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nkoM\OneDrive - SZ\Dokumenty\_Prace\_Rozpocty\Modernizace ŽST Rakovník\St3_DUSP\Soutez_R\"/>
    </mc:Choice>
  </mc:AlternateContent>
  <bookViews>
    <workbookView xWindow="0" yWindow="0" windowWidth="0" windowHeight="0"/>
  </bookViews>
  <sheets>
    <sheet name="Rekapitulace" sheetId="77" r:id="rId1"/>
    <sheet name="PS 11-01-11" sheetId="2" r:id="rId2"/>
    <sheet name="PS 11-01-17" sheetId="3" r:id="rId3"/>
    <sheet name="PS 12-01-11" sheetId="4" r:id="rId4"/>
    <sheet name="PS 13-01-21" sheetId="5" r:id="rId5"/>
    <sheet name="PS 14-01-21" sheetId="6" r:id="rId6"/>
    <sheet name="PS 15-01-11" sheetId="7" r:id="rId7"/>
    <sheet name="PS 11-02-11" sheetId="8" r:id="rId8"/>
    <sheet name="PS 11-02-21" sheetId="9" r:id="rId9"/>
    <sheet name="PS 11-02-22" sheetId="10" r:id="rId10"/>
    <sheet name="PS 11-02-31" sheetId="11" r:id="rId11"/>
    <sheet name="PS 11-02-41" sheetId="12" r:id="rId12"/>
    <sheet name="PS 11-02-71" sheetId="13" r:id="rId13"/>
    <sheet name="PS 11-02-72" sheetId="14" r:id="rId14"/>
    <sheet name="PS 11-02-81" sheetId="15" r:id="rId15"/>
    <sheet name="PS 11-02-82" sheetId="16" r:id="rId16"/>
    <sheet name="PS 11-02-83" sheetId="17" r:id="rId17"/>
    <sheet name="PS 11-02-91" sheetId="18" r:id="rId18"/>
    <sheet name="PS 11-02-92" sheetId="19" r:id="rId19"/>
    <sheet name="PS 11-02-93" sheetId="20" r:id="rId20"/>
    <sheet name="PS 11-02-94" sheetId="21" r:id="rId21"/>
    <sheet name="PS 11-02-95" sheetId="22" r:id="rId22"/>
    <sheet name="PS 11-02-96" sheetId="23" r:id="rId23"/>
    <sheet name="PS 12-02-91" sheetId="24" r:id="rId24"/>
    <sheet name="PS 13-02-51" sheetId="25" r:id="rId25"/>
    <sheet name="PS 14-02-51" sheetId="26" r:id="rId26"/>
    <sheet name="PS 15-02-91" sheetId="27" r:id="rId27"/>
    <sheet name="PS 11-03-11" sheetId="28" r:id="rId28"/>
    <sheet name="PS 11-03-12" sheetId="29" r:id="rId29"/>
    <sheet name="PS 11-03-13" sheetId="30" r:id="rId30"/>
    <sheet name="PS 11-03-51" sheetId="31" r:id="rId31"/>
    <sheet name="PS 11-03-52" sheetId="32" r:id="rId32"/>
    <sheet name="PS 11-03-71" sheetId="33" r:id="rId33"/>
    <sheet name="PS 11-03-72" sheetId="34" r:id="rId34"/>
    <sheet name="PS 19-03-11" sheetId="35" r:id="rId35"/>
    <sheet name="SO 11-10-01" sheetId="36" r:id="rId36"/>
    <sheet name="SO 11-11-01" sheetId="37" r:id="rId37"/>
    <sheet name="SO 11-14-01" sheetId="38" r:id="rId38"/>
    <sheet name="SO 11-12-01" sheetId="39" r:id="rId39"/>
    <sheet name="SO 11-12-02" sheetId="40" r:id="rId40"/>
    <sheet name="SO 11-13-01" sheetId="41" r:id="rId41"/>
    <sheet name="SO 11-13-02" sheetId="42" r:id="rId42"/>
    <sheet name="SO 11-13-03" sheetId="43" r:id="rId43"/>
    <sheet name="SO 11-20-01" sheetId="44" r:id="rId44"/>
    <sheet name="SO 11-21-01" sheetId="45" r:id="rId45"/>
    <sheet name="SO 11-21-02" sheetId="46" r:id="rId46"/>
    <sheet name="SO 11-21-03" sheetId="47" r:id="rId47"/>
    <sheet name="SO 11-21-04" sheetId="48" r:id="rId48"/>
    <sheet name="SO 11-30-01" sheetId="49" r:id="rId49"/>
    <sheet name="SO 11-31-01" sheetId="50" r:id="rId50"/>
    <sheet name="SO 11-32-01" sheetId="51" r:id="rId51"/>
    <sheet name="SO 11-32-02" sheetId="52" r:id="rId52"/>
    <sheet name="SO 11-50-01" sheetId="53" r:id="rId53"/>
    <sheet name="SO 11-50-02" sheetId="54" r:id="rId54"/>
    <sheet name="SO 11-51-01" sheetId="55" r:id="rId55"/>
    <sheet name="SO 11-51-02" sheetId="56" r:id="rId56"/>
    <sheet name="SO 11-51-03" sheetId="57" r:id="rId57"/>
    <sheet name="SO 11-60-01" sheetId="58" r:id="rId58"/>
    <sheet name="SO 11-72-01" sheetId="59" r:id="rId59"/>
    <sheet name="SO 11-72-02" sheetId="60" r:id="rId60"/>
    <sheet name="SO 11-72-03" sheetId="61" r:id="rId61"/>
    <sheet name="SO 11-75-01" sheetId="62" r:id="rId62"/>
    <sheet name="SO 11-77-01" sheetId="63" r:id="rId63"/>
    <sheet name="SO 11-77-02" sheetId="64" r:id="rId64"/>
    <sheet name="SO 11-78-01" sheetId="65" r:id="rId65"/>
    <sheet name="SO 11-84-01" sheetId="66" r:id="rId66"/>
    <sheet name="SO 11-86-01" sheetId="67" r:id="rId67"/>
    <sheet name="SO 11-86-02" sheetId="68" r:id="rId68"/>
    <sheet name="SO 11-86-03" sheetId="69" r:id="rId69"/>
    <sheet name="SO 11-86-04" sheetId="70" r:id="rId70"/>
    <sheet name="SO 11-86-05" sheetId="71" r:id="rId71"/>
    <sheet name="SO 11-86-06" sheetId="72" r:id="rId72"/>
    <sheet name="SO 11-88-01" sheetId="73" r:id="rId73"/>
    <sheet name="SO 11-92-01" sheetId="74" r:id="rId74"/>
    <sheet name="SO 90-90" sheetId="75" r:id="rId75"/>
    <sheet name="SO 98-98" sheetId="76" r:id="rId76"/>
  </sheets>
  <calcPr/>
</workbook>
</file>

<file path=xl/calcChain.xml><?xml version="1.0" encoding="utf-8"?>
<calcChain xmlns="http://schemas.openxmlformats.org/spreadsheetml/2006/main">
  <c i="76" l="1" r="M3"/>
  <c i="75" r="M3"/>
  <c i="74" r="M3"/>
  <c i="73" r="M3"/>
  <c i="72" r="M3"/>
  <c i="71" r="M3"/>
  <c i="70" r="M3"/>
  <c i="69" r="M3"/>
  <c i="68" r="M3"/>
  <c i="67" r="M3"/>
  <c i="66" r="M3"/>
  <c i="65" r="M3"/>
  <c i="64" r="M3"/>
  <c i="63" r="M3"/>
  <c i="62" r="M3"/>
  <c i="61" r="M3"/>
  <c i="60" r="M3"/>
  <c i="59" r="M3"/>
  <c i="58" r="M3"/>
  <c i="57" r="M3"/>
  <c i="56" r="M3"/>
  <c i="55" r="M3"/>
  <c i="54" r="M3"/>
  <c i="53" r="M3"/>
  <c i="52" r="M3"/>
  <c i="51" r="M3"/>
  <c i="50" r="M3"/>
  <c i="49" r="M3"/>
  <c i="48" r="M3"/>
  <c i="47" r="M3"/>
  <c i="46" r="M3"/>
  <c i="45" r="M3"/>
  <c i="44" r="M3"/>
  <c i="43" r="M3"/>
  <c i="42" r="M3"/>
  <c i="41" r="M3"/>
  <c i="40" r="M3"/>
  <c i="39" r="M3"/>
  <c i="38" r="M3"/>
  <c i="37" r="M3"/>
  <c i="36" r="M3"/>
  <c i="35" r="M3"/>
  <c i="34" r="M3"/>
  <c i="33" r="M3"/>
  <c i="32" r="M3"/>
  <c i="31" r="M3"/>
  <c i="30" r="M3"/>
  <c i="29" r="M3"/>
  <c i="28" r="M3"/>
  <c i="27" r="M3"/>
  <c i="26" r="M3"/>
  <c i="25" r="M3"/>
  <c i="24" r="M3"/>
  <c i="23" r="M3"/>
  <c i="22" r="M3"/>
  <c i="21" r="M3"/>
  <c i="20" r="M3"/>
  <c i="19" r="M3"/>
  <c i="18" r="M3"/>
  <c i="17" r="M3"/>
  <c i="16" r="M3"/>
  <c i="15" r="M3"/>
  <c i="14" r="M3"/>
  <c i="13" r="M3"/>
  <c i="12" r="M3"/>
  <c i="11" r="M3"/>
  <c i="10" r="M3"/>
  <c i="9" r="M3"/>
  <c i="8" r="M3"/>
  <c i="7" r="M3"/>
  <c i="6" r="M3"/>
  <c i="5" r="M3"/>
  <c i="4" r="M3"/>
  <c i="3" r="M3"/>
  <c i="2" r="M3"/>
  <c i="77" r="C7"/>
  <c r="C6"/>
  <c r="F99"/>
  <c r="D99"/>
  <c r="C99"/>
  <c r="E101"/>
  <c r="F101"/>
  <c r="D101"/>
  <c r="C101"/>
  <c r="E100"/>
  <c r="F100"/>
  <c r="D100"/>
  <c r="C100"/>
  <c r="E99"/>
  <c r="F97"/>
  <c r="D97"/>
  <c r="C97"/>
  <c r="E98"/>
  <c r="F98"/>
  <c r="D98"/>
  <c r="C98"/>
  <c r="E97"/>
  <c r="F95"/>
  <c r="D95"/>
  <c r="C95"/>
  <c r="E96"/>
  <c r="F96"/>
  <c r="D96"/>
  <c r="C96"/>
  <c r="E95"/>
  <c r="F88"/>
  <c r="D88"/>
  <c r="C88"/>
  <c r="E94"/>
  <c r="F94"/>
  <c r="D94"/>
  <c r="C94"/>
  <c r="E93"/>
  <c r="F93"/>
  <c r="D93"/>
  <c r="C93"/>
  <c r="E92"/>
  <c r="F92"/>
  <c r="D92"/>
  <c r="C92"/>
  <c r="E91"/>
  <c r="F91"/>
  <c r="D91"/>
  <c r="C91"/>
  <c r="E90"/>
  <c r="F90"/>
  <c r="D90"/>
  <c r="C90"/>
  <c r="E89"/>
  <c r="F89"/>
  <c r="D89"/>
  <c r="C89"/>
  <c r="E88"/>
  <c r="F86"/>
  <c r="D86"/>
  <c r="C86"/>
  <c r="E87"/>
  <c r="F87"/>
  <c r="D87"/>
  <c r="C87"/>
  <c r="E86"/>
  <c r="F78"/>
  <c r="D78"/>
  <c r="C78"/>
  <c r="E85"/>
  <c r="F85"/>
  <c r="D85"/>
  <c r="C85"/>
  <c r="E84"/>
  <c r="F84"/>
  <c r="D84"/>
  <c r="C84"/>
  <c r="E83"/>
  <c r="F83"/>
  <c r="D83"/>
  <c r="C83"/>
  <c r="E82"/>
  <c r="F82"/>
  <c r="D82"/>
  <c r="C82"/>
  <c r="E81"/>
  <c r="F81"/>
  <c r="D81"/>
  <c r="C81"/>
  <c r="E80"/>
  <c r="F80"/>
  <c r="D80"/>
  <c r="C80"/>
  <c r="E79"/>
  <c r="F79"/>
  <c r="D79"/>
  <c r="C79"/>
  <c r="E78"/>
  <c r="F76"/>
  <c r="D76"/>
  <c r="C76"/>
  <c r="E77"/>
  <c r="F77"/>
  <c r="D77"/>
  <c r="C77"/>
  <c r="E76"/>
  <c r="F70"/>
  <c r="D70"/>
  <c r="C70"/>
  <c r="E75"/>
  <c r="F75"/>
  <c r="D75"/>
  <c r="C75"/>
  <c r="E74"/>
  <c r="F74"/>
  <c r="D74"/>
  <c r="C74"/>
  <c r="E73"/>
  <c r="F73"/>
  <c r="D73"/>
  <c r="C73"/>
  <c r="E72"/>
  <c r="F72"/>
  <c r="D72"/>
  <c r="C72"/>
  <c r="E71"/>
  <c r="F71"/>
  <c r="D71"/>
  <c r="C71"/>
  <c r="E70"/>
  <c r="F66"/>
  <c r="D66"/>
  <c r="C66"/>
  <c r="E69"/>
  <c r="F69"/>
  <c r="D69"/>
  <c r="C69"/>
  <c r="E68"/>
  <c r="F68"/>
  <c r="D68"/>
  <c r="C68"/>
  <c r="E67"/>
  <c r="F67"/>
  <c r="D67"/>
  <c r="C67"/>
  <c r="E66"/>
  <c r="F64"/>
  <c r="D64"/>
  <c r="C64"/>
  <c r="E65"/>
  <c r="F65"/>
  <c r="D65"/>
  <c r="C65"/>
  <c r="E64"/>
  <c r="F58"/>
  <c r="D58"/>
  <c r="C58"/>
  <c r="E63"/>
  <c r="F63"/>
  <c r="D63"/>
  <c r="C63"/>
  <c r="E62"/>
  <c r="F62"/>
  <c r="D62"/>
  <c r="C62"/>
  <c r="E61"/>
  <c r="F61"/>
  <c r="D61"/>
  <c r="C61"/>
  <c r="E60"/>
  <c r="F60"/>
  <c r="D60"/>
  <c r="C60"/>
  <c r="E59"/>
  <c r="F59"/>
  <c r="D59"/>
  <c r="C59"/>
  <c r="E58"/>
  <c r="F54"/>
  <c r="D54"/>
  <c r="C54"/>
  <c r="E57"/>
  <c r="F57"/>
  <c r="D57"/>
  <c r="C57"/>
  <c r="E56"/>
  <c r="F56"/>
  <c r="D56"/>
  <c r="C56"/>
  <c r="E55"/>
  <c r="F55"/>
  <c r="D55"/>
  <c r="C55"/>
  <c r="E54"/>
  <c r="F51"/>
  <c r="D51"/>
  <c r="C51"/>
  <c r="E53"/>
  <c r="F53"/>
  <c r="D53"/>
  <c r="C53"/>
  <c r="E52"/>
  <c r="F52"/>
  <c r="D52"/>
  <c r="C52"/>
  <c r="E51"/>
  <c r="F47"/>
  <c r="D47"/>
  <c r="C47"/>
  <c r="E50"/>
  <c r="F50"/>
  <c r="D50"/>
  <c r="C50"/>
  <c r="E49"/>
  <c r="F49"/>
  <c r="D49"/>
  <c r="C49"/>
  <c r="E48"/>
  <c r="F48"/>
  <c r="D48"/>
  <c r="C48"/>
  <c r="E47"/>
  <c r="F38"/>
  <c r="D38"/>
  <c r="C38"/>
  <c r="E46"/>
  <c r="F46"/>
  <c r="D46"/>
  <c r="C46"/>
  <c r="E45"/>
  <c r="F45"/>
  <c r="D45"/>
  <c r="C45"/>
  <c r="E44"/>
  <c r="F44"/>
  <c r="D44"/>
  <c r="C44"/>
  <c r="E43"/>
  <c r="F43"/>
  <c r="D43"/>
  <c r="C43"/>
  <c r="E42"/>
  <c r="F42"/>
  <c r="D42"/>
  <c r="C42"/>
  <c r="E41"/>
  <c r="F41"/>
  <c r="D41"/>
  <c r="C41"/>
  <c r="E40"/>
  <c r="F40"/>
  <c r="D40"/>
  <c r="C40"/>
  <c r="E39"/>
  <c r="F39"/>
  <c r="D39"/>
  <c r="C39"/>
  <c r="E38"/>
  <c r="F17"/>
  <c r="D17"/>
  <c r="C17"/>
  <c r="E37"/>
  <c r="F37"/>
  <c r="D37"/>
  <c r="C37"/>
  <c r="E36"/>
  <c r="F36"/>
  <c r="D36"/>
  <c r="C36"/>
  <c r="E35"/>
  <c r="F35"/>
  <c r="D35"/>
  <c r="C35"/>
  <c r="E34"/>
  <c r="F34"/>
  <c r="D34"/>
  <c r="C34"/>
  <c r="E33"/>
  <c r="F33"/>
  <c r="D33"/>
  <c r="C33"/>
  <c r="E32"/>
  <c r="F32"/>
  <c r="D32"/>
  <c r="C32"/>
  <c r="E31"/>
  <c r="F31"/>
  <c r="D31"/>
  <c r="C31"/>
  <c r="E30"/>
  <c r="F30"/>
  <c r="D30"/>
  <c r="C30"/>
  <c r="E29"/>
  <c r="F29"/>
  <c r="D29"/>
  <c r="C29"/>
  <c r="E28"/>
  <c r="F28"/>
  <c r="D28"/>
  <c r="C28"/>
  <c r="E27"/>
  <c r="F27"/>
  <c r="D27"/>
  <c r="C27"/>
  <c r="E26"/>
  <c r="F26"/>
  <c r="D26"/>
  <c r="C26"/>
  <c r="E25"/>
  <c r="F25"/>
  <c r="D25"/>
  <c r="C25"/>
  <c r="E24"/>
  <c r="F24"/>
  <c r="D24"/>
  <c r="C24"/>
  <c r="E23"/>
  <c r="F23"/>
  <c r="D23"/>
  <c r="C23"/>
  <c r="E22"/>
  <c r="F22"/>
  <c r="D22"/>
  <c r="C22"/>
  <c r="E21"/>
  <c r="F21"/>
  <c r="D21"/>
  <c r="C21"/>
  <c r="E20"/>
  <c r="F20"/>
  <c r="D20"/>
  <c r="C20"/>
  <c r="E19"/>
  <c r="F19"/>
  <c r="D19"/>
  <c r="C19"/>
  <c r="E18"/>
  <c r="F18"/>
  <c r="D18"/>
  <c r="C18"/>
  <c r="E17"/>
  <c r="F10"/>
  <c r="D10"/>
  <c r="C10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76" r="T7"/>
  <c r="M8"/>
  <c r="L8"/>
  <c r="M75"/>
  <c r="L75"/>
  <c r="AA88"/>
  <c r="O88"/>
  <c r="M88"/>
  <c r="I88"/>
  <c r="AA84"/>
  <c r="O84"/>
  <c r="M84"/>
  <c r="I84"/>
  <c r="AA80"/>
  <c r="O80"/>
  <c r="M80"/>
  <c r="I80"/>
  <c r="AA76"/>
  <c r="O76"/>
  <c r="M76"/>
  <c r="I76"/>
  <c r="M26"/>
  <c r="L26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75" r="T7"/>
  <c r="M8"/>
  <c r="L8"/>
  <c r="M9"/>
  <c r="L9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4" r="T7"/>
  <c r="M8"/>
  <c r="L8"/>
  <c r="M35"/>
  <c r="L35"/>
  <c r="M36"/>
  <c r="L36"/>
  <c r="AA57"/>
  <c r="O57"/>
  <c r="M57"/>
  <c r="I57"/>
  <c r="AA53"/>
  <c r="O53"/>
  <c r="M53"/>
  <c r="I53"/>
  <c r="AA49"/>
  <c r="O49"/>
  <c r="M49"/>
  <c r="I49"/>
  <c r="AA45"/>
  <c r="O45"/>
  <c r="M45"/>
  <c r="I45"/>
  <c r="AA41"/>
  <c r="O41"/>
  <c r="M41"/>
  <c r="I41"/>
  <c r="AA37"/>
  <c r="O37"/>
  <c r="M37"/>
  <c r="I37"/>
  <c r="M9"/>
  <c r="L9"/>
  <c r="M10"/>
  <c r="L10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  <c i="73" r="T7"/>
  <c r="M8"/>
  <c r="L8"/>
  <c r="M27"/>
  <c r="L27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72" r="T7"/>
  <c r="M8"/>
  <c r="L8"/>
  <c r="M178"/>
  <c r="L178"/>
  <c r="AA179"/>
  <c r="O179"/>
  <c r="M179"/>
  <c r="I179"/>
  <c r="M65"/>
  <c r="L65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M60"/>
  <c r="L60"/>
  <c r="AA61"/>
  <c r="O61"/>
  <c r="M61"/>
  <c r="I61"/>
  <c r="M55"/>
  <c r="L55"/>
  <c r="AA56"/>
  <c r="O56"/>
  <c r="M56"/>
  <c r="I56"/>
  <c r="M34"/>
  <c r="L3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1" r="T7"/>
  <c r="M8"/>
  <c r="L8"/>
  <c r="M158"/>
  <c r="L158"/>
  <c r="AA159"/>
  <c r="O159"/>
  <c r="M159"/>
  <c r="I159"/>
  <c r="M37"/>
  <c r="L37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70" r="T7"/>
  <c r="M8"/>
  <c r="L8"/>
  <c r="M130"/>
  <c r="L130"/>
  <c r="AA131"/>
  <c r="O131"/>
  <c r="M131"/>
  <c r="I131"/>
  <c r="M37"/>
  <c r="L37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M32"/>
  <c r="L32"/>
  <c r="AA33"/>
  <c r="O33"/>
  <c r="M33"/>
  <c r="I33"/>
  <c r="M27"/>
  <c r="L27"/>
  <c r="AA28"/>
  <c r="O28"/>
  <c r="M28"/>
  <c r="I28"/>
  <c r="M14"/>
  <c r="L14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69" r="T7"/>
  <c r="M8"/>
  <c r="L8"/>
  <c r="M41"/>
  <c r="L41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M36"/>
  <c r="L36"/>
  <c r="AA37"/>
  <c r="O37"/>
  <c r="M37"/>
  <c r="I37"/>
  <c r="M31"/>
  <c r="L31"/>
  <c r="AA32"/>
  <c r="O32"/>
  <c r="M32"/>
  <c r="I32"/>
  <c r="M14"/>
  <c r="L14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68" r="T7"/>
  <c r="M8"/>
  <c r="L8"/>
  <c r="M239"/>
  <c r="L239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M230"/>
  <c r="L230"/>
  <c r="AA235"/>
  <c r="O235"/>
  <c r="M235"/>
  <c r="I235"/>
  <c r="AA231"/>
  <c r="O231"/>
  <c r="M231"/>
  <c r="I231"/>
  <c r="M45"/>
  <c r="L45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M40"/>
  <c r="L40"/>
  <c r="AA41"/>
  <c r="O41"/>
  <c r="M41"/>
  <c r="I41"/>
  <c r="M35"/>
  <c r="L35"/>
  <c r="AA36"/>
  <c r="O36"/>
  <c r="M36"/>
  <c r="I36"/>
  <c r="M26"/>
  <c r="L26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67" r="T7"/>
  <c r="M8"/>
  <c r="L8"/>
  <c r="M193"/>
  <c r="L193"/>
  <c r="AA202"/>
  <c r="O202"/>
  <c r="M202"/>
  <c r="I202"/>
  <c r="AA198"/>
  <c r="O198"/>
  <c r="M198"/>
  <c r="I198"/>
  <c r="AA194"/>
  <c r="O194"/>
  <c r="M194"/>
  <c r="I194"/>
  <c r="M52"/>
  <c r="L52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M47"/>
  <c r="L47"/>
  <c r="AA48"/>
  <c r="O48"/>
  <c r="M48"/>
  <c r="I4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66" r="T7"/>
  <c r="M8"/>
  <c r="L8"/>
  <c r="M250"/>
  <c r="L250"/>
  <c r="AA251"/>
  <c r="O251"/>
  <c r="M251"/>
  <c r="I251"/>
  <c r="M49"/>
  <c r="L49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M44"/>
  <c r="L44"/>
  <c r="AA45"/>
  <c r="O45"/>
  <c r="M45"/>
  <c r="I45"/>
  <c r="M39"/>
  <c r="L39"/>
  <c r="AA40"/>
  <c r="O40"/>
  <c r="M40"/>
  <c r="I40"/>
  <c r="M18"/>
  <c r="L18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5" r="T7"/>
  <c r="M8"/>
  <c r="L8"/>
  <c r="M51"/>
  <c r="L51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38"/>
  <c r="L38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4" r="T7"/>
  <c r="M8"/>
  <c r="L8"/>
  <c r="M18"/>
  <c r="L18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3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62" r="T7"/>
  <c r="M8"/>
  <c r="L8"/>
  <c r="M219"/>
  <c r="L219"/>
  <c r="AA220"/>
  <c r="O220"/>
  <c r="M220"/>
  <c r="I220"/>
  <c r="M166"/>
  <c r="L166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M149"/>
  <c r="L149"/>
  <c r="AA162"/>
  <c r="O162"/>
  <c r="M162"/>
  <c r="I162"/>
  <c r="AA158"/>
  <c r="O158"/>
  <c r="M158"/>
  <c r="I158"/>
  <c r="AA154"/>
  <c r="O154"/>
  <c r="M154"/>
  <c r="I154"/>
  <c r="AA150"/>
  <c r="O150"/>
  <c r="M150"/>
  <c r="I150"/>
  <c r="M136"/>
  <c r="L136"/>
  <c r="AA145"/>
  <c r="O145"/>
  <c r="M145"/>
  <c r="I145"/>
  <c r="AA141"/>
  <c r="O141"/>
  <c r="M141"/>
  <c r="I141"/>
  <c r="AA137"/>
  <c r="O137"/>
  <c r="M137"/>
  <c r="I137"/>
  <c r="M123"/>
  <c r="L123"/>
  <c r="AA132"/>
  <c r="O132"/>
  <c r="M132"/>
  <c r="I132"/>
  <c r="AA128"/>
  <c r="O128"/>
  <c r="M128"/>
  <c r="I128"/>
  <c r="AA124"/>
  <c r="O124"/>
  <c r="M124"/>
  <c r="I124"/>
  <c r="M94"/>
  <c r="L94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M77"/>
  <c r="L77"/>
  <c r="AA90"/>
  <c r="O90"/>
  <c r="M90"/>
  <c r="I90"/>
  <c r="AA86"/>
  <c r="O86"/>
  <c r="M86"/>
  <c r="I86"/>
  <c r="AA82"/>
  <c r="O82"/>
  <c r="M82"/>
  <c r="I82"/>
  <c r="AA78"/>
  <c r="O78"/>
  <c r="M78"/>
  <c r="I78"/>
  <c r="M68"/>
  <c r="L68"/>
  <c r="AA73"/>
  <c r="O73"/>
  <c r="M73"/>
  <c r="I73"/>
  <c r="AA69"/>
  <c r="O69"/>
  <c r="M69"/>
  <c r="I69"/>
  <c r="M59"/>
  <c r="L59"/>
  <c r="AA64"/>
  <c r="O64"/>
  <c r="M64"/>
  <c r="I64"/>
  <c r="AA60"/>
  <c r="O60"/>
  <c r="M60"/>
  <c r="I60"/>
  <c r="M50"/>
  <c r="L50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1" r="T7"/>
  <c r="M8"/>
  <c r="L8"/>
  <c r="M350"/>
  <c r="L350"/>
  <c r="M351"/>
  <c r="L351"/>
  <c r="AA352"/>
  <c r="O352"/>
  <c r="M352"/>
  <c r="I352"/>
  <c r="M250"/>
  <c r="L250"/>
  <c r="M325"/>
  <c r="L325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M316"/>
  <c r="L316"/>
  <c r="AA321"/>
  <c r="O321"/>
  <c r="M321"/>
  <c r="I321"/>
  <c r="AA317"/>
  <c r="O317"/>
  <c r="M317"/>
  <c r="I317"/>
  <c r="M291"/>
  <c r="L291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M278"/>
  <c r="L278"/>
  <c r="AA287"/>
  <c r="O287"/>
  <c r="M287"/>
  <c r="I287"/>
  <c r="AA283"/>
  <c r="O283"/>
  <c r="M283"/>
  <c r="I283"/>
  <c r="AA279"/>
  <c r="O279"/>
  <c r="M279"/>
  <c r="I279"/>
  <c r="M261"/>
  <c r="L261"/>
  <c r="AA274"/>
  <c r="O274"/>
  <c r="M274"/>
  <c r="I274"/>
  <c r="AA270"/>
  <c r="O270"/>
  <c r="M270"/>
  <c r="I270"/>
  <c r="AA266"/>
  <c r="O266"/>
  <c r="M266"/>
  <c r="I266"/>
  <c r="AA262"/>
  <c r="O262"/>
  <c r="M262"/>
  <c r="I262"/>
  <c r="M256"/>
  <c r="L256"/>
  <c r="AA257"/>
  <c r="O257"/>
  <c r="M257"/>
  <c r="I257"/>
  <c r="M251"/>
  <c r="L251"/>
  <c r="AA252"/>
  <c r="O252"/>
  <c r="M252"/>
  <c r="I252"/>
  <c r="M19"/>
  <c r="L19"/>
  <c r="M245"/>
  <c r="L245"/>
  <c r="AA246"/>
  <c r="O246"/>
  <c r="M246"/>
  <c r="I246"/>
  <c r="M224"/>
  <c r="L224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M175"/>
  <c r="L175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M158"/>
  <c r="L158"/>
  <c r="AA171"/>
  <c r="O171"/>
  <c r="M171"/>
  <c r="I171"/>
  <c r="AA167"/>
  <c r="O167"/>
  <c r="M167"/>
  <c r="I167"/>
  <c r="AA163"/>
  <c r="O163"/>
  <c r="M163"/>
  <c r="I163"/>
  <c r="AA159"/>
  <c r="O159"/>
  <c r="M159"/>
  <c r="I159"/>
  <c r="M149"/>
  <c r="L149"/>
  <c r="AA154"/>
  <c r="O154"/>
  <c r="M154"/>
  <c r="I154"/>
  <c r="AA150"/>
  <c r="O150"/>
  <c r="M150"/>
  <c r="I150"/>
  <c r="M112"/>
  <c r="L112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M87"/>
  <c r="L87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M74"/>
  <c r="L74"/>
  <c r="AA83"/>
  <c r="O83"/>
  <c r="M83"/>
  <c r="I83"/>
  <c r="AA79"/>
  <c r="O79"/>
  <c r="M79"/>
  <c r="I79"/>
  <c r="AA75"/>
  <c r="O75"/>
  <c r="M75"/>
  <c r="I75"/>
  <c r="M41"/>
  <c r="L41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M20"/>
  <c r="L20"/>
  <c r="AA37"/>
  <c r="O37"/>
  <c r="M37"/>
  <c r="I37"/>
  <c r="AA33"/>
  <c r="O33"/>
  <c r="M33"/>
  <c r="I33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60" r="T7"/>
  <c r="M8"/>
  <c r="L8"/>
  <c r="M741"/>
  <c r="L741"/>
  <c r="M742"/>
  <c r="L742"/>
  <c r="AA743"/>
  <c r="O743"/>
  <c r="M743"/>
  <c r="I743"/>
  <c r="M612"/>
  <c r="L612"/>
  <c r="M712"/>
  <c r="L712"/>
  <c r="AA737"/>
  <c r="O737"/>
  <c r="M737"/>
  <c r="I737"/>
  <c r="AA733"/>
  <c r="O733"/>
  <c r="M733"/>
  <c r="I733"/>
  <c r="AA729"/>
  <c r="O729"/>
  <c r="M729"/>
  <c r="I729"/>
  <c r="AA725"/>
  <c r="O725"/>
  <c r="M725"/>
  <c r="I725"/>
  <c r="AA721"/>
  <c r="O721"/>
  <c r="M721"/>
  <c r="I721"/>
  <c r="AA717"/>
  <c r="O717"/>
  <c r="M717"/>
  <c r="I717"/>
  <c r="AA713"/>
  <c r="O713"/>
  <c r="M713"/>
  <c r="I713"/>
  <c r="M703"/>
  <c r="L703"/>
  <c r="AA708"/>
  <c r="O708"/>
  <c r="M708"/>
  <c r="I708"/>
  <c r="AA704"/>
  <c r="O704"/>
  <c r="M704"/>
  <c r="I704"/>
  <c r="M670"/>
  <c r="L670"/>
  <c r="AA699"/>
  <c r="O699"/>
  <c r="M699"/>
  <c r="I699"/>
  <c r="AA695"/>
  <c r="O695"/>
  <c r="M695"/>
  <c r="I695"/>
  <c r="AA691"/>
  <c r="O691"/>
  <c r="M691"/>
  <c r="I691"/>
  <c r="AA687"/>
  <c r="O687"/>
  <c r="M687"/>
  <c r="I687"/>
  <c r="AA683"/>
  <c r="O683"/>
  <c r="M683"/>
  <c r="I683"/>
  <c r="AA679"/>
  <c r="O679"/>
  <c r="M679"/>
  <c r="I679"/>
  <c r="AA675"/>
  <c r="O675"/>
  <c r="M675"/>
  <c r="I675"/>
  <c r="AA671"/>
  <c r="O671"/>
  <c r="M671"/>
  <c r="I671"/>
  <c r="M649"/>
  <c r="L649"/>
  <c r="AA666"/>
  <c r="O666"/>
  <c r="M666"/>
  <c r="I666"/>
  <c r="AA662"/>
  <c r="O662"/>
  <c r="M662"/>
  <c r="I662"/>
  <c r="AA658"/>
  <c r="O658"/>
  <c r="M658"/>
  <c r="I658"/>
  <c r="AA654"/>
  <c r="O654"/>
  <c r="M654"/>
  <c r="I654"/>
  <c r="AA650"/>
  <c r="O650"/>
  <c r="M650"/>
  <c r="I650"/>
  <c r="M628"/>
  <c r="L628"/>
  <c r="AA645"/>
  <c r="O645"/>
  <c r="M645"/>
  <c r="I645"/>
  <c r="AA641"/>
  <c r="O641"/>
  <c r="M641"/>
  <c r="I641"/>
  <c r="AA637"/>
  <c r="O637"/>
  <c r="M637"/>
  <c r="I637"/>
  <c r="AA633"/>
  <c r="O633"/>
  <c r="M633"/>
  <c r="I633"/>
  <c r="AA629"/>
  <c r="O629"/>
  <c r="M629"/>
  <c r="I629"/>
  <c r="M623"/>
  <c r="L623"/>
  <c r="AA624"/>
  <c r="O624"/>
  <c r="M624"/>
  <c r="I624"/>
  <c r="M618"/>
  <c r="L618"/>
  <c r="AA619"/>
  <c r="O619"/>
  <c r="M619"/>
  <c r="I619"/>
  <c r="M613"/>
  <c r="L613"/>
  <c r="AA614"/>
  <c r="O614"/>
  <c r="M614"/>
  <c r="I614"/>
  <c r="M548"/>
  <c r="L548"/>
  <c r="M595"/>
  <c r="L595"/>
  <c r="AA608"/>
  <c r="O608"/>
  <c r="M608"/>
  <c r="I608"/>
  <c r="AA604"/>
  <c r="O604"/>
  <c r="M604"/>
  <c r="I604"/>
  <c r="AA600"/>
  <c r="O600"/>
  <c r="M600"/>
  <c r="I600"/>
  <c r="AA596"/>
  <c r="O596"/>
  <c r="M596"/>
  <c r="I596"/>
  <c r="M586"/>
  <c r="L586"/>
  <c r="AA591"/>
  <c r="O591"/>
  <c r="M591"/>
  <c r="I591"/>
  <c r="AA587"/>
  <c r="O587"/>
  <c r="M587"/>
  <c r="I587"/>
  <c r="M549"/>
  <c r="L549"/>
  <c r="AA582"/>
  <c r="O582"/>
  <c r="M582"/>
  <c r="I582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M313"/>
  <c r="L313"/>
  <c r="M531"/>
  <c r="L531"/>
  <c r="AA544"/>
  <c r="O544"/>
  <c r="M544"/>
  <c r="I544"/>
  <c r="AA540"/>
  <c r="O540"/>
  <c r="M540"/>
  <c r="I540"/>
  <c r="AA536"/>
  <c r="O536"/>
  <c r="M536"/>
  <c r="I536"/>
  <c r="AA532"/>
  <c r="O532"/>
  <c r="M532"/>
  <c r="I532"/>
  <c r="M522"/>
  <c r="L522"/>
  <c r="AA527"/>
  <c r="O527"/>
  <c r="M527"/>
  <c r="I527"/>
  <c r="AA523"/>
  <c r="O523"/>
  <c r="M523"/>
  <c r="I523"/>
  <c r="M517"/>
  <c r="L517"/>
  <c r="AA518"/>
  <c r="O518"/>
  <c r="M518"/>
  <c r="I518"/>
  <c r="M416"/>
  <c r="L416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M363"/>
  <c r="L363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M314"/>
  <c r="L314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M19"/>
  <c r="L19"/>
  <c r="M308"/>
  <c r="L308"/>
  <c r="AA309"/>
  <c r="O309"/>
  <c r="M309"/>
  <c r="I309"/>
  <c r="M287"/>
  <c r="L287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M262"/>
  <c r="L262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M245"/>
  <c r="L245"/>
  <c r="AA258"/>
  <c r="O258"/>
  <c r="M258"/>
  <c r="I258"/>
  <c r="AA254"/>
  <c r="O254"/>
  <c r="M254"/>
  <c r="I254"/>
  <c r="AA250"/>
  <c r="O250"/>
  <c r="M250"/>
  <c r="I250"/>
  <c r="AA246"/>
  <c r="O246"/>
  <c r="M246"/>
  <c r="I246"/>
  <c r="M204"/>
  <c r="L204"/>
  <c r="AA241"/>
  <c r="O241"/>
  <c r="M241"/>
  <c r="I241"/>
  <c r="AA237"/>
  <c r="O237"/>
  <c r="M237"/>
  <c r="I237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M163"/>
  <c r="L163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M146"/>
  <c r="L146"/>
  <c r="AA159"/>
  <c r="O159"/>
  <c r="M159"/>
  <c r="I159"/>
  <c r="AA155"/>
  <c r="O155"/>
  <c r="M155"/>
  <c r="I155"/>
  <c r="AA151"/>
  <c r="O151"/>
  <c r="M151"/>
  <c r="I151"/>
  <c r="AA147"/>
  <c r="O147"/>
  <c r="M147"/>
  <c r="I147"/>
  <c r="M117"/>
  <c r="L117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104"/>
  <c r="L104"/>
  <c r="AA113"/>
  <c r="O113"/>
  <c r="M113"/>
  <c r="I113"/>
  <c r="AA109"/>
  <c r="O109"/>
  <c r="M109"/>
  <c r="I109"/>
  <c r="AA105"/>
  <c r="O105"/>
  <c r="M105"/>
  <c r="I105"/>
  <c r="M63"/>
  <c r="L6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33"/>
  <c r="L33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M20"/>
  <c r="L20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59" r="T7"/>
  <c r="M8"/>
  <c r="L8"/>
  <c r="M615"/>
  <c r="L615"/>
  <c r="M616"/>
  <c r="L616"/>
  <c r="AA617"/>
  <c r="O617"/>
  <c r="M617"/>
  <c r="I617"/>
  <c r="M491"/>
  <c r="L491"/>
  <c r="M590"/>
  <c r="L590"/>
  <c r="AA611"/>
  <c r="O611"/>
  <c r="M611"/>
  <c r="I611"/>
  <c r="AA607"/>
  <c r="O607"/>
  <c r="M607"/>
  <c r="I607"/>
  <c r="AA603"/>
  <c r="O603"/>
  <c r="M603"/>
  <c r="I603"/>
  <c r="AA599"/>
  <c r="O599"/>
  <c r="M599"/>
  <c r="I599"/>
  <c r="AA595"/>
  <c r="O595"/>
  <c r="M595"/>
  <c r="I595"/>
  <c r="AA591"/>
  <c r="O591"/>
  <c r="M591"/>
  <c r="I591"/>
  <c r="M581"/>
  <c r="L581"/>
  <c r="AA586"/>
  <c r="O586"/>
  <c r="M586"/>
  <c r="I586"/>
  <c r="AA582"/>
  <c r="O582"/>
  <c r="M582"/>
  <c r="I582"/>
  <c r="M528"/>
  <c r="L528"/>
  <c r="AA577"/>
  <c r="O577"/>
  <c r="M577"/>
  <c r="I577"/>
  <c r="AA573"/>
  <c r="O573"/>
  <c r="M573"/>
  <c r="I573"/>
  <c r="AA569"/>
  <c r="O569"/>
  <c r="M569"/>
  <c r="I569"/>
  <c r="AA565"/>
  <c r="O565"/>
  <c r="M565"/>
  <c r="I565"/>
  <c r="AA561"/>
  <c r="O561"/>
  <c r="M561"/>
  <c r="I561"/>
  <c r="AA557"/>
  <c r="O557"/>
  <c r="M557"/>
  <c r="I557"/>
  <c r="AA553"/>
  <c r="O553"/>
  <c r="M553"/>
  <c r="I553"/>
  <c r="AA549"/>
  <c r="O549"/>
  <c r="M549"/>
  <c r="I549"/>
  <c r="AA545"/>
  <c r="O545"/>
  <c r="M545"/>
  <c r="I545"/>
  <c r="AA541"/>
  <c r="O541"/>
  <c r="M541"/>
  <c r="I541"/>
  <c r="AA537"/>
  <c r="O537"/>
  <c r="M537"/>
  <c r="I537"/>
  <c r="AA533"/>
  <c r="O533"/>
  <c r="M533"/>
  <c r="I533"/>
  <c r="AA529"/>
  <c r="O529"/>
  <c r="M529"/>
  <c r="I529"/>
  <c r="M519"/>
  <c r="L519"/>
  <c r="AA524"/>
  <c r="O524"/>
  <c r="M524"/>
  <c r="I524"/>
  <c r="AA520"/>
  <c r="O520"/>
  <c r="M520"/>
  <c r="I520"/>
  <c r="M502"/>
  <c r="L502"/>
  <c r="AA515"/>
  <c r="O515"/>
  <c r="M515"/>
  <c r="I515"/>
  <c r="AA511"/>
  <c r="O511"/>
  <c r="M511"/>
  <c r="I511"/>
  <c r="AA507"/>
  <c r="O507"/>
  <c r="M507"/>
  <c r="I507"/>
  <c r="AA503"/>
  <c r="O503"/>
  <c r="M503"/>
  <c r="I503"/>
  <c r="M497"/>
  <c r="L497"/>
  <c r="AA498"/>
  <c r="O498"/>
  <c r="M498"/>
  <c r="I498"/>
  <c r="M492"/>
  <c r="L492"/>
  <c r="AA493"/>
  <c r="O493"/>
  <c r="M493"/>
  <c r="I493"/>
  <c r="M19"/>
  <c r="L19"/>
  <c r="M486"/>
  <c r="L486"/>
  <c r="AA487"/>
  <c r="O487"/>
  <c r="M487"/>
  <c r="I487"/>
  <c r="M453"/>
  <c r="L453"/>
  <c r="AA482"/>
  <c r="O482"/>
  <c r="M482"/>
  <c r="I482"/>
  <c r="AA478"/>
  <c r="O478"/>
  <c r="M478"/>
  <c r="I478"/>
  <c r="AA474"/>
  <c r="O474"/>
  <c r="M474"/>
  <c r="I474"/>
  <c r="AA470"/>
  <c r="O470"/>
  <c r="M470"/>
  <c r="I470"/>
  <c r="AA466"/>
  <c r="O466"/>
  <c r="M466"/>
  <c r="I466"/>
  <c r="AA462"/>
  <c r="O462"/>
  <c r="M462"/>
  <c r="I462"/>
  <c r="AA458"/>
  <c r="O458"/>
  <c r="M458"/>
  <c r="I458"/>
  <c r="AA454"/>
  <c r="O454"/>
  <c r="M454"/>
  <c r="I454"/>
  <c r="M380"/>
  <c r="L380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M371"/>
  <c r="L371"/>
  <c r="AA376"/>
  <c r="O376"/>
  <c r="M376"/>
  <c r="I376"/>
  <c r="AA372"/>
  <c r="O372"/>
  <c r="M372"/>
  <c r="I372"/>
  <c r="M362"/>
  <c r="L362"/>
  <c r="AA367"/>
  <c r="O367"/>
  <c r="M367"/>
  <c r="I367"/>
  <c r="AA363"/>
  <c r="O363"/>
  <c r="M363"/>
  <c r="I363"/>
  <c r="M317"/>
  <c r="L317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M284"/>
  <c r="L284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M231"/>
  <c r="L231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M182"/>
  <c r="L182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M173"/>
  <c r="L173"/>
  <c r="AA178"/>
  <c r="O178"/>
  <c r="M178"/>
  <c r="I178"/>
  <c r="AA174"/>
  <c r="O174"/>
  <c r="M174"/>
  <c r="I174"/>
  <c r="M104"/>
  <c r="L104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M59"/>
  <c r="L59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54"/>
  <c r="L54"/>
  <c r="AA55"/>
  <c r="O55"/>
  <c r="M55"/>
  <c r="I55"/>
  <c r="M33"/>
  <c r="L33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M20"/>
  <c r="L20"/>
  <c r="AA29"/>
  <c r="O29"/>
  <c r="M29"/>
  <c r="I29"/>
  <c r="AA25"/>
  <c r="O25"/>
  <c r="M25"/>
  <c r="I25"/>
  <c r="AA21"/>
  <c r="O21"/>
  <c r="M21"/>
  <c r="I21"/>
  <c r="M9"/>
  <c r="L9"/>
  <c r="M10"/>
  <c r="L10"/>
  <c r="AA15"/>
  <c r="O15"/>
  <c r="M15"/>
  <c r="I15"/>
  <c r="AA11"/>
  <c r="O11"/>
  <c r="M11"/>
  <c r="I11"/>
  <c i="58" r="T7"/>
  <c r="M8"/>
  <c r="L8"/>
  <c r="M161"/>
  <c r="L161"/>
  <c r="AA162"/>
  <c r="O162"/>
  <c r="M162"/>
  <c r="I162"/>
  <c r="M156"/>
  <c r="L156"/>
  <c r="AA157"/>
  <c r="O157"/>
  <c r="M157"/>
  <c r="I157"/>
  <c r="M143"/>
  <c r="L143"/>
  <c r="AA152"/>
  <c r="O152"/>
  <c r="M152"/>
  <c r="I152"/>
  <c r="AA148"/>
  <c r="O148"/>
  <c r="M148"/>
  <c r="I148"/>
  <c r="AA144"/>
  <c r="O144"/>
  <c r="M144"/>
  <c r="I144"/>
  <c r="M110"/>
  <c r="L110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M93"/>
  <c r="L93"/>
  <c r="AA106"/>
  <c r="O106"/>
  <c r="M106"/>
  <c r="I106"/>
  <c r="AA102"/>
  <c r="O102"/>
  <c r="M102"/>
  <c r="I102"/>
  <c r="AA98"/>
  <c r="O98"/>
  <c r="M98"/>
  <c r="I98"/>
  <c r="AA94"/>
  <c r="O94"/>
  <c r="M94"/>
  <c r="I94"/>
  <c r="M80"/>
  <c r="L80"/>
  <c r="AA89"/>
  <c r="O89"/>
  <c r="M89"/>
  <c r="I89"/>
  <c r="AA85"/>
  <c r="O85"/>
  <c r="M85"/>
  <c r="I85"/>
  <c r="AA81"/>
  <c r="O81"/>
  <c r="M81"/>
  <c r="I81"/>
  <c r="M31"/>
  <c r="L31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14"/>
  <c r="L14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57" r="T7"/>
  <c r="M8"/>
  <c r="L8"/>
  <c r="M231"/>
  <c r="L231"/>
  <c r="M232"/>
  <c r="L232"/>
  <c r="AA233"/>
  <c r="O233"/>
  <c r="M233"/>
  <c r="I233"/>
  <c r="M9"/>
  <c r="L9"/>
  <c r="M214"/>
  <c r="L214"/>
  <c r="AA227"/>
  <c r="O227"/>
  <c r="M227"/>
  <c r="I227"/>
  <c r="AA223"/>
  <c r="O223"/>
  <c r="M223"/>
  <c r="I223"/>
  <c r="AA219"/>
  <c r="O219"/>
  <c r="M219"/>
  <c r="I219"/>
  <c r="AA215"/>
  <c r="O215"/>
  <c r="M215"/>
  <c r="I215"/>
  <c r="M185"/>
  <c r="L185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M156"/>
  <c r="L156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127"/>
  <c r="L127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M118"/>
  <c r="L118"/>
  <c r="AA123"/>
  <c r="O123"/>
  <c r="M123"/>
  <c r="I123"/>
  <c r="AA119"/>
  <c r="O119"/>
  <c r="M119"/>
  <c r="I119"/>
  <c r="M113"/>
  <c r="L113"/>
  <c r="AA114"/>
  <c r="O114"/>
  <c r="M114"/>
  <c r="I114"/>
  <c r="M100"/>
  <c r="L100"/>
  <c r="AA109"/>
  <c r="O109"/>
  <c r="M109"/>
  <c r="I109"/>
  <c r="AA105"/>
  <c r="O105"/>
  <c r="M105"/>
  <c r="I105"/>
  <c r="AA101"/>
  <c r="O101"/>
  <c r="M101"/>
  <c r="I101"/>
  <c r="M19"/>
  <c r="L19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56" r="T7"/>
  <c r="M8"/>
  <c r="L8"/>
  <c r="M228"/>
  <c r="L228"/>
  <c r="AA237"/>
  <c r="O237"/>
  <c r="M237"/>
  <c r="I237"/>
  <c r="AA233"/>
  <c r="O233"/>
  <c r="M233"/>
  <c r="I233"/>
  <c r="AA229"/>
  <c r="O229"/>
  <c r="M229"/>
  <c r="I229"/>
  <c r="M183"/>
  <c r="L183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M170"/>
  <c r="L170"/>
  <c r="AA179"/>
  <c r="O179"/>
  <c r="M179"/>
  <c r="I179"/>
  <c r="AA175"/>
  <c r="O175"/>
  <c r="M175"/>
  <c r="I175"/>
  <c r="AA171"/>
  <c r="O171"/>
  <c r="M171"/>
  <c r="I171"/>
  <c r="M121"/>
  <c r="L121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M116"/>
  <c r="L116"/>
  <c r="AA117"/>
  <c r="O117"/>
  <c r="M117"/>
  <c r="I117"/>
  <c r="M95"/>
  <c r="L95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5" r="T7"/>
  <c r="M8"/>
  <c r="L8"/>
  <c r="M236"/>
  <c r="L236"/>
  <c r="AA245"/>
  <c r="O245"/>
  <c r="M245"/>
  <c r="I245"/>
  <c r="AA241"/>
  <c r="O241"/>
  <c r="M241"/>
  <c r="I241"/>
  <c r="AA237"/>
  <c r="O237"/>
  <c r="M237"/>
  <c r="I237"/>
  <c r="M199"/>
  <c r="L199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M186"/>
  <c r="L186"/>
  <c r="AA195"/>
  <c r="O195"/>
  <c r="M195"/>
  <c r="I195"/>
  <c r="AA191"/>
  <c r="O191"/>
  <c r="M191"/>
  <c r="I191"/>
  <c r="AA187"/>
  <c r="O187"/>
  <c r="M187"/>
  <c r="I187"/>
  <c r="M133"/>
  <c r="L133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M128"/>
  <c r="L128"/>
  <c r="AA129"/>
  <c r="O129"/>
  <c r="M129"/>
  <c r="I129"/>
  <c r="M115"/>
  <c r="L115"/>
  <c r="AA124"/>
  <c r="O124"/>
  <c r="M124"/>
  <c r="I124"/>
  <c r="AA120"/>
  <c r="O120"/>
  <c r="M120"/>
  <c r="I120"/>
  <c r="AA116"/>
  <c r="O116"/>
  <c r="M116"/>
  <c r="I116"/>
  <c r="M18"/>
  <c r="L18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4" r="T7"/>
  <c r="M8"/>
  <c r="L8"/>
  <c r="M9"/>
  <c r="L9"/>
  <c r="AA14"/>
  <c r="O14"/>
  <c r="M14"/>
  <c r="I14"/>
  <c r="AA10"/>
  <c r="O10"/>
  <c r="M10"/>
  <c r="I10"/>
  <c i="53" r="T7"/>
  <c r="M8"/>
  <c r="L8"/>
  <c r="M168"/>
  <c r="L168"/>
  <c r="AA177"/>
  <c r="O177"/>
  <c r="M177"/>
  <c r="I177"/>
  <c r="AA173"/>
  <c r="O173"/>
  <c r="M173"/>
  <c r="I173"/>
  <c r="AA169"/>
  <c r="O169"/>
  <c r="M169"/>
  <c r="I169"/>
  <c r="M139"/>
  <c r="L139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M118"/>
  <c r="L118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77"/>
  <c r="L77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72"/>
  <c r="L72"/>
  <c r="AA73"/>
  <c r="O73"/>
  <c r="M73"/>
  <c r="I73"/>
  <c r="M63"/>
  <c r="L63"/>
  <c r="AA68"/>
  <c r="O68"/>
  <c r="M68"/>
  <c r="I68"/>
  <c r="AA64"/>
  <c r="O64"/>
  <c r="M64"/>
  <c r="I64"/>
  <c r="M14"/>
  <c r="L14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52" r="T7"/>
  <c r="M8"/>
  <c r="L8"/>
  <c r="M143"/>
  <c r="L143"/>
  <c r="AA148"/>
  <c r="O148"/>
  <c r="M148"/>
  <c r="I148"/>
  <c r="AA144"/>
  <c r="O144"/>
  <c r="M144"/>
  <c r="I144"/>
  <c r="M134"/>
  <c r="L134"/>
  <c r="AA139"/>
  <c r="O139"/>
  <c r="M139"/>
  <c r="I139"/>
  <c r="AA135"/>
  <c r="O135"/>
  <c r="M135"/>
  <c r="I135"/>
  <c r="M77"/>
  <c r="L77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72"/>
  <c r="L72"/>
  <c r="AA73"/>
  <c r="O73"/>
  <c r="M73"/>
  <c r="I73"/>
  <c r="M63"/>
  <c r="L63"/>
  <c r="AA68"/>
  <c r="O68"/>
  <c r="M68"/>
  <c r="I68"/>
  <c r="AA64"/>
  <c r="O64"/>
  <c r="M64"/>
  <c r="I64"/>
  <c r="M54"/>
  <c r="L54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1" r="T7"/>
  <c r="M8"/>
  <c r="L8"/>
  <c r="M252"/>
  <c r="L252"/>
  <c r="AA265"/>
  <c r="O265"/>
  <c r="M265"/>
  <c r="I265"/>
  <c r="AA261"/>
  <c r="O261"/>
  <c r="M261"/>
  <c r="I261"/>
  <c r="AA257"/>
  <c r="O257"/>
  <c r="M257"/>
  <c r="I257"/>
  <c r="AA253"/>
  <c r="O253"/>
  <c r="M253"/>
  <c r="I253"/>
  <c r="M215"/>
  <c r="L215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M102"/>
  <c r="L102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M89"/>
  <c r="L89"/>
  <c r="AA98"/>
  <c r="O98"/>
  <c r="M98"/>
  <c r="I98"/>
  <c r="AA94"/>
  <c r="O94"/>
  <c r="M94"/>
  <c r="I94"/>
  <c r="AA90"/>
  <c r="O90"/>
  <c r="M90"/>
  <c r="I90"/>
  <c r="M80"/>
  <c r="L80"/>
  <c r="AA85"/>
  <c r="O85"/>
  <c r="M85"/>
  <c r="I85"/>
  <c r="AA81"/>
  <c r="O81"/>
  <c r="M81"/>
  <c r="I81"/>
  <c r="M71"/>
  <c r="L71"/>
  <c r="AA76"/>
  <c r="O76"/>
  <c r="M76"/>
  <c r="I76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0" r="T7"/>
  <c r="M8"/>
  <c r="L8"/>
  <c r="M135"/>
  <c r="L135"/>
  <c r="AA148"/>
  <c r="O148"/>
  <c r="M148"/>
  <c r="I148"/>
  <c r="AA144"/>
  <c r="O144"/>
  <c r="M144"/>
  <c r="I144"/>
  <c r="AA140"/>
  <c r="O140"/>
  <c r="M140"/>
  <c r="I140"/>
  <c r="AA136"/>
  <c r="O136"/>
  <c r="M136"/>
  <c r="I136"/>
  <c r="M130"/>
  <c r="L130"/>
  <c r="AA131"/>
  <c r="O131"/>
  <c r="M131"/>
  <c r="I131"/>
  <c r="M97"/>
  <c r="L97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M92"/>
  <c r="L92"/>
  <c r="AA93"/>
  <c r="O93"/>
  <c r="M93"/>
  <c r="I93"/>
  <c r="M63"/>
  <c r="L63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9" r="T7"/>
  <c r="M8"/>
  <c r="L8"/>
  <c r="M142"/>
  <c r="L142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M109"/>
  <c r="L10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96"/>
  <c r="L96"/>
  <c r="AA105"/>
  <c r="O105"/>
  <c r="M105"/>
  <c r="I105"/>
  <c r="AA101"/>
  <c r="O101"/>
  <c r="M101"/>
  <c r="I101"/>
  <c r="AA97"/>
  <c r="O97"/>
  <c r="M97"/>
  <c r="I97"/>
  <c r="M83"/>
  <c r="L83"/>
  <c r="AA92"/>
  <c r="O92"/>
  <c r="M92"/>
  <c r="I92"/>
  <c r="AA88"/>
  <c r="O88"/>
  <c r="M88"/>
  <c r="I88"/>
  <c r="AA84"/>
  <c r="O84"/>
  <c r="M84"/>
  <c r="I84"/>
  <c r="M70"/>
  <c r="L70"/>
  <c r="AA79"/>
  <c r="O79"/>
  <c r="M79"/>
  <c r="I79"/>
  <c r="AA75"/>
  <c r="O75"/>
  <c r="M75"/>
  <c r="I75"/>
  <c r="AA71"/>
  <c r="O71"/>
  <c r="M71"/>
  <c r="I71"/>
  <c r="M61"/>
  <c r="L61"/>
  <c r="AA66"/>
  <c r="O66"/>
  <c r="M66"/>
  <c r="I66"/>
  <c r="AA62"/>
  <c r="O62"/>
  <c r="M62"/>
  <c r="I62"/>
  <c r="M52"/>
  <c r="L52"/>
  <c r="AA57"/>
  <c r="O57"/>
  <c r="M57"/>
  <c r="I57"/>
  <c r="AA53"/>
  <c r="O53"/>
  <c r="M53"/>
  <c r="I53"/>
  <c r="M47"/>
  <c r="L47"/>
  <c r="AA48"/>
  <c r="O48"/>
  <c r="M48"/>
  <c r="I48"/>
  <c r="M18"/>
  <c r="L18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8" r="T7"/>
  <c r="M8"/>
  <c r="L8"/>
  <c r="M99"/>
  <c r="L99"/>
  <c r="AA104"/>
  <c r="O104"/>
  <c r="M104"/>
  <c r="I104"/>
  <c r="AA100"/>
  <c r="O100"/>
  <c r="M100"/>
  <c r="I100"/>
  <c r="M78"/>
  <c r="L78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M69"/>
  <c r="L69"/>
  <c r="AA74"/>
  <c r="O74"/>
  <c r="M74"/>
  <c r="I74"/>
  <c r="AA70"/>
  <c r="O70"/>
  <c r="M70"/>
  <c r="I70"/>
  <c r="M56"/>
  <c r="L56"/>
  <c r="AA65"/>
  <c r="O65"/>
  <c r="M65"/>
  <c r="I65"/>
  <c r="AA61"/>
  <c r="O61"/>
  <c r="M61"/>
  <c r="I61"/>
  <c r="AA57"/>
  <c r="O57"/>
  <c r="M57"/>
  <c r="I57"/>
  <c r="M43"/>
  <c r="L43"/>
  <c r="AA52"/>
  <c r="O52"/>
  <c r="M52"/>
  <c r="I52"/>
  <c r="AA48"/>
  <c r="O48"/>
  <c r="M48"/>
  <c r="I48"/>
  <c r="AA44"/>
  <c r="O44"/>
  <c r="M44"/>
  <c r="I44"/>
  <c r="M18"/>
  <c r="L18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7" r="T7"/>
  <c r="M8"/>
  <c r="L8"/>
  <c r="M63"/>
  <c r="L63"/>
  <c r="AA64"/>
  <c r="O64"/>
  <c r="M64"/>
  <c r="I64"/>
  <c r="M58"/>
  <c r="L58"/>
  <c r="AA59"/>
  <c r="O59"/>
  <c r="M59"/>
  <c r="I59"/>
  <c r="M49"/>
  <c r="L49"/>
  <c r="AA54"/>
  <c r="O54"/>
  <c r="M54"/>
  <c r="I54"/>
  <c r="AA50"/>
  <c r="O50"/>
  <c r="M50"/>
  <c r="I50"/>
  <c r="M44"/>
  <c r="L44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6" r="T7"/>
  <c r="M8"/>
  <c r="L8"/>
  <c r="M92"/>
  <c r="L92"/>
  <c r="AA93"/>
  <c r="O93"/>
  <c r="M93"/>
  <c r="I93"/>
  <c r="M79"/>
  <c r="L79"/>
  <c r="AA88"/>
  <c r="O88"/>
  <c r="M88"/>
  <c r="I88"/>
  <c r="AA84"/>
  <c r="O84"/>
  <c r="M84"/>
  <c r="I84"/>
  <c r="AA80"/>
  <c r="O80"/>
  <c r="M80"/>
  <c r="I80"/>
  <c r="M58"/>
  <c r="L58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M53"/>
  <c r="L53"/>
  <c r="AA54"/>
  <c r="O54"/>
  <c r="M54"/>
  <c r="I54"/>
  <c r="M44"/>
  <c r="L44"/>
  <c r="AA49"/>
  <c r="O49"/>
  <c r="M49"/>
  <c r="I49"/>
  <c r="AA45"/>
  <c r="O45"/>
  <c r="M45"/>
  <c r="I45"/>
  <c r="M39"/>
  <c r="L39"/>
  <c r="AA40"/>
  <c r="O40"/>
  <c r="M40"/>
  <c r="I40"/>
  <c r="M26"/>
  <c r="L26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45" r="T7"/>
  <c r="M8"/>
  <c r="L8"/>
  <c r="M149"/>
  <c r="L149"/>
  <c r="AA158"/>
  <c r="O158"/>
  <c r="M158"/>
  <c r="I158"/>
  <c r="AA154"/>
  <c r="O154"/>
  <c r="M154"/>
  <c r="I154"/>
  <c r="AA150"/>
  <c r="O150"/>
  <c r="M150"/>
  <c r="I150"/>
  <c r="M120"/>
  <c r="L120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107"/>
  <c r="L107"/>
  <c r="AA116"/>
  <c r="O116"/>
  <c r="M116"/>
  <c r="I116"/>
  <c r="AA112"/>
  <c r="O112"/>
  <c r="M112"/>
  <c r="I112"/>
  <c r="AA108"/>
  <c r="O108"/>
  <c r="M108"/>
  <c r="I108"/>
  <c r="M98"/>
  <c r="L98"/>
  <c r="AA103"/>
  <c r="O103"/>
  <c r="M103"/>
  <c r="I103"/>
  <c r="AA99"/>
  <c r="O99"/>
  <c r="M99"/>
  <c r="I99"/>
  <c r="M85"/>
  <c r="L85"/>
  <c r="AA94"/>
  <c r="O94"/>
  <c r="M94"/>
  <c r="I94"/>
  <c r="AA90"/>
  <c r="O90"/>
  <c r="M90"/>
  <c r="I90"/>
  <c r="AA86"/>
  <c r="O86"/>
  <c r="M86"/>
  <c r="I86"/>
  <c r="M72"/>
  <c r="L72"/>
  <c r="AA81"/>
  <c r="O81"/>
  <c r="M81"/>
  <c r="I81"/>
  <c r="AA77"/>
  <c r="O77"/>
  <c r="M77"/>
  <c r="I77"/>
  <c r="AA73"/>
  <c r="O73"/>
  <c r="M73"/>
  <c r="I73"/>
  <c r="M43"/>
  <c r="L4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18"/>
  <c r="L18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4" r="T7"/>
  <c r="M8"/>
  <c r="L8"/>
  <c r="M174"/>
  <c r="L174"/>
  <c r="AA183"/>
  <c r="O183"/>
  <c r="M183"/>
  <c r="I183"/>
  <c r="AA179"/>
  <c r="O179"/>
  <c r="M179"/>
  <c r="I179"/>
  <c r="AA175"/>
  <c r="O175"/>
  <c r="M175"/>
  <c r="I175"/>
  <c r="M141"/>
  <c r="L141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M132"/>
  <c r="L132"/>
  <c r="AA137"/>
  <c r="O137"/>
  <c r="M137"/>
  <c r="I137"/>
  <c r="AA133"/>
  <c r="O133"/>
  <c r="M133"/>
  <c r="I133"/>
  <c r="M115"/>
  <c r="L115"/>
  <c r="AA128"/>
  <c r="O128"/>
  <c r="M128"/>
  <c r="I128"/>
  <c r="AA124"/>
  <c r="O124"/>
  <c r="M124"/>
  <c r="I124"/>
  <c r="AA120"/>
  <c r="O120"/>
  <c r="M120"/>
  <c r="I120"/>
  <c r="AA116"/>
  <c r="O116"/>
  <c r="M116"/>
  <c r="I116"/>
  <c r="M98"/>
  <c r="L98"/>
  <c r="AA111"/>
  <c r="O111"/>
  <c r="M111"/>
  <c r="I111"/>
  <c r="AA107"/>
  <c r="O107"/>
  <c r="M107"/>
  <c r="I107"/>
  <c r="AA103"/>
  <c r="O103"/>
  <c r="M103"/>
  <c r="I103"/>
  <c r="AA99"/>
  <c r="O99"/>
  <c r="M99"/>
  <c r="I99"/>
  <c r="M93"/>
  <c r="L93"/>
  <c r="AA94"/>
  <c r="O94"/>
  <c r="M94"/>
  <c r="I94"/>
  <c r="M68"/>
  <c r="L68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47"/>
  <c r="L47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18"/>
  <c r="L18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3" r="T7"/>
  <c r="M8"/>
  <c r="L8"/>
  <c r="M92"/>
  <c r="L92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M47"/>
  <c r="L47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M30"/>
  <c r="L30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2" r="T7"/>
  <c r="M8"/>
  <c r="L8"/>
  <c r="M84"/>
  <c r="L84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M39"/>
  <c r="L39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M22"/>
  <c r="L22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1" r="T7"/>
  <c r="M8"/>
  <c r="L8"/>
  <c r="M48"/>
  <c r="L48"/>
  <c r="AA61"/>
  <c r="O61"/>
  <c r="M61"/>
  <c r="I61"/>
  <c r="AA57"/>
  <c r="O57"/>
  <c r="M57"/>
  <c r="I57"/>
  <c r="AA53"/>
  <c r="O53"/>
  <c r="M53"/>
  <c r="I53"/>
  <c r="AA49"/>
  <c r="O49"/>
  <c r="M49"/>
  <c r="I49"/>
  <c r="M35"/>
  <c r="L35"/>
  <c r="AA44"/>
  <c r="O44"/>
  <c r="M44"/>
  <c r="I44"/>
  <c r="AA40"/>
  <c r="O40"/>
  <c r="M40"/>
  <c r="I40"/>
  <c r="AA36"/>
  <c r="O36"/>
  <c r="M36"/>
  <c r="I36"/>
  <c r="M22"/>
  <c r="L22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0" r="T7"/>
  <c r="M8"/>
  <c r="L8"/>
  <c r="M51"/>
  <c r="L51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M46"/>
  <c r="L46"/>
  <c r="AA47"/>
  <c r="O47"/>
  <c r="M47"/>
  <c r="I47"/>
  <c r="M41"/>
  <c r="L41"/>
  <c r="AA42"/>
  <c r="O42"/>
  <c r="M42"/>
  <c r="I42"/>
  <c r="M24"/>
  <c r="L24"/>
  <c r="AA37"/>
  <c r="O37"/>
  <c r="M37"/>
  <c r="I37"/>
  <c r="AA33"/>
  <c r="O33"/>
  <c r="M33"/>
  <c r="I33"/>
  <c r="AA29"/>
  <c r="O29"/>
  <c r="M29"/>
  <c r="I29"/>
  <c r="AA25"/>
  <c r="O25"/>
  <c r="M25"/>
  <c r="I25"/>
  <c r="M19"/>
  <c r="L19"/>
  <c r="AA20"/>
  <c r="O20"/>
  <c r="M20"/>
  <c r="I20"/>
  <c r="M14"/>
  <c r="L14"/>
  <c r="AA15"/>
  <c r="O15"/>
  <c r="M15"/>
  <c r="I15"/>
  <c r="M9"/>
  <c r="L9"/>
  <c r="AA10"/>
  <c r="O10"/>
  <c r="M10"/>
  <c r="I10"/>
  <c i="39" r="T7"/>
  <c r="M8"/>
  <c r="L8"/>
  <c r="M91"/>
  <c r="L91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M82"/>
  <c r="L82"/>
  <c r="AA87"/>
  <c r="O87"/>
  <c r="M87"/>
  <c r="I87"/>
  <c r="AA83"/>
  <c r="O83"/>
  <c r="M83"/>
  <c r="I83"/>
  <c r="M57"/>
  <c r="L57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M40"/>
  <c r="L40"/>
  <c r="AA53"/>
  <c r="O53"/>
  <c r="M53"/>
  <c r="I53"/>
  <c r="AA49"/>
  <c r="O49"/>
  <c r="M49"/>
  <c r="I49"/>
  <c r="AA45"/>
  <c r="O45"/>
  <c r="M45"/>
  <c r="I45"/>
  <c r="AA41"/>
  <c r="O41"/>
  <c r="M41"/>
  <c r="I41"/>
  <c r="M27"/>
  <c r="L27"/>
  <c r="AA36"/>
  <c r="O36"/>
  <c r="M36"/>
  <c r="I36"/>
  <c r="AA32"/>
  <c r="O32"/>
  <c r="M32"/>
  <c r="I32"/>
  <c r="AA28"/>
  <c r="O28"/>
  <c r="M28"/>
  <c r="I28"/>
  <c r="M22"/>
  <c r="L22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38" r="T7"/>
  <c r="M8"/>
  <c r="L8"/>
  <c r="M18"/>
  <c r="L18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7" r="T7"/>
  <c r="M8"/>
  <c r="L8"/>
  <c r="M188"/>
  <c r="L188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M151"/>
  <c r="L151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M146"/>
  <c r="L146"/>
  <c r="AA147"/>
  <c r="O147"/>
  <c r="M147"/>
  <c r="I147"/>
  <c r="M117"/>
  <c r="L117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100"/>
  <c r="L100"/>
  <c r="AA113"/>
  <c r="O113"/>
  <c r="M113"/>
  <c r="I113"/>
  <c r="AA109"/>
  <c r="O109"/>
  <c r="M109"/>
  <c r="I109"/>
  <c r="AA105"/>
  <c r="O105"/>
  <c r="M105"/>
  <c r="I105"/>
  <c r="AA101"/>
  <c r="O101"/>
  <c r="M101"/>
  <c r="I101"/>
  <c r="M83"/>
  <c r="L83"/>
  <c r="AA96"/>
  <c r="O96"/>
  <c r="M96"/>
  <c r="I96"/>
  <c r="AA92"/>
  <c r="O92"/>
  <c r="M92"/>
  <c r="I92"/>
  <c r="AA88"/>
  <c r="O88"/>
  <c r="M88"/>
  <c r="I88"/>
  <c r="AA84"/>
  <c r="O84"/>
  <c r="M84"/>
  <c r="I84"/>
  <c r="M46"/>
  <c r="L46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6" r="T7"/>
  <c r="M8"/>
  <c r="L8"/>
  <c r="M74"/>
  <c r="L74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5" r="T7"/>
  <c r="M8"/>
  <c r="L8"/>
  <c r="M9"/>
  <c r="L9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4" r="T7"/>
  <c r="M8"/>
  <c r="L8"/>
  <c r="M18"/>
  <c r="L18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33" r="T7"/>
  <c r="M8"/>
  <c r="L8"/>
  <c r="M30"/>
  <c r="L30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2" r="T7"/>
  <c r="M8"/>
  <c r="L8"/>
  <c r="M26"/>
  <c r="L26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1" r="T7"/>
  <c r="M8"/>
  <c r="L8"/>
  <c r="M50"/>
  <c r="L50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0" r="T7"/>
  <c r="M8"/>
  <c r="L8"/>
  <c r="M9"/>
  <c r="L9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9" r="T7"/>
  <c r="M8"/>
  <c r="L8"/>
  <c r="M9"/>
  <c r="L9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8" r="T7"/>
  <c r="M8"/>
  <c r="L8"/>
  <c r="M9"/>
  <c r="L9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7" r="T7"/>
  <c r="M8"/>
  <c r="L8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6" r="T7"/>
  <c r="M8"/>
  <c r="L8"/>
  <c r="M267"/>
  <c r="L267"/>
  <c r="AA272"/>
  <c r="O272"/>
  <c r="M272"/>
  <c r="I272"/>
  <c r="AA268"/>
  <c r="O268"/>
  <c r="M268"/>
  <c r="I268"/>
  <c r="M82"/>
  <c r="L82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5" r="T7"/>
  <c r="M8"/>
  <c r="L8"/>
  <c r="M307"/>
  <c r="L307"/>
  <c r="AA312"/>
  <c r="O312"/>
  <c r="M312"/>
  <c r="I312"/>
  <c r="AA308"/>
  <c r="O308"/>
  <c r="M308"/>
  <c r="I308"/>
  <c r="M102"/>
  <c r="L102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M9"/>
  <c r="L9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4" r="T7"/>
  <c r="M8"/>
  <c r="L8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3" r="T7"/>
  <c r="M8"/>
  <c r="L8"/>
  <c r="M128"/>
  <c r="L128"/>
  <c r="AA137"/>
  <c r="O137"/>
  <c r="M137"/>
  <c r="I137"/>
  <c r="AA133"/>
  <c r="O133"/>
  <c r="M133"/>
  <c r="I133"/>
  <c r="AA129"/>
  <c r="O129"/>
  <c r="M129"/>
  <c r="I129"/>
  <c r="M95"/>
  <c r="L95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M50"/>
  <c r="L50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2" r="T7"/>
  <c r="M8"/>
  <c r="L8"/>
  <c r="M258"/>
  <c r="L258"/>
  <c r="AA259"/>
  <c r="O259"/>
  <c r="M259"/>
  <c r="I259"/>
  <c r="M93"/>
  <c r="L93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M76"/>
  <c r="L76"/>
  <c r="AA89"/>
  <c r="O89"/>
  <c r="M89"/>
  <c r="I89"/>
  <c r="AA85"/>
  <c r="O85"/>
  <c r="M85"/>
  <c r="I85"/>
  <c r="AA81"/>
  <c r="O81"/>
  <c r="M81"/>
  <c r="I81"/>
  <c r="AA77"/>
  <c r="O77"/>
  <c r="M77"/>
  <c r="I77"/>
  <c r="M55"/>
  <c r="L55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M14"/>
  <c r="L1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21" r="T7"/>
  <c r="M8"/>
  <c r="L8"/>
  <c r="M82"/>
  <c r="L82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0" r="T7"/>
  <c r="M8"/>
  <c r="L8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9" r="T7"/>
  <c r="M8"/>
  <c r="L8"/>
  <c r="M155"/>
  <c r="L155"/>
  <c r="AA164"/>
  <c r="O164"/>
  <c r="M164"/>
  <c r="I164"/>
  <c r="AA160"/>
  <c r="O160"/>
  <c r="M160"/>
  <c r="I160"/>
  <c r="AA156"/>
  <c r="O156"/>
  <c r="M156"/>
  <c r="I156"/>
  <c r="M138"/>
  <c r="L138"/>
  <c r="AA151"/>
  <c r="O151"/>
  <c r="M151"/>
  <c r="I151"/>
  <c r="AA147"/>
  <c r="O147"/>
  <c r="M147"/>
  <c r="I147"/>
  <c r="AA143"/>
  <c r="O143"/>
  <c r="M143"/>
  <c r="I143"/>
  <c r="AA139"/>
  <c r="O139"/>
  <c r="M139"/>
  <c r="I139"/>
  <c r="M9"/>
  <c r="L9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8" r="T7"/>
  <c r="M8"/>
  <c r="L8"/>
  <c r="M296"/>
  <c r="L296"/>
  <c r="AA309"/>
  <c r="O309"/>
  <c r="M309"/>
  <c r="I309"/>
  <c r="AA305"/>
  <c r="O305"/>
  <c r="M305"/>
  <c r="I305"/>
  <c r="AA301"/>
  <c r="O301"/>
  <c r="M301"/>
  <c r="I301"/>
  <c r="AA297"/>
  <c r="O297"/>
  <c r="M297"/>
  <c r="I297"/>
  <c r="M151"/>
  <c r="L151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M54"/>
  <c r="L54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7" r="T7"/>
  <c r="M8"/>
  <c r="L8"/>
  <c r="M82"/>
  <c r="L82"/>
  <c r="AA95"/>
  <c r="O95"/>
  <c r="M95"/>
  <c r="I95"/>
  <c r="AA91"/>
  <c r="O91"/>
  <c r="M91"/>
  <c r="I91"/>
  <c r="AA87"/>
  <c r="O87"/>
  <c r="M87"/>
  <c r="I87"/>
  <c r="AA83"/>
  <c r="O83"/>
  <c r="M83"/>
  <c r="I83"/>
  <c r="M9"/>
  <c r="L9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6" r="T7"/>
  <c r="M8"/>
  <c r="L8"/>
  <c r="M174"/>
  <c r="L174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M9"/>
  <c r="L9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5" r="T7"/>
  <c r="M8"/>
  <c r="L8"/>
  <c r="M118"/>
  <c r="L118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M9"/>
  <c r="L9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4" r="T7"/>
  <c r="M8"/>
  <c r="L8"/>
  <c r="M120"/>
  <c r="L120"/>
  <c r="AA129"/>
  <c r="O129"/>
  <c r="M129"/>
  <c r="I129"/>
  <c r="AA125"/>
  <c r="O125"/>
  <c r="M125"/>
  <c r="I125"/>
  <c r="AA121"/>
  <c r="O121"/>
  <c r="M121"/>
  <c r="I121"/>
  <c r="M59"/>
  <c r="L59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3" r="T7"/>
  <c r="M8"/>
  <c r="L8"/>
  <c r="M226"/>
  <c r="L226"/>
  <c r="AA231"/>
  <c r="O231"/>
  <c r="M231"/>
  <c r="I231"/>
  <c r="AA227"/>
  <c r="O227"/>
  <c r="M227"/>
  <c r="I227"/>
  <c r="M213"/>
  <c r="L213"/>
  <c r="AA222"/>
  <c r="O222"/>
  <c r="M222"/>
  <c r="I222"/>
  <c r="AA218"/>
  <c r="O218"/>
  <c r="M218"/>
  <c r="I218"/>
  <c r="AA214"/>
  <c r="O214"/>
  <c r="M214"/>
  <c r="I214"/>
  <c r="M196"/>
  <c r="L196"/>
  <c r="AA209"/>
  <c r="O209"/>
  <c r="M209"/>
  <c r="I209"/>
  <c r="AA205"/>
  <c r="O205"/>
  <c r="M205"/>
  <c r="I205"/>
  <c r="AA201"/>
  <c r="O201"/>
  <c r="M201"/>
  <c r="I201"/>
  <c r="AA197"/>
  <c r="O197"/>
  <c r="M197"/>
  <c r="I197"/>
  <c r="M139"/>
  <c r="L139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M34"/>
  <c r="L34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91"/>
  <c r="L191"/>
  <c r="AA196"/>
  <c r="O196"/>
  <c r="M196"/>
  <c r="I196"/>
  <c r="AA192"/>
  <c r="O192"/>
  <c r="M192"/>
  <c r="I192"/>
  <c r="M154"/>
  <c r="L154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M9"/>
  <c r="L9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09"/>
  <c r="L109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92"/>
  <c r="L92"/>
  <c r="AA105"/>
  <c r="O105"/>
  <c r="M105"/>
  <c r="I105"/>
  <c r="AA101"/>
  <c r="O101"/>
  <c r="M101"/>
  <c r="I101"/>
  <c r="AA97"/>
  <c r="O97"/>
  <c r="M97"/>
  <c r="I97"/>
  <c r="AA93"/>
  <c r="O93"/>
  <c r="M93"/>
  <c r="I93"/>
  <c r="M71"/>
  <c r="L71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M62"/>
  <c r="L62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96"/>
  <c r="L196"/>
  <c r="AA209"/>
  <c r="O209"/>
  <c r="M209"/>
  <c r="I209"/>
  <c r="AA205"/>
  <c r="O205"/>
  <c r="M205"/>
  <c r="I205"/>
  <c r="AA201"/>
  <c r="O201"/>
  <c r="M201"/>
  <c r="I201"/>
  <c r="AA197"/>
  <c r="O197"/>
  <c r="M197"/>
  <c r="I197"/>
  <c r="M115"/>
  <c r="L115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54"/>
  <c r="L54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M9"/>
  <c r="L9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275"/>
  <c r="L275"/>
  <c r="AA284"/>
  <c r="O284"/>
  <c r="M284"/>
  <c r="I284"/>
  <c r="AA280"/>
  <c r="O280"/>
  <c r="M280"/>
  <c r="I280"/>
  <c r="AA276"/>
  <c r="O276"/>
  <c r="M276"/>
  <c r="I276"/>
  <c r="M254"/>
  <c r="L254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M237"/>
  <c r="L237"/>
  <c r="AA250"/>
  <c r="O250"/>
  <c r="M250"/>
  <c r="I250"/>
  <c r="AA246"/>
  <c r="O246"/>
  <c r="M246"/>
  <c r="I246"/>
  <c r="AA242"/>
  <c r="O242"/>
  <c r="M242"/>
  <c r="I242"/>
  <c r="AA238"/>
  <c r="O238"/>
  <c r="M238"/>
  <c r="I238"/>
  <c r="M164"/>
  <c r="L164"/>
  <c r="AA233"/>
  <c r="O233"/>
  <c r="M233"/>
  <c r="I233"/>
  <c r="AA229"/>
  <c r="O229"/>
  <c r="M229"/>
  <c r="I229"/>
  <c r="AA225"/>
  <c r="O225"/>
  <c r="M225"/>
  <c r="I225"/>
  <c r="AA221"/>
  <c r="O221"/>
  <c r="M221"/>
  <c r="I221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M111"/>
  <c r="L111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M46"/>
  <c r="L46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360"/>
  <c r="L360"/>
  <c r="AA365"/>
  <c r="O365"/>
  <c r="M365"/>
  <c r="I365"/>
  <c r="AA361"/>
  <c r="O361"/>
  <c r="M361"/>
  <c r="I361"/>
  <c r="M343"/>
  <c r="L343"/>
  <c r="AA356"/>
  <c r="O356"/>
  <c r="M356"/>
  <c r="I356"/>
  <c r="AA352"/>
  <c r="O352"/>
  <c r="M352"/>
  <c r="I352"/>
  <c r="AA348"/>
  <c r="O348"/>
  <c r="M348"/>
  <c r="I348"/>
  <c r="AA344"/>
  <c r="O344"/>
  <c r="M344"/>
  <c r="I344"/>
  <c r="M106"/>
  <c r="L106"/>
  <c r="AA339"/>
  <c r="O339"/>
  <c r="M339"/>
  <c r="I339"/>
  <c r="AA335"/>
  <c r="O335"/>
  <c r="M335"/>
  <c r="I335"/>
  <c r="AA331"/>
  <c r="O331"/>
  <c r="M331"/>
  <c r="I331"/>
  <c r="AA327"/>
  <c r="O327"/>
  <c r="M327"/>
  <c r="I327"/>
  <c r="AA323"/>
  <c r="O323"/>
  <c r="M323"/>
  <c r="I323"/>
  <c r="AA319"/>
  <c r="O319"/>
  <c r="M319"/>
  <c r="I319"/>
  <c r="AA315"/>
  <c r="O315"/>
  <c r="M315"/>
  <c r="I315"/>
  <c r="AA311"/>
  <c r="O311"/>
  <c r="M311"/>
  <c r="I311"/>
  <c r="AA307"/>
  <c r="O307"/>
  <c r="M307"/>
  <c r="I307"/>
  <c r="AA303"/>
  <c r="O303"/>
  <c r="M303"/>
  <c r="I303"/>
  <c r="AA299"/>
  <c r="O299"/>
  <c r="M299"/>
  <c r="I299"/>
  <c r="AA295"/>
  <c r="O295"/>
  <c r="M295"/>
  <c r="I295"/>
  <c r="AA291"/>
  <c r="O291"/>
  <c r="M291"/>
  <c r="I291"/>
  <c r="AA287"/>
  <c r="O287"/>
  <c r="M287"/>
  <c r="I287"/>
  <c r="AA283"/>
  <c r="O283"/>
  <c r="M283"/>
  <c r="I283"/>
  <c r="AA279"/>
  <c r="O279"/>
  <c r="M279"/>
  <c r="I279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AA191"/>
  <c r="O191"/>
  <c r="M191"/>
  <c r="I191"/>
  <c r="AA187"/>
  <c r="O187"/>
  <c r="M187"/>
  <c r="I187"/>
  <c r="AA183"/>
  <c r="O183"/>
  <c r="M183"/>
  <c r="I183"/>
  <c r="AA179"/>
  <c r="O179"/>
  <c r="M179"/>
  <c r="I179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M9"/>
  <c r="L9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22"/>
  <c r="L22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6" r="T7"/>
  <c r="M8"/>
  <c r="L8"/>
  <c r="M23"/>
  <c r="L23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AA28"/>
  <c r="O28"/>
  <c r="M28"/>
  <c r="I28"/>
  <c r="AA24"/>
  <c r="O24"/>
  <c r="M24"/>
  <c r="I24"/>
  <c r="M14"/>
  <c r="L14"/>
  <c r="AA19"/>
  <c r="O19"/>
  <c r="M19"/>
  <c r="I19"/>
  <c r="AA15"/>
  <c r="O15"/>
  <c r="M15"/>
  <c r="I15"/>
  <c r="M9"/>
  <c r="L9"/>
  <c r="AA10"/>
  <c r="O10"/>
  <c r="M10"/>
  <c r="I10"/>
  <c i="5" r="T7"/>
  <c r="M8"/>
  <c r="L8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4"/>
  <c r="L14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3" r="T7"/>
  <c r="M8"/>
  <c r="L8"/>
  <c r="M18"/>
  <c r="L18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" r="T7"/>
  <c r="M8"/>
  <c r="L8"/>
  <c r="M43"/>
  <c r="L43"/>
  <c r="AA632"/>
  <c r="O632"/>
  <c r="M632"/>
  <c r="I632"/>
  <c r="AA628"/>
  <c r="O628"/>
  <c r="M628"/>
  <c r="I628"/>
  <c r="AA624"/>
  <c r="O624"/>
  <c r="M624"/>
  <c r="I624"/>
  <c r="AA620"/>
  <c r="O620"/>
  <c r="M620"/>
  <c r="I620"/>
  <c r="AA616"/>
  <c r="O616"/>
  <c r="M616"/>
  <c r="I616"/>
  <c r="AA612"/>
  <c r="O612"/>
  <c r="M612"/>
  <c r="I612"/>
  <c r="AA608"/>
  <c r="O608"/>
  <c r="M608"/>
  <c r="I608"/>
  <c r="AA604"/>
  <c r="O604"/>
  <c r="M604"/>
  <c r="I604"/>
  <c r="AA600"/>
  <c r="O600"/>
  <c r="M600"/>
  <c r="I600"/>
  <c r="AA596"/>
  <c r="O596"/>
  <c r="M596"/>
  <c r="I596"/>
  <c r="AA592"/>
  <c r="O592"/>
  <c r="M592"/>
  <c r="I592"/>
  <c r="AA588"/>
  <c r="O588"/>
  <c r="M588"/>
  <c r="I588"/>
  <c r="AA584"/>
  <c r="O584"/>
  <c r="M584"/>
  <c r="I584"/>
  <c r="AA580"/>
  <c r="O580"/>
  <c r="M580"/>
  <c r="I580"/>
  <c r="AA576"/>
  <c r="O576"/>
  <c r="M576"/>
  <c r="I576"/>
  <c r="AA572"/>
  <c r="O572"/>
  <c r="M572"/>
  <c r="I572"/>
  <c r="AA568"/>
  <c r="O568"/>
  <c r="M568"/>
  <c r="I568"/>
  <c r="AA564"/>
  <c r="O564"/>
  <c r="M564"/>
  <c r="I564"/>
  <c r="AA560"/>
  <c r="O560"/>
  <c r="M560"/>
  <c r="I560"/>
  <c r="AA556"/>
  <c r="O556"/>
  <c r="M556"/>
  <c r="I556"/>
  <c r="AA552"/>
  <c r="O552"/>
  <c r="M552"/>
  <c r="I552"/>
  <c r="AA548"/>
  <c r="O548"/>
  <c r="M548"/>
  <c r="I548"/>
  <c r="AA544"/>
  <c r="O544"/>
  <c r="M544"/>
  <c r="I544"/>
  <c r="AA540"/>
  <c r="O540"/>
  <c r="M540"/>
  <c r="I540"/>
  <c r="AA536"/>
  <c r="O536"/>
  <c r="M536"/>
  <c r="I536"/>
  <c r="AA532"/>
  <c r="O532"/>
  <c r="M532"/>
  <c r="I532"/>
  <c r="AA528"/>
  <c r="O528"/>
  <c r="M528"/>
  <c r="I528"/>
  <c r="AA524"/>
  <c r="O524"/>
  <c r="M524"/>
  <c r="I524"/>
  <c r="AA520"/>
  <c r="O520"/>
  <c r="M520"/>
  <c r="I520"/>
  <c r="AA516"/>
  <c r="O516"/>
  <c r="M516"/>
  <c r="I516"/>
  <c r="AA512"/>
  <c r="O512"/>
  <c r="M512"/>
  <c r="I512"/>
  <c r="AA508"/>
  <c r="O508"/>
  <c r="M508"/>
  <c r="I508"/>
  <c r="AA504"/>
  <c r="O504"/>
  <c r="M504"/>
  <c r="I504"/>
  <c r="AA500"/>
  <c r="O500"/>
  <c r="M500"/>
  <c r="I500"/>
  <c r="AA496"/>
  <c r="O496"/>
  <c r="M496"/>
  <c r="I496"/>
  <c r="AA492"/>
  <c r="O492"/>
  <c r="M492"/>
  <c r="I492"/>
  <c r="AA488"/>
  <c r="O488"/>
  <c r="M488"/>
  <c r="I488"/>
  <c r="AA484"/>
  <c r="O484"/>
  <c r="M484"/>
  <c r="I484"/>
  <c r="AA480"/>
  <c r="O480"/>
  <c r="M480"/>
  <c r="I480"/>
  <c r="AA476"/>
  <c r="O476"/>
  <c r="M476"/>
  <c r="I476"/>
  <c r="AA472"/>
  <c r="O472"/>
  <c r="M472"/>
  <c r="I472"/>
  <c r="AA468"/>
  <c r="O468"/>
  <c r="M468"/>
  <c r="I468"/>
  <c r="AA464"/>
  <c r="O464"/>
  <c r="M464"/>
  <c r="I464"/>
  <c r="AA460"/>
  <c r="O460"/>
  <c r="M460"/>
  <c r="I460"/>
  <c r="AA456"/>
  <c r="O456"/>
  <c r="M456"/>
  <c r="I456"/>
  <c r="AA452"/>
  <c r="O452"/>
  <c r="M452"/>
  <c r="I452"/>
  <c r="AA448"/>
  <c r="O448"/>
  <c r="M448"/>
  <c r="I448"/>
  <c r="AA444"/>
  <c r="O444"/>
  <c r="M444"/>
  <c r="I444"/>
  <c r="AA440"/>
  <c r="O440"/>
  <c r="M440"/>
  <c r="I440"/>
  <c r="AA436"/>
  <c r="O436"/>
  <c r="M436"/>
  <c r="I436"/>
  <c r="AA432"/>
  <c r="O432"/>
  <c r="M432"/>
  <c r="I432"/>
  <c r="AA428"/>
  <c r="O428"/>
  <c r="M428"/>
  <c r="I428"/>
  <c r="AA424"/>
  <c r="O424"/>
  <c r="M424"/>
  <c r="I424"/>
  <c r="AA420"/>
  <c r="O420"/>
  <c r="M420"/>
  <c r="I420"/>
  <c r="AA416"/>
  <c r="O416"/>
  <c r="M416"/>
  <c r="I416"/>
  <c r="AA412"/>
  <c r="O412"/>
  <c r="M412"/>
  <c r="I412"/>
  <c r="AA408"/>
  <c r="O408"/>
  <c r="M408"/>
  <c r="I408"/>
  <c r="AA404"/>
  <c r="O404"/>
  <c r="M404"/>
  <c r="I404"/>
  <c r="AA400"/>
  <c r="O400"/>
  <c r="M400"/>
  <c r="I400"/>
  <c r="AA396"/>
  <c r="O396"/>
  <c r="M396"/>
  <c r="I396"/>
  <c r="AA392"/>
  <c r="O392"/>
  <c r="M392"/>
  <c r="I392"/>
  <c r="AA388"/>
  <c r="O388"/>
  <c r="M388"/>
  <c r="I388"/>
  <c r="AA384"/>
  <c r="O384"/>
  <c r="M384"/>
  <c r="I384"/>
  <c r="AA380"/>
  <c r="O380"/>
  <c r="M380"/>
  <c r="I380"/>
  <c r="AA376"/>
  <c r="O376"/>
  <c r="M376"/>
  <c r="I376"/>
  <c r="AA372"/>
  <c r="O372"/>
  <c r="M372"/>
  <c r="I372"/>
  <c r="AA368"/>
  <c r="O368"/>
  <c r="M368"/>
  <c r="I368"/>
  <c r="AA364"/>
  <c r="O364"/>
  <c r="M364"/>
  <c r="I364"/>
  <c r="AA360"/>
  <c r="O360"/>
  <c r="M360"/>
  <c r="I360"/>
  <c r="AA356"/>
  <c r="O356"/>
  <c r="M356"/>
  <c r="I356"/>
  <c r="AA352"/>
  <c r="O352"/>
  <c r="M352"/>
  <c r="I352"/>
  <c r="AA348"/>
  <c r="O348"/>
  <c r="M348"/>
  <c r="I348"/>
  <c r="AA344"/>
  <c r="O344"/>
  <c r="M344"/>
  <c r="I344"/>
  <c r="AA340"/>
  <c r="O340"/>
  <c r="M340"/>
  <c r="I340"/>
  <c r="AA336"/>
  <c r="O336"/>
  <c r="M336"/>
  <c r="I336"/>
  <c r="AA332"/>
  <c r="O332"/>
  <c r="M332"/>
  <c r="I332"/>
  <c r="AA328"/>
  <c r="O328"/>
  <c r="M328"/>
  <c r="I328"/>
  <c r="AA324"/>
  <c r="O324"/>
  <c r="M324"/>
  <c r="I324"/>
  <c r="AA320"/>
  <c r="O320"/>
  <c r="M320"/>
  <c r="I320"/>
  <c r="AA316"/>
  <c r="O316"/>
  <c r="M316"/>
  <c r="I316"/>
  <c r="AA312"/>
  <c r="O312"/>
  <c r="M312"/>
  <c r="I312"/>
  <c r="AA308"/>
  <c r="O308"/>
  <c r="M308"/>
  <c r="I308"/>
  <c r="AA304"/>
  <c r="O304"/>
  <c r="M304"/>
  <c r="I304"/>
  <c r="AA300"/>
  <c r="O300"/>
  <c r="M300"/>
  <c r="I300"/>
  <c r="AA296"/>
  <c r="O296"/>
  <c r="M296"/>
  <c r="I296"/>
  <c r="AA292"/>
  <c r="O292"/>
  <c r="M292"/>
  <c r="I292"/>
  <c r="AA288"/>
  <c r="O288"/>
  <c r="M288"/>
  <c r="I288"/>
  <c r="AA284"/>
  <c r="O284"/>
  <c r="M284"/>
  <c r="I284"/>
  <c r="AA280"/>
  <c r="O280"/>
  <c r="M280"/>
  <c r="I280"/>
  <c r="AA276"/>
  <c r="O276"/>
  <c r="M276"/>
  <c r="I276"/>
  <c r="AA272"/>
  <c r="O272"/>
  <c r="M272"/>
  <c r="I272"/>
  <c r="AA268"/>
  <c r="O268"/>
  <c r="M268"/>
  <c r="I268"/>
  <c r="AA264"/>
  <c r="O264"/>
  <c r="M264"/>
  <c r="I264"/>
  <c r="AA260"/>
  <c r="O260"/>
  <c r="M260"/>
  <c r="I260"/>
  <c r="AA256"/>
  <c r="O256"/>
  <c r="M256"/>
  <c r="I256"/>
  <c r="AA252"/>
  <c r="O252"/>
  <c r="M252"/>
  <c r="I252"/>
  <c r="AA248"/>
  <c r="O248"/>
  <c r="M248"/>
  <c r="I248"/>
  <c r="AA244"/>
  <c r="O244"/>
  <c r="M244"/>
  <c r="I244"/>
  <c r="AA240"/>
  <c r="O240"/>
  <c r="M240"/>
  <c r="I240"/>
  <c r="AA236"/>
  <c r="O236"/>
  <c r="M236"/>
  <c r="I236"/>
  <c r="AA232"/>
  <c r="O232"/>
  <c r="M232"/>
  <c r="I232"/>
  <c r="AA228"/>
  <c r="O228"/>
  <c r="M228"/>
  <c r="I228"/>
  <c r="AA224"/>
  <c r="O224"/>
  <c r="M224"/>
  <c r="I224"/>
  <c r="AA220"/>
  <c r="O220"/>
  <c r="M220"/>
  <c r="I220"/>
  <c r="AA216"/>
  <c r="O216"/>
  <c r="M216"/>
  <c r="I216"/>
  <c r="AA212"/>
  <c r="O212"/>
  <c r="M212"/>
  <c r="I212"/>
  <c r="AA208"/>
  <c r="O208"/>
  <c r="M208"/>
  <c r="I208"/>
  <c r="AA204"/>
  <c r="O204"/>
  <c r="M204"/>
  <c r="I204"/>
  <c r="AA200"/>
  <c r="O200"/>
  <c r="M200"/>
  <c r="I200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0"/>
  <c r="L30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<sst xmlns="http://schemas.openxmlformats.org/spreadsheetml/2006/main">
  <si>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</si>
  <si>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5213520029_zm01</t>
  </si>
  <si>
    <t>Modernizace ŽST Rakovník - 250515 - VZ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</si>
  <si>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</si>
  <si>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</si>
  <si>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</si>
  <si>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</si>
  <si>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</si>
  <si>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</si>
  <si>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</si>
  <si>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</si>
  <si>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</si>
  <si>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</si>
  <si>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</si>
  <si>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11-01-11</t>
  </si>
  <si>
    <t>ŽST Rakovník, SZZ</t>
  </si>
  <si>
    <t xml:space="preserve">  PS 11-01-17</t>
  </si>
  <si>
    <t>ŽST Rakovník, ETCS</t>
  </si>
  <si>
    <t xml:space="preserve">  PS 12-01-11</t>
  </si>
  <si>
    <t>ŽST Lašovice, úprava SZZ</t>
  </si>
  <si>
    <t xml:space="preserve">  PS 13-01-21</t>
  </si>
  <si>
    <t>Lašovice - Rakovník, TZZ</t>
  </si>
  <si>
    <t xml:space="preserve">  PS 14-01-21</t>
  </si>
  <si>
    <t>Rakovník - Chrášťany, TZZ</t>
  </si>
  <si>
    <t xml:space="preserve">  PS 15-01-11</t>
  </si>
  <si>
    <t>ŽST Chrášťany, úprava SZZ</t>
  </si>
  <si>
    <t>D.1.2.</t>
  </si>
  <si>
    <t>Železniční sdělovací zařízení</t>
  </si>
  <si>
    <t xml:space="preserve">  PS 11-02-11</t>
  </si>
  <si>
    <t>ŽST Rakovník, místní kabelizace</t>
  </si>
  <si>
    <t xml:space="preserve">  PS 11-02-21</t>
  </si>
  <si>
    <t>ŽST. Rakovník, rozhlasové zařízení</t>
  </si>
  <si>
    <t xml:space="preserve">  PS 11-02-22</t>
  </si>
  <si>
    <t>Zast. Rakovník západ, rozhlasové zařízení</t>
  </si>
  <si>
    <t xml:space="preserve">  PS 11-02-31</t>
  </si>
  <si>
    <t>ŽST Rakovník, telefonní zapojovač</t>
  </si>
  <si>
    <t xml:space="preserve">  PS 11-02-41</t>
  </si>
  <si>
    <t>ŽST Rakovník, PZTS</t>
  </si>
  <si>
    <t xml:space="preserve">  PS 11-02-71</t>
  </si>
  <si>
    <t>ŽST. Rakovník Informační zařízení</t>
  </si>
  <si>
    <t xml:space="preserve">  PS 11-02-72</t>
  </si>
  <si>
    <t>Zast. Rakovník západ, Informační zařízení</t>
  </si>
  <si>
    <t xml:space="preserve">  PS 11-02-81</t>
  </si>
  <si>
    <t>Úpravy MRS</t>
  </si>
  <si>
    <t xml:space="preserve">  PS 11-02-82</t>
  </si>
  <si>
    <t>Úpravy TRS</t>
  </si>
  <si>
    <t xml:space="preserve">  PS 11-02-83</t>
  </si>
  <si>
    <t>Úpravy a doplnění MW</t>
  </si>
  <si>
    <t xml:space="preserve">  PS 11-02-91</t>
  </si>
  <si>
    <t>ŽST Rakovník, kamerové zařízení</t>
  </si>
  <si>
    <t xml:space="preserve">  PS 11-02-92</t>
  </si>
  <si>
    <t>ŽST Rakovník, sdělovací zařízení</t>
  </si>
  <si>
    <t xml:space="preserve">  PS 11-02-93</t>
  </si>
  <si>
    <t>ŽST Rakovník, pracoviště dispečerů</t>
  </si>
  <si>
    <t xml:space="preserve">  PS 11-02-94</t>
  </si>
  <si>
    <t>ŽST Rakovník, přenosové zařízení</t>
  </si>
  <si>
    <t xml:space="preserve">  PS 11-02-95</t>
  </si>
  <si>
    <t>ŽST Rakovník, DDTS</t>
  </si>
  <si>
    <t xml:space="preserve">  PS 11-02-96</t>
  </si>
  <si>
    <t>Zast. Rakovník západ, kamerové zařízení</t>
  </si>
  <si>
    <t xml:space="preserve">  PS 12-02-91</t>
  </si>
  <si>
    <t>ŽST Lašovice, sdělovací zařízení</t>
  </si>
  <si>
    <t xml:space="preserve">  PS 13-02-51</t>
  </si>
  <si>
    <t>Lašovice - Rakovník, TK</t>
  </si>
  <si>
    <t xml:space="preserve">  PS 14-02-51</t>
  </si>
  <si>
    <t>Rakovník - Chrášťany, TK</t>
  </si>
  <si>
    <t xml:space="preserve">  PS 15-02-91</t>
  </si>
  <si>
    <t>ŽST Chrášťany, sdělovací zařízení</t>
  </si>
  <si>
    <t>D.1.3</t>
  </si>
  <si>
    <t>Silnoproudá technologie</t>
  </si>
  <si>
    <t xml:space="preserve">  PS 11-03-11</t>
  </si>
  <si>
    <t>Žst. Rakovník, výpravní budova, DŘT</t>
  </si>
  <si>
    <t xml:space="preserve">  PS 11-03-12</t>
  </si>
  <si>
    <t>Žst. Rakovník, DKV, DŘT</t>
  </si>
  <si>
    <t xml:space="preserve">  PS 11-03-13</t>
  </si>
  <si>
    <t>Žst. Rakovník, trafostanice, DŘT</t>
  </si>
  <si>
    <t xml:space="preserve">  PS 11-03-51</t>
  </si>
  <si>
    <t>ŽST Rakovník, úprava trafostanice 22/0,4 kV</t>
  </si>
  <si>
    <t xml:space="preserve">  PS 11-03-52</t>
  </si>
  <si>
    <t>ŽST Rakovník, DKV, ZZEE</t>
  </si>
  <si>
    <t xml:space="preserve">  PS 11-03-71</t>
  </si>
  <si>
    <t>ŽST Rakovník, výpravní budova, rozvodna nn</t>
  </si>
  <si>
    <t xml:space="preserve">  PS 11-03-72</t>
  </si>
  <si>
    <t>ŽST Rakovník, DKV, úprava rozvodny nn</t>
  </si>
  <si>
    <t xml:space="preserve">  PS 19-03-11</t>
  </si>
  <si>
    <t>ED Praha, doplnění DŘT</t>
  </si>
  <si>
    <t>D.2.1.1</t>
  </si>
  <si>
    <t>Kolejový svršek a spodek</t>
  </si>
  <si>
    <t xml:space="preserve">  SO 11-10-01</t>
  </si>
  <si>
    <t>ŽST Rakovník, železniční svršek</t>
  </si>
  <si>
    <t xml:space="preserve">  SO 11-11-01</t>
  </si>
  <si>
    <t>ŽST Rakovník, železniční spodek</t>
  </si>
  <si>
    <t xml:space="preserve">  SO 11-14-01</t>
  </si>
  <si>
    <t>ŽST Rakovník, výstroj trati</t>
  </si>
  <si>
    <t>D.2.1.2</t>
  </si>
  <si>
    <t>Nástupiště</t>
  </si>
  <si>
    <t xml:space="preserve">  SO 11-12-01</t>
  </si>
  <si>
    <t>ŽST Rakovník, nástupiště</t>
  </si>
  <si>
    <t xml:space="preserve">  SO 11-12-02</t>
  </si>
  <si>
    <t>Zast. Rakovník západ, nástupiště</t>
  </si>
  <si>
    <t>D.2.1.3</t>
  </si>
  <si>
    <t>Přejezdy a přechody</t>
  </si>
  <si>
    <t xml:space="preserve">  SO 11-13-01</t>
  </si>
  <si>
    <t>Železniční přechod pro pěší na nástupiště</t>
  </si>
  <si>
    <t xml:space="preserve">  SO 11-13-02</t>
  </si>
  <si>
    <t>Železniční přejezd v km 0,769 (P1047)</t>
  </si>
  <si>
    <t xml:space="preserve">  SO 11-13-03</t>
  </si>
  <si>
    <t>Železniční přejezd v km 1,181 (P2330)</t>
  </si>
  <si>
    <t>D.2.1.4</t>
  </si>
  <si>
    <t>Mosty, propustky a zdi</t>
  </si>
  <si>
    <t xml:space="preserve">  SO 11-20-01</t>
  </si>
  <si>
    <t>Most v ev. km 42,785</t>
  </si>
  <si>
    <t xml:space="preserve">  SO 11-21-01</t>
  </si>
  <si>
    <t>Propustek v km 41,694</t>
  </si>
  <si>
    <t xml:space="preserve">  SO 11-21-02</t>
  </si>
  <si>
    <t>Propustek v km 41,933</t>
  </si>
  <si>
    <t xml:space="preserve">  SO 11-21-03</t>
  </si>
  <si>
    <t>Propustek v km 42,130</t>
  </si>
  <si>
    <t xml:space="preserve">  SO 11-21-04</t>
  </si>
  <si>
    <t>Propustek v km 1,581</t>
  </si>
  <si>
    <t>D.2.1.5</t>
  </si>
  <si>
    <t>Ostatní inženýrské objekty</t>
  </si>
  <si>
    <t xml:space="preserve">  SO 11-30-01</t>
  </si>
  <si>
    <t>Boční a čelní rampa pro nakládku</t>
  </si>
  <si>
    <t>D.2.1.6</t>
  </si>
  <si>
    <t>Potrubní vedení (voda, plyn, kanalizace)</t>
  </si>
  <si>
    <t xml:space="preserve">  SO 11-31-01</t>
  </si>
  <si>
    <t>Přeložky a úpravy kanalizace</t>
  </si>
  <si>
    <t xml:space="preserve">  SO 11-32-01</t>
  </si>
  <si>
    <t>Přeložky a úpravy vodovodu</t>
  </si>
  <si>
    <t xml:space="preserve">  SO 11-32-02</t>
  </si>
  <si>
    <t>Přípojka vodovodu</t>
  </si>
  <si>
    <t>D.2.1.8</t>
  </si>
  <si>
    <t>Pozemní komunikace</t>
  </si>
  <si>
    <t xml:space="preserve">  SO 11-50-01</t>
  </si>
  <si>
    <t>Příjezdová komunikace po obvodu stanice</t>
  </si>
  <si>
    <t xml:space="preserve">  SO 11-50-02</t>
  </si>
  <si>
    <t>Opravy komunikací po stavbě</t>
  </si>
  <si>
    <t xml:space="preserve">  SO 11-51-01</t>
  </si>
  <si>
    <t>Parkovací stání v ul. Nádraží</t>
  </si>
  <si>
    <t xml:space="preserve">  SO 11-51-02</t>
  </si>
  <si>
    <t>Zpevněné plochy SŽ</t>
  </si>
  <si>
    <t xml:space="preserve">  SO 11-51-03</t>
  </si>
  <si>
    <t>B+R a chodníky SŽ</t>
  </si>
  <si>
    <t>D.2.1.9</t>
  </si>
  <si>
    <t>Kabelovody, kolektory</t>
  </si>
  <si>
    <t xml:space="preserve">  SO 11-60-01</t>
  </si>
  <si>
    <t>Kabelovod</t>
  </si>
  <si>
    <t>D.2.2</t>
  </si>
  <si>
    <t>Pozemní stavební objekty</t>
  </si>
  <si>
    <t xml:space="preserve">  SO 11-72-01</t>
  </si>
  <si>
    <t>ŽST Rakovník, stavební úpravy trafostanice</t>
  </si>
  <si>
    <t xml:space="preserve">  SO 11-72-02</t>
  </si>
  <si>
    <t>ŽST Rakovník, stavební úpravy budovy nákladní pokladny ČD</t>
  </si>
  <si>
    <t xml:space="preserve">  SO 11-72-03</t>
  </si>
  <si>
    <t>ŽST Rakovník, stavební úpravy budovy pro umístění ZZEE</t>
  </si>
  <si>
    <t xml:space="preserve">  SO 11-75-01</t>
  </si>
  <si>
    <t>ŽST Rakovník, přístřešky na nástupištích</t>
  </si>
  <si>
    <t xml:space="preserve">  SO 11-77-01</t>
  </si>
  <si>
    <t>ŽST Rakovník, orientační systém</t>
  </si>
  <si>
    <t xml:space="preserve">  SO 11-77-02</t>
  </si>
  <si>
    <t>Zast. Rakovník západ, orientační systém</t>
  </si>
  <si>
    <t xml:space="preserve">  SO 11-78-01</t>
  </si>
  <si>
    <t>ŽST Rakovník, demolice objektu útulny ČD</t>
  </si>
  <si>
    <t>D.2.3.4</t>
  </si>
  <si>
    <t>Ohřev výměn (elektrický, plynový)</t>
  </si>
  <si>
    <t xml:space="preserve">  SO 11-84-01</t>
  </si>
  <si>
    <t>ŽST Rakovník, EOV</t>
  </si>
  <si>
    <t>D.2.3.6</t>
  </si>
  <si>
    <t>Rozvody vn, nn, osvětlení a dálkové ovládání odpojovačů</t>
  </si>
  <si>
    <t xml:space="preserve">  SO 11-86-01</t>
  </si>
  <si>
    <t>ŽST Rakovník, rozvody NN</t>
  </si>
  <si>
    <t xml:space="preserve">  SO 11-86-02</t>
  </si>
  <si>
    <t>ŽST Rakovník, osvětlení nástupišť</t>
  </si>
  <si>
    <t xml:space="preserve">  SO 11-86-03</t>
  </si>
  <si>
    <t>ŽST Rakovník, osvětlení parkovacích stání v ulici Nádraží</t>
  </si>
  <si>
    <t xml:space="preserve">  SO 11-86-04</t>
  </si>
  <si>
    <t>Zast. Rakovník, venkovní osvětlení</t>
  </si>
  <si>
    <t xml:space="preserve">  SO 11-86-05</t>
  </si>
  <si>
    <t>ŽST Rakovník, zásuvkové stojany</t>
  </si>
  <si>
    <t xml:space="preserve">  SO 11-86-06</t>
  </si>
  <si>
    <t>ŽST Rakovník, venkovní osvětlení</t>
  </si>
  <si>
    <t>D.2.3.8</t>
  </si>
  <si>
    <t>Vnější uzemnění</t>
  </si>
  <si>
    <t xml:space="preserve">  SO 11-88-01</t>
  </si>
  <si>
    <t>ŽST Rakovník, uzemnění trafostanice 22/0,4 kV</t>
  </si>
  <si>
    <t>D.2.4.1</t>
  </si>
  <si>
    <t>Příprava území, kácení, úprava vodotečí, rekultivace, ostatní vegetační úprava</t>
  </si>
  <si>
    <t xml:space="preserve">  SO 11-92-01</t>
  </si>
  <si>
    <t>Kácení</t>
  </si>
  <si>
    <t>D.9.9.</t>
  </si>
  <si>
    <t>Společné objekty</t>
  </si>
  <si>
    <t xml:space="preserve">  SO 90-90</t>
  </si>
  <si>
    <t>Likvidace odpadů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</si>
  <si>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</si>
  <si>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</si>
  <si>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</si>
  <si>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</si>
  <si>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</si>
  <si>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</si>
  <si>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</si>
  <si>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</si>
  <si>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</si>
  <si>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</si>
  <si>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</si>
  <si>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</si>
  <si>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</si>
  <si>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</si>
  <si>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</si>
  <si>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</si>
  <si>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</si>
  <si>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</si>
  <si>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</si>
  <si>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</si>
  <si>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</si>
  <si>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</si>
  <si>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</si>
  <si>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11-01-11</t>
  </si>
  <si>
    <t>SD</t>
  </si>
  <si>
    <t>0</t>
  </si>
  <si>
    <t>Všeobecné konstrukce a práce</t>
  </si>
  <si>
    <t>P</t>
  </si>
  <si>
    <t>R015111</t>
  </si>
  <si>
    <t>901</t>
  </si>
  <si>
    <t>NEOCEŇOVAT - POPLATKY ZA LIKVIDACI ODPADŮ NEKONTAMINOVANÝCH - 17 05 04 VYTĚŽENÉ ZEMINY A HORNINY - I. TŘÍDA TĚŽITELNOSTI VČ. DOPRAVY NA SKLÁDKU A MANIPULACE</t>
  </si>
  <si>
    <t>T</t>
  </si>
  <si>
    <t>R - položka R</t>
  </si>
  <si>
    <t>PP</t>
  </si>
  <si>
    <t>Evidenční položka</t>
  </si>
  <si>
    <t>VV</t>
  </si>
  <si>
    <t xml:space="preserve"> "68,2 = 68,200 [A] "_x000d_
 Celkem 68,2 = 68,200 [B]_x000d_</t>
  </si>
  <si>
    <t>TS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</si>
  <si>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541/2020 Sb., o nakládání s odpady, v platném znění.</t>
  </si>
  <si>
    <t>R015140</t>
  </si>
  <si>
    <t>906</t>
  </si>
  <si>
    <t>NEOCEŇOVAT - POPLATKY ZA LIKVIDACI ODPADŮ NEKONTAMINOVANÝCH - 17 01 01 BETON Z DEMOLIC OBJEKTŮ, ZÁKLADŮ TV APOD. VČ. DOPRAVY NA SKLÁDKU A MANIPULACE (PROSTÝ A ARMOVANÝ BETON</t>
  </si>
  <si>
    <t xml:space="preserve"> "75,5 = 75,500 [A] "_x000d_
 Celkem 75,5 = 75,500 [B]_x000d_</t>
  </si>
  <si>
    <t>R015310</t>
  </si>
  <si>
    <t>923</t>
  </si>
  <si>
    <t>NEOCEŇOVAT - POPLATKY ZA LIKVIDACI ODPADŮ NEKONTAMINOVANÝCH - 16 02 14 ELEKTROŠROT (VYŘAZENÁ EL. ZAŘÍZENÍ A - PŘÍSTR. - AL, CU A VZ. KOVY) VČ. DOPRAVY NA SKLÁDKU A MANIPULAC</t>
  </si>
  <si>
    <t xml:space="preserve"> "29,5 = 29,500 [A] "_x000d_
 Celkem 29,5 = 29,500 [B]_x000d_</t>
  </si>
  <si>
    <t>R015430</t>
  </si>
  <si>
    <t>934</t>
  </si>
  <si>
    <t>NEOCEŇOVAT - POPLATKY ZA LIKVIDACI ODPADŮ NEKONTAMINOVANÝCH - 17 09 04 LAMINÁT Z DEMOLIC RELÉOVÝCH DOMKŮ VČ. DOPRAVY NA SKLÁDKU A MANIPULACE</t>
  </si>
  <si>
    <t xml:space="preserve"> "0,9 = 0,900 [A] "_x000d_
 Celkem 0,9 = 0,900 [B]_x000d_</t>
  </si>
  <si>
    <t>R015650</t>
  </si>
  <si>
    <t>952</t>
  </si>
  <si>
    <t>NEOCEŇOVAT - POPLATKY ZA LIKVIDACI ODPADŮ NEBEZPEČNÝCH - 16 06 02* NIKL - KADMIOVÉ BATERIE A AKUMULÁTORY VČ. DOPRAVY NA SKLÁDKU A MANIPULACE</t>
  </si>
  <si>
    <t xml:space="preserve"> "0,816 = 0,816 [A] "_x000d_
 Celkem 0,816 = 0,816 [B]_x000d_</t>
  </si>
  <si>
    <t>1</t>
  </si>
  <si>
    <t>Zemní práce</t>
  </si>
  <si>
    <t>13273</t>
  </si>
  <si>
    <t/>
  </si>
  <si>
    <t>HLOUBENÍ RÝH ŠÍŘ DO 2M PAŽ I NEPAŽ TŘ. I</t>
  </si>
  <si>
    <t>M3</t>
  </si>
  <si>
    <t>OTSKP 2024</t>
  </si>
  <si>
    <t xml:space="preserve"> "(2704*0,35*0,5)+(1042*0,5*0,5)+(4097*0,35*0,9)+(479*0,65*1,5) = 2491,280 [A] "_x000d_
 "dle příloh 2.061 - 2.066 = 0 [B] "_x000d_
 Celkem 2491,28 = 2491,280 [C]_x000d_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</si>
  <si>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</si>
  <si>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14173</t>
  </si>
  <si>
    <t>PROTLAČOVÁNÍ POTRUBÍ Z PLAST HMOT DN DO 200MM</t>
  </si>
  <si>
    <t>M</t>
  </si>
  <si>
    <t xml:space="preserve"> "525+220 = 745,000 [A] "_x000d_
 "dle příloh 2.061 - 2.066 = 0 [B] "_x000d_
 Celkem 745 = 745,000 [C]_x000d_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</si>
  <si>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</si>
  <si>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</si>
  <si>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</si>
  <si>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 xml:space="preserve"> "2491,28-(1822*0,1*0,1)-(2186*0,12*0,2) = 2420,596 [A] "_x000d_
 "dle příloh 2.061 - 2.066 = 0 [B] "_x000d_
 Celkem 2420,596 = 2420,596 [C]_x000d_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</si>
  <si>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</si>
  <si>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</t>
  </si>
  <si>
    <t>Přidružená stavební výroba</t>
  </si>
  <si>
    <t>701005</t>
  </si>
  <si>
    <t>VYHLEDÁVACÍ MARKER ZEMNÍ S MOŽNOSTÍ ZÁPISU</t>
  </si>
  <si>
    <t>KUS</t>
  </si>
  <si>
    <t xml:space="preserve"> "95 = 95,000 [A] "_x000d_
 Celkem 95 = 95,000 [B]_x000d_</t>
  </si>
  <si>
    <t>1. Položka obsahuje:
 – veškeré práce a materiál obsažený v názvu položky
2. Položka neobsahuje:
 X
3. Způsob měření:
Udává se počet kusů kompletní konstrukce nebo práce.</t>
  </si>
  <si>
    <t>702111</t>
  </si>
  <si>
    <t>KABELOVÝ ŽLAB ZEMNÍ VČETNĚ KRYTU SVĚTLÉ ŠÍŘKY DO 120 MM</t>
  </si>
  <si>
    <t xml:space="preserve"> "1822+920 = 2742,000 [A] "_x000d_
 "dle příloh 2.061 - 2.066 = 0 [B] "_x000d_
 Celkem 2742 = 2742,000 [C]_x000d_</t>
  </si>
  <si>
    <t>1. Položka obsahuje:
 – přípravu podkladu pro osazení
2. Položka neobsahuje:
 X
3. Způsob měření:
Měří se metr délkový.</t>
  </si>
  <si>
    <t>702112</t>
  </si>
  <si>
    <t>KABELOVÝ ŽLAB ZEMNÍ VČETNĚ KRYTU SVĚTLÉ ŠÍŘKY PŘES 120 DO 250 MM</t>
  </si>
  <si>
    <t xml:space="preserve"> "3186+580 = 3766,000 [A] "_x000d_
 "dle příloh 2.061 - 2.066 = 0 [B] "_x000d_
 Celkem 3766 = 3766,000 [C]_x000d_</t>
  </si>
  <si>
    <t>702212</t>
  </si>
  <si>
    <t>KABELOVÁ CHRÁNIČKA ZEMNÍ DN PŘES 100 DO 200 MM</t>
  </si>
  <si>
    <t xml:space="preserve"> "97+1418+115 = 1630,000 [A] "_x000d_
 "dle příloh 2.061 - 2.066 = 0 [B] "_x000d_
 Celkem 1630 = 1630,000 [C]_x000d_</t>
  </si>
  <si>
    <t>702312</t>
  </si>
  <si>
    <t>ZAKRYTÍ KABELŮ VÝSTRAŽNOU FÓLIÍ ŠÍŘKY PŘES 20 DO 40 CM</t>
  </si>
  <si>
    <t xml:space="preserve"> "4097+2704+1042 = 7843,000 [A] "_x000d_
 "dle příloh 2.061 - 2.066 = 0 [B] "_x000d_
 Celkem 7843 = 7843,000 [C]_x000d_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</si>
  <si>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</si>
  <si>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</si>
  <si>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</si>
  <si>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 xml:space="preserve"> "600 = 600,000 [A] "_x000d_
 Celkem 600 = 600,000 [B]_x000d_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</si>
  <si>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</si>
  <si>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</si>
  <si>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</si>
  <si>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 xml:space="preserve"> "955 = 955,000 [A] "_x000d_
 "dle příloh 2.071 - 2.076 = 0 [B] "_x000d_
 Celkem 955 = 955,000 [C]_x000d_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</si>
  <si>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</si>
  <si>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742H13</t>
  </si>
  <si>
    <t>KABEL NN ČTYŘ- A PĚTIŽÍLOVÝ CU S PLASTOVOU IZOLACÍ OD 25 DO 50 MM2</t>
  </si>
  <si>
    <t xml:space="preserve"> "3385 = 3385,000 [A] "_x000d_
 "dle příloh 2.071 - 2.076 = 0 [B] "_x000d_
 Celkem 3385 = 3385,000 [C]_x000d_</t>
  </si>
  <si>
    <t>742I21</t>
  </si>
  <si>
    <t>KABEL NN CU OVLÁDACÍ 19-24ŽÍLOVÝ DO 2,5 MM2</t>
  </si>
  <si>
    <t xml:space="preserve"> "1270 = 1270,000 [A] "_x000d_
 "dle příloh 2.071 - 2.076 = 0 [B] "_x000d_
 Celkem 1270 = 1270,000 [C]_x000d_</t>
  </si>
  <si>
    <t>742I31</t>
  </si>
  <si>
    <t>KABEL NN CU OVLÁDACÍ 37-48ŽÍLOVÝ DO 2,5 MM2</t>
  </si>
  <si>
    <t xml:space="preserve"> "110 = 110,000 [A] "_x000d_
 "dle příloh 2.071 - 2.076 = 0 [B] "_x000d_
 Celkem 110 = 110,000 [C]_x000d_</t>
  </si>
  <si>
    <t>75A131</t>
  </si>
  <si>
    <t>KABEL METALICKÝ DVOUPLÁŠŤOVÝ DO 12 PÁRŮ - DODÁVKA</t>
  </si>
  <si>
    <t>KMPÁR</t>
  </si>
  <si>
    <t xml:space="preserve"> "(11,91*3)+(3,475*4)+(13,795*7)+(2,34*12)+17,5 = 191,775 [A] "_x000d_
 "dle příloh 2.071 - 2.076 = 0 [B] "_x000d_
 Celkem 191,775 = 191,775 [C]_x000d_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</si>
  <si>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</si>
  <si>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</si>
  <si>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</si>
  <si>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"(1,735*16)+(6,83*24)+(0,755*30)+(2,035*48)+(3,19*61)+50 = 556,600 [A] "_x000d_
 "dle příloh 2.071 - 2.076 = 0 [B] "_x000d_
 Celkem 556,6 = 556,600 [C]_x000d_</t>
  </si>
  <si>
    <t>75A151</t>
  </si>
  <si>
    <t>KABEL METALICKÝ SE STÍNĚNÍM DO 12 PÁRŮ - DODÁVKA</t>
  </si>
  <si>
    <t xml:space="preserve"> "(1,925*3)+(7,82*7)+(3,225*12) = 99,215 [A] "_x000d_
 "dle příloh 2.071 - 2.076 = 0 [B] "_x000d_
 Celkem 99,215 = 99,215 [C]_x000d_</t>
  </si>
  <si>
    <t>75A161</t>
  </si>
  <si>
    <t>KABEL METALICKÝ SE STÍNĚNÍM PŘES 12 PÁRŮ - DODÁVKA</t>
  </si>
  <si>
    <t xml:space="preserve"> "(3,885*16)+(6,86*24)+(3,07*30)+(4,83*48) = 550,740 [A] "_x000d_
 "dle příloh 2.071 - 2.076 = 0 [B] "_x000d_
 Celkem 550,74 = 550,740 [C]_x000d_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</si>
  <si>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</si>
  <si>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</si>
  <si>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</si>
  <si>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</si>
  <si>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</si>
  <si>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75A237</t>
  </si>
  <si>
    <t>ZATAŽENÍ A SPOJKOVÁNÍ KABELŮ SE STÍNĚNÍM DO 12 PÁRŮ - MONTÁŽ</t>
  </si>
  <si>
    <t>75A247</t>
  </si>
  <si>
    <t>ZATAŽENÍ A SPOJKOVÁNÍ KABELŮ SE STÍNĚNÍM PŘES 12 PÁRŮ - MONTÁŽ</t>
  </si>
  <si>
    <t>75B128</t>
  </si>
  <si>
    <t>VNITŘNÍ KABELOVÉ ROZVODY PŘES 20 DO 50 KABELŮ - DEMONTÁŽ</t>
  </si>
  <si>
    <t xml:space="preserve"> "40 = 40,000 [A] "_x000d_
 Celkem 40 = 40,000 [B]_x000d_</t>
  </si>
  <si>
    <t>1. Položka obsahuje:
 – demontáž kabelů v rozvodném žlabu, odpojení ve stojanech nebo ve skříních
 – demontáž kabelů ze žlabů,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Měří se v metrech délkových kabelových žlabů nebo jiné kabelové konstrukce.</t>
  </si>
  <si>
    <t>75B131</t>
  </si>
  <si>
    <t>VNITŘNÍ KABELOVÉ ROZVODY PŘES 50 KABELŮ - DODÁVKA</t>
  </si>
  <si>
    <t xml:space="preserve"> "80 = 80,000 [A] "_x000d_
 Celkem 80 = 80,000 [B]_x000d_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</si>
  <si>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</si>
  <si>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75B137</t>
  </si>
  <si>
    <t>VNITŘNÍ KABELOVÉ ROZVODY PŘES 50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</si>
  <si>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</si>
  <si>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75B211</t>
  </si>
  <si>
    <t>JEDNOTNÉ OVLÁDACÍ PRACOVIŠTĚ (JOP), TECHNOLOGIE, NEZÁLOHOVANÉ - DODÁVKA</t>
  </si>
  <si>
    <t xml:space="preserve"> "2 = 2,000 [A] "_x000d_
 "dle příloh 1.001 a 2.052 = 0 [B] "_x000d_
 Celkem 2 = 2,000 [C]_x000d_</t>
  </si>
  <si>
    <t>1. Položka obsahuje:
 – výroba a dodávka počítačového vybavení pracoviště a jejich doprava na místo určení, dodání výpočetní techniky včetně propojovacích vedení a monitorů
 – výrobu a dodání výpočetní techniky, náklady na dopravu do místa určení, případně na použití mechanizmů
2. Položka neobsahuje:
 – programové vybavení
- nábytek
3. Způsob měření:
Udává se počet kusů kompletní konstrukce nebo práce.</t>
  </si>
  <si>
    <t>75B217</t>
  </si>
  <si>
    <t>JEDNOTNÉ OVLÁDACÍ PRACOVIŠTĚ (JOP), TECHNOLOGIE, NEZÁLOHOVANÉ - MONTÁŽ</t>
  </si>
  <si>
    <t>1. Položka obsahuje:
 – montáž počítačového vybavení kanceláře
 – montáž výpočetní techniky, včetně propojovacích vedení a monitorů
 – dodávku a montáž vybavení pro jednotné obslužné pracoviště (JOP) se všemi pomocnými a doplňujícími pracemi a součástmi, případné použití mechanizmů, včetně dopravy ze skladu k místu montáže
2. Položka neobsahuje:
- montáž nábytku
3. Způsob měření:
Udává se počet kusů kompletní konstrukce nebo práce.</t>
  </si>
  <si>
    <t>75B221</t>
  </si>
  <si>
    <t>SERVISNÍ A DIAGNOSTICKÉ PRACOVIŠTĚ, TECHNOLOGIE - DODÁVKA</t>
  </si>
  <si>
    <t xml:space="preserve"> "1 = 1,000 [A] "_x000d_
 "dle příloh 1.001 a 2.051 = 0 [B] "_x000d_
 Celkem 1 = 1,000 [C]_x000d_</t>
  </si>
  <si>
    <t>1. Položka obsahuje:
 – dodání výpočetní techniky a programového vybavení, spojovacího a pomocného materiálu, včetně dopravy
 – dodávku vybavení pro servisní pracoviště diagnostiky se všemi pomocnými a doplňujícími pracemi a součástmi, případné použití mechanizmů, včetně dopravy ze skladu k místu montáže
2. Položka neobsahuje:
- nábytek
3. Způsob měření:
Udává se počet kusů kompletní konstrukce nebo práce.</t>
  </si>
  <si>
    <t>75B227</t>
  </si>
  <si>
    <t>SERVISNÍ A DIAGNOSTICKÉ PRACOVIŠTĚ, TECHNOLOGIE - MONTÁŽ</t>
  </si>
  <si>
    <t>1. Položka obsahuje:
 – montáž výpočetní techniky, včetně propojovacích vedení a monitorů
 – umístění zařízení, zapojení, připojení na komunikační linku, přezkoušení funkce
 – dodávku a montáž vybavení pro servisní pracoviště diagnostiky se všemi pomocnými a doplňujícími pracemi a součástmi, případné použití mechanizmů, včetně dopravy ze skladu k místu montáže
 – instalace individuálního SW
2. Položka neobsahuje:
- montáž nábytku
3. Způsob měření:
Udává se počet kusů kompletní konstrukce nebo práce.</t>
  </si>
  <si>
    <t>75B231</t>
  </si>
  <si>
    <t>GRAFICKO-TECHNOLOGICKÁ NADSTAVBA - DODÁVKA</t>
  </si>
  <si>
    <t xml:space="preserve"> "1 = 1,000 [A] "_x000d_
 "dle příloh 1.001 a 2.052 = 0 [B] "_x000d_
 Celkem 1 = 1,000 [C]_x000d_</t>
  </si>
  <si>
    <t>1. Položka obsahuje:
 – dodání počítačového vybavení pracoviště bez programového vybavení, včetně propojovacích vedení a potřebného materiálu a jejich doprava na místo určení
 – dodání veškerého zařízení daného položkou, na dopravu do místa určení, případné použití mechanizmů
- pracoviště je zálohované
2. Položka neobsahuje:
 – programové vybavení
3. Způsob měření:
Udává se počet kusů kompletní konstrukce nebo práce.</t>
  </si>
  <si>
    <t>75B237</t>
  </si>
  <si>
    <t>GRAFICKO-TECHNOLOGICKÁ NADSTAVBA - MONTÁŽ</t>
  </si>
  <si>
    <t>1. Položka obsahuje:
 – montáž výpočetní techniky, včetně propojovacích vedení
 – montáž dodaného zařízení se všemi pomocnými a doplňujícími pracemi a součástmi, případné použití mechanizmů
2. Položka neobsahuje:
 X
3. Způsob měření:
Udává se počet kusů kompletní konstrukce nebo práce.</t>
  </si>
  <si>
    <t>75B261</t>
  </si>
  <si>
    <t>NÁBYTEK PRO JOP A SERVISNÍ A DIAGNOSTICKÉ PRACOVIŠTĚ - STOLY PEVNÉ PRO JEDNO PRACOVIŠTĚ - DODÁVKA</t>
  </si>
  <si>
    <t>1. Položka obsahuje:
 – výroba a dodávka stolů, židle a boxu pro umístění počítačového vybavení jednoho pracoviště a jejich doprava na místo určení
 – výrobu stolů, náklady na dopravu do místa určení, případně na použití mechanizmů
2. Položka neobsahuje:
 – 
3. Způsob měření:
Udává se počet kusů kompletní konstrukce nebo práce.</t>
  </si>
  <si>
    <t>75B267</t>
  </si>
  <si>
    <t>NÁBYTEK PRO JOP A SERVISNÍ A DIAGNOSTICKÉ PRACOVIŠTĚ - STOLY PEVNÉ PRO JEDNO PRACOVIŠTĚ - MONTÁŽ</t>
  </si>
  <si>
    <t>1. Položka obsahuje:
 – montáž stolů pro umístění počítačového vybavení kanceláře
 – dodávku a montáž nábytkového vybavení pro jednotné obslužné pracoviště (JOP)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</si>
  <si>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75B368</t>
  </si>
  <si>
    <t>KOLEJOVÁ DESKA - DEMONTÁŽ</t>
  </si>
  <si>
    <t xml:space="preserve"> "5 = 5,000 [A] "_x000d_
 Celkem 5 = 5,000 [B]_x000d_</t>
  </si>
  <si>
    <t>1. Položka obsahuje:
 – demontáž kolejové desky,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</si>
  <si>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75B378</t>
  </si>
  <si>
    <t>HRADLOVÝ PŘÍSTROJ (1 POLE) - DEMONTÁŽ</t>
  </si>
  <si>
    <t xml:space="preserve"> "3 = 3,000 [A] "_x000d_
 Celkem 3 = 3,000 [B]_x000d_</t>
  </si>
  <si>
    <t>1. Položka obsahuje:
 – demontáž hradlového přístroje, odpojení
 – demontáž zařízení se všemi pomocnými a doplňujícími pracemi a součástmi, případné použití mechanizmů, včetně dopravy z místa demontáže do skladu
 – odvoz vybouraného materiálu do skladu nebo na likvidaci
2. Položka neobsahuje:
 – poplatek za likvidaci odpadů (nacení se dle SSD 0)
3. Způsob měření:
Udává se počet polí kompletní konstrukce nebo práce.</t>
  </si>
  <si>
    <t>75B468</t>
  </si>
  <si>
    <t>STOJAN IZOLOVANÝ - DEMONTÁŽ</t>
  </si>
  <si>
    <t xml:space="preserve"> "16 = 16,000 [A] "_x000d_
 Celkem 16 = 16,000 [B]_x000d_</t>
  </si>
  <si>
    <t>1. Položka obsahuje:
 – demontáž stojanu ze stojanové řady podle typu daného položkou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</si>
  <si>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75B471</t>
  </si>
  <si>
    <t>KABELOVÝ ROŠT VODOROVNÝ - DODÁVKA</t>
  </si>
  <si>
    <t xml:space="preserve"> "10 = 10,000 [A] "_x000d_
 Celkem 10 = 10,000 [B]_x000d_</t>
  </si>
  <si>
    <t>1. Položka obsahuje:
 – dodání kompletního vnitřního zařízení podle typu určeného položkou včetně potřebného pomocného materiálu a jeho dopravy na místo určení
 – pořízení příslušného roštu vodorovného ocelového včetně pomocného materiálu a jeho dopravu do místa určení
2. Položka neobsahuje:
 X
3. Způsob měření:
Udává se počet kusů kompletní konstrukce nebo práce.</t>
  </si>
  <si>
    <t>75B477</t>
  </si>
  <si>
    <t>KABELOVÝ ROŠT VODOROVNÝ - MONTÁŽ</t>
  </si>
  <si>
    <t>1. Položka obsahuje:
 – sestavení kabelového roštu vodorovného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</si>
  <si>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75B481</t>
  </si>
  <si>
    <t>KABELOVÝ ROŠT SVISLÝ - DODÁVKA</t>
  </si>
  <si>
    <t xml:space="preserve"> "2 = 2,000 [A] "_x000d_
 Celkem 2 = 2,000 [B]_x000d_</t>
  </si>
  <si>
    <t>1. Položka obsahuje:
 – dodání kompletního vnitřního zařízení podle typu určeného položkou včetně potřebného pomocného materiálu a jeho dopravy na místo určení
 – pořízení příslušného kabelového roštu svislého ocelového včetně pomocného materiálu a jeho dopravu do místa určení
2. Položka neobsahuje:
 X
3. Způsob měření:
Udává se počet kusů kompletní konstrukce nebo práce.</t>
  </si>
  <si>
    <t>75B487</t>
  </si>
  <si>
    <t>KABELOVÝ ROŠT SVISLÝ - MONTÁŽ</t>
  </si>
  <si>
    <t>1. Položka obsahuje:
 – sestavení kabelového roštu svislého ocelového na místě určení
 – montáž dodaného zařízení se všemi pomocnými a doplňujícími pracemi a součástmi, případné použití mechanizmů
2. Položka neobsahuje:
 X
3. Způsob měření:
Udává se počet kusů kompletní konstrukce nebo práce.</t>
  </si>
  <si>
    <t>75B491</t>
  </si>
  <si>
    <t>SKŘÍŇ KABELOVÁ - DODÁVKA</t>
  </si>
  <si>
    <t xml:space="preserve"> "3 = 3,000 [A] "_x000d_
 "dle příloh 1.001 a 2.051 = 0 [B] "_x000d_
 Celkem 3 = 3,000 [C]_x000d_</t>
  </si>
  <si>
    <t>1. Položka obsahuje:
 – dodání kompletního vnitřního zařízení podle typu určeného položkou včetně potřebného pomocného materiálu a jeho dopravy na místo určení
 – pořízení příslušné skříně včetně pomocného materiálu a její dopravu do místa určení
2. Položka neobsahuje:
 X
3. Způsob měření:
Udává se počet kusů kompletní konstrukce nebo práce.</t>
  </si>
  <si>
    <t>75B497</t>
  </si>
  <si>
    <t>SKŘÍŇ KABELOVÁ - MONTÁŽ</t>
  </si>
  <si>
    <t>1. Položka obsahuje:
 – usazení skříně kabelové vnitřní na místě určení
 – montáž a dodaného zařízení se všemi pomocnými a doplňujícími pracemi a součástmi, případné použití mechanizmů
2. Položka neobsahuje:
3. Způsob měření:
Udává se počet kusů kompletní konstrukce nebo práce.</t>
  </si>
  <si>
    <t>75B511</t>
  </si>
  <si>
    <t>SKŘÍŇ TECHNOLOGICKÝCH POČÍTAČŮ - DODÁVKA</t>
  </si>
  <si>
    <t xml:space="preserve">1. Položka obsahuje:
 – dodání kompletního vnitřního zařízení podle typu určeného položkou včetně servisního pracoviště v SU,  potřebného pomocného materiálu a jeho dopravy na místo určení
 – pořízení příslušné skříně technologických počítačů včetně pomocného materiálu a její dopravu do místa určení
2. Položka neobsahuje:
 X
3. Způsob měření:
Udává se počet kusů kompletní konstrukce nebo práce.</t>
  </si>
  <si>
    <t>75B517</t>
  </si>
  <si>
    <t>SKŘÍŇ TECHNOLOGICKÝCH POČÍTAČŮ - MONTÁŽ</t>
  </si>
  <si>
    <t>1. Položka obsahuje:
 – usazení skříně technologických počítačů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</si>
  <si>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75B531</t>
  </si>
  <si>
    <t>SKŘÍŇ ELEKTRONICKÝCH VAZEB S PROVÁDĚCÍMI POČÍTAČI - DODÁVKA</t>
  </si>
  <si>
    <t xml:space="preserve"> "4 = 4,000 [A] "_x000d_
 "dle příloh 1.001 a 2.051 = 0 [B] "_x000d_
 Celkem 4 = 4,000 [C]_x000d_</t>
  </si>
  <si>
    <t>1. Položka obsahuje:
 – dodání kompletního vnitřního zařízení podle typu určeného položkou včetně přepěťových ochran, potřebného pomocného materiálu a jeho dopravy na místo určení
 – pořízení příslušné skříně včetně pomocného materiálu a jeho dopravu do místa určení
- dodávka základního SW a jeho dopravy na místo určení
2. Položka neobsahuje:
 X
3. Způsob měření:
Udává se počet kusů kompletní konstrukce nebo práce.</t>
  </si>
  <si>
    <t>75B537</t>
  </si>
  <si>
    <t>SKŘÍŇ ELEKTRONICKÝCH VAZEB S PROVÁDĚCÍMI POČÍTAČI - MONTÁŽ</t>
  </si>
  <si>
    <t>1. Položka obsahuje:
 – usazení skříně elektronických vazeb s prováděcími počítači na místě určení, osazení vnitřních prvků skříně
 – montáž dodaného zařízení se všemi pomocnými a doplňujícími pracemi a součástmi, případné použití mechanizmů
 – instalace individuálního SW
2. Položka neobsahuje:
 X
3. Způsob měření:
Udává se počet kusů kompletní konstrukce nebo práce.</t>
  </si>
  <si>
    <t>75B541</t>
  </si>
  <si>
    <t>SKŘÍŇ (STOJAN) VOLNÉ VAZBY - DODÁVKA</t>
  </si>
  <si>
    <t xml:space="preserve"> "9 = 9,000 [A] "_x000d_
 "dle příloh 1.001 a 2.051 = 0 [B] "_x000d_
 Celkem 9 = 9,000 [C]_x000d_</t>
  </si>
  <si>
    <t>1. Položka obsahuje:
 – dodání kompletního vnitřního zařízení podle typu určeného položkou včetně přepěťových ochran, potřebného pomocného materiálu a jeho dopravy na místo určení
 – pořízení příslušné skříně (stojanu) volné vazby vystrojené včetně pomocného materiálu a její dopravu do místa určení
2. Položka neobsahuje:
 X
3. Způsob měření:
Udává se počet kusů kompletní konstrukce nebo práce.</t>
  </si>
  <si>
    <t>75B547</t>
  </si>
  <si>
    <t>SKŘÍŇ (STOJAN) VOLNÉ VAZBY - MONTÁŽ</t>
  </si>
  <si>
    <t>1. Položka obsahuje:
 – usazení skříně (stojanu) volné vazby vystrojené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</si>
  <si>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75B569</t>
  </si>
  <si>
    <t>ÚPRAVA RELÉOVÝCH, NAPÁJECÍCH NEBO KABELOVÝCH STOJANŮ NEBO SKŘÍNÍ</t>
  </si>
  <si>
    <t xml:space="preserve"> "8 = 8,000 [A] "_x000d_
 "úprava PZS během stavebních postupu = 0 [B] "_x000d_
 Celkem 8 = 8,000 [C]_x000d_</t>
  </si>
  <si>
    <t>1. Položka obsahuje:
 – demontáž a montáž úprav reléových napájecích nebo kabelových stojanů, odpojení
 – demontáž a montáž zařízení se všemi pomocnými a doplňujícími pracemi a součástmi a potřebným materiálem,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</si>
  <si>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75B601</t>
  </si>
  <si>
    <t>KOMPLETNÍ NAPÁJECÍ ZDROJ (50 HZ) DO 50 KVA - DODÁVKA</t>
  </si>
  <si>
    <t>1. Položka obsahuje:
 – dodání skříní kompletního napájecího zdroje včetně baterií a skříní a dalšího potřebného pomocného materiálu a jeho dopravy na místo určení
 – pořízení kompletního napájecího zdroje, na dopravu do místa určení
2. Položka neobsahuje:
 X
3. Způsob měření:
Udává se počet kusů kompletní konstrukce nebo práce.</t>
  </si>
  <si>
    <t>75B647</t>
  </si>
  <si>
    <t>NAPÁJECÍ ZDROJ - MONTÁŽ</t>
  </si>
  <si>
    <t>1. Položka obsahuje:
 – osazení skříní a jejich propojení, včetně montáže a dobití baterií
 – regulace obvodů a přezkoušení funkce
 – položka obsahuje montáž dodaného zařízení se všemi pomocnými a doplňujícími pracemi a součástmi, případné použití mechanizmů
2. Položka neobsahuje:
 X
3. Způsob měření:
Udává se počet kusů kompletní konstrukce nebo práce.</t>
  </si>
  <si>
    <t>75B661</t>
  </si>
  <si>
    <t>SKŘÍŇ NAPÁJECÍ - DODÁVKA</t>
  </si>
  <si>
    <t>1. Položka obsahuje:
 – dodání skříně napájecí a dalšího potřebného pomocného materiálu a jeho dopravy na místo určení
 – pořízení kompletního zařízení podle položky, na dopravu do místa určení
2. Položka neobsahuje:
 X
3. Způsob měření:
Udává se počet kusů kompletní konstrukce nebo práce.</t>
  </si>
  <si>
    <t>75B667</t>
  </si>
  <si>
    <t>SKŘÍŇ NAPÁJECÍ - MONTÁŽ</t>
  </si>
  <si>
    <t>1. Položka obsahuje:
 – osazení skříně napájecí na místě určení, osazení vnitřních prvků skříně, regulace obvodů a přezkoušení funkce
 – montáž dodaného zařízení se všemi pomocnými a doplňujícími pracemi a součástmi, případné použití mechanizmů
2. Položka neobsahuje:
 X
3. Způsob měření:
Udává se počet kusů kompletní konstrukce nebo práce.</t>
  </si>
  <si>
    <t>75B6T8</t>
  </si>
  <si>
    <t>BATERIE - DEMONTÁŽ</t>
  </si>
  <si>
    <t xml:space="preserve"> "68 = 68,000 [A] "_x000d_
 Celkem 68 = 68,000 [B]_x000d_</t>
  </si>
  <si>
    <t>1. Položka obsahuje:
 – demontáž baterie, odpojení
 – demontáž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</si>
  <si>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75B711</t>
  </si>
  <si>
    <t>PŘEPĚŤOVÁ OCHRANA PRO PRVEK V KOLEJIŠTI - DODÁVKA</t>
  </si>
  <si>
    <t xml:space="preserve"> "74+90+37+20+11+1 = 233,000 [A] "_x000d_
 "dle příloh 2.021 - 2.029 = 0 [B] "_x000d_
 Celkem 233 = 233,000 [C]_x000d_</t>
  </si>
  <si>
    <t>1. Položka obsahuje:
 – dodávka přepěťové ochrany včetně potřebného pomocného materiálu a dopravy do staveništního skladu
 – dodávku přepěťové ochrany včetně dopravy ze skladu k místu montáže
2. Položka neobsahuje:
 X
3. Způsob měření:
Udává se počet kusů kompletní konstrukce nebo práce.</t>
  </si>
  <si>
    <t>75B717</t>
  </si>
  <si>
    <t>PŘEPĚŤOVÁ OCHRANA PRO PRVEK V KOLEJIŠTI - MONTÁŽ</t>
  </si>
  <si>
    <t>1. Položka obsahuje:
 – montáž ochrany dle předpisu dodavatele pro montáž
 – montáž dodaného zařízení se všemi pomocnými a doplňujícími pracemi a součástmi, případné použití mechanizmů
2. Položka neobsahuje:
 X
3. Způsob měření:
Udává se počet kusů kompletní konstrukce nebo práce.</t>
  </si>
  <si>
    <t>75B921</t>
  </si>
  <si>
    <t>ZÁKLADNÍ SW ELEKTRONICKÉHO STAVĚDLA S ELEKTRONICKÝM ROZHRANÍM - DODÁVKA</t>
  </si>
  <si>
    <t xml:space="preserve"> "1 = 1,000 [A] "_x000d_
 "dle přílohy 1.001 = 0 [B] "_x000d_
 Celkem 1 = 1,000 [C]_x000d_</t>
  </si>
  <si>
    <t>1. Položka obsahuje:
 – dodání základního SW elektronického stavědla podle typu určeného položkou
2. Položka neobsahuje:
 X
3. Způsob měření:
Udává se počet kusů kompletní konstrukce nebo práce.</t>
  </si>
  <si>
    <t>75B947</t>
  </si>
  <si>
    <t>INDIVIDUÁLNÍ SW ELEKTRONICKÉHO STAVĚDLA S ELEKTRONICKÝM ROZHRANÍM - MONTÁŽ</t>
  </si>
  <si>
    <t>V. J.</t>
  </si>
  <si>
    <t xml:space="preserve"> "35 = 35,000 [A] "_x000d_
 "dle přílohy 2.031 = 0 [B] "_x000d_
 Celkem 35 = 35,000 [C]_x000d_</t>
  </si>
  <si>
    <t>1. Položka obsahuje:
 – tvorba a instalace individuálního SW elektronického stavědla podle specifikace místa použití
 – tvorbu a instalaci příslušného programového vybavení
2. Položka neobsahuje:
 X
3. Způsob měření:
Měří se ve výhybkových jednotkách, tj. udává se libovolná metráž kabelů a libovolná kusovitost příslušenství vztažená na jednu výhybkovou jednotku.</t>
  </si>
  <si>
    <t>75B951</t>
  </si>
  <si>
    <t>SW PRO ELEKTRONICKÉ PŘEJEZDOVÉ ZABEZPEČOVACÍ ZAŘÍZENÍ NA JEDNOKOLEJNÉ TRATI - DODÁVKA</t>
  </si>
  <si>
    <t xml:space="preserve"> "4 = 4,000 [A] "_x000d_
 "dle příloh 2.021 - 2.029 = 0 [B] "_x000d_
 Celkem 4 = 4,000 [C]_x000d_</t>
  </si>
  <si>
    <t>1. Položka obsahuje:
 – dodání základního SW pro elektronické přejezdové zabezpečovací zařízení podle typu určeného položkou
2. Položka neobsahuje:
 X
3. Způsob měření:
Udává se počet kusů kompletní konstrukce nebo práce.</t>
  </si>
  <si>
    <t>75B957</t>
  </si>
  <si>
    <t>SW PRO ELEKTRONICKÉ PŘEJEZDOVÉ ZABEZPEČOVACÍ ZAŘÍZENÍ NA JEDNOKOLEJNÉ TRATI - MONTÁŽ</t>
  </si>
  <si>
    <t>1. Položka obsahuje:
 – tvorba a instalace individuálního SW pro elektronické přejezdové zabezpečovací zařízení podle specifikace místa použití
2. Položka neobsahuje:
 X
3. Způsob měření:
Udává se počet kusů kompletní konstrukce nebo práce.</t>
  </si>
  <si>
    <t>75B981</t>
  </si>
  <si>
    <t>SW PRO GRAFICKO-TECHNOLOGICKOU NADSTAVBU - DODÁVKA</t>
  </si>
  <si>
    <t>1. Položka obsahuje:
 – dodání základního základního SW pro graficko-technologickou nadstavbu podle typu určeného položkou
2. Položka neobsahuje:
 X
3. Způsob měření:
Udává se počet kusů kompletní konstrukce nebo práce.</t>
  </si>
  <si>
    <t>75B987</t>
  </si>
  <si>
    <t>SW PRO GRAFICKO-TECHNOLOGICKOU NADSTAVBU - MONTÁŽ</t>
  </si>
  <si>
    <t>1. Položka obsahuje:
 – tvorba a instalace individuálního SW pro graficko-technologickou nadstavbu dané položkou podle specifikace místa použití do 25ti čísel vlaků
 2. Položka neobsahuje:
 X
3. Způsob měření:
SW pro graficko-technologickou nadstavbu se měří v kusech, počet kusů se určuje podle počtu staničních a traťových kolejí.</t>
  </si>
  <si>
    <t>75C111</t>
  </si>
  <si>
    <t>PŘESTAVNÍK ELEKTROMOTORICKÝ - DODÁVKA</t>
  </si>
  <si>
    <t xml:space="preserve"> "37 = 37,000 [A] "_x000d_
 "dle příloh 2.021 - 2.029 = 0 [B] "_x000d_
 Celkem 37 = 37,000 [C]_x000d_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</si>
  <si>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</si>
  <si>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</si>
  <si>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</si>
  <si>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</si>
  <si>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75C178</t>
  </si>
  <si>
    <t>PŘESTAVNÍK ELEKTROMOTORICKÝ - DEMONTÁŽ</t>
  </si>
  <si>
    <t xml:space="preserve"> "31 = 31,000 [A] "_x000d_
 "dle příloh 2.021 - 2.029 = 0 [B] "_x000d_
 Celkem 31 = 31,000 [C]_x000d_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</si>
  <si>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</si>
  <si>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75C1B1</t>
  </si>
  <si>
    <t>ZÁVORNÍK UZAMYKATELNÝ S ELEKTRICKOU KONTROLOU POLOHY - DODÁVKA</t>
  </si>
  <si>
    <t xml:space="preserve"> "1 = 1,000 [A] "_x000d_
 "dle příloh 2.021 - 2.029 = 0 [B] "_x000d_
 Celkem 1 = 1,000 [C]_x000d_</t>
  </si>
  <si>
    <t>1. Položka obsahuje:
 – dodání závorníku podle typu včetně potřebného pomocného materiálu a jeho dopravy do staveništního skladu
 – dodání závorníku podle typu včetně pomocného materiálu, na dopravu do staveništního skladu
2. Položka neobsahuje:
 X
3. Způsob měření:
Udává se počet kusů kompletní konstrukce nebo práce.</t>
  </si>
  <si>
    <t>75C1B7</t>
  </si>
  <si>
    <t>ZÁVORNÍK UZAMYKATELNÝ S ELEKTRICKOU KONTROLOU POLOHY - MONTÁŽ</t>
  </si>
  <si>
    <t>1. Položka obsahuje:
 – vyměření místa připevnění upevňovací soupravy závorníku a její montáž, připevnění závorníku na upevňovací soupravu, připevnění kabelového závěru, zapojení dvou kabelových forem (včetně měření a zapojení po měření)
 – přezkoušení a regulace závorníku
 – montáž závorníku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</si>
  <si>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75C211</t>
  </si>
  <si>
    <t>VÝKOLEJKA S PŘESTAVNÍKEM - DODÁVKA</t>
  </si>
  <si>
    <t xml:space="preserve"> "11 = 11,000 [A] "_x000d_
 "dle příloh 2.021 - 2.029 = 0 [B] "_x000d_
 Celkem 11 = 11,000 [C]_x000d_</t>
  </si>
  <si>
    <t>1. Položka obsahuje:
 – dodávka výkolejky s přestavníkem podle typu včetně potřebného pomocného materiálu a jeho dopravy do staveništního skladu
 – dodávku výkolejky s přestavníkem podle typu včetně pomocného materiálu, na dopravu do staveništního skladu
2. Položka neobsahuje:
 X
3. Způsob měření:
Udává se počet kusů kompletní konstrukce nebo práce.</t>
  </si>
  <si>
    <t>75C217</t>
  </si>
  <si>
    <t>VÝKOLEJKA S PŘESTAVNÍKEM - MONTÁŽ</t>
  </si>
  <si>
    <t>1. Položka obsahuje:
 – vyměření místa připevnění upevňovací soupravy výkolejky s přestavníkem a její montáž, připevnění přestavníku na upevňovací soupravu, připevnění kabelového závěru, zapojení kabelových forem (včetně měření a zapojení po měření)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</si>
  <si>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75C218</t>
  </si>
  <si>
    <t>VÝKOLEJKA S PŘESTAVNÍKEM - DEMONTÁŽ</t>
  </si>
  <si>
    <t>1. Položka obsahuje:
 – demontáž upevňovací soupravy a výkolejky s přestavníkem, demontáž kabelového závěru, odpojení kabelových forem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</si>
  <si>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75C228</t>
  </si>
  <si>
    <t>VÝKOLEJKA SE ZÁMKEM - DEMONTÁŽ</t>
  </si>
  <si>
    <t>1. Položka obsahuje:
 – demontáž upevňovací soupravy a výkolejky s přestavníkem, demontáž kabelového závěru
 – demontáž výkolejky s přestavníkem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</si>
  <si>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75C331</t>
  </si>
  <si>
    <t>POMOCNÉ STAVĚDLO (SE ČTYŘMI ŘADIČI) - DODÁVKA</t>
  </si>
  <si>
    <t>1. Položka obsahuje:
 – dodávka pomocného stavědla (se čtyřmi řadiči) včetně potřebného pomocného materiálu a jeho dopravy do staveništního skladu
 – dodávku pomocného stavědla (se čtyřmi řadiči) včetně pomocného materiálu, na dopravu do staveništního skladu
2. Položka neobsahuje:
 X
3. Způsob měření:
Udává se počet kusů kompletní konstrukce nebo práce.</t>
  </si>
  <si>
    <t>75C337</t>
  </si>
  <si>
    <t>POMOCNÉ STAVĚDLO (SE ČTYŘMI ŘADIČI) - MONTÁŽ</t>
  </si>
  <si>
    <t>1. Položka obsahuje:
 – montáž pomocného stavědla (se čtyřmi řadiči), zapojení kabelových forem (včetně měření a zapojení po měření), přezkoušení
 – montáž pomocného stavědla (se čtyřmi řadiči)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</si>
  <si>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75C358</t>
  </si>
  <si>
    <t>POMOCNÉ STAVĚDLO - DEMONTÁŽ</t>
  </si>
  <si>
    <t>1. Položka obsahuje:
 – demontáž pomocného stavědla včetně odpojení kabelové formy
 – demontáž pomocného stavědla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</si>
  <si>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75C411</t>
  </si>
  <si>
    <t>ZÁMEK VÝMĚNOVÝ NEBO ODTLAČNÝ (JEDNODUCHÝ, KONTROLNÍ) - DODÁVKA</t>
  </si>
  <si>
    <t xml:space="preserve"> "2+26 = 28,000 [A] "_x000d_
 "dle příloh 2.021 - 2.029 = 0 [B] "_x000d_
 Celkem 28 = 28,000 [C]_x000d_</t>
  </si>
  <si>
    <t xml:space="preserve">1. Položka obsahuje:
 – dodávka zámku výměnového nebo odtlačného podle typu včetně potřebného pomocného materiálu a jeho dopravy do staveništního skladu
 – pořízení dodávky zámku výměnového  nebo odtlačného podle typu včetně pomocného materiálu, na dopravu do staveništního skladu
2. Položka neobsahuje:
 X
3. Způsob měření:
Udává se počet kusů kompletní konstrukce nebo práce.</t>
  </si>
  <si>
    <t>75C417</t>
  </si>
  <si>
    <t>ZÁMEK VÝMĚNOVÝ NEBO ODTLAČNÝ (JEDNODUCHÝ, KONTROLNÍ) - MONTÁŽ</t>
  </si>
  <si>
    <t>1. Položka obsahuje:
 – vyměření místa pro montáž zámku výměnového nebo odtlačného, připevnění, natypování
 – montáž zámku výměnového nebo odtlačného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</si>
  <si>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75C418</t>
  </si>
  <si>
    <t>ZÁMEK VÝMĚNOVÝ NEBO ODTLAČNÝ (JEDNODUCHÝ, KONTROLNÍ) - DEMONTÁŽ</t>
  </si>
  <si>
    <t xml:space="preserve"> "9+26 = 35,000 [A] "_x000d_
 "dle příloh 2.021 - 2.029 = 0 [B] "_x000d_
 Celkem 35 = 35,000 [C]_x000d_</t>
  </si>
  <si>
    <t>1. Položka obsahuje:
 – demontáž zámku výměnového nebo odtlačného podle typu daného položkou
 – demontáž zámku výměnového nebo odtlačného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</si>
  <si>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75C471</t>
  </si>
  <si>
    <t>ZÁMEK ELEKTROMAGNETICKÝ V KOLEJIŠTI - DODÁVKA</t>
  </si>
  <si>
    <t>1. Položka obsahuje:
 – dodání zámku elektromagnetického v kolejišti podle typu včetně potřebného pomocného materiálu a jeho dopravy do staveništního skladu
 – dodávku zámku elektromagnetického v kolejišti podle typu včetně pomocného materiálu, na dopravu do staveništního skladu
2. Položka neobsahuje:
 X
3. Způsob měření:
Udává se počet kusů kompletní konstrukce nebo práce.</t>
  </si>
  <si>
    <t>75C477</t>
  </si>
  <si>
    <t>ZÁMEK ELEKTROMAGNETICKÝ V KOLEJIŠTI - MONTÁŽ</t>
  </si>
  <si>
    <t>1. Položka obsahuje:
 – přetypování klíčů a jejich oštítkování, usazení kabelového závěru, zatažení kabelu do závěru včetně zhotovení a zapojení kabelových forem (včetně měření a zapojení po měření), montáž zámku elektromagnetického v kolejišti
 – propojení drátovou formou, přezkoušení, nátěr
 – montáž zámku elektromagnetického v kolejišti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</si>
  <si>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75C478</t>
  </si>
  <si>
    <t>ZÁMEK ELEKTROMAGNETICKÝ V KOLEJIŠTI - DEMONTÁŽ</t>
  </si>
  <si>
    <t>1. Položka obsahuje:
 – demontáž zámku elektromagnetického v kolejišti dle typu určeného položkou, odpojení formy
 – demontáž zámku elektromagnetického v kolejišti se všemi pomocnými a doplňujícími pracemi a součástmi, případné použití mechanizmů, včetně dopravy z místa demontáže do skladu.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</si>
  <si>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75C511</t>
  </si>
  <si>
    <t>STOŽÁROVÉ NÁVĚSTIDLO DO DVOU SVĚTEL - DODÁVKA</t>
  </si>
  <si>
    <t xml:space="preserve"> "29 = 29,000 [A] "_x000d_
 "dle příloh 2.021 - 2.029 = 0 [B] "_x000d_
 Celkem 29 = 29,000 [C]_x000d_</t>
  </si>
  <si>
    <t>1. Položka obsahuje:
 – dodávka stožárového návěstidla do dvou světel podle jeho typu a potřebného pomocného materiálu a dopravy do staveništního skladu
 – dodávku stožárového návěstidla do dvou světel včetně pomocného materiálu, dopravu do místa určení
2. Položka neobsahuje:
 X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</si>
  <si>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</si>
  <si>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</si>
  <si>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</si>
  <si>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</si>
  <si>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</si>
  <si>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 xml:space="preserve"> "10 = 10,000 [A] "_x000d_
 "dle příloh 2.021 - 2.029 = 0 [B] "_x000d_
 Celkem 10 = 10,000 [C]_x000d_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</si>
  <si>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</si>
  <si>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75C521</t>
  </si>
  <si>
    <t>STOŽÁROVÉ NÁVĚSTIDLO TŘÍSVĚTLOVÉ - DODÁVKA</t>
  </si>
  <si>
    <t xml:space="preserve"> "2 = 2,000 [A] "_x000d_
 "dle příloh 2.021 - 2.029 = 0 [B] "_x000d_
 Celkem 2 = 2,000 [C]_x000d_</t>
  </si>
  <si>
    <t>1. Položka obsahuje:
 – dodávka stožárového návěstidla třísvětlového podle jeho typu a potřebného pomocného materiálu a dopravy do staveništního skladu
 – dodávku stožárového návěstidla třísvětlového včetně pomocného materiálu, dopravu do místa určení
2. Položka neobsahuje:
 X
3. Způsob měření:
Udává se počet kusů kompletní konstrukce nebo práce.</t>
  </si>
  <si>
    <t>75C527</t>
  </si>
  <si>
    <t>STOŽÁROVÉ NÁVĚSTIDLO TŘÍSVĚTLOVÉ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</si>
  <si>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třísvětlového včetně transformátorové skříně na základ
 – montáž stožárového návěstidla třísvětlového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</si>
  <si>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75C528</t>
  </si>
  <si>
    <t>STOŽÁROVÉ NÁVĚSTIDLO TŘÍSVĚTLOVÉ - DEMONTÁŽ</t>
  </si>
  <si>
    <t>1. Položka obsahuje:
 – demontáž betonového základu, demontáž stožárového návěstidla třísvětlového, zasypání jámy po základu návěstidla
 – demontáž stožárového návěstidla třísvětlového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</si>
  <si>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75C531</t>
  </si>
  <si>
    <t>STOŽÁROVÉ NÁVĚSTIDLO OD ČTYŘ SVĚTEL - DODÁVKA</t>
  </si>
  <si>
    <t xml:space="preserve"> "27 = 27,000 [A] "_x000d_
 "dle příloh 2.021 - 2.029 = 0 [B] "_x000d_
 Celkem 27 = 27,000 [C]_x000d_</t>
  </si>
  <si>
    <t>1. Položka obsahuje:
 – dodávka stožárového návěstidla od čtyř do šesti světel podle jeho typu a potřebného pomocného materiálu a dopravy do staveništního skladu
 – dodávku stožárového návěstidla od čtyř do šesti světel včetně pomocného materiálu, dopravu do místa určení
2. Položka neobsahuje:
 X
3. Způsob měření:
Udává se počet kusů kompletní konstrukce nebo práce.</t>
  </si>
  <si>
    <t>75C537</t>
  </si>
  <si>
    <t>STOŽÁROVÉ NÁVĚSTIDLO OD ČTYŘ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</si>
  <si>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od čtyř do šesti světel včetně transformátorové skříně na základ
 – montáž stožárového návěstidla od čtyř do šesti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</si>
  <si>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75C538</t>
  </si>
  <si>
    <t>STOŽÁROVÉ NÁVĚSTIDLO OD ČTYŘ SVĚTEL - DEMONTÁŽ</t>
  </si>
  <si>
    <t xml:space="preserve"> "8+12 = 20,000 [A] "_x000d_
 "dle příloh 2.021 - 2.029 = 0 [B] "_x000d_
 Celkem 20 = 20,000 [C]_x000d_</t>
  </si>
  <si>
    <t>1. Položka obsahuje:
 – demontáž betonového základu, demontáž stožárového návěstidla od čtyř do šesti světel, zasypání jámy po základu návěstidla
 – demontáž stožárového návěstidla od čtyř do šesti světel se všemi pomocnými a doplňujícími pracemi a součástmi a ukolejnění,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</si>
  <si>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75C561</t>
  </si>
  <si>
    <t>UKAZATEL RYCHLOSTI (SVĚTELNÉ PRUHY) - DODÁVKA</t>
  </si>
  <si>
    <t xml:space="preserve"> "5 = 5,000 [A] "_x000d_
 "dle příloh 2.021 - 2.029 = 0 [B] "_x000d_
 Celkem 5 = 5,000 [C]_x000d_</t>
  </si>
  <si>
    <t>1. Položka obsahuje:
 – dodávka ukazatele rychlosti (světelné pruhy) podle jeho typu a potřebného pomocného materiálu a dopravy do staveništního skladu
 – dodávku ukazatele rychlosti (světelné pruhy) včetně pomocného materiálu, dopravu do místa určení
2. Položka neobsahuje:
 X
3. Způsob měření:
Udává se počet kusů kompletní konstrukce nebo práce.</t>
  </si>
  <si>
    <t>75C567</t>
  </si>
  <si>
    <t>UKAZATEL RYCHLOSTI (SVĚTELNÉ PRUHY) - MONTÁŽ</t>
  </si>
  <si>
    <t>1. Položka obsahuje:
 – sestavení ukazatele rychlosti (světelné pruhy) a jeho montáž na místo určení
 – montáž ukazatele rychlosti (světelné pruhy) včetně pomocného materiálu, dopravu do místa určení
2. Položka neobsahuje:
 X
3. Způsob měření:
Udává se počet kusů kompletní konstrukce nebo práce.</t>
  </si>
  <si>
    <t>75C611</t>
  </si>
  <si>
    <t>TRPASLIČÍ NÁVĚSTIDLO DO DVOU SVĚTEL - DODÁVKA</t>
  </si>
  <si>
    <t xml:space="preserve"> "19 = 19,000 [A] "_x000d_
 "dle příloh 2.021 - 2.029 = 0 [B] "_x000d_
 Celkem 19 = 19,000 [C]_x000d_</t>
  </si>
  <si>
    <t>1. Položka obsahuje:
 – dodávka trpasličího návěstidla do dvou světel podle jeho typu a potřebného pomocného materiálu a dopravy do staveništního skladu
 – dodávku trpasličího návěstidla do dvou světel včetně pomocného materiálu, dopravu do místa určení
2. Položka neobsahuje:
 X
3. Způsob měření:
Udává se počet kusů kompletní konstrukce nebo práce.</t>
  </si>
  <si>
    <t>75C617</t>
  </si>
  <si>
    <t>TRPASLIČÍ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</si>
  <si>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trpasličího návěstidla do dvou světel včetně transformátorové skříně na základ
 – montáž trpasličího návěstidla do dvou světel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</si>
  <si>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75C618</t>
  </si>
  <si>
    <t>TRPASLIČÍ NÁVĚSTIDLO DO DVOU SVĚTEL - DEMONTÁŽ</t>
  </si>
  <si>
    <t xml:space="preserve"> "12 = 12,000 [A] "_x000d_
 "dle příloh 2.021 - 2.029 = 0 [B] "_x000d_
 Celkem 12 = 12,000 [C]_x000d_</t>
  </si>
  <si>
    <t>1. Položka obsahuje:
 – demontáž betonového základu, demontáž trpasličího návěstidla do dvou světel, zasypání jámy po základu návěstidla
 – demontáž trpasličího návěstidla do dvou světel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</si>
  <si>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75C628</t>
  </si>
  <si>
    <t>TRPASLIČÍ NÁVĚSTIDLO OD TŘÍ DO PĚTI SVĚTEL - DEMONTÁŽ</t>
  </si>
  <si>
    <t>1. Položka obsahuje:
 – demontáž betonového základu, demontáž trpasličího návěstidla do pěti světel, zasypání jámy po základu návěstidla
 – demontáž trpasličího návěstidla do pěti světel se všemi pomocnými a doplňujícími pracemi a součástmi,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</si>
  <si>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75C721</t>
  </si>
  <si>
    <t>VZDÁLENOSTNÍ UPOZORNOVADLO, NEPROMĚNNÉ NÁVĚSTIDLO SE ZÁKLADEM - DODÁVKA</t>
  </si>
  <si>
    <t xml:space="preserve"> "42 = 42,000 [A] "_x000d_
 "včetně 4ks návěsti hranice izolovanho úsekudle příloh 2.021 - 2.029 = 0 [B] "_x000d_
 Celkem 42 = 42,000 [C]_x000d_</t>
  </si>
  <si>
    <t>1. Položka obsahuje:
 – dodávka vzdálenostního upozorňovadla včetně potřebného pomocného materiálu a dopravy do staveništního skladu
 – dodávku vzdálenostního upozorňovadla včetně pomocného materiálu, dopravu do místa určení
2. Položka neobsahuje:
 X
3. Způsob měření:
Udává se počet kusů kompletní konstrukce nebo práce.</t>
  </si>
  <si>
    <t>75C727</t>
  </si>
  <si>
    <t>VZDÁLENOSTNÍ UPOZORNOVADLO, NEPROMĚNNÉ NÁVĚSTIDLO SE ZÁKLADEM - MONTÁŽ</t>
  </si>
  <si>
    <t>1. Položka obsahuje:
 – vyměření místa umístění, sestavení a usazení vzdálenostního upozorňovadla do jámy, úprava zeminou, oprava nátěru
 – montáž vzdálenostního upozorňovadla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</si>
  <si>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75C728</t>
  </si>
  <si>
    <t>VZDÁLENOSTNÍ UPOZORNOVADLO, NEPROMĚNNÉ NÁVĚSTIDLO SE ZÁKLADEM - DEMONTÁŽ</t>
  </si>
  <si>
    <t xml:space="preserve"> "43 = 43,000 [A] "_x000d_
 "včetně demontáže 5 ks označníkudle příloh 2.021 - 2.029 = 0 [B] "_x000d_
 Celkem 43 = 43,000 [C]_x000d_</t>
  </si>
  <si>
    <t>1. Položka obsahuje:
 – demontáž vzdálenostního upozorňovadla podle typu daného položkou
 – demontáž vzdálenostního upozorňovadla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</si>
  <si>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75C751</t>
  </si>
  <si>
    <t xml:space="preserve">INDIKÁTOROVÁ TABULKA, NÁVĚST  "STANOVIŠTĚ SAMOSTANÉ PŘEDVĚSTI", NÁVĚST "STANOVIŠTĚ ODDÍLOVÉHO NÁVĚSTIDLA" - DODÁVKA</t>
  </si>
  <si>
    <t>1. Položka obsahuje:
 – dodávka návěsti "Stanoviště oddílového návěstidla" (AB před vjezdovým návěstidlem) nebo Indikátorová tabulka včetně potřebného pomocného materiálu a dopravy do staveništního skladu
 – dodávku návěsti "Stanoviště oddílového návěstidla" (AB před vjezdovým návěstidlem) nebo Indikátorová tabulka včetně pomocného materiálu, dopravu do místa určení
2. Položka neobsahuje:
 X
3. Způsob měření:
Udává se počet kusů kompletní konstrukce nebo práce.</t>
  </si>
  <si>
    <t>75C757</t>
  </si>
  <si>
    <t xml:space="preserve">INDIKÁTOROVÁ TABULKA, NÁVĚST  "STANOVIŠTĚ SAMOSTANÉ PŘEDVĚSTI", NÁVĚST "STANOVIŠTĚ ODDÍLOVÉHO NÁVĚSTIDLA" - MONTÁŽ</t>
  </si>
  <si>
    <t>1. Položka obsahuje:
 – vyměření místa umístění, sestavení a usazení návěsti "Stanoviště oddílového návěstidla" (AB před vjezdovým návěstidlem) nebo Indikátorová tabulka, oprava nátěru
 – montáž návěsti "Stanoviště oddílového návěstidla" (AB před vjezdovým návěstidlem) nebo Indikátorová tabulka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</si>
  <si>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75C758</t>
  </si>
  <si>
    <t xml:space="preserve">INDIKÁTOROVÁ TABULKA, NÁVĚST  "STANOVIŠTĚ SAMOSTANÉ PŘEDVĚSTI", NÁVĚST "STANOVIŠTĚ ODDÍLOVÉHO NÁVĚSTIDLA" - DEMONTÁŽ</t>
  </si>
  <si>
    <t>1. Položka obsahuje:
 – demontáž návěsti "Stanoviště oddílového návěstidla" (AB před vjezdovým návěstidlem) nebo Indikátorová tabulka podle typu daného položkou
 – demontáž návěsti "Stanoviště oddílového návěstidla" (AB před vjezdovým návěstidlem) nebo Indikátorová tabulka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</si>
  <si>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75C8B8</t>
  </si>
  <si>
    <t>VENKOVNÍ VÝSTROJ IZOLOVANÉ KOLEJNICE - DEMONTÁŽ</t>
  </si>
  <si>
    <t xml:space="preserve"> "15 = 15,000 [A] "_x000d_
 "dle příloh 2.021 - 2.029 = 0 [B] "_x000d_
 Celkem 15 = 15,000 [C]_x000d_</t>
  </si>
  <si>
    <t>1. Položka obsahuje:
 – demontáž venkovní výstroje izolované kolejnicevčetně odpojení kabelových přívodů a lanových propojení
 – demontáž venkovní výstroje izolované kolejnice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</si>
  <si>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75C911</t>
  </si>
  <si>
    <t>SNÍMAČ POČÍTAČE NÁPRAV - DODÁVKA</t>
  </si>
  <si>
    <t xml:space="preserve"> "90 = 90,000 [A] "_x000d_
 "dle příloh 2.021 - 2.029 = 0 [B] "_x000d_
 Celkem 90 = 90,000 [C]_x000d_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</si>
  <si>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</si>
  <si>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</si>
  <si>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</si>
  <si>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 xml:space="preserve"> "90+29 = 119,000 [A] "_x000d_
 "dle příloh 2.021 - 2.029 = 0 [B] "_x000d_
 Celkem 119 = 119,000 [C]_x000d_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</si>
  <si>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</si>
  <si>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</si>
  <si>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</si>
  <si>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 xml:space="preserve"> "30+29 = 59,000 [A] "_x000d_
 "dle příloh 2.021 - 2.029 = 0 [B] "_x000d_
 Celkem 59 = 59,000 [C]_x000d_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</si>
  <si>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</si>
  <si>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75C921</t>
  </si>
  <si>
    <t>SKŘÍŇ S POČÍTAČI NÁPRAV 24 BODŮ/14 ÚSEKŮ - DODÁVKA</t>
  </si>
  <si>
    <t xml:space="preserve"> "4 = 4,000 [A] "_x000d_
 "dle přílohy 2.051 = 0 [B] "_x000d_
 Celkem 4 = 4,000 [C]_x000d_</t>
  </si>
  <si>
    <t>1. Položka obsahuje:
 – dodávka skříně s počítači náprav 24 bodů/14 úseků včetně potřebného pomocného materiálu a dopravy do staveništního skladu
 – dodávku skříně s počítači náprav 24 bodů/14 úseků do stavědlové ústředny včetně skříně podle určení a pomocného materiálu, dopravu do staveništního skladu
2. Položka neobsahuje:
 X
3. Způsob měření:
Udává se počet kusů kompletní konstrukce nebo práce.</t>
  </si>
  <si>
    <t>75C927</t>
  </si>
  <si>
    <t>SKŘÍŇ S POČÍTAČI NÁPRAV 24 BODŮ/14 ÚSEKŮ - MONTÁŽ</t>
  </si>
  <si>
    <t>1. Položka obsahuje:
 – montáž skříně s počítači náprav 24 bodů/ 14 úseků, osazení vnitřních prvků skříně, přezkoušení
 – montáž skříně s počítači náprav 24 bodů/ 14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</si>
  <si>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75D118</t>
  </si>
  <si>
    <t>SKŘÍŇ LOGIKY RELÉOVÉHO PŘEJEZDOVÉHO ZABEZPEČOVACÍHO ZAŘÍZENÍ - DEMONTÁŽ</t>
  </si>
  <si>
    <t xml:space="preserve"> "4 = 4,000 [A] "_x000d_
 "dle příloh 2.051 - 2.054 = 0 [B] "_x000d_
 Celkem 4 = 4,000 [C]_x000d_</t>
  </si>
  <si>
    <t>1. Položka obsahuje:
 – demontáž skříně logiky reléového přejezdového zabezpečovacího zařízení včetně odpojení od kabelových rozvodů
 – demontáž skříně logiky a skříňky místního ovládání reléového přejezdového zabezpečovacího zařízení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</si>
  <si>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75D121</t>
  </si>
  <si>
    <t>SKŘÍŇ LOGIKY ELEKTRONICKÉHO PŘEJEZDOVÉHO ZABEZPEČOVACÍHO ZAŘÍZENÍ - DODÁVKA</t>
  </si>
  <si>
    <t xml:space="preserve"> "5 = 5,000 [A] "_x000d_
 "dle příloh 2.051 - 2.054 = 0 [B] "_x000d_
 Celkem 5 = 5,000 [C]_x000d_</t>
  </si>
  <si>
    <t>1. Položka obsahuje:
 – dodávka skříně logiky elektronického přejezdového zabezpečovacího zařízení, potřebného pomocného materiálu a dopravy do staveništního skladu
 – dodávku skříňky místního ovládání přejezdového zabezpečovacího zařízení včetně pomocného materiálu, dopravu do staveništního skladu
2. Položka neobsahuje:
 X
3. Způsob měření:
Udává se počet kusů kompletní konstrukce nebo práce.</t>
  </si>
  <si>
    <t>75D127</t>
  </si>
  <si>
    <t>SKŘÍŇ LOGIKY ELEKTRONICKÉHO PŘEJEZDOVÉHO ZABEZPEČOVACÍHO ZAŘÍZENÍ - MONTÁŽ</t>
  </si>
  <si>
    <t>1. Položka obsahuje:
 – určení místa umístění, montáž skříně logiky elektronického přejezdového zabezpečovacího zařízení včetně potřebných závislostních prvků, zatažení kabelů, kontroly izolačního stavu, případný nátěr, přezkoušení
 – montáž skříně logiky elektronického přejezdového zabezpečovacího zařízení a skříňky místního ovládání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</si>
  <si>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75D141</t>
  </si>
  <si>
    <t>KABELOVÁ SKŘÍŇ - DODÁVKA</t>
  </si>
  <si>
    <t xml:space="preserve"> "9 = 9,000 [A] "_x000d_
 "dle příloh 2.061 - 2.076 = 0 [B] "_x000d_
 Celkem 9 = 9,000 [C]_x000d_</t>
  </si>
  <si>
    <t>1. Položka obsahuje:
 – dodávka kabelové skříně venkovní, potřebného pomocného materiálu a dopravy do staveništního skladu
 – dodávku kabelové skříně včetně pomocného materiálu, dopravu do staveništního skladu
2. Položka neobsahuje:
 X
3. Způsob měření:
Udává se počet kusů kompletní konstrukce nebo práce.</t>
  </si>
  <si>
    <t>75D147</t>
  </si>
  <si>
    <t>KABELOVÁ SKŘÍŇ - MONTÁŽ</t>
  </si>
  <si>
    <t>1. Položka obsahuje:
 – určení místa umístění, montáž kabelové skříně venkovní dle typu dané položkou
 – montáž kabelové skříně se všemi pomocnými a doplňujícími pracemi a součástmi, případné použití mechanizmů, včetně dopravy ze skladu k místu montáže
 – zapojení kabelových forem (včetně měření a zapojení po měření)
2. Položka neobsahuje:
 X
3. Způsob měření:
Udává se počet kusů kompletní konstrukce nebo práce.</t>
  </si>
  <si>
    <t>75D158</t>
  </si>
  <si>
    <t>KABELOVÝ OBJEKT - DEMONTÁŽ</t>
  </si>
  <si>
    <t xml:space="preserve"> "11 = 11,000 [A] "_x000d_
 Celkem 11 = 11,000 [B]_x000d_</t>
  </si>
  <si>
    <t>1. Položka obsahuje:
 – demontáž kabelového objektu venkovního včetně odpojení
 – demontáž kabelového objektu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</si>
  <si>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75D161</t>
  </si>
  <si>
    <t>RELÉOVÝ DOMEK (DO 18 M2) PREFABRIKOVANÝ, IZOLOVANÝ, S KLIMATIZACÍ A VNITŘNÍ KABELIZACÍ - DODÁVKA</t>
  </si>
  <si>
    <t xml:space="preserve"> "2 = 2,000 [A] "_x000d_
 "dle příloh 2.053 - 2.054 = 0 [B] "_x000d_
 Celkem 2 = 2,000 [C]_x000d_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</si>
  <si>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</t>
  </si>
  <si>
    <t>75D167</t>
  </si>
  <si>
    <t>RELÉOVÝ DOMEK (DO 18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</si>
  <si>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</si>
  <si>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75D168</t>
  </si>
  <si>
    <t>RELÉOVÝ DOMEK (DO 18 M2) PREFABRIKOVANÝ - DEMONTÁŽ</t>
  </si>
  <si>
    <t>1. Položka obsahuje:
 – demontáž reléového domku prefabrikovaného, izolovaného, s klimatizací a vnitřní kabelizací včetně odpojení od kabelových rozvodů
 – demontáž reléového domku prefabrikovaného, izolovaného, s klimatizací a vnitřní kabelizací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</si>
  <si>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75D171</t>
  </si>
  <si>
    <t>SKŘÍN PŘEJEZDOVÉHO ZABEZPEČOVACÍHO ZAŘÍZENÍ S TRANSFORMÁTORY - DODÁVKA</t>
  </si>
  <si>
    <t xml:space="preserve"> "1 = 1,000 [A] "_x000d_
 "dle příloh 1.001 a 2.029 = 0 [B] "_x000d_
 Celkem 1 = 1,000 [C]_x000d_</t>
  </si>
  <si>
    <t>1. Položka obsahuje:
 – dodávka skříně přejezdového zabezpečovacího zařízení s transformátory, doprava do staveništního skladu
 – dodávku skříně přejezdového zabezpečovacího zařízení s transformátory včetně pomocného materiálu, dopravu do staveništního skladu
2. Položka neobsahuje:
 X
3. Způsob měření:
Udává se počet kusů kompletní konstrukce nebo práce.</t>
  </si>
  <si>
    <t>75D177</t>
  </si>
  <si>
    <t>SKŘÍN PŘEJEZDOVÉHO ZABEZPEČOVACÍHO ZAŘÍZENÍ S TRANSFORMÁTORY - MONTÁŽ</t>
  </si>
  <si>
    <t>1. Položka obsahuje:
 – určení místa umístění, usazení na základy a montáž skříně přejezdového zabezpečovacího zařízení s transformátory, připojení na kabelové rozvody
 – montáž skříně přejezdového zabezpečovacího zařízení s transformátory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</si>
  <si>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75D181</t>
  </si>
  <si>
    <t>NAPÁJECÍ SKŘÍŇ PŘEJEZDOVÉHO ZABEZPEČOVACÍHO ZAŘÍZENÍ - DODÁVKA</t>
  </si>
  <si>
    <t xml:space="preserve"> "3 = 3,000 [A] "_x000d_
 "dle příloh 2.053 - 2.054 = 0 [B] "_x000d_
 Celkem 3 = 3,000 [C]_x000d_</t>
  </si>
  <si>
    <t>1. Položka obsahuje:
 – dodávka napájecí skříně přejezdového zabezpečovacího zařízení, potřebného pomocného materiálu a dopravy do staveništního skladu
 – dodávku napájecí skříně přejezdového zabezpečovacího zařízení včetně pomocného materiálu, dopravu do staveništního skladu
2. Položka neobsahuje:
 X
3. Způsob měření:
Udává se počet kusů kompletní konstrukce nebo práce.</t>
  </si>
  <si>
    <t>75D187</t>
  </si>
  <si>
    <t>NAPÁJECÍ SKŘÍŇ PŘEJEZDOVÉHO ZABEZPEČOVACÍHO ZAŘÍZENÍ - MONTÁŽ</t>
  </si>
  <si>
    <t>1. Položka obsahuje:
 – určení místa umístění, montáž napájecí skříně přejezdového zabezpečovacího zařízení dle typu dané položkou
 – montáž napájecí skříně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</si>
  <si>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75D191</t>
  </si>
  <si>
    <t>PŘÍSTROJOVÁ SKŘÍŇ V KOLEJIŠTI BEZ VNITŘNÍ VÝSTROJE - DODÁVKA</t>
  </si>
  <si>
    <t xml:space="preserve"> "2 = 2,000 [A] "_x000d_
 "dle příloh 2.061 - 2.076 = 0 [B] "_x000d_
 Celkem 2 = 2,000 [C]_x000d_</t>
  </si>
  <si>
    <t>1. Položka obsahuje:
 – dodávka přístrojové skříně v kolejišti bez vnitřní výstroje, potřebného pomocného materiálu a dopravy do staveništního skladu
 – dodávku přístrojové skříně v kolejišti bez vnitřní výstroje včetně pomocného materiálu, dopravu do staveništního skladu
2. Položka neobsahuje:
 X
3. Způsob měření:
Udává se počet kusů kompletní konstrukce nebo práce.</t>
  </si>
  <si>
    <t>75D197</t>
  </si>
  <si>
    <t>PŘÍSTROJOVÁ SKŘÍŇ V KOLEJIŠTI BEZ VNITŘNÍ VÝSTROJE - MONTÁŽ</t>
  </si>
  <si>
    <t>1. Položka obsahuje:
 – určení místa umístění, montáž přístrojové skříně v kolejišti bez vnitřní výstroje dle typu dané položkou
 – montáž přístrojové skříně v kolejišti bez vnitřní výstroje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</si>
  <si>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</si>
  <si>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</si>
  <si>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 xml:space="preserve"> "14 = 14,000 [A] "_x000d_
 "dle příloh 2.041 - 2.049 = 0 [B] "_x000d_
 Celkem 14 = 14,000 [C]_x000d_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</si>
  <si>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</si>
  <si>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</si>
  <si>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</si>
  <si>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</si>
  <si>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75D218</t>
  </si>
  <si>
    <t>VÝSTRAŽNÍK SE ZÁVOROU, 1 SKŘÍŇ - DEMONTÁŽ</t>
  </si>
  <si>
    <t xml:space="preserve"> "3 = 3,000 [A] "_x000d_
 "dle příloh 2.021 = 0 [B] "_x000d_
 Celkem 3 = 3,000 [C]_x000d_</t>
  </si>
  <si>
    <t>1. Položka obsahuje:
 – demontáž betonového základu, zasypání jámy po základu, demontáž výstražníku se závorou 1 skříň včetně odpojení kabelových přívodů
 – demontáž výstražníku se závorou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</si>
  <si>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75D228</t>
  </si>
  <si>
    <t>VÝSTRAŽNÍK BEZ ZÁVORY, 1 SKŘÍŇ - DEMONTÁŽ</t>
  </si>
  <si>
    <t xml:space="preserve"> "8 = 8,000 [A] "_x000d_
 "dle přílohy 2.021 = 0 [B] "_x000d_
 Celkem 8 = 8,000 [C]_x000d_</t>
  </si>
  <si>
    <t>1. Položka obsahuje:
 – demontáž betonového základu, zasypání jámy po základu, demontáž výstražníku bez závory 1 skříň včetně odpojení kabelových přívodů
 – demontáž výstražníku bez závory 1 skříň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</si>
  <si>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75D231</t>
  </si>
  <si>
    <t>VÝSTRAŽNÍK SE ZÁVOROU, 2 SKŘÍNĚ - DODÁVKA</t>
  </si>
  <si>
    <t xml:space="preserve"> "2 = 2,000 [A] "_x000d_
 "dle příloh 2.041 - 2.049 = 0 [B] "_x000d_
 Celkem 2 = 2,000 [C]_x000d_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</si>
  <si>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</si>
  <si>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</si>
  <si>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</si>
  <si>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</si>
  <si>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75D238</t>
  </si>
  <si>
    <t>VÝSTRAŽNÍK SE ZÁVOROU, 2 SKŘÍNĚ - DEMONTÁŽ</t>
  </si>
  <si>
    <t xml:space="preserve"> "1 = 1,000 [A] "_x000d_
 "dle přílohy 2.021 = 0 [B] "_x000d_
 Celkem 1 = 1,000 [C]_x000d_</t>
  </si>
  <si>
    <t>1. Položka obsahuje:
 – demontáž betonového základu, zasypání jámy po základu, demontáž výstražníku se závorou 2 skříně včetně odpojení kabelových přívodů
 – demontáž výstražníku se závorou 2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</si>
  <si>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75D248</t>
  </si>
  <si>
    <t>VÝSTRAŽNÍK BEZ ZÁVORY, 2 SKŘÍNĚ - DEMONTÁŽ</t>
  </si>
  <si>
    <t>1. Položka obsahuje:
 – demontáž betonového základu, zasypání jámy po základu, demontáž výstražníku bez závory 2 skříně včetně odpojení kabelových přívodů
 – demontáž výstražníku bez závory 2 skříně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</si>
  <si>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75D271</t>
  </si>
  <si>
    <t>ZAŘÍZENÍ (PZZ) PRO NEVIDOMÉ - DODÁVKA</t>
  </si>
  <si>
    <t xml:space="preserve"> "4 = 4,000 [A] "_x000d_
 "dle příloy 1.001 = 0 [B] "_x000d_
 Celkem 4 = 4,000 [C]_x000d_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</si>
  <si>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</si>
  <si>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</si>
  <si>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</si>
  <si>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 xml:space="preserve"> "4 = 4,000 [A] "_x000d_
 "dle přílohy 1.001 = 0 [B] "_x000d_
 Celkem 4 = 4,000 [C]_x000d_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</si>
  <si>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</si>
  <si>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75E117</t>
  </si>
  <si>
    <t>DOZOR PRACOVNÍKŮ PROVOZOVATELE PŘI PRÁCI NA ŽIVÉM ZAŘÍZENÍ</t>
  </si>
  <si>
    <t>HOD</t>
  </si>
  <si>
    <t xml:space="preserve"> "400 = 400,000 [A] "_x000d_
 Celkem 400 = 400,000 [B]_x000d_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</si>
  <si>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</si>
  <si>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</si>
  <si>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</si>
  <si>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</si>
  <si>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75E137</t>
  </si>
  <si>
    <t>PŘEZKOUŠENÍ VLAKOVÝCH CEST</t>
  </si>
  <si>
    <t xml:space="preserve"> "102 = 102,000 [A] "_x000d_
 "dle přílohy 2.031 = 0 [B] "_x000d_
 Celkem 102 = 102,000 [C]_x000d_</t>
  </si>
  <si>
    <t>1. Položka obsahuje:
 – postavení vlakové cesty a kontrola návěstního znaku, přezkoušení změny návěstního znaku z povolujícího na zakazující a poruchy žárovek
 – simulace jízdy vlaku
 – přezkoušení nouzového vybavení
 – přezkoušení vazeb na traťové zabezpečovací zařízení
 – kompletní zkoušky
2. Položka neobsahuje:
 X
3. Způsob měření:
Udává se počet kusů kompletní konstrukce nebo práce.</t>
  </si>
  <si>
    <t>75E157</t>
  </si>
  <si>
    <t>PŘEZKOUŠENÍ A REGULACE NÁVĚSTIDEL</t>
  </si>
  <si>
    <t xml:space="preserve"> "74 = 74,000 [A] "_x000d_
 "dle přílohy 2.029 = 0 [B] "_x000d_
 Celkem 74 = 74,000 [C]_x000d_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</si>
  <si>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</si>
  <si>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75E187</t>
  </si>
  <si>
    <t>PŘÍPRAVA A CELKOVÉ ZKOUŠKY ELEKTRONICKÉHO STAVĚDLA PRO JEDNU VLAKOVOU CESTU</t>
  </si>
  <si>
    <t>1. Položka obsahuje:
 – příprava a provedení celkových zkoušek za 1 jízdní cestu
 – kompletní přezkoušení a regulaci
2. Položka neobsahuje:
 X
3. Způsob měření:
Udává se počet kusů kompletní konstrukce nebo práce.</t>
  </si>
  <si>
    <t>75E197</t>
  </si>
  <si>
    <t>PŘÍPRAVA A CELKOVÉ ZKOUŠKY PŘEJEZDOVÉHO ZABEZPEČOVACÍHO ZAŘÍZENÍ PRO JEDNU KOLEJ</t>
  </si>
  <si>
    <t xml:space="preserve"> "9 = 9,000 [A] "_x000d_
 "dle přílohy 2.029 = 0 [B] "_x000d_
 Celkem 9 = 9,000 [C]_x000d_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</si>
  <si>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</si>
  <si>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75E216</t>
  </si>
  <si>
    <t>KONTEJNER MOBILNÍHO PROVIZORNÍHO ZABEZPEČOVACÍHO ZAŘÍZENÍ S ŘÍDÍCÍM POČÍTAČEM VČETNĚ SW, JOP, MONTÁŽE A DEMONTÁŽE, CENA ZA PRVNÍ MĚSÍC - PRONÁJEM</t>
  </si>
  <si>
    <t>kus/měsíc</t>
  </si>
  <si>
    <t xml:space="preserve"> "1 = 1,000 [A] "_x000d_
 Celkem 1 = 1,000 [B]_x000d_</t>
  </si>
  <si>
    <t>1. Položka obsahuje:
 – dodání (formou pronájmu) kontejneru s řídícím počítačem, instalace a uvedení do provozu zařízení určeného položkou
 – dodávku a instalaci zařízení včetně pomocného materiálu, dopravu do místa určení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každý započatý měsíc.</t>
  </si>
  <si>
    <t>75E226</t>
  </si>
  <si>
    <t>KONTEJNER MOBILNÍHO PROVIZORNÍHO ZABEZPEČOVACÍHO ZAŘÍZENÍ VČETNĚ SW, JOP, MONTÁŽE A DEMONTÁŽE, CENA ZA DRUHÝ A DALŠÍ MĚSÍCE - PRONÁJEM</t>
  </si>
  <si>
    <t xml:space="preserve"> "6 = 6,000 [A] "_x000d_
 Celkem 6 = 6,000 [B]_x000d_</t>
  </si>
  <si>
    <t>1. Položka obsahuje:
 – měsíční pronájem zařízení určeného položkou
 – pronájem zařízení včetně pomocného materiálu, úpravy zařízení vyvolané stavebními postupy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druhý a každý další započatý měsíc.</t>
  </si>
  <si>
    <t>75E236</t>
  </si>
  <si>
    <t>KONTEJNER MOBILNÍHO PROVIZORNÍHO ZABEZPEČOVACÍHO ZAŘÍZENÍ POUZE S PROVÁDĚCÍMI POČÍTAČI VČETNĚ MONTÁŽE A DEMONTÁŽE, CENA ZA PRVNÍ MĚSÍC - PRONÁJEM</t>
  </si>
  <si>
    <t>1. Položka obsahuje:
 – dodání (formou pronájmu) kontejneru pouze s prováděcími počítači (jeden kontejner zabezpečí do cca 20 v. j. ), instalace a uvedení do provozu zařízení určeného položkou
 – dodávku a instalaci zařízení včetně pomocného materiálu, dopravu do místa určení
 – naložení vybouraného materiálu na dopravní prostředek
 – odvoz vybouraného materiálu do skladu nebo na likvidaci
2. Položka neobsahuje:
 – poplatek za likvidaci odpadů (nacení se dle SSD 0)
3. Způsob měření:
Udává se počet kusů kompletní konstrukce za každý započatý měsíc.</t>
  </si>
  <si>
    <t>75E311</t>
  </si>
  <si>
    <t>SADA MĚŘICÍ TECHNIKY, PŘÍSTROJE A NÁŘADÍ PRO ÚDRŽBU ELEKTRONICKÉHO STAVĚDLA</t>
  </si>
  <si>
    <t>1. Položka obsahuje:
 – dodávka měřící techniky podle určení a potřebného pomocného materiálu a dopravy do staveništního skladu
 – pro jednu stanici se dodává jedna sada zařízení
 – dodávku zařízení včetně pomocného materiálu, dopravu do místa určení
2. Položka neobsahuje:
 X
3. Způsob měření:
Udává se počet sad, které se skládají z předepsaných dílů, jež tvoří požadovaný celek.</t>
  </si>
  <si>
    <t>75I811</t>
  </si>
  <si>
    <t>KABEL OPTICKÝ SINGLEMODE DO 12 VLÁKEN</t>
  </si>
  <si>
    <t>KMVLÁKNO</t>
  </si>
  <si>
    <t xml:space="preserve"> "2,03*12 = 24,360 [A] "_x000d_
 "dle přílohy 2.075 a 2.076 = 0 [B] "_x000d_
 Celkem 24,36 = 24,360 [C]_x000d_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</si>
  <si>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</si>
  <si>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75I81X</t>
  </si>
  <si>
    <t>KABEL OPTICKÝ SINGLEMODE - MONTÁŽ</t>
  </si>
  <si>
    <t xml:space="preserve"> "2030 = 2030,000 [A] "_x000d_
 "dle přílohy 2.075 a 2.076 = 0 [B] "_x000d_
 Celkem 2030 = 2030,000 [C]_x000d_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</si>
  <si>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</si>
  <si>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</si>
  <si>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</si>
  <si>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</si>
  <si>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</si>
  <si>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</si>
  <si>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</si>
  <si>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R75B571</t>
  </si>
  <si>
    <t>SKŘÍŇ TECHNOLOGICKÁ BEZ VNITŘNÍ VÝSTROJE - DODÁVKA</t>
  </si>
  <si>
    <t xml:space="preserve"> "2 = 2,000 [A] "_x000d_
 "dle přílohy 2.051 = 0 [B] "_x000d_
 Celkem 2 = 2,000 [C]_x000d_</t>
  </si>
  <si>
    <t>R75B577</t>
  </si>
  <si>
    <t>SKŘÍŇ TECHNOLOGICKÁ BEZ VNITŘNÍ VÝSTROJE - MONTÁŽ</t>
  </si>
  <si>
    <t>1. Položka obsahuje:
 – usazení skříně kódování na místě určení, osazení vnitřních prvků skříně
 – montáž dodaného zařízení se všemi pomocnými a doplňujícími pracemi a součástmi, případné použití mechanizmů
2. Položka neobsahuje:
 X
3. Způsob měření:
Udává se počet kusů kompletní konstrukce nebo práce.</t>
  </si>
  <si>
    <t>R75C751</t>
  </si>
  <si>
    <t xml:space="preserve">INDIKÁTOROVÁ TABULKA, NÁVĚST  "5" - DODÁVKA</t>
  </si>
  <si>
    <t xml:space="preserve"> "17 = 17,000 [A] "_x000d_
 "dle přílohy 2.029 = 0 [B] "_x000d_
 Celkem 17 = 17,000 [C]_x000d_</t>
  </si>
  <si>
    <t>R75C757</t>
  </si>
  <si>
    <t xml:space="preserve">INDIKÁTOROVÁ TABULKA, NÁVĚST  "5" - MONTÁŽ</t>
  </si>
  <si>
    <t>R75D241</t>
  </si>
  <si>
    <t>ZDROJ SVĚTELNÉ A ZVUKOVÉ SIGNALIZACE VZPK , 3 SVÍTILNY - DODÁVKA</t>
  </si>
  <si>
    <t xml:space="preserve"> "4 = 4,000 [A] "_x000d_
 "dle přílohy 2.029 a 2.049 = 0 [B] "_x000d_
 Celkem 4 = 4,000 [C]_x000d_</t>
  </si>
  <si>
    <t>1. Položka obsahuje:
 – dodávka výstražníku bez závory 2 skříně podle jeho typu a potřebného pomocného materiálu a dopravy do staveništního skladu
 – dodávku výstražníku bez závory 2 skříně včetně pomocného materiálu, dopravu do místa určení
2. Položka neobsahuje:
 X
3. Způsob měření:
Udává se počet kusů kompletní konstrukce nebo práce.</t>
  </si>
  <si>
    <t>R75D247</t>
  </si>
  <si>
    <t>ZDROJ SVĚTELNÉ A ZVUKOVÉ SIGNALIZACE VZPK, 3 SVÍTILNY - MONTÁŽ</t>
  </si>
  <si>
    <t>1. Položka obsahuje:
 – výkop jámy pro betonový základ výstražníku
 – usazení betonového základu, montáž výstražníku bez závory 2 skříně, zapojení kabelových forem (včetně měření a zapojení po měření)
 – montáž výstražníku bez závory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</si>
  <si>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PS 11-01-17</t>
  </si>
  <si>
    <t xml:space="preserve"> "(359*0,35*0,5)+(248*0,35*0,9)+(10*0,65*1,5) = 150,695 [A] "_x000d_
 "dle příloh 2.021 - 2.026 = 0 [B] "_x000d_
 Celkem 150,695 = 150,695 [C]_x000d_</t>
  </si>
  <si>
    <t xml:space="preserve"> "359 = 359,000 [A] "_x000d_
 "dle příloh 2.021 - 2.026 = 0 [B] "_x000d_
 Celkem 359 = 359,000 [C]_x000d_</t>
  </si>
  <si>
    <t xml:space="preserve"> "12 = 12,000 [A] "_x000d_
 Celkem 12 = 12,000 [B]_x000d_</t>
  </si>
  <si>
    <t xml:space="preserve"> "607 = 607,000 [A] "_x000d_
 Celkem 607 = 607,000 [B]_x000d_</t>
  </si>
  <si>
    <t xml:space="preserve"> "1440 = 1440,000 [A] "_x000d_
 "dle příloh 2.031 a 2.032 = 0 [B] "_x000d_
 Celkem 1440 = 1440,000 [C]_x000d_</t>
  </si>
  <si>
    <t>75B511R</t>
  </si>
  <si>
    <t>SKŘÍŇ TRAŤOVÝCH EL:JEDNOTEK ETCS- DODÁVKA</t>
  </si>
  <si>
    <t xml:space="preserve"> "7 = 7,000 [A] "_x000d_
 "dle přílohy 1.001 = 0 [B] "_x000d_
 Celkem 7 = 7,000 [C]_x000d_</t>
  </si>
  <si>
    <t>75B517R</t>
  </si>
  <si>
    <t>SKŘÍŇ TRAŤOVÝCH EL.JEDNOTEK ETCS - MONTÁŽ</t>
  </si>
  <si>
    <t>75E1B7</t>
  </si>
  <si>
    <t>REGULACE A ZKOUŠENÍ ZABEZPEČOVACÍHO ZAŘÍZENÍ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</si>
  <si>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</si>
  <si>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75F211</t>
  </si>
  <si>
    <t>BALÍZA NEPROMĚNNÁ TYP EUROBALISE VČ. ZPRACOVÁNÍ DAT A UPEVŇOVACÍ SADY - DODÁVKA</t>
  </si>
  <si>
    <t xml:space="preserve"> "77 = 77,000 [A] "_x000d_
 "dle přílohy 2.011 = 0 [B] "_x000d_
 Celkem 77 = 77,000 [C]_x000d_</t>
  </si>
  <si>
    <t>1. Položka obsahuje:
 – dodávku balízy vč.upevňovací sady 
 – dodávku zařízení včetně pomocného materiálu, dopravu do místa určení
- zpracování dat pro balisu - vytvoření adresného SW
2. Položka neobsahuje:
 X
3. Způsob měření:
Udává se počet kusů kompletní konstrukce nebo práce.</t>
  </si>
  <si>
    <t>75F217</t>
  </si>
  <si>
    <t>BALÍZA NEPROMĚNNÁ TYP EUROBALISE - MONTÁŽ</t>
  </si>
  <si>
    <t>1. Položka obsahuje:
 – montáž balisy včetně montážního materiálu
- zpracování dat pro balízy - vytvoření adresného SW
2. Položka neobsahuje:
 X
3. Způsob měření:
Udává se počet kusů kompletní konstrukce nebo práce.</t>
  </si>
  <si>
    <t xml:space="preserve"> "2,68*6 = 16,080 [A] "_x000d_
 "dle příloh 2.031 a 2.032 = 0 [B] "_x000d_
 Celkem 16,08 = 16,080 [C]_x000d_</t>
  </si>
  <si>
    <t xml:space="preserve"> "2680 = 2680,000 [A] "_x000d_
 "dle příloh 2.031 a 2.032 = 0 [B] "_x000d_
 Celkem 2680 = 2680,000 [C]_x000d_</t>
  </si>
  <si>
    <t>R75F211</t>
  </si>
  <si>
    <t>BALÍZA PROMĚNNÁ TYP EUROBALISE VČ. ZPRACOVÁNÍ DAT A UPEVŇOVACÍ SADY - DODÁVKA</t>
  </si>
  <si>
    <t xml:space="preserve"> "61 = 61,000 [A] "_x000d_
 "dle přílohy 2.011 = 0 [B] "_x000d_
 Celkem 61 = 61,000 [C]_x000d_</t>
  </si>
  <si>
    <t>R75F217</t>
  </si>
  <si>
    <t>BALÍZA PROMĚNNÁ TYP EUROBALISE - MONTÁŽ</t>
  </si>
  <si>
    <t>1. Položka obsahuje:
 – montáž balisy včetně montážního materiálu
-zapojení kabelovéého vedení
2. Položka neobsahuje:
 X
3. Způsob měření:
Udává se počet kusů kompletní konstrukce nebo práce.</t>
  </si>
  <si>
    <t>R75I421</t>
  </si>
  <si>
    <t>KABEL ZEMNÍ DATOVÝ 1x4x1,53 PRO BALÍZY</t>
  </si>
  <si>
    <t xml:space="preserve"> "23180 = 23180,000 [A] "_x000d_
 "dle příloh 2.031 a 2.032 = 0 [B] "_x000d_
 Celkem 23180 = 23180,000 [C]_x000d_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</si>
  <si>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Dodávka  a montáž specifikované kabelizace se měří v délce udané v kmpárech.</t>
  </si>
  <si>
    <t>PS 12-01-11</t>
  </si>
  <si>
    <t>13173</t>
  </si>
  <si>
    <t>HLOUBENÍ JAM ZAPAŽ I NEPAŽ TŘ. I</t>
  </si>
  <si>
    <t xml:space="preserve"> "0,8*0,6*1,4 = 0,672 [A] "_x000d_
 "jama pro základ návěstidla = 0 [B] "_x000d_
 Celkem 0,672 = 0,672 [C]_x000d_</t>
  </si>
  <si>
    <t xml:space="preserve"> "(2,21*3) = 6,630 [A] "_x000d_
 "dle přilohy 2.007, 2.008 = 0 [B] "_x000d_
 Celkem 6,63 = 6,630 [C]_x000d_</t>
  </si>
  <si>
    <t>75B111</t>
  </si>
  <si>
    <t>VNITŘNÍ KABELOVÉ ROZVODY DO 20 KABELŮ - DODÁVKA</t>
  </si>
  <si>
    <t xml:space="preserve"> "1 = 1,000 [A] "_x000d_
 "vnitřní kabelizace ve VB = 0 [B] "_x000d_
 Celkem 1 = 1,000 [C]_x000d_</t>
  </si>
  <si>
    <t>75B117</t>
  </si>
  <si>
    <t>VNITŘNÍ KABELOVÉ ROZVODY DO 20 KABELŮ - MONTÁŽ</t>
  </si>
  <si>
    <t>75B369</t>
  </si>
  <si>
    <t>KOLEJOVÁ DESKA - ÚPRAVA</t>
  </si>
  <si>
    <t xml:space="preserve"> "1 = 1,000 [A] "_x000d_
 "dle přílohy 2.005 = 0 [B] "_x000d_
 Celkem 1 = 1,000 [C]_x000d_</t>
  </si>
  <si>
    <t>1. Položka obsahuje:
 – demontáž, montáž a dodávku úprav kolejové desky (max. 2 soubory) včetně odpojení a zapojení
 – demontáž a montáž zařízení se všemi pomocnými a doplňujícími pracemi a součástmi, případné použití mechanizmů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</si>
  <si>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 xml:space="preserve"> "3 = 3,000 [A] "_x000d_
 "dle přílohy 2.004 = 0 [B] "_x000d_
 Celkem 3 = 3,000 [C]_x000d_</t>
  </si>
  <si>
    <t xml:space="preserve"> "1 = 1,000 [A] "_x000d_
 "dle přílohy 2.002 = 0 [B] "_x000d_
 Celkem 1 = 1,000 [C]_x000d_</t>
  </si>
  <si>
    <t>75C931</t>
  </si>
  <si>
    <t>SKŘÍŇ S POČÍTAČI NÁPRAV 8 BODŮ/7 ÚSEKŮ - DODÁVKA</t>
  </si>
  <si>
    <t xml:space="preserve"> "1 = 1,000 [A] "_x000d_
 "vnitřní výstroj PN = 0 [B] "_x000d_
 Celkem 1 = 1,000 [C]_x000d_</t>
  </si>
  <si>
    <t>1. Položka obsahuje:
 – dodávka skříně s počítači náprav 8 bodů/7 úseků včetně potřebného pomocného materiálu a dopravy do staveništního skladu
 – dodávku skříně s počítači náprav 8 bodů/7 úseků do stavědlové ústředny včetně skříně podle určení a pomocného materiálu, dopravu do staveništního skladu
2. Položka neobsahuje:
 X
3. Způsob měření:
Udává se počet kusů kompletní konstrukce nebo práce.</t>
  </si>
  <si>
    <t>75C937</t>
  </si>
  <si>
    <t>SKŘÍŇ S POČÍTAČI NÁPRAV 8 BODŮ/7 ÚSEKŮ - MONTÁŽ</t>
  </si>
  <si>
    <t>1. Položka obsahuje:
 – montáž skříně s počítači náprav 8 bodů/7 úseků, osazení vnitřních prvků skříně, přezkoušení
 – montáž skříně s počítači náprav 8 bodů/7 úseků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</si>
  <si>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"4 = 4,000 [A] "_x000d_
 Celkem 4 = 4,000 [B]_x000d_</t>
  </si>
  <si>
    <t>PS 13-01-21</t>
  </si>
  <si>
    <t>75B742</t>
  </si>
  <si>
    <t xml:space="preserve">OCHRANNÁ OPATŘENÍ  PROTI ATMOSFÉRICKÝM VLIVŮM - JEDNOKOLEJNÁ TRAŤ BEZ TRAKCÍ</t>
  </si>
  <si>
    <t>KM</t>
  </si>
  <si>
    <t xml:space="preserve"> "5,176 = 5,176 [A] "_x000d_
 Celkem 5,176 = 5,176 [B]_x000d_</t>
  </si>
  <si>
    <t>1. Položka obsahuje: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
 – montáž dodaného zařízení se všemi pomocnými a doplňujícími pracemi a součástmi, případné použití mechanizmů
2. Položka neobsahuje:
 X
3. Způsob měření:
Udává se délka v km chráněné trati.</t>
  </si>
  <si>
    <t xml:space="preserve"> "2 = 2,000 [A] "_x000d_
 "dle přílohy 2.002 = 0 [B] "_x000d_
 Celkem 2 = 2,000 [C]_x000d_</t>
  </si>
  <si>
    <t xml:space="preserve"> "32 = 32,000 [A] "_x000d_
 Celkem 32 = 32,000 [B]_x000d_</t>
  </si>
  <si>
    <t xml:space="preserve"> "36 = 36,000 [A] "_x000d_
 Celkem 36 = 36,000 [B]_x000d_</t>
  </si>
  <si>
    <t>PS 14-01-21</t>
  </si>
  <si>
    <t xml:space="preserve"> "1,8 = 1,800 [A] "_x000d_
 Celkem 1,8 = 1,800 [B]_x000d_</t>
  </si>
  <si>
    <t xml:space="preserve"> "0,5*0,5*1 = 0,250 [A] "_x000d_
 "jama pre základ pomocnho stavadla = 0 [B] "_x000d_
 Celkem 0,25 = 0,250 [C]_x000d_</t>
  </si>
  <si>
    <t xml:space="preserve"> "7+7 = 14,000 [A] "_x000d_
 Celkem 14 = 14,000 [B]_x000d_</t>
  </si>
  <si>
    <t xml:space="preserve"> "2 = 2,000 [A] "_x000d_
 "dle přílohy 1.001 (úprava stávajících PZS = 0 [B] "_x000d_
 Celkem 2 = 2,000 [C]_x000d_</t>
  </si>
  <si>
    <t xml:space="preserve"> "6,679 = 6,679 [A] "_x000d_
 Celkem 6,679 = 6,679 [B]_x000d_</t>
  </si>
  <si>
    <t>75C221</t>
  </si>
  <si>
    <t>VÝKOLEJKA SE ZÁMKEM - DODÁVKA</t>
  </si>
  <si>
    <t>75C227</t>
  </si>
  <si>
    <t>VÝKOLEJKA SE ZÁMKEM - MONTÁŽ</t>
  </si>
  <si>
    <t>1. Položka obsahuje:
 – vyměření místa připevnění upevňovací soupravy výkolejky s přestavníkem a její montáž, připevnění přestavníku na upevňovací soupravu
 – přezkoušení chodu a nátěr výkolejky s přestavníkem
 – montáž výkolejky s přestavníkem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</si>
  <si>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"1 = 1,000 [A] "_x000d_
 "dle přílohy 1.001 a 2.002 = 0 [B] "_x000d_
 Celkem 1 = 1,000 [C]_x000d_</t>
  </si>
  <si>
    <t>75C341</t>
  </si>
  <si>
    <t>POMOCNÉ STAVĚDLO S ELEKTROMAGNETICKÝMI ZÁMKY - DODÁVKA</t>
  </si>
  <si>
    <t>1. Položka obsahuje:
 – dodávka pomocného stavědla s elektromagnetickými zámky včetně potřebného pomocného materiálu a jeho dopravy do staveništního skladu
 – dodávku pomocného stavědla s elektromagnetickými zámky včetně pomocného materiálu, na dopravu do staveništního skladu
2. Položka neobsahuje:
 X
3. Způsob měření:
Udává se počet kusů kompletní konstrukce nebo práce.</t>
  </si>
  <si>
    <t>75C347</t>
  </si>
  <si>
    <t>POMOCNÉ STAVĚDLO S ELEKTROMAGNETICKÝMI ZÁMKY - MONTÁŽ</t>
  </si>
  <si>
    <t>1. Položka obsahuje:
 – montáž pomocného stavědla s elektromagnetickými zámky, zapojení kabelových forem (včetně měření a zapojení po měření), přezkoušení
 – montáž pomocného stavědla s elektromagnetickými zámky se všemi pomocnými a doplňujícími pracemi a součástmi, případné použití mechanizmů, včetně dopravy ze skladu k místu montáže
2. Položka neobsahuje:
 X
3. Způsob měření:
Udává se počet kusů kompletní konstrukce nebo práce.</t>
  </si>
  <si>
    <t xml:space="preserve"> "1 = 1,000 [A] "_x000d_
 "dle přílohy 2.002 (návěst Hranice obvodu vlečky) = 0 [B] "_x000d_
 Celkem 1 = 1,000 [C]_x000d_</t>
  </si>
  <si>
    <t xml:space="preserve"> "7 = 7,000 [A] "_x000d_
 "dle přílohy 2.002 (návěst Hranice obvodu vlečky) = 0 [B] "_x000d_
 Celkem 7 = 7,000 [C]_x000d_</t>
  </si>
  <si>
    <t xml:space="preserve"> "3 = 3,000 [A] "_x000d_
 "dle přílohy 2.002 = 0 [B] "_x000d_
 Celkem 3 = 3,000 [C]_x000d_</t>
  </si>
  <si>
    <t xml:space="preserve"> "60 = 60,000 [A] "_x000d_
 Celkem 60 = 60,000 [B]_x000d_</t>
  </si>
  <si>
    <t>PS 15-01-11</t>
  </si>
  <si>
    <t xml:space="preserve"> "(369*0,35*0,9)+(12*0,6*1,5) = 127,035 [A] "_x000d_
 "dle přílohy 2.006 = 0 [B] "_x000d_
 Celkem 127,035 = 127,035 [C]_x000d_</t>
  </si>
  <si>
    <t xml:space="preserve"> "369 = 369,000 [A] "_x000d_
 "dle přílohy 2.006 = 0 [B] "_x000d_
 Celkem 369 = 369,000 [C]_x000d_</t>
  </si>
  <si>
    <t xml:space="preserve"> "12 = 12,000 [A] "_x000d_
 "dle přílohy 2.006 = 0 [B] "_x000d_
 Celkem 12 = 12,000 [C]_x000d_</t>
  </si>
  <si>
    <t>702311</t>
  </si>
  <si>
    <t>ZAKRYTÍ KABELŮ VÝSTRAŽNOU FÓLIÍ ŠÍŘKY DO 20 CM</t>
  </si>
  <si>
    <t xml:space="preserve"> "381 = 381,000 [A] "_x000d_
 "dle přílohy 2.006 = 0 [B] "_x000d_
 Celkem 381 = 381,000 [C]_x000d_</t>
  </si>
  <si>
    <t xml:space="preserve"> "(0,210*3)+(0,39*7) = 3,360 [A] "_x000d_
 "dle přílohy 2.007, 2.008 = 0 [B] "_x000d_
 Celkem 3,36 = 3,360 [C]_x000d_</t>
  </si>
  <si>
    <t xml:space="preserve"> "(48*10)/1000 = 0,480 [A] "_x000d_
 "dle přílohy 2.007, 2.008 = 0 [B] "_x000d_
 Celkem 0,48 = 0,480 [C]_x000d_</t>
  </si>
  <si>
    <t xml:space="preserve"> "0,545*3 = 1,635 [A] "_x000d_
 "dle přílohy 2.007, 2.008 = 0 [B] "_x000d_
 Celkem 1,635 = 1,635 [C]_x000d_</t>
  </si>
  <si>
    <t>75B331</t>
  </si>
  <si>
    <t>ÚPRAVA OVLÁDACÍHO STOLU, KONTROLNÍ SKŘÍNĚ - DODÁVKA</t>
  </si>
  <si>
    <t>1. Položka obsahuje:
 – dodání kompletního (max. 50 tlačítek a světelných buněk) vnitřního zařízení podle typu určeného položkou včetně potřebného pomocného materiálu a jeho dopravy na místo určení
 – pořízení úprav ovládacího stolu (kontrolní skříně) včetně pomocného materiálu a jeho dopravy do místa určení
2. Položka neobsahuje:
 X
3. Způsob měření:
Udává se počet kusů kompletní konstrukce nebo práce.</t>
  </si>
  <si>
    <t>75B337</t>
  </si>
  <si>
    <t>ÚPRAVA OVLÁDACÍHO STOLU, KONTROLNÍ SKŘÍNĚ - MONTÁŽ</t>
  </si>
  <si>
    <t>1. Položka obsahuje:
 – provedení úprav (max. 50 tlačítek a světelných buněk) ovládacího stolu (kontrolní skříně) včetně zapojení
 – montáž dodaného zařízení se všemi pomocnými a doplňujícími pracemi a součástmi, případné použití mechanizmů
2. Položka neobsahuje:
 X
3. Způsob měření:
Udává se počet kusů kompletní konstrukce nebo práce.</t>
  </si>
  <si>
    <t xml:space="preserve"> "1 = 1,000 [A] "_x000d_
 "dle přílohy 2.004 = 0 [B] "_x000d_
 Celkem 1 = 1,000 [C]_x000d_</t>
  </si>
  <si>
    <t xml:space="preserve"> "2 = 2,000 [A] "_x000d_
 "dle přílohy 2.004 = 0 [B] "_x000d_
 Celkem 2 = 2,000 [C]_x000d_</t>
  </si>
  <si>
    <t xml:space="preserve"> "1 = 1,000 [A] "_x000d_
 "tdle přílohy 2.002, 2.004 = 0 [B] "_x000d_
 Celkem 1 = 1,000 [C]_x000d_</t>
  </si>
  <si>
    <t xml:space="preserve"> "1 = 1,000 [A] "_x000d_
 "dle přílohy 2.002, 2.004 = 0 [B] "_x000d_
 Celkem 1 = 1,000 [C]_x000d_</t>
  </si>
  <si>
    <t>PS 11-02-11</t>
  </si>
  <si>
    <t>R701AAA</t>
  </si>
  <si>
    <t>VYTYČENÍ TRASY VENKOVNÍHO SILOVÉHO VEDENÍ NN A VN V PŘEHLEDNÉM TERÉNU (TÉŽ V OBCI)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</si>
  <si>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</si>
  <si>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</si>
  <si>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</si>
  <si>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 xml:space="preserve"> "`z výkresu č. 001` "_x000d_
 "3 = 3,000 [A] "_x000d_
 "Celkem: A = 3,000 [B] "_x000d_
 Celkem 3 = 3,000 [D]_x000d_</t>
  </si>
  <si>
    <t>Pevné náklady za vytýčení kabelového vedení</t>
  </si>
  <si>
    <t>11120</t>
  </si>
  <si>
    <t>ODSTRANĚNÍ KŘOVIN</t>
  </si>
  <si>
    <t>M2</t>
  </si>
  <si>
    <t xml:space="preserve"> "`z výkresu č. 001` "_x000d_
 "50 = 50,000 [A] "_x000d_
 "Celkem: A = 50,000 [B] "_x000d_
 Celkem 50 = 50,000 [D]_x000d_</t>
  </si>
  <si>
    <t>Položka zahrnuje:
- odstranění křovin a stromů do průměru 100 mm
- dopravu dřevin bez ohledu na vzdálenost
- spálení na hromadách nebo štěpkování
Položka nezahrnuje:
- x</t>
  </si>
  <si>
    <t>R2730</t>
  </si>
  <si>
    <t>POMOC PRÁCE ZŘÍZ NEBO ZAJIŠŤ OCHRANU INŽENÝRSKÝCH SÍTÍ</t>
  </si>
  <si>
    <t>KPL</t>
  </si>
  <si>
    <t xml:space="preserve"> "`z výkresu č. 001` "_x000d_
 "1 = 1,000 [A] "_x000d_
 "Celkem: A = 1,000 [B] "_x000d_
 Celkem 1 = 1,000 [D]_x000d_</t>
  </si>
  <si>
    <t>zahrnuje objednatelem povolené náklady na požadovaná zařízení zhotovitele</t>
  </si>
  <si>
    <t>919112</t>
  </si>
  <si>
    <t>ŘEZÁNÍ ASFALTOVÉHO KRYTU VOZOVEK TL DO 100MM</t>
  </si>
  <si>
    <t xml:space="preserve"> "`z výkresu č. 001` "_x000d_
 "20 = 20,000 [A] "_x000d_
 "Celkem: A = 20,000 [B] "_x000d_
 Celkem 20 = 20,000 [D]_x000d_</t>
  </si>
  <si>
    <t>Položka zahrnuje:
- řezání vozovkové vrstvy v předepsané tloušťce
- spotřeba vody
Položka nezahrnuje:
- x</t>
  </si>
  <si>
    <t>11313</t>
  </si>
  <si>
    <t>ODSTRANĚNÍ KRYTU ZPEVNĚNÝCH PLOCH S ASFALTOVÝM POJIVEM</t>
  </si>
  <si>
    <t xml:space="preserve"> "0.75 = 0,750 [A] "_x000d_
 "Celkem: A = 0,750 [B] "_x000d_
 Celkem 0,75 = 0,750 [C]_x000d_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</si>
  <si>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</si>
  <si>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</si>
  <si>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</si>
  <si>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 xml:space="preserve"> "1.5 = 1,500 [A] "_x000d_
 "Celkem: A = 1,500 [B] "_x000d_
 Celkem 1,5 = 1,500 [C]_x000d_</t>
  </si>
  <si>
    <t>R56410</t>
  </si>
  <si>
    <t>ZŘÍZENÍ ASFALTOVÉHO KRYTU VOZOVEK VČ. PODKLADNÍCH VRSTEV</t>
  </si>
  <si>
    <t xml:space="preserve"> "`z výkresu č. 001` "_x000d_
 "5 = 5,000 [A] "_x000d_
 "Celkem: A = 5,000 [B] "_x000d_
 Celkem 5 = 5,000 [D]_x000d_</t>
  </si>
  <si>
    <t>ZŘÍZENÍ ASFALTOVÉHO KRYTU VOZOVEK VČ. PODKLADNÍCH VRSTEV - DODÁVKA A MONTÁŽ</t>
  </si>
  <si>
    <t>13183</t>
  </si>
  <si>
    <t>HLOUBENÍ JAM ZAPAŽ I NEPAŽ TŘ II</t>
  </si>
  <si>
    <t xml:space="preserve"> "132 = 132,000 [A] "_x000d_
 "Celkem: A = 132,000 [B] "_x000d_
 Celkem 132 = 132,000 [C]_x000d_</t>
  </si>
  <si>
    <t>R13273</t>
  </si>
  <si>
    <t>HLOUBENÍ RÝH ŠÍŘ DO 2M PAŽ I NEPAŽ TŘ. II - KOPÁNÍ V OBSAZENÉ TRASE</t>
  </si>
  <si>
    <t xml:space="preserve"> "784.64 = 784,640 [A] "_x000d_
 "Celkem: A = 784,640 [B] "_x000d_
 Celkem 784,64 = 784,640 [C]_x000d_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</si>
  <si>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kopání v obsazené trase</t>
  </si>
  <si>
    <t>141733</t>
  </si>
  <si>
    <t>PROTLAČOVÁNÍ POTRUBÍ Z PLAST HMOT DN DO 150MM</t>
  </si>
  <si>
    <t xml:space="preserve"> "`z výkresu č. 001` "_x000d_
 "84 = 84,000 [A] "_x000d_
 "Celkem: A = 84,000 [B] "_x000d_
 Celkem 84 = 84,000 [D]_x000d_</t>
  </si>
  <si>
    <t xml:space="preserve"> "`z výkresu č. 001` "_x000d_
 "2584 = 2584,000 [A] "_x000d_
 "Celkem: A = 2584,000 [B] "_x000d_
 Celkem 2584 = 2584,000 [D]_x000d_</t>
  </si>
  <si>
    <t>R702901</t>
  </si>
  <si>
    <t>ZŘÍZENÍ KAB.LOŽE Z PROSÁTÉ ZEMINY BEZ ZAKRYTÍ V RÝZE DO Š.65CM, TL.VRSTVY 10CM</t>
  </si>
  <si>
    <t xml:space="preserve"> "`z výkresu č. 001` "_x000d_
 "2393 = 2393,000 [A] "_x000d_
 "Celkem: A = 2393,000 [B] "_x000d_
 Celkem 2393 = 2393,000 [D]_x000d_</t>
  </si>
  <si>
    <t>1. Položka obsahuje: – veškeré zemní práce včetně dodání zásypového materiálu 2. Položka neobsahuje: X 3. Způsob měření: Měří se metr délkový.</t>
  </si>
  <si>
    <t xml:space="preserve"> "915.04 = 915,040 [A] "_x000d_
 "Celkem: A = 915,040 [B] "_x000d_
 Celkem 915,04 = 915,040 [C]_x000d_</t>
  </si>
  <si>
    <t>18214</t>
  </si>
  <si>
    <t>ÚPRAVA POVRCHŮ SROVNÁNÍM ÚZEMÍ V TL DO 0,25M</t>
  </si>
  <si>
    <t xml:space="preserve"> "997.05 = 997,050 [A] "_x000d_
 "Celkem: A = 997,050 [B] "_x000d_
 Celkem 997,05 = 997,050 [C]_x000d_</t>
  </si>
  <si>
    <t xml:space="preserve">Položka zahrnuje:
-  úpravu pláně včetně vyrovnání výškových rozdílů
Položka nezahrnuje:
- x</t>
  </si>
  <si>
    <t xml:space="preserve"> "`z výkresu č. 001` "_x000d_
 "36 = 36,000 [A] "_x000d_
 "Celkem: A = 36,000 [B] "_x000d_
 Celkem 36 = 36,000 [D]_x000d_</t>
  </si>
  <si>
    <t>701004</t>
  </si>
  <si>
    <t>VYHLEDÁVACÍ MARKER ZEMNÍ</t>
  </si>
  <si>
    <t xml:space="preserve"> "`z výkresu č. 001` "_x000d_
 "17 = 17,000 [A] "_x000d_
 "Celkem: A = 17,000 [B] "_x000d_
 Celkem 17 = 17,000 [D]_x000d_</t>
  </si>
  <si>
    <t>R2742</t>
  </si>
  <si>
    <t>PROVIZORNÍ LÁVKY</t>
  </si>
  <si>
    <t xml:space="preserve"> "`z výkresu č. 001` "_x000d_
 "8 = 8,000 [A] "_x000d_
 "Celkem: A = 8,000 [B] "_x000d_
 Celkem 8 = 8,000 [D]_x000d_</t>
  </si>
  <si>
    <t>zahrnuje veškeré náklady spojené s objednatelem požadovanými zařízeními</t>
  </si>
  <si>
    <t>R27421</t>
  </si>
  <si>
    <t>PROVIZORNÍ LÁVKY - MONTÁŽ</t>
  </si>
  <si>
    <t>709210</t>
  </si>
  <si>
    <t>KŘIŽOVATKA KABELOVÝCH VEDENÍ SE STÁVAJÍCÍ INŽENÝRSKOU SÍTÍ (KABELEM, POTRUBÍM APOD.)</t>
  </si>
  <si>
    <t>1. Položka obsahuje:
 – úprava dna výkopu
 – dodávka a položení betonového žlabu / chráničky včetně zakrytí
 – pomocné mechanismy
2. Položka neobsahuje:
 X
3. Způsob měření:
Udává se počet kusů kompletní konstrukce nebo práce.</t>
  </si>
  <si>
    <t>75ID21</t>
  </si>
  <si>
    <t>PLASTOVÁ ZEMNÍ KOMORA PRO ULOŽENÍ SPOJKY - DODÁVKA</t>
  </si>
  <si>
    <t xml:space="preserve"> "`z výkresů č. 008  a 001` "_x000d_
 "4 = 4,000 [A] "_x000d_
 "Celkem: A = 4,000 [B] "_x000d_
 Celkem 4 = 4,000 [D]_x000d_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</si>
  <si>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</si>
  <si>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</si>
  <si>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</si>
  <si>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</si>
  <si>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R015160</t>
  </si>
  <si>
    <t>908</t>
  </si>
  <si>
    <t>NEOCEŇOVAT - POPLATKY ZA LIKVIDACI ODPADŮ NEKONTAMINOVANÝCH - 02 01 03 SMÝCENÉ STROMY A KEŘE VČ. DOPRAVY NA SKLÁDKU A MANIPULACE</t>
  </si>
  <si>
    <t xml:space="preserve"> "`z výkresu č. 001` "_x000d_
 "0.5 = 0,500 [A] "_x000d_
 "Celkem: A = 0,500 [B] "_x000d_
 Celkem 0,5 = 0,500 [D]_x000d_</t>
  </si>
  <si>
    <t>R2911</t>
  </si>
  <si>
    <t>OSTATNÍ POŽADAVKY - GEODETICKÉ ZAMĚŘENÍ</t>
  </si>
  <si>
    <t>HM</t>
  </si>
  <si>
    <t xml:space="preserve"> "`z výkresu č. 001` "_x000d_
 "26.68 = 26,680 [A] "_x000d_
 "Celkem: A = 26,680 [B] "_x000d_
 Celkem 26,68 = 26,680 [D]_x000d_</t>
  </si>
  <si>
    <t>zahrnuje veškeré náklady spojené s objednatelem požadovanými pracemi</t>
  </si>
  <si>
    <t>2</t>
  </si>
  <si>
    <t>Pokládka, montáž</t>
  </si>
  <si>
    <t>75I221</t>
  </si>
  <si>
    <t>KABEL ZEMNÍ DVOUPLÁŠŤOVÝ BEZ PANCÍŘE PRŮMĚRU ŽÍLY 0,8 MM DO 5XN</t>
  </si>
  <si>
    <t>KMČTYŘKA</t>
  </si>
  <si>
    <t xml:space="preserve"> "0.5 = 0,500 [A] "_x000d_
 "Celkem: A = 0,500 [B] "_x000d_
 Celkem 0,5 = 0,500 [C]_x000d_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</si>
  <si>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kmčtyřkách.</t>
  </si>
  <si>
    <t>75I222</t>
  </si>
  <si>
    <t>KABEL ZEMNÍ DVOUPLÁŠŤOVÝ BEZ PANCÍŘE PRŮMĚRU ŽÍLY 0,8 MM DO 25XN</t>
  </si>
  <si>
    <t>75I22X</t>
  </si>
  <si>
    <t>KABEL ZEMNÍ DVOUPLÁŠŤOVÝ BEZ PANCÍŘE PRŮMĚRU ŽÍLY 0,8 MM - MONTÁŽ</t>
  </si>
  <si>
    <t xml:space="preserve"> "`z výkresů č. 007  a 001` "_x000d_
 "200 = 200,000 [A] "_x000d_
 "Celkem: A = 200,000 [B] "_x000d_
 Celkem 200 = 200,000 [D]_x000d_</t>
  </si>
  <si>
    <t>75I321</t>
  </si>
  <si>
    <t>KABEL ZEMNÍ DVOUPLÁŠŤOVÝ S PANCÍŘEM PRŮMĚRU ŽÍLY 0,8 MM DO 5XN</t>
  </si>
  <si>
    <t xml:space="preserve"> "18.415 = 18,415 [A] "_x000d_
 "Celkem: A = 18,415 [B] "_x000d_
 Celkem 18,415 = 18,415 [C]_x000d_</t>
  </si>
  <si>
    <t>75I322</t>
  </si>
  <si>
    <t>KABEL ZEMNÍ DVOUPLÁŠŤOVÝ S PANCÍŘEM PRŮMĚRU ŽÍLY 0,8 MM DO 25XN</t>
  </si>
  <si>
    <t xml:space="preserve"> "45.035 = 45,035 [A] "_x000d_
 "Celkem: A = 45,035 [B] "_x000d_
 Celkem 45,035 = 45,035 [C]_x000d_</t>
  </si>
  <si>
    <t>75I32X</t>
  </si>
  <si>
    <t>KABEL ZEMNÍ DVOUPLÁŠŤOVÝ S PANCÍŘEM PRŮMĚRU ŽÍLY 0,8 MM - MONTÁŽ</t>
  </si>
  <si>
    <t xml:space="preserve"> "`z výkresů č. 007  a 001` "_x000d_
 "6350 = 6350,000 [A] "_x000d_
 "Celkem: A = 6350,000 [B] "_x000d_
 Celkem 6350 = 6350,000 [D]_x000d_</t>
  </si>
  <si>
    <t>R742P13</t>
  </si>
  <si>
    <t>ZATAŽENÍ KABELU DO KABELOVODU - KABEL DO 4 KG/M</t>
  </si>
  <si>
    <t xml:space="preserve"> "`z výkresu č. 001` "_x000d_
 "958 = 958,000 [A] "_x000d_
 "Celkem: A = 958,000 [B] "_x000d_
 Celkem 958 = 958,000 [D]_x000d_</t>
  </si>
  <si>
    <t xml:space="preserve">1. Položka obsahuje:  – montáž kabelu o váze do 4 kg/m do chráničky/ kolektoru / kabelovodu</t>
  </si>
  <si>
    <t>75IH31</t>
  </si>
  <si>
    <t>UKONČENÍ KABELU FORMA KABELOVÁ DÉLKY DO 0,5 M DO 5XN</t>
  </si>
  <si>
    <t xml:space="preserve"> "`z výkresů č. 007  a 001` "_x000d_
 "18 = 18,000 [A] "_x000d_
 "Celkem: A = 18,000 [B] "_x000d_
 Celkem 18 = 18,000 [D]_x000d_</t>
  </si>
  <si>
    <t xml:space="preserve">1. Položka obsahuje:
 – kompletní ukončení specifikované kabelizace  specifikovaným způsobem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 Udává se počet kusů kompletní konstrukce nebo práce.</t>
  </si>
  <si>
    <t>75IH32</t>
  </si>
  <si>
    <t>UKONČENÍ KABELU FORMA KABELOVÁ DÉLKY DO 0,5 M DO 25XN</t>
  </si>
  <si>
    <t xml:space="preserve"> "`z výkresů č. 007  a 001` "_x000d_
 "20 = 20,000 [A] "_x000d_
 "Celkem: A = 20,000 [B] "_x000d_
 Celkem 20 = 20,000 [D]_x000d_</t>
  </si>
  <si>
    <t>75II11</t>
  </si>
  <si>
    <t>SPOJKA PRO CELOPLASTOVÉ KABELY BEZ PANCÍŘE DO 100 ŽIL - DODÁVKA</t>
  </si>
  <si>
    <t xml:space="preserve"> "`z výkresů č. 007  a 001` "_x000d_
 "4 = 4,000 [A] "_x000d_
 "Celkem: A = 4,000 [B] "_x000d_
 Celkem 4 = 4,000 [D]_x000d_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</si>
  <si>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</si>
  <si>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75II1X</t>
  </si>
  <si>
    <t>SPOJKA PRO CELOPLASTOVÉ KABELY BEZ PANCÍŘE - MONTÁŽ</t>
  </si>
  <si>
    <t>R75G510</t>
  </si>
  <si>
    <t>ÚLOŽNÁ VEDENÍ MĚŘENÍ A ZKOUŠENÍ STEJNOSMĚRNÉ MĚŘENÍ …</t>
  </si>
  <si>
    <t>PÁR</t>
  </si>
  <si>
    <t xml:space="preserve"> "`z výkresu č. 001` "_x000d_
 "410 = 410,000 [A] "_x000d_
 "Celkem: A = 410,000 [B] "_x000d_
 Celkem 410 = 410,000 [D]_x000d_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</si>
  <si>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</si>
  <si>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</si>
  <si>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</si>
  <si>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</si>
  <si>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R742P13B</t>
  </si>
  <si>
    <t>ZATAŽENÍ KABELU DO BUDOVY</t>
  </si>
  <si>
    <t xml:space="preserve"> "`z výkresu č. 001` "_x000d_
 "25 = 25,000 [A] "_x000d_
 "Celkem: A = 25,000 [B] "_x000d_
 Celkem 25 = 25,000 [D]_x000d_</t>
  </si>
  <si>
    <t>Položka obsahuje: veškeré práce spojené se zatažením kabrlu do budovy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</si>
  <si>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</si>
  <si>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</si>
  <si>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</si>
  <si>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75A420</t>
  </si>
  <si>
    <t>OZNAČENÍ KABELŮ ZNAČKOVACÍ KABELOVOU OBJÍMKOU</t>
  </si>
  <si>
    <t xml:space="preserve"> "`z výkresu č. 001` "_x000d_
 "13 = 13,000 [A] "_x000d_
 "Celkem: A = 13,000 [B] "_x000d_
 Celkem 13 = 13,000 [D]_x000d_</t>
  </si>
  <si>
    <t>1. Položka obsahuje:
 – zhotovení objímky značkovací na průměr kabelu, vyražení znaku na objímku, připevnění objímky na kabel
 – výrobu objímek, použití mechanizmů, dopravu k místu použití, mzdy
2. Položka neobsahuje:
 X
3. Způsob měření:
Udává se počet kusů kompletní konstrukce nebo práce.</t>
  </si>
  <si>
    <t xml:space="preserve"> "108.762 = 108,762 [A] "_x000d_
 "Celkem: A = 108,762 [B] "_x000d_
 Celkem 108,762 = 108,762 [C]_x000d_</t>
  </si>
  <si>
    <t>75I813</t>
  </si>
  <si>
    <t>KABEL OPTICKÝ SINGLEMODE DO 72 VLÁKEN</t>
  </si>
  <si>
    <t xml:space="preserve"> "180.096 = 180,096 [A] "_x000d_
 "Celkem: A = 180,096 [B] "_x000d_
 Celkem 180,096 = 180,096 [C]_x000d_</t>
  </si>
  <si>
    <t xml:space="preserve"> "`z výkresů č. 008  a 001` "_x000d_
 "1120 = 1120,000 [A] "_x000d_
 "Celkem: A = 1120,000 [B] "_x000d_
 Celkem 1120 = 1120,000 [D]_x000d_</t>
  </si>
  <si>
    <t>75I819</t>
  </si>
  <si>
    <t>KABEL OPTICKÝ SINGLEMODE - MONTÁŽ DO OSAZENÉ TRUBKY</t>
  </si>
  <si>
    <t xml:space="preserve"> "`z výkresů č. 008, 009  a 001` "_x000d_
 "13943 = 13943,000 [A] "_x000d_
 "Celkem: A = 13943,000 [B] "_x000d_
 Celkem 13943 = 13943,000 [D]_x000d_</t>
  </si>
  <si>
    <t>1. Položka obsahuje:
 – práce spojené s montáží specifikované kabelizace specifikovaným způsobem (zafouknutí do obsazené trubky)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</si>
  <si>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</si>
  <si>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</si>
  <si>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 xml:space="preserve"> "`z výkresů č. 008, 009  a 001` "_x000d_
 "620 = 620,000 [A] "_x000d_
 "Celkem: A = 620,000 [B] "_x000d_
 Celkem 620 = 620,000 [D]_x000d_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</si>
  <si>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</si>
  <si>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75II71</t>
  </si>
  <si>
    <t>SPOJKA OPTICKÁ DO 72 VLÁKEN - DODÁVKA</t>
  </si>
  <si>
    <t xml:space="preserve"> "`z výkresů č. 008  a 001` "_x000d_
 "9 = 9,000 [A] "_x000d_
 "Celkem: A = 9,000 [B] "_x000d_
 Celkem 9 = 9,000 [D]_x000d_</t>
  </si>
  <si>
    <t>75II7X</t>
  </si>
  <si>
    <t>SPOJKA OPTICKÁ - MONTÁŽ</t>
  </si>
  <si>
    <t>R75IK21</t>
  </si>
  <si>
    <t>MĚŘENÍ KOMPLEXNÍ OPTICKÉHO KABELU</t>
  </si>
  <si>
    <t>VLÁKNO</t>
  </si>
  <si>
    <t xml:space="preserve"> "`z výkresu č. 001` "_x000d_
 "336 = 336,000 [A] "_x000d_
 "Celkem: A = 336,000 [B] "_x000d_
 Celkem 336 = 336,000 [D]_x000d_</t>
  </si>
  <si>
    <t xml:space="preserve">1. Položka obsahuje:  – práce spojené s kontrolním měřením stávající optické kabelizace ke zjištění technických parametrů optického kabelu před manipulací včetně potřebného drobného montážního materiálu  – měření metodou OTDR na třech vlnových délkách 1310/1550/1625nm v obou směrech dle ČSN EN 61280-4-2 a dle TS v platném znění  – vystavení měřících protokolů případně závěrečné zprávy 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 X 3. Způsob měření:  – Měřící práce se udávají počtem optických vláken.</t>
  </si>
  <si>
    <t>R75IEHX</t>
  </si>
  <si>
    <t>SVAŘOVÁNÍ OPTICKÝCH VLÁKEN</t>
  </si>
  <si>
    <t xml:space="preserve"> "`z výkresu č. 001` "_x000d_
 "540 = 540,000 [A] "_x000d_
 "Celkem: A = 540,000 [B] "_x000d_
 Celkem 540 = 540,000 [D]_x000d_</t>
  </si>
  <si>
    <t>SVAŘOVÁNÍ OPTICKÝCH VLÁKEN VČ. POMOCNÉHO MATERIÁLU A PŘIDRUŽENÝCH PRACÍ</t>
  </si>
  <si>
    <t>75J821</t>
  </si>
  <si>
    <t>OPTICKÝ PIGTAIL SINGLEMODE DO 2 M - DODÁVKA</t>
  </si>
  <si>
    <t>75J82X</t>
  </si>
  <si>
    <t>OPTICKÝ PIGTAIL SINGLEMODE - MONTÁŽ</t>
  </si>
  <si>
    <t>75IEF1</t>
  </si>
  <si>
    <t>OPTICKÝ ROZVADĚČ NA ZEĎ DO 12 VLÁKEN - DODÁVKA</t>
  </si>
  <si>
    <t xml:space="preserve"> "`z výkresů č. 008  a 001` "_x000d_
 "3 = 3,000 [A] "_x000d_
 "Celkem: A = 3,000 [B] "_x000d_
 Celkem 3 = 3,000 [D]_x000d_</t>
  </si>
  <si>
    <t>75IEFX</t>
  </si>
  <si>
    <t>OPTICKÝ ROZVADĚČ NA ZEĎ - MONTÁŽ</t>
  </si>
  <si>
    <t>75IEE1</t>
  </si>
  <si>
    <t>OPTICKÝ ROZVADĚČ 19" PROVEDENÍ DO 12 VLÁKEN - DODÁVKA</t>
  </si>
  <si>
    <t xml:space="preserve"> "`z výkresů č. 008  a 001` "_x000d_
 "5 = 5,000 [A] "_x000d_
 "Celkem: A = 5,000 [B] "_x000d_
 Celkem 5 = 5,000 [D]_x000d_</t>
  </si>
  <si>
    <t>75IEE4</t>
  </si>
  <si>
    <t>OPTICKÝ ROZVADĚČ 19" PROVEDENÍ 48 VLÁKEN - DODÁVKA</t>
  </si>
  <si>
    <t xml:space="preserve"> "`z výkresů č. 008  a 001` "_x000d_
 "2 = 2,000 [A] "_x000d_
 "Celkem: A = 2,000 [B] "_x000d_
 Celkem 2 = 2,000 [D]_x000d_</t>
  </si>
  <si>
    <t>75IEE5</t>
  </si>
  <si>
    <t>OPTICKÝ ROZVADĚČ 19" PROVEDENÍ DO 144 VLÁKEN</t>
  </si>
  <si>
    <t xml:space="preserve"> "`z výkresů č. 008  a 001` "_x000d_
 "1 = 1,000 [A] "_x000d_
 "Celkem: A = 1,000 [B] "_x000d_
 Celkem 1 = 1,000 [D]_x000d_</t>
  </si>
  <si>
    <t>75IEEX</t>
  </si>
  <si>
    <t>OPTICKÝ ROZVADĚČ 19" PROVEDENÍ - MONTÁŽ</t>
  </si>
  <si>
    <t xml:space="preserve"> "`z výkresů č. 008  a 001` "_x000d_
 "8 = 8,000 [A] "_x000d_
 "Celkem: A = 8,000 [B] "_x000d_
 Celkem 8 = 8,000 [D]_x000d_</t>
  </si>
  <si>
    <t>75JB21</t>
  </si>
  <si>
    <t>DATOVÝ ROZVADĚČ 19" 600X800 DO 15 U - DODÁVKA</t>
  </si>
  <si>
    <t>75JB2X</t>
  </si>
  <si>
    <t>DATOVÝ ROZVADĚČ 19" 600X800 - MONTÁŽ</t>
  </si>
  <si>
    <t>75I841</t>
  </si>
  <si>
    <t>KABEL OPTICKÝ - REZERVA DO 500 MM - DODÁVKA</t>
  </si>
  <si>
    <t xml:space="preserve"> "`z výkresů č. 008, 009  a 001` "_x000d_
 "25 = 25,000 [A] "_x000d_
 "Celkem: A = 25,000 [B] "_x000d_
 Celkem 25 = 25,000 [D]_x000d_</t>
  </si>
  <si>
    <t>75I84X</t>
  </si>
  <si>
    <t>KABEL OPTICKÝ - REZERVA DO 500 MM - MONTÁŽ</t>
  </si>
  <si>
    <t xml:space="preserve"> "`z výkresů č. 008, 009  a 001` "_x000d_
 "9781 = 9781,000 [A] "_x000d_
 "Celkem: A = 9781,000 [B] "_x000d_
 Celkem 9781 = 9781,000 [D]_x000d_</t>
  </si>
  <si>
    <t xml:space="preserve"> "`z výkresů č. 008, 009  a 001` "_x000d_
 "6816 = 6816,000 [A] "_x000d_
 "Celkem: A = 6816,000 [B] "_x000d_
 Celkem 6816 = 6816,000 [D]_x000d_</t>
  </si>
  <si>
    <t>R742P13H</t>
  </si>
  <si>
    <t>ZATAŽENÍ HDPE KABELOVÉ ZEMNÍ CHRÁNIČKY DO KABELOVODU</t>
  </si>
  <si>
    <t xml:space="preserve"> "`z výkresu č. 001` "_x000d_
 "2965 = 2965,000 [A] "_x000d_
 "Celkem: A = 2965,000 [B] "_x000d_
 Celkem 2965 = 2965,000 [D]_x000d_</t>
  </si>
  <si>
    <t>Veškeré práce spojené s zatažením HDPE kabelové zemní chráničky do kabelovodu</t>
  </si>
  <si>
    <t>75IA11</t>
  </si>
  <si>
    <t xml:space="preserve">OPTOTRUBKOVÁ SPOJKA  PRŮMĚRU DO 40 MM - DODÁVKA</t>
  </si>
  <si>
    <t xml:space="preserve"> "`z výkresu č. 001` "_x000d_
 "28 = 28,000 [A] "_x000d_
 "Celkem: A = 28,000 [B] "_x000d_
 Celkem 28 = 28,000 [D]_x000d_</t>
  </si>
  <si>
    <t>75IA1X</t>
  </si>
  <si>
    <t xml:space="preserve">OPTOTRUBKOVÁ SPOJKA  - MONTÁŽ</t>
  </si>
  <si>
    <t>75IA61</t>
  </si>
  <si>
    <t>OPTOTRUBKOVÁ KONCOKA S VENTILKEM PRŮMĚRU DO 40 MM - DODÁVKA</t>
  </si>
  <si>
    <t xml:space="preserve"> "`z výkresů č. 008, 009  a 001` "_x000d_
 "1 = 1,000 [A] "_x000d_
 "Celkem: A = 1,000 [B] "_x000d_
 Celkem 1 = 1,000 [D]_x000d_</t>
  </si>
  <si>
    <t>75IA6X</t>
  </si>
  <si>
    <t>OPTOTRUBKOVÁ KONCOKA S VENTILKEM - MONTÁŽ</t>
  </si>
  <si>
    <t>75IA71</t>
  </si>
  <si>
    <t>OPTOTRUBKOVÁ PRŮCHODKA PRŮMĚRU DO 40 MM - DODÁVKA</t>
  </si>
  <si>
    <t xml:space="preserve"> "`z výkresů č. 008, 009  a 001` "_x000d_
 "81 = 81,000 [A] "_x000d_
 "Celkem: A = 81,000 [B] "_x000d_
 Celkem 81 = 81,000 [D]_x000d_</t>
  </si>
  <si>
    <t>75IA7X</t>
  </si>
  <si>
    <t>OPTOTRUBKOVÁ PRŮCHODKA - MONTÁŽ</t>
  </si>
  <si>
    <t>75I962</t>
  </si>
  <si>
    <t>OPTOTRUBKA - KALIBRACE</t>
  </si>
  <si>
    <t xml:space="preserve"> "`z výkresu č. 001` "_x000d_
 "13133 = 13133,000 [A] "_x000d_
 "Celkem: A = 13133,000 [B] "_x000d_
 Celkem 13133 = 13133,000 [D]_x000d_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</si>
  <si>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</si>
  <si>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701003</t>
  </si>
  <si>
    <t>BETONOVÝ OZNAČNÍK</t>
  </si>
  <si>
    <t xml:space="preserve"> "`z výkresu č. 001` "_x000d_
 "16 = 16,000 [A] "_x000d_
 "Celkem: A = 16,000 [B] "_x000d_
 Celkem 16 = 16,000 [D]_x000d_</t>
  </si>
  <si>
    <t>75IF21</t>
  </si>
  <si>
    <t>ROZPOJOVACÍ SVORKOVNICE 2/10, 2/8 - DODÁVKA</t>
  </si>
  <si>
    <t xml:space="preserve"> "z TZ"_x000d_
 172 = 172,000 [B]_x000d_</t>
  </si>
  <si>
    <t>75IF2X</t>
  </si>
  <si>
    <t>ROZPOJOVACÍ SVORKOVNICE 2/10, 2/8 - MONTÁŽ</t>
  </si>
  <si>
    <t>75IFB1</t>
  </si>
  <si>
    <t>BLESKOJISTKA - DODÁVKA</t>
  </si>
  <si>
    <t xml:space="preserve"> "z TZ"_x000d_
 1760 = 1760,000 [B]_x000d_</t>
  </si>
  <si>
    <t>75IFBX</t>
  </si>
  <si>
    <t>BLESKOJISTKA - MONTÁŽ</t>
  </si>
  <si>
    <t>75IFA1</t>
  </si>
  <si>
    <t>NOSNÍK BLESKOJISTEK - DODÁVKA</t>
  </si>
  <si>
    <t xml:space="preserve"> "z TZ"_x000d_
 176 = 176,000 [B]_x000d_</t>
  </si>
  <si>
    <t>75IFAX</t>
  </si>
  <si>
    <t>NOSNÍK BLESKOJISTEK - MONTÁŽ</t>
  </si>
  <si>
    <t>75IF31</t>
  </si>
  <si>
    <t>ZEMNÍCÍ SVORKOVNICE - DODÁVKA</t>
  </si>
  <si>
    <t xml:space="preserve"> "z TZ"_x000d_
 18 = 18,000 [B]_x000d_</t>
  </si>
  <si>
    <t>75IF3X</t>
  </si>
  <si>
    <t>ZEMNÍCÍ SVORKOVNICE - MONTÁŽ</t>
  </si>
  <si>
    <t>75IF41</t>
  </si>
  <si>
    <t>MONTÁŽNÍ RÁM DO 10+1 - DODÁVKA</t>
  </si>
  <si>
    <t xml:space="preserve"> "z TZ"_x000d_
 5 = 5,000 [B]_x000d_</t>
  </si>
  <si>
    <t>75IF4X</t>
  </si>
  <si>
    <t>MONTÁŽNÍ RÁM DO 10+1 - MONTÁŽ</t>
  </si>
  <si>
    <t>75I961</t>
  </si>
  <si>
    <t>OPTOTRUBKA - HERMETIZACE ÚSEKU DO 2000 M</t>
  </si>
  <si>
    <t>ÚSEK</t>
  </si>
  <si>
    <t xml:space="preserve"> "v TZ"_x000d_
 31 = 31,000 [B]_x000d_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</si>
  <si>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</si>
  <si>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D</t>
  </si>
  <si>
    <t>Demontáže</t>
  </si>
  <si>
    <t>75I21Y</t>
  </si>
  <si>
    <t>KABEL ZEMNÍ DVOUPLÁŠŤOVÝ BEZ PANCÍŘE PRŮMĚRU ŽÍLY 0,6 MM - DEMONTÁŽ</t>
  </si>
  <si>
    <t xml:space="preserve"> "`z výkresů č. 007  a 001` "_x000d_
 "560 = 560,000 [A] "_x000d_
 "Celkem: A = 560,000 [B] "_x000d_
 Celkem 560 = 560,000 [D]_x000d_</t>
  </si>
  <si>
    <t>75I22Y</t>
  </si>
  <si>
    <t>KABEL ZEMNÍ DVOUPLÁŠŤOVÝ BEZ PANCÍŘE PRŮMĚRU ŽÍLY 0,8 MM - DEMONTÁŽ</t>
  </si>
  <si>
    <t xml:space="preserve"> "`z výkresů č. 007  a 001` "_x000d_
 "450 = 450,000 [A] "_x000d_
 "Celkem: A = 450,000 [B] "_x000d_
 Celkem 450 = 450,000 [D]_x000d_</t>
  </si>
  <si>
    <t xml:space="preserve"> "`z výkresů č. 007  a 001` "_x000d_
 "1 = 1,000 [A] "_x000d_
 "Celkem: A = 1,000 [B] "_x000d_
 Celkem 1 = 1,000 [D]_x000d_</t>
  </si>
  <si>
    <t xml:space="preserve"> "`z výkresu č. 001` "_x000d_
 "0.76 = 0,760 [A] "_x000d_
 "Celkem: A = 0,760 [B] "_x000d_
 Celkem 0,76 = 0,760 [D]_x000d_</t>
  </si>
  <si>
    <t>Ostatní</t>
  </si>
  <si>
    <t xml:space="preserve"> "`z výkresu č. 001` "_x000d_
 "48 = 48,000 [A] "_x000d_
 "Celkem: A = 48,000 [B] "_x000d_
 Celkem 48 = 48,000 [D]_x000d_</t>
  </si>
  <si>
    <t>R75E226</t>
  </si>
  <si>
    <t>KOMPLETNÍ GEODETICKÉ PRÁCE</t>
  </si>
  <si>
    <t xml:space="preserve"> "`z výkresu č. 001` "_x000d_
 "64 = 64,000 [A] "_x000d_
 "Celkem: A = 64,000 [B] "_x000d_
 Celkem 64 = 64,000 [D]_x000d_</t>
  </si>
  <si>
    <t xml:space="preserve"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</si>
  <si>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PS 11-02-21</t>
  </si>
  <si>
    <t xml:space="preserve"> "`z výkresů č. 002 a TZ` "_x000d_
 "0.1 = 0,100 [A] "_x000d_
 "Celkem: A = 0,100 [B] "_x000d_
 Celkem 0,1 = 0,100 [D]_x000d_</t>
  </si>
  <si>
    <t xml:space="preserve"> "`z TZ` "_x000d_
 "1 = 1,000 [A] "_x000d_
 "Celkem: A = 1,000 [B] "_x000d_
 Celkem 1 = 1,000 [D]_x000d_</t>
  </si>
  <si>
    <t>13283</t>
  </si>
  <si>
    <t>HLOUBENÍ RÝH ŠÍŘ DO 2M PAŽ I NEPAŽ TŘ. II</t>
  </si>
  <si>
    <t xml:space="preserve"> "28 = 28,000 [A] "_x000d_
 "Celkem: A = 28,000 [B] "_x000d_
 Celkem 28 = 28,000 [C]_x000d_</t>
  </si>
  <si>
    <t>R701CFB</t>
  </si>
  <si>
    <t>ZŘÍZENÍ KAB.LOŽE Z KOPANÉHO PÍSKU BEZ ZAKRYTÍ V RÝZE DO Š.65CM, TL.VRSTVY 10CM</t>
  </si>
  <si>
    <t xml:space="preserve"> "`z TZ` "_x000d_
 "100 = 100,000 [A] "_x000d_
 "Celkem: A = 100,000 [B] "_x000d_
 Celkem 100 = 100,000 [D]_x000d_</t>
  </si>
  <si>
    <t>702710</t>
  </si>
  <si>
    <t>ODDĚLENÍ KABELŮ VE VÝKOPU CIHLOU</t>
  </si>
  <si>
    <t xml:space="preserve"> "`z TZ` "_x000d_
 "450 = 450,000 [A] "_x000d_
 "Celkem: A = 450,000 [B] "_x000d_
 Celkem 450 = 450,000 [D]_x000d_</t>
  </si>
  <si>
    <t>1. Položka obsahuje:
 – dodávku a montáž specifikovaného materiálu
 – přípravu podkladu pro osazení
2. Položka neobsahuje:
 X
3. Způsob měření:
Měří se metr délkový.</t>
  </si>
  <si>
    <t xml:space="preserve"> "35 = 35,000 [A] "_x000d_
 "Celkem: A = 35,000 [B] "_x000d_
 Celkem 35 = 35,000 [C]_x000d_</t>
  </si>
  <si>
    <t>Rozhlasové zařízení</t>
  </si>
  <si>
    <t>75L112</t>
  </si>
  <si>
    <t>ROZHLASOVÁ ÚSTŘEDNA DIGITÁLNÍ (IP) PROVEDENÍ SE ZESILOVAČEM DO 100W - DODÁVKA</t>
  </si>
  <si>
    <t xml:space="preserve"> "`z výkresů č. 002, 003, 004, 005 a TZ` "_x000d_
 "1 = 1,000 [A] "_x000d_
 "Celkem: A = 1,000 [B] "_x000d_
 Celkem 1 = 1,000 [D]_x000d_</t>
  </si>
  <si>
    <t>75L11X</t>
  </si>
  <si>
    <t>ROZHLASOVÁ ÚSTŘEDNA - MONTÁŽ</t>
  </si>
  <si>
    <t>75L121</t>
  </si>
  <si>
    <t>PŘÍSLUŠENSTVÍ ÚSTŘEDNY - ZÁLOHOVANÝ ZDROJ ROZHLASU - DODÁVKA</t>
  </si>
  <si>
    <t>75L12X</t>
  </si>
  <si>
    <t>PŘÍSLUŠENSTVÍ ÚSTŘEDNY - MONTÁŽ</t>
  </si>
  <si>
    <t>75L172</t>
  </si>
  <si>
    <t>REPRODUKTOR VENKOVNÍ SMĚROVÝ S NASTAVITELNÝM VÝKONEM - DODÁVKA</t>
  </si>
  <si>
    <t xml:space="preserve"> "`z výkresů č. 002, 003 a TZ` "_x000d_
 "22 = 22,000 [A] "_x000d_
 "Celkem: A = 22,000 [B] "_x000d_
 Celkem 22 = 22,000 [D]_x000d_</t>
  </si>
  <si>
    <t>75L17X</t>
  </si>
  <si>
    <t>REPRODUKTOR VENKOVNÍ - MONTÁŽ</t>
  </si>
  <si>
    <t>75L161</t>
  </si>
  <si>
    <t>ROZHLASOVÉ PŘÍSLUŠENSTVÍ - KONZOLA PRO REPRODUKTOR - DODÁVKA</t>
  </si>
  <si>
    <t xml:space="preserve"> "`z TZ` "_x000d_
 "22 = 22,000 [A] "_x000d_
 "Celkem: A = 22,000 [B] "_x000d_
 Celkem 22 = 22,000 [D]_x000d_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</si>
  <si>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</si>
  <si>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</si>
  <si>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</si>
  <si>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</si>
  <si>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 xml:space="preserve"> "`z výkresů č. 003 a TZ` "_x000d_
 "22 = 22,000 [A] "_x000d_
 "Celkem: A = 22,000 [B] "_x000d_
 Celkem 22 = 22,000 [D]_x000d_</t>
  </si>
  <si>
    <t>75L16X</t>
  </si>
  <si>
    <t>ROZHLASOVÉ PŘÍSLUŠENSTVÍ - MONTÁŽ</t>
  </si>
  <si>
    <t xml:space="preserve"> "`z výkresů č. 003 a TZ` "_x000d_
 "66 = 66,000 [A] "_x000d_
 "Celkem: A = 66,000 [B] "_x000d_
 Celkem 66 = 66,000 [D]_x000d_</t>
  </si>
  <si>
    <t>75L3ED</t>
  </si>
  <si>
    <t>SW MODUL DÁLKOVÉ HLÁŠENÍ PRO JEDNOTLIVOU STANICI NA TRATI</t>
  </si>
  <si>
    <t xml:space="preserve"> "`z TZ` "_x000d_
 "3 = 3,000 [A] "_x000d_
 "Celkem: A = 3,000 [B] "_x000d_
 Celkem 3 = 3,000 [D]_x000d_</t>
  </si>
  <si>
    <t>1. Položka obsahuje:
 – dodávku specifického software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</si>
  <si>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75L3EW</t>
  </si>
  <si>
    <t>SW PRO ŘÍZENÍ SYSTÉMU (TRAŤOVÉ NASAZENÍ) - DOPLNĚNÍ</t>
  </si>
  <si>
    <t>R747AAL</t>
  </si>
  <si>
    <t>KONFIGURACE A PŘIPOJENÍ RÚ DO PŘENOSOVÉHO SYSTÉMU, OŽIVENÍ SYSTÉMU</t>
  </si>
  <si>
    <t>75L1A1</t>
  </si>
  <si>
    <t>MĚŘENÍ AKUSTICKÉHO HLUKU NA HRANICI OCHRANNÉHO PÁSMA V ŽST</t>
  </si>
  <si>
    <t>KOMPLET</t>
  </si>
  <si>
    <t>1. Položka obsahuje:
 – práce spojené s měřením specifikovaného celku/bloku/zařízení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</si>
  <si>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</si>
  <si>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</si>
  <si>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</si>
  <si>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</si>
  <si>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</si>
  <si>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3</t>
  </si>
  <si>
    <t>R742G41</t>
  </si>
  <si>
    <t>KABEL NN DVOU- A TŘÍŽÍLOVÝ CU FLEXIBILNÍ DO 2,5 MM2</t>
  </si>
  <si>
    <t xml:space="preserve"> "`z výkresů č. 003 a TZ` "_x000d_
 "132 = 132,000 [A] "_x000d_
 "Celkem: A = 132,000 [B] "_x000d_
 Celkem 132 = 132,000 [D]_x000d_</t>
  </si>
  <si>
    <t xml:space="preserve">1. Položka obsahuje:  – manipulace a uložení kabelu (do země, chráničky, kanálu, na rošty, na TV a pod.) 2. Položka neobsahuje:  – příchytky, spojky, koncovky, chráničky apod. 3. Způsob měření: Měří se metr délkový.</t>
  </si>
  <si>
    <t>742L11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</si>
  <si>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</si>
  <si>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</si>
  <si>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 xml:space="preserve"> "`z výkresů č. 002, 003 a TZ` "_x000d_
 "3.8 = 3,800 [A] "_x000d_
 "Celkem: A = 3,800 [B] "_x000d_
 Celkem 3,8 = 3,800 [D]_x000d_</t>
  </si>
  <si>
    <t xml:space="preserve"> "`z výkresů č. 002, 003 a TZ` "_x000d_
 "950 = 950,000 [A] "_x000d_
 "Celkem: A = 950,000 [B] "_x000d_
 Celkem 950 = 950,000 [D]_x000d_</t>
  </si>
  <si>
    <t>R75IJ12</t>
  </si>
  <si>
    <t>MĚŘENÍ A ZKOUŠENÍ KABELŮ, VČ. PROTOKOLŮ</t>
  </si>
  <si>
    <t>Technická specifikace položky odpovídá příslušné cenové soustavě</t>
  </si>
  <si>
    <t>R75K452</t>
  </si>
  <si>
    <t>PŘEPĚŤOVÁ OCHRANA PRO ROZHLASOVÉ VĚTVE</t>
  </si>
  <si>
    <t xml:space="preserve"> "`z výkresů č. 003 a TZ` "_x000d_
 "6 = 6,000 [A] "_x000d_
 "Celkem: A = 6,000 [B] "_x000d_
 Celkem 6 = 6,000 [D]_x000d_</t>
  </si>
  <si>
    <t xml:space="preserve">1. Položka obsahuje:  – dodávka přepěťové ochrany včetně potřebného pomocného materiálu a dopravy do staveništního skladu  – dodávku přepěťové ochrany včetně dopravy ze skladu k místu montáže 2. Položka neobsahuje:  X 3. Způsob měření: Udává se počet kusů kompletní konstrukce nebo práce.</t>
  </si>
  <si>
    <t>R75J321</t>
  </si>
  <si>
    <t>PATCHKABEL FTP CAT5E, RJ45 DO 3M - DODÁVKA</t>
  </si>
  <si>
    <t xml:space="preserve"> "`z výkresů č. 003 a TZ` "_x000d_
 "2 = 2,000 [A] "_x000d_
 "Celkem: A = 2,000 [B] "_x000d_
 Celkem 2 = 2,000 [D]_x000d_</t>
  </si>
  <si>
    <t>1. Položka obsahuje: – dodávku specifikované kabelizace včetně potřebného drobného montážního materiálu – dopravu a skladování 2. Položka neobsahuje: X 3. Způsob měření: Dodávka specifikované kabelizace se měří v délce udané v kusech.</t>
  </si>
  <si>
    <t>R75J32X</t>
  </si>
  <si>
    <t>PATCHKABEL FTP CAT5E, RJ45 DO 3M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</si>
  <si>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 2. Položka neobsahuje: X 3. Způsob měření: Práce specifikovaného se měří délce kabelizace udané v kusech.</t>
  </si>
  <si>
    <t>747701</t>
  </si>
  <si>
    <t>DOKONČOVACÍ MONTÁŽNÍ PRÁCE NA ELEKTRICKÉM ZAŘÍZENÍ</t>
  </si>
  <si>
    <t xml:space="preserve"> "`z TZ` "_x000d_
 "16 = 16,000 [A] "_x000d_
 "Celkem: A = 16,000 [B] "_x000d_
 Celkem 16 = 16,000 [D]_x000d_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</si>
  <si>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</si>
  <si>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702511</t>
  </si>
  <si>
    <t>PRŮRAZ ZDIVEM (PŘÍČKOU) ZDĚNÝM TLOUŠŤKY DO 45 CM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</si>
  <si>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</si>
  <si>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703755</t>
  </si>
  <si>
    <t>PROTIPOŽÁRNÍ UCPÁVKA PROSTUPU KABELOVÉHO PR. DO 200MM,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</si>
  <si>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</si>
  <si>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R759999</t>
  </si>
  <si>
    <t>PODÍL PŘIDRUŽENÝCH MONTÁŽNÍCH PRACÍ A MATERIÁLU</t>
  </si>
  <si>
    <t>podíl přidružených motážních prací a materiálu</t>
  </si>
  <si>
    <t>31</t>
  </si>
  <si>
    <t>Hodiny</t>
  </si>
  <si>
    <t>75L212</t>
  </si>
  <si>
    <t>HLAVNÍ HODINY JEDNOLINKOVÉ S AKUMULÁTOREM - DODÁVKA</t>
  </si>
  <si>
    <t>75l21X</t>
  </si>
  <si>
    <t>HLAVNÍ HODINY - MONTÁŽ</t>
  </si>
  <si>
    <t>75L221</t>
  </si>
  <si>
    <t>PŘÍSLUŠENSTVÍ HLAVNÍCH HODIN, PŘIJÍMAČ DCF - DODÁVKA</t>
  </si>
  <si>
    <t>75L225</t>
  </si>
  <si>
    <t>PŘÍSLUŠENSTVÍ HLAVNÍCH HODIN, LINKOVÝ ROZVADĚČ SE SÍŤOVÝM ZDROJEM - DODÁVKA</t>
  </si>
  <si>
    <t>75L226</t>
  </si>
  <si>
    <t>PŘÍSLUŠENSTVÍ HLAVNÍCH HODIN - MONTÁŽ</t>
  </si>
  <si>
    <t xml:space="preserve"> "`z TZ` "_x000d_
 "2 = 2,000 [A] "_x000d_
 "Celkem: A = 2,000 [B] "_x000d_
 Celkem 2 = 2,000 [D]_x000d_</t>
  </si>
  <si>
    <t>75L231</t>
  </si>
  <si>
    <t>HODINY PODRUŽNÉ NEBO AUTONOMNÍ VNITŘNÍ RUČIČKOVÉ JEDNOSTRANNÉ DO 50 CM - DODÁVKA</t>
  </si>
  <si>
    <t xml:space="preserve"> "`z TZ` "_x000d_
 "5 = 5,000 [A] "_x000d_
 "Celkem: A = 5,000 [B] "_x000d_
 Celkem 5 = 5,000 [D]_x000d_</t>
  </si>
  <si>
    <t>75L23X</t>
  </si>
  <si>
    <t>HODINY PODRUŽNÉ NEBO AUTONOMNÍ VNITŘNÍ - MONTÁŽ</t>
  </si>
  <si>
    <t>75L244</t>
  </si>
  <si>
    <t>HODINY PODRUŽNÉ NEBO AUTONOMNÍ VENKOVNÍ RUČIČKOVÉ OBOUSTRANNÉ PŘES 50 CM - DODÁVKA</t>
  </si>
  <si>
    <t>75L24X</t>
  </si>
  <si>
    <t>HODINY PODRUŽNÉ NEBO AUTONOMNÍ VENKOVNÍ - MONTÁŽ</t>
  </si>
  <si>
    <t>75L254</t>
  </si>
  <si>
    <t>ZÁVĚS PRO PODRUŽNÉ HODINY RUČIČKOVÉ OBOUSTRANNÉ PŘES 50 CM - DODÁVKA</t>
  </si>
  <si>
    <t>742G11</t>
  </si>
  <si>
    <t>KABEL NN DVOU- A TŘÍŽÍLOVÝ CU S PLASTOVOU IZOLACÍ DO 2,5 MM2</t>
  </si>
  <si>
    <t xml:space="preserve"> "`z TZ` "_x000d_
 "600 = 600,000 [A] "_x000d_
 "Celkem: A = 600,000 [B] "_x000d_
 Celkem 600 = 600,000 [D]_x000d_</t>
  </si>
  <si>
    <t xml:space="preserve"> "`z TZ` "_x000d_
 "12 = 12,000 [A] "_x000d_
 "Celkem: A = 12,000 [B] "_x000d_
 Celkem 12 = 12,000 [D]_x000d_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</si>
  <si>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</si>
  <si>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75L24Y</t>
  </si>
  <si>
    <t>HODINY PODRUŽNÉ NEBO AUTONOMNÍ VENKOVNÍ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</si>
  <si>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</si>
  <si>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75L25Y</t>
  </si>
  <si>
    <t>ZÁVĚS PRO PODRUŽNÉ HODINY - DEMONTÁŽ</t>
  </si>
  <si>
    <t>75L21Y</t>
  </si>
  <si>
    <t>HLAVNÍ HODINY - DEMONTÁŽ</t>
  </si>
  <si>
    <t>R742Z23</t>
  </si>
  <si>
    <t>DEMONTÁŽ STÁVAJÍCÍ KABELIZACE</t>
  </si>
  <si>
    <t>Položka obsahuje: - veškeré práce spojené s demontáží stávající kabelizace z výkopů nebo úložných tras</t>
  </si>
  <si>
    <t xml:space="preserve"> "`z TZ` "_x000d_
 0,06 = 0,060 [B]_x000d_
 0,1 = 0,100 [C]_x000d_
 Mezisoučet 0.160000 = 0,160 [E]_x000d_</t>
  </si>
  <si>
    <t>Demontáže - rozhlas</t>
  </si>
  <si>
    <t>75L17Y</t>
  </si>
  <si>
    <t>REPRODUKTOR VENKOVNÍ - DEMONTÁŽ</t>
  </si>
  <si>
    <t xml:space="preserve"> "`z TZ` "_x000d_
 "8 = 8,000 [A] "_x000d_
 "Celkem: A = 8,000 [B] "_x000d_
 Celkem 8 = 8,000 [D]_x000d_</t>
  </si>
  <si>
    <t>75L11Y</t>
  </si>
  <si>
    <t>ROZHLASOVÁ ÚSTŘEDNA - DEMONTÁŽ</t>
  </si>
  <si>
    <t>75L13Y</t>
  </si>
  <si>
    <t>ROZHLASOVÝ ZESILOVAČ - DEMONTÁŽ</t>
  </si>
  <si>
    <t>747704</t>
  </si>
  <si>
    <t>ZAŠKOLENÍ OBSLUHY</t>
  </si>
  <si>
    <t xml:space="preserve"> "`z TZ` "_x000d_
 "24 = 24,000 [A] "_x000d_
 "Celkem: A = 24,000 [B] "_x000d_
 Celkem 24 = 24,000 [D]_x000d_</t>
  </si>
  <si>
    <t>1. Položka obsahuje:
 – cenu za dobu kdy je s funkcí seznamována obsluha zařízení, včetně odevzdání dokumentace skutečného provedení
2. Položka neobsahuje:
 X
3. Způsob měření:
Udává se čas v hodinách.</t>
  </si>
  <si>
    <t>R29611</t>
  </si>
  <si>
    <t>OSTATNÍ POŽADAVKY - ODBORNÝ DOZOR</t>
  </si>
  <si>
    <t xml:space="preserve"> "`z TZ` "_x000d_
 "40 = 40,000 [A] "_x000d_
 "Celkem: A = 40,000 [B] "_x000d_
 Celkem 40 = 40,000 [D]_x000d_</t>
  </si>
  <si>
    <t>Odborný dozor správce zařízení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</si>
  <si>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</si>
  <si>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</si>
  <si>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</si>
  <si>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</si>
  <si>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</si>
  <si>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</si>
  <si>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</si>
  <si>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</si>
  <si>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PS</t>
  </si>
  <si>
    <t>Provizorní stav</t>
  </si>
  <si>
    <t>75L14Y</t>
  </si>
  <si>
    <t>ROZHLASOVÝ OVLÁDACÍ PRVEK - DEMONTÁŽ</t>
  </si>
  <si>
    <t>75L14X</t>
  </si>
  <si>
    <t>ROZHLASOVÝ OVLÁDACÍ PRVEK - MONTÁŽ</t>
  </si>
  <si>
    <t>PS 11-02-22</t>
  </si>
  <si>
    <t xml:space="preserve"> "`z výkresů č. 002 a TZ` "_x000d_
 "0.04 = 0,040 [A] "_x000d_
 "Celkem: A = 0,040 [B] "_x000d_
 Celkem 0,04 = 0,040 [D]_x000d_</t>
  </si>
  <si>
    <t>HLOUBENÍ JAM ZAPAŽ I NEPAŽ TŘ. II</t>
  </si>
  <si>
    <t xml:space="preserve"> "0.8 = 0,800 [A] "_x000d_
 "0.8 = 0,800 [B] "_x000d_
 "Celkem: A+B = 1,600 [C] "_x000d_
 Celkem 1,6 = 1,600 [D]_x000d_</t>
  </si>
  <si>
    <t xml:space="preserve"> "11.2 = 11,200 [A] "_x000d_
 "Celkem: A = 11,200 [B] "_x000d_
 Celkem 11,2 = 11,200 [C]_x000d_</t>
  </si>
  <si>
    <t xml:space="preserve"> "14 = 14,000 [A] "_x000d_
 "Celkem: A = 14,000 [B] "_x000d_
 Celkem 14 = 14,000 [C]_x000d_</t>
  </si>
  <si>
    <t>27231</t>
  </si>
  <si>
    <t>ZÁKLADY Z PROSTÉHO BETONU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</si>
  <si>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</si>
  <si>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R015112</t>
  </si>
  <si>
    <t>902</t>
  </si>
  <si>
    <t>NEOCEŇOVAT - POPLATKY ZA LIKVIDACI ODPADŮ NEKONTAMINOVANÝCH - 17 05 04 VYTĚŽENÉ ZEMINY A HORNINY - II. TŘÍDA TĚŽITELNOSTI VČ. DOPRAVY NA SKLÁDKU A MANIPULACE</t>
  </si>
  <si>
    <t>75IEB1</t>
  </si>
  <si>
    <t>SKŘÍŇ KLIMATIZOVANÁ DVOJITÁ PŘES 25 U - DODÁVKA</t>
  </si>
  <si>
    <t xml:space="preserve"> "`z výkresů č. 002 003, 004, 005 a TZ` "_x000d_
 "1 = 1,000 [A] "_x000d_
 "Celkem: A = 1,000 [B] "_x000d_
 Celkem 1 = 1,000 [D]_x000d_</t>
  </si>
  <si>
    <t xml:space="preserve"> "`z výkresů č. 005 a TZ` "_x000d_
 "1 = 1,000 [A] "_x000d_
 "Celkem: A = 1,000 [B] "_x000d_
 Celkem 1 = 1,000 [D]_x000d_</t>
  </si>
  <si>
    <t xml:space="preserve"> "`z výkresů č. 002 003 a TZ` "_x000d_
 "5 = 5,000 [A] "_x000d_
 "Celkem: A = 5,000 [B] "_x000d_
 Celkem 5 = 5,000 [D]_x000d_</t>
  </si>
  <si>
    <t xml:space="preserve"> "`z výkresů č. 003 a TZ` "_x000d_
 "5 = 5,000 [A] "_x000d_
 "Celkem: A = 5,000 [B] "_x000d_
 Celkem 5 = 5,000 [D]_x000d_</t>
  </si>
  <si>
    <t>Položka obsahuje: veškeré práce s konfigurací a připojení rú do přenosového systému, oživení systému</t>
  </si>
  <si>
    <t>75L1A2</t>
  </si>
  <si>
    <t>MĚŘENÍ AKUSTICKÉHO HLUKU NA HRANICI OCHRANNÉHO PÁSMA V ZAST.</t>
  </si>
  <si>
    <t>742G41</t>
  </si>
  <si>
    <t xml:space="preserve"> "`z výkresů č. 003 a TZ` "_x000d_
 "30 = 30,000 [A] "_x000d_
 "Celkem: A = 30,000 [B] "_x000d_
 Celkem 30 = 30,000 [D]_x000d_</t>
  </si>
  <si>
    <t xml:space="preserve"> "`z výkresů č. 003 a TZ` "_x000d_
 "10 = 10,000 [A] "_x000d_
 "Celkem: A = 10,000 [B] "_x000d_
 Celkem 10 = 10,000 [D]_x000d_</t>
  </si>
  <si>
    <t xml:space="preserve"> "`z výkresů č. 003 a TZ` "_x000d_
 "20 = 20,000 [A] "_x000d_
 "Celkem: A = 20,000 [B] "_x000d_
 Celkem 20 = 20,000 [D]_x000d_</t>
  </si>
  <si>
    <t xml:space="preserve"> "`z výkresů č. 002, 003 a TZ` "_x000d_
 "0.48 = 0,480 [A] "_x000d_
 "Celkem: A = 0,480 [B] "_x000d_
 Celkem 0,48 = 0,480 [D]_x000d_</t>
  </si>
  <si>
    <t xml:space="preserve"> "`z výkresů č. 002, 003 a TZ` "_x000d_
 "160 = 160,000 [A] "_x000d_
 "Celkem: A = 160,000 [B] "_x000d_
 Celkem 160 = 160,000 [D]_x000d_</t>
  </si>
  <si>
    <t xml:space="preserve"> "`z výkresů č. 002, 003 a TZ` "_x000d_
 "10 = 10,000 [A] "_x000d_
 "Celkem: A = 10,000 [B] "_x000d_
 Celkem 10 = 10,000 [D]_x000d_</t>
  </si>
  <si>
    <t>741311</t>
  </si>
  <si>
    <t>ZÁSUVKA INSTALAČNÍ JEDNODUCHÁ, MONTÁŽ NA KRABICI</t>
  </si>
  <si>
    <t xml:space="preserve"> "`z výkresů č. 005 a TZ` "_x000d_
 "3 = 3,000 [A] "_x000d_
 "Celkem: A = 3,000 [B] "_x000d_
 Celkem 3 = 3,000 [D]_x000d_</t>
  </si>
  <si>
    <t>1. Položka obsahuje:
 – kompletní přístroj vč. příslušenství
2. Položka neobsahuje:
 X
3. Způsob měření:
Udává se počet kusů kompletní konstrukce nebo práce.</t>
  </si>
  <si>
    <t>744922</t>
  </si>
  <si>
    <t>PROUDOVÝ CHRÁNIČ ČTYŘPÓLOVÝ (10 KA) PŘES 30 DO 300 MA, PŘES 25 DO 63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</si>
  <si>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</si>
  <si>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Položka obsahuje : Dodávku a montáž zařízení do rozvaděče nebo skříně včetně dovozu. Dále obsahuje cenu za pom. mechanismy včetně všech ostatních vedlejších nákladů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</si>
  <si>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</si>
  <si>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</si>
  <si>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</si>
  <si>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</si>
  <si>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</si>
  <si>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75J131</t>
  </si>
  <si>
    <t>NOSNÁ LIŠTA DIN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</si>
  <si>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</si>
  <si>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75J13X</t>
  </si>
  <si>
    <t>NOSNÁ LIŠTA DIN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</si>
  <si>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</si>
  <si>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 xml:space="preserve"> "`z TZ` "_x000d_
 "50 = 50,000 [A] "_x000d_
 "Celkem: A = 50,000 [B] "_x000d_
 Celkem 50 = 50,000 [D]_x000d_</t>
  </si>
  <si>
    <t>741B11</t>
  </si>
  <si>
    <t>ZEMNÍCÍ TYČ FEZN DÉLKY DO 2 M</t>
  </si>
  <si>
    <t xml:space="preserve"> "`z TZ` "_x000d_
 "30 = 30,000 [A] "_x000d_
 "Celkem: A = 30,000 [B] "_x000d_
 Celkem 30 = 30,000 [D]_x000d_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</si>
  <si>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</si>
  <si>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PS 11-02-31</t>
  </si>
  <si>
    <t xml:space="preserve"> "`z výkresu č. 003 a TZ` "_x000d_
 "250 = 250,000 [A] "_x000d_
 "Celkem: A = 250,000 [B] "_x000d_
 Celkem 250 = 250,000 [D]_x000d_</t>
  </si>
  <si>
    <t xml:space="preserve"> "`z výkresu č. 003 a TZ` "_x000d_
 "2 = 2,000 [A] "_x000d_
 "Celkem: A = 2,000 [B] "_x000d_
 Celkem 2 = 2,000 [D]_x000d_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</si>
  <si>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</si>
  <si>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</si>
  <si>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</si>
  <si>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75JA21</t>
  </si>
  <si>
    <t>ZÁSUVKA DATOVÁ RJ45 POD OMÍTKU - DODÁVKA</t>
  </si>
  <si>
    <t>75JA2X</t>
  </si>
  <si>
    <t>ZÁSUVKA DATOVÁ RJ45 - MONTÁŽ</t>
  </si>
  <si>
    <t>75JA53</t>
  </si>
  <si>
    <t>ROZVADĚČ STRUKT. KABELÁŽE, PATCHPANEL 24 ZÁSUVEK - DODÁVKA</t>
  </si>
  <si>
    <t xml:space="preserve"> "`z výkresu č. 003 a TZ` "_x000d_
 "1 = 1,000 [A] "_x000d_
 "Celkem: A = 1,000 [B] "_x000d_
 Celkem 1 = 1,000 [D]_x000d_</t>
  </si>
  <si>
    <t>75JA51</t>
  </si>
  <si>
    <t>ROZVADĚČ STRUKT. KABELÁŽE, ORGANIZÉR - DODÁVKA</t>
  </si>
  <si>
    <t>75JA5X</t>
  </si>
  <si>
    <t>ROZVADĚČ STRUKT. KABELÁŽE, MONTÁŽ ORGANIZÉRU, PATCHPANELU</t>
  </si>
  <si>
    <t>703512</t>
  </si>
  <si>
    <t>ELEKTROINSTALAČNÍ LIŠTA ŠÍŘKY PŘES 30 DO 60 MM</t>
  </si>
  <si>
    <t xml:space="preserve"> "`z TZ` "_x000d_
 "250 = 250,000 [A] "_x000d_
 "Celkem: A = 250,000 [B] "_x000d_
 Celkem 250 = 250,000 [D]_x000d_</t>
  </si>
  <si>
    <t>1. Položka obsahuje:
 – kompletní montáž, rozměření, upevnění, řezání, spojování apod.
 – veškerý spojovací a montážní materiál vč. upevňovacího materiálu (držáky apod.)
 – pomocné mechanismy
2. Položka neobsahuje:
 X
3. Způsob měření:
Měří se metr délkový.</t>
  </si>
  <si>
    <t>702512</t>
  </si>
  <si>
    <t>PRŮRAZ ZDIVEM (PŘÍČKOU) ZDĚNÝM TLOUŠŤKY PŘES 45 DO 60 CM</t>
  </si>
  <si>
    <t>PODÍL PŘIDRUŽENÝCH MONTÁŽNÍCH PRACÍ A MATERIÁLU - DODÁVKA A MONTÁŽ</t>
  </si>
  <si>
    <t>75M26Y</t>
  </si>
  <si>
    <t>TELEFONNÍ ZAPOJOVAČ ANALOGOVÝ, NÁHRADNÍ ZAPOJOVAČ - DEMONTÁŽ</t>
  </si>
  <si>
    <t>75M26X</t>
  </si>
  <si>
    <t>TELEFONNÍ ZAPOJOVAČ ANALOGOVÝ, NÁHRADNÍ ZAPOJOVAČ - MONTÁŽ</t>
  </si>
  <si>
    <t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</si>
  <si>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75M21Y</t>
  </si>
  <si>
    <t>TELEFONNÍ ZAPOJOVAČ ANALOGOVÝ, ZAPOJOVAČ DO 10 OKRUHŮ - DEMONTÁŽ</t>
  </si>
  <si>
    <t>75B648</t>
  </si>
  <si>
    <t>NAPÁJECÍ ZDROJ - DEMONTÁŽ</t>
  </si>
  <si>
    <t>1. Položka obsahuje:
 – demontáž skříní a jejich propojení, včetně demontáže baterií
 – demontáž napájecího zdroje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</si>
  <si>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Položka obsahuje: veškeré práce spojené s demontáží stávající kabelizace z výkopů nebo jiných úložných tras</t>
  </si>
  <si>
    <t>75M25Y</t>
  </si>
  <si>
    <t>TELEFONNÍ ZAPOJOVAČ ANALOGOVÝ, INTERFACE - DEMONTÁŽ</t>
  </si>
  <si>
    <t xml:space="preserve"> "`z TZ` "_x000d_
 "0.05 = 0,050 [A] "_x000d_
 "Celkem: A = 0,050 [B] "_x000d_
 Celkem 0,05 = 0,050 [D]_x000d_</t>
  </si>
  <si>
    <t>R75M42AA</t>
  </si>
  <si>
    <t>PŘÍPRAVA A KONFIGURACE, OŽIVENÍ SYSTÉMŮ, ZPROVOZNĚNÍ ZAŘÍZENÍ ZAPOJOVAČE</t>
  </si>
  <si>
    <t>Položka obsahuje: veškeré práce s přípravou a konfigurací, oživení systémů, zprovoznění zařízení zapojovače</t>
  </si>
  <si>
    <t>R75E126</t>
  </si>
  <si>
    <t>PROGRAMOVÁNÍ, OŽIVENÍ, NASTAVENÍ A ODZKOUŠENÍ SYSTÉMU</t>
  </si>
  <si>
    <t>Položka obsahuje: veškeré práce spojené s programováním, nastavením a odzkoušením systému</t>
  </si>
  <si>
    <t>74F323</t>
  </si>
  <si>
    <t>1. Položka obsahuje:
 – protokol autorizovaným revizním technikem na zařízeních trakčního vedení podle požadavku ČSN, včetně hodnocení
2. Položka neobsahuje:
 X
3. Způsob měření:
Udává se v ks. 1ks pro 1xSO, 1xPS.</t>
  </si>
  <si>
    <t>TZ</t>
  </si>
  <si>
    <t>Telefonní zapojovač</t>
  </si>
  <si>
    <t>75M411</t>
  </si>
  <si>
    <t>TELEFONNÍ ZAPOJOVAČ DIGITÁLNÍ, TERMINÁLOVÝ ISDN TELEFON - DODÁVKA</t>
  </si>
  <si>
    <t>75M41X</t>
  </si>
  <si>
    <t>TELEFONNÍ ZAPOJOVAČ DIGITÁLNÍ, TERMINÁLOVÝ ISDN TELEFON - MONTÁŽ</t>
  </si>
  <si>
    <t>75M211</t>
  </si>
  <si>
    <t>TELEFONNÍ ZAPOJOVAČ ANALOGOVÝ, ZAPOJOVAČ DO 10 OKRUHŮ S OVLÁDÁNÍM RÚ - DODÁVKA</t>
  </si>
  <si>
    <t xml:space="preserve"> "`z výkresu č. 002, 003 a TZ` "_x000d_
 "1 = 1,000 [A] "_x000d_
 "Celkem: A = 1,000 [B] "_x000d_
 Celkem 1 = 1,000 [D]_x000d_</t>
  </si>
  <si>
    <t>75M21X</t>
  </si>
  <si>
    <t>TELEFONNÍ ZAPOJOVAČ ANALOGOVÝ, ZAPOJOVAČ DO 10 OKRUHŮ - MONTÁŽ</t>
  </si>
  <si>
    <t>75M336</t>
  </si>
  <si>
    <t>DIGITÁLNÍ TELEFONIE A VOIP, IP TELEFON KANCELÁŘSKÝ ZÁKLADNÍ - DODÁVKA</t>
  </si>
  <si>
    <t xml:space="preserve"> "`z výkresu č. 002, 003 a TZ` "_x000d_
 "4 = 4,000 [A] "_x000d_
 "Celkem: A = 4,000 [B] "_x000d_
 Celkem 4 = 4,000 [D]_x000d_</t>
  </si>
  <si>
    <t>75M338</t>
  </si>
  <si>
    <t>DIGITÁLNÍ TELEFONIE A VOIP, IP TELEFON KANCELÁŘSKÝ POKROČILÝ - DODÁVKA</t>
  </si>
  <si>
    <t>75M33X</t>
  </si>
  <si>
    <t>DIGITÁLNÍ TELEFONIE A VOIP, IP TELEFON - MONTÁŽ</t>
  </si>
  <si>
    <t xml:space="preserve"> "`z výkresu č. 002, 003 a TZ` "_x000d_
 "5 = 5,000 [A] "_x000d_
 "Celkem: A = 5,000 [B] "_x000d_
 Celkem 5 = 5,000 [D]_x000d_</t>
  </si>
  <si>
    <t>75M343</t>
  </si>
  <si>
    <t>DIGITÁLNÍ TELEFONIE A VOIP, PŘEVODNÍK IP/ANALOG 8 PORTŮ - DODÁVKA</t>
  </si>
  <si>
    <t>75M344</t>
  </si>
  <si>
    <t>DIGITÁLNÍ TELEFONIE A VOIP, PŘEVODNÍK - MONTÁŽ</t>
  </si>
  <si>
    <t>R75L166</t>
  </si>
  <si>
    <t>TRANSLÁTOR 600/600 - DODÁVKA A MONTÁŽ</t>
  </si>
  <si>
    <t xml:space="preserve"> "`z výkresu č. 003 a TZ` "_x000d_
 "20 = 20,000 [A] "_x000d_
 "Celkem: A = 20,000 [B] "_x000d_
 Celkem 20 = 20,000 [D]_x000d_</t>
  </si>
  <si>
    <t>75M251</t>
  </si>
  <si>
    <t>TELEFONNÍ ZAPOJOVAČ ANALOGOVÝ, INTERFACE PRO OVLÁDÁNÍ TRS - DODÁVKA</t>
  </si>
  <si>
    <t>75M252</t>
  </si>
  <si>
    <t>TELEFONNÍ ZAPOJOVAČ ANALOGOVÝ, INTERFACE PRO OVLÁDÁNÍ MRS - DODÁVKA</t>
  </si>
  <si>
    <t>75M25X</t>
  </si>
  <si>
    <t>TELEFONNÍ ZAPOJOVAČ ANALOGOVÝ, INTERFACE - MONTÁŽ</t>
  </si>
  <si>
    <t>75M34C</t>
  </si>
  <si>
    <t>DIGITÁLNÍ TELEFONIE A VOIP, LICENCE IP TELEFONIE KANCELÁŘSKÁ VČ. ROČNÍ PODPORY - 1 UŽIVATEL</t>
  </si>
  <si>
    <t>1. Položka obsahuje:
 – dodávku softwarové licence pro specifický blok/zařízení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</si>
  <si>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75M71A</t>
  </si>
  <si>
    <t>ZÁZNAMOVÉ ZAŘÍZENÍ, LICENCE - KAC, AKTIVACE JEDNOHO KANÁLU/ZAŘÍZENÍ</t>
  </si>
  <si>
    <t>75M717</t>
  </si>
  <si>
    <t>ZÁZNAMOVÉ ZAŘÍZENÍ, LICENCE - ZÁZNAM VOIP KANÁLU</t>
  </si>
  <si>
    <t>75M718</t>
  </si>
  <si>
    <t>ZÁZNAMOVÉ ZAŘÍZENÍ, LICENCE - ZÁZNAM TELEFONNÍHO KANÁLU (FYZICKÝ KANÁL)</t>
  </si>
  <si>
    <t>75K233</t>
  </si>
  <si>
    <t>NAPÁJECÍ ZDROJ 48 V DC, SAMOSTATNÝ DO 1500W - DODÁVKA</t>
  </si>
  <si>
    <t>75K23X</t>
  </si>
  <si>
    <t>NAPÁJECÍ ZDROJ 48 V DC, SAMOSTATNÝ - MONTÁŽ</t>
  </si>
  <si>
    <t>PS 11-02-41</t>
  </si>
  <si>
    <t>PZTS</t>
  </si>
  <si>
    <t>75O511</t>
  </si>
  <si>
    <t>PZTS, ÚSTŘEDNA DO 48 ZÓN - DODÁVKA</t>
  </si>
  <si>
    <t xml:space="preserve"> "`z výkresů č. 002, 004 a TZ` "_x000d_
 "1 = 1,000 [A] "_x000d_
 "Celkem: A = 1,000 [B] "_x000d_
 Celkem 1 = 1,000 [D]_x000d_</t>
  </si>
  <si>
    <t>75O51X</t>
  </si>
  <si>
    <t>PZTS, ÚSTŘEDNA - MONTÁŽ</t>
  </si>
  <si>
    <t>75K611</t>
  </si>
  <si>
    <t>AKUMULÁTOROVÁ BATERIE DO 50AH - DODÁVKA</t>
  </si>
  <si>
    <t xml:space="preserve"> "`z výkresů č. 002, 004 a TZ` "_x000d_
 "2 = 2,000 [A] "_x000d_
 "Celkem: A = 2,000 [B] "_x000d_
 Celkem 2 = 2,000 [D]_x000d_</t>
  </si>
  <si>
    <t>75K62X</t>
  </si>
  <si>
    <t>AKUMULÁTOROVÁ BATERIE - MONTÁŽ</t>
  </si>
  <si>
    <t>75O5J1</t>
  </si>
  <si>
    <t>PZTS, KOMUNIKAČNÍ ROZHRANÍ PRO INTEGRACI DO PROGRAMU TŘETÍCH STRAN TCP/IP - DODÁVKA</t>
  </si>
  <si>
    <t xml:space="preserve"> "`z výkresů č. 004 a TZ` "_x000d_
 "1 = 1,000 [A] "_x000d_
 "Celkem: A = 1,000 [B] "_x000d_
 Celkem 1 = 1,000 [D]_x000d_</t>
  </si>
  <si>
    <t>75O5JX</t>
  </si>
  <si>
    <t>PZTS, KOMUNIKAČNÍ ROZHRANÍ - MONTÁŽ</t>
  </si>
  <si>
    <t>75O551</t>
  </si>
  <si>
    <t>PZTS, KONCENTRÁTOR 8 ZÓN + 4 PGM VÝSTUPY V PLASTOVÉM KRYTU - DODÁVKA</t>
  </si>
  <si>
    <t xml:space="preserve"> "`z výkresů č. 002, 004 a TZ` "_x000d_
 4 = 4,000 [B]_x000d_</t>
  </si>
  <si>
    <t>75O55X</t>
  </si>
  <si>
    <t>PZTS, KONCENTRÁTOR - MONTÁŽ</t>
  </si>
  <si>
    <t>75O542</t>
  </si>
  <si>
    <t>PZTS, KLÁVESNICE - LCD DISPLEJ - DODÁVKA</t>
  </si>
  <si>
    <t>75O54X</t>
  </si>
  <si>
    <t>PZTS, KLÁVESNICE - MONTÁŽ</t>
  </si>
  <si>
    <t>75O5M2</t>
  </si>
  <si>
    <t>PZTS, SIRÉNA VENKOVNÍ - DODÁVKA</t>
  </si>
  <si>
    <t>75O5MX</t>
  </si>
  <si>
    <t>PZTS, SIRÉNA - MONTÁŽ</t>
  </si>
  <si>
    <t>75O592</t>
  </si>
  <si>
    <t>PZTS, PROSTOROVÝ DETEKTOR DUÁLNÍ - DODÁVKA</t>
  </si>
  <si>
    <t xml:space="preserve"> "`z výkresů č. 002, 004 a TZ` "_x000d_
 9 = 9,000 [B]_x000d_</t>
  </si>
  <si>
    <t>75O59X</t>
  </si>
  <si>
    <t>PZTS, PROSTOROVÝ DETEKTOR - MONTÁŽ</t>
  </si>
  <si>
    <t>75O572</t>
  </si>
  <si>
    <t>PZTS, MAGNETICKÝ KONTAKT PLASTOVÝ - TĚŽKÉ PROVEDENÍ - DODÁVKA</t>
  </si>
  <si>
    <t xml:space="preserve"> "`z výkresů č. 002, 004 a TZ` "_x000d_
 16 = 16,000 [B]_x000d_</t>
  </si>
  <si>
    <t>75O57X</t>
  </si>
  <si>
    <t>PZTS, MAGNETICKÝ KONTAKT - MONTÁŽ</t>
  </si>
  <si>
    <t>75O561</t>
  </si>
  <si>
    <t>PZTS, ROZVODNÁ KRABICE - DODÁVKA</t>
  </si>
  <si>
    <t xml:space="preserve"> "`z TZ` "_x000d_
 "7 = 7,000 [A] "_x000d_
 "Celkem: A = 7,000 [B] "_x000d_
 Celkem 7 = 7,000 [D]_x000d_</t>
  </si>
  <si>
    <t>75O56X</t>
  </si>
  <si>
    <t>PZTS, ROZVODNÁ KRABICE - MONTÁŽ</t>
  </si>
  <si>
    <t>75O5B1</t>
  </si>
  <si>
    <t>PZTS, HLÁSIČ KOUŘE - DODÁVKA</t>
  </si>
  <si>
    <t xml:space="preserve"> "`z výkresů č. 002, 004 a TZ` "_x000d_
 11 = 11,000 [B]_x000d_</t>
  </si>
  <si>
    <t>75O5BX</t>
  </si>
  <si>
    <t>PZTS, HLÁSIČ KOUŘE - MONTÁŽ</t>
  </si>
  <si>
    <t>R75O5B1T</t>
  </si>
  <si>
    <t xml:space="preserve">PZTS, TLAČÍTKOVÝ HLÁSIČ  - DODÁVKA A MONTÁŽ</t>
  </si>
  <si>
    <t xml:space="preserve">1. Položka obsahuje:  – dodávku a montáž specifikovaného bloku/zařízení včetně potřebného drobného montážního materiálu  – dodávku a montáž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</si>
  <si>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75O5G1</t>
  </si>
  <si>
    <t>PZTS, BEZKONTAKTNÍ ČTEČKA KARET - DODÁVKA</t>
  </si>
  <si>
    <t>75O5GX</t>
  </si>
  <si>
    <t>PZTS, BEZKONTAKTNÍ ČTEČKA KARET - MONTÁŽ</t>
  </si>
  <si>
    <t>75O5H1</t>
  </si>
  <si>
    <t>PZTS, PROPOJOVACÍ MODUL PRO ČTEČKU - DODÁVKA</t>
  </si>
  <si>
    <t>75O5HX</t>
  </si>
  <si>
    <t>PZTS, PROPOJOVACÍ MODUL PRO ČTEČKU - MONTÁŽ</t>
  </si>
  <si>
    <t>R75J321E</t>
  </si>
  <si>
    <t>KABEL PRO PŘÍMÝ PŘÍSTUP DO ÚSTŘEDNY</t>
  </si>
  <si>
    <t xml:space="preserve"> "`z TZ` "_x000d_
 1 = 1,000 [B]_x000d_</t>
  </si>
  <si>
    <t>KABEL PRO PŘÍMÝ PŘÍSTUP DO ÚSTŘEDNY - DODÁVKA A MONTÁŽ</t>
  </si>
  <si>
    <t>R75O5NW</t>
  </si>
  <si>
    <t>PZTS, LICENCE PRO SPRÁVU SYSTÉMU</t>
  </si>
  <si>
    <t>PZTS, LICENCE PRO SPRÁVU SYSTÉMU - DODÁVKA A MONTÁŽ</t>
  </si>
  <si>
    <t>KONFIGURACE A PŘIPOJENÍ PZTS DO PŘENOSOVÉHO SYSTÉMU</t>
  </si>
  <si>
    <t>Veškeré práce spojené s konfigurací a připojením PZTS do přenosového systému</t>
  </si>
  <si>
    <t>75O5O1</t>
  </si>
  <si>
    <t>PZTS, ŠKOLENÍ A ZÁCVIK PERSONÁLU OBSLUHUJÍCÍHO ZAŘÍZENÍ PZTS</t>
  </si>
  <si>
    <t xml:space="preserve"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 –  náklady dopravu
2. Položka neobsahuje:
 X
3. Způsob měření:
 – Specifické zkoušení a školení se udává v hodinách aktivní činnosti.</t>
  </si>
  <si>
    <t>75O5O2</t>
  </si>
  <si>
    <t>PZTS, ZÁVĚREČNÉ OŽIVENÍ, NASTAVENÍ A FUNKČNÍ ODZKOUŠENÍ ZAŘÍZENÍ PZTS</t>
  </si>
  <si>
    <t xml:space="preserve">1. Položka obsahuje:
 – kompletní montáž (oživení, konfigurace, nastavení a uvedení do provozu) specifikovaného bloku/zařízení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 –  náklady dopravu
2. Položka neobsahuje:
 X
3. Způsob měření:
 – Udává se počet kusů kompletní konstrukce nebo práce.</t>
  </si>
  <si>
    <t>75O5O3</t>
  </si>
  <si>
    <t>PZTS, PŘEZKOUŠENÍ ÚSTŘEDNY PZTS</t>
  </si>
  <si>
    <t>75O5O4</t>
  </si>
  <si>
    <t>PZTS, UVEDENÍ ÚSTŘEDNY PZTS DO TRVALÉHO PROVOZU</t>
  </si>
  <si>
    <t>75O5O5</t>
  </si>
  <si>
    <t>PZTS, REVIZE ÚSTŘEDNY PZTS</t>
  </si>
  <si>
    <t xml:space="preserve">1. Položka obsahuje:
 – cenu za kontrolu, revizi a uvedení do provozu zařízení dle příslušných norem a předpisů, včetně vystavení protokolu
 –  náklady na dopravu
2. Položka neobsahuje:
 X
3. Způsob měření:
 – Udává se počet kusů kompletní konstrukce nebo práce.</t>
  </si>
  <si>
    <t>75M972</t>
  </si>
  <si>
    <t>PŘEVODNÍK - RS232/RS485 - DODÁVKA</t>
  </si>
  <si>
    <t xml:space="preserve"> "`z TZ` "_x000d_
 2 = 2,000 [B]_x000d_</t>
  </si>
  <si>
    <t>75M97X</t>
  </si>
  <si>
    <t>PŘEVODNÍK - MONTÁŽ</t>
  </si>
  <si>
    <t>Pokládka a montáž</t>
  </si>
  <si>
    <t xml:space="preserve"> "`z výkresů č. 004 a TZ` "_x000d_
 "16 = 16,000 [A] "_x000d_
 "Celkem: A = 16,000 [B] "_x000d_
 Celkem 16 = 16,000 [D]_x000d_</t>
  </si>
  <si>
    <t xml:space="preserve"> "`z výkresů č. 004 a TZ` "_x000d_
 "2 = 2,000 [A] "_x000d_
 "Celkem: A = 2,000 [B] "_x000d_
 Celkem 2 = 2,000 [D]_x000d_</t>
  </si>
  <si>
    <t xml:space="preserve"> "`z výkresů č. 004 a TZ` "_x000d_
 "338 = 338,000 [A] "_x000d_
 "Celkem: A = 338,000 [B] "_x000d_
 Celkem 338 = 338,000 [D]_x000d_</t>
  </si>
  <si>
    <t>742P13</t>
  </si>
  <si>
    <t>ZATAŽENÍ KABELU DO CHRÁNIČKY - KABEL DO 4 KG/M</t>
  </si>
  <si>
    <t xml:space="preserve"> "`z TZ` "_x000d_
 "52 = 52,000 [A] "_x000d_
 "Celkem: A = 52,000 [B] "_x000d_
 Celkem 52 = 52,000 [D]_x000d_</t>
  </si>
  <si>
    <t>1. Položka obsahuje:
 – montáž kabelu o váze do 4 kg/m do chráničky/ kolektoru
2. Položka neobsahuje:
 X
3. Způsob měření:
Měří se metr délkový.</t>
  </si>
  <si>
    <t>87614</t>
  </si>
  <si>
    <t>CHRÁNIČKY Z TRUB PLAST DN DO 40MM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</si>
  <si>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</si>
  <si>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R87614Z</t>
  </si>
  <si>
    <t>ZASEKÁNÍ CHRÁNIČKY DO ZDI</t>
  </si>
  <si>
    <t>ZASEKÁNÍ CHRÁNIČKY DO ZDI - Zhotovení drážky ve zdi, uložení chráničky se zajištěním proti posunu, výplň drážky s povrchovou úpravou zdi</t>
  </si>
  <si>
    <t xml:space="preserve"> "`z výkresů č. 004 a TZ` "_x000d_
 "5 = 5,000 [A] "_x000d_
 "Celkem: A = 5,000 [B] "_x000d_
 Celkem 5 = 5,000 [D]_x000d_</t>
  </si>
  <si>
    <t>PS 11-02-71</t>
  </si>
  <si>
    <t xml:space="preserve"> "`z TZ` "_x000d_
 "4 = 4,000 [A] "_x000d_
 "Celkem: A = 4,000 [B] "_x000d_
 Celkem 4 = 4,000 [D]_x000d_</t>
  </si>
  <si>
    <t xml:space="preserve"> "`z TZ` "_x000d_
 "300 = 300,000 [A] "_x000d_
 "Celkem: A = 300,000 [B] "_x000d_
 Celkem 300 = 300,000 [D]_x000d_</t>
  </si>
  <si>
    <t>702211</t>
  </si>
  <si>
    <t>KABELOVÁ CHRÁNIČKA ZEMNÍ DN DO 100 MM</t>
  </si>
  <si>
    <t xml:space="preserve"> "`z TZ` "_x000d_
 "1380 = 1380,000 [A] "_x000d_
 "Celkem: A = 1380,000 [B] "_x000d_
 Celkem 1380 = 1380,000 [D]_x000d_</t>
  </si>
  <si>
    <t>Informační zařízení</t>
  </si>
  <si>
    <t>75L364</t>
  </si>
  <si>
    <t>NÁSTUPIŠTNÍ TABULE IS OBOUSTRANNÁ S ČÍSLEM KOLEJE + HODINY</t>
  </si>
  <si>
    <t xml:space="preserve"> "`z výkresů č. 002, 003, 006 a TZ` "_x000d_
 "8 = 8,000 [A] "_x000d_
 "Celkem: A = 8,000 [B] "_x000d_
 Celkem 8 = 8,000 [D]_x000d_</t>
  </si>
  <si>
    <t>75L36X</t>
  </si>
  <si>
    <t>NÁSTUPIŠTNÍ TABULE IS - MONTÁŽ</t>
  </si>
  <si>
    <t>75L3B3</t>
  </si>
  <si>
    <t>MONITOR IS LCD PŘES 40" PRO PROVOZ 24/7 - DODÁVKA</t>
  </si>
  <si>
    <t xml:space="preserve"> "`z výkresů č. 003, 005, 006 a TZ` "_x000d_
 "2 = 2,000 [A] "_x000d_
 "Celkem: A = 2,000 [B] "_x000d_
 Celkem 2 = 2,000 [D]_x000d_</t>
  </si>
  <si>
    <t>75L3BX</t>
  </si>
  <si>
    <t>MONITOR IS - MONTÁŽ</t>
  </si>
  <si>
    <t>75L391</t>
  </si>
  <si>
    <t>ELEKTRONICKÝ INFORMAČNÍ PANEL JEDNODUCHÝ - JEDNOSTRANNÝ - DODÁVKA</t>
  </si>
  <si>
    <t xml:space="preserve"> "`z výkresů č. 003, 005, 006 a TZ` "_x000d_
 "1 = 1,000 [A] "_x000d_
 "Celkem: A = 1,000 [B] "_x000d_
 Celkem 1 = 1,000 [D]_x000d_</t>
  </si>
  <si>
    <t>75L39X</t>
  </si>
  <si>
    <t>ELEKTRONICKÝ INFORMAČNÍ PANEL - MONTÁŽ</t>
  </si>
  <si>
    <t>75L3A1</t>
  </si>
  <si>
    <t>INFORMAČNÍ PRVEK, HLASOVÝ MODUL PRO NEVIDOMÉ - DODÁVKA</t>
  </si>
  <si>
    <t xml:space="preserve"> "`z TZ` "_x000d_
 "10 = 10,000 [A] "_x000d_
 "Celkem: A = 10,000 [B] "_x000d_
 Celkem 10 = 10,000 [D]_x000d_</t>
  </si>
  <si>
    <t>75L3A7</t>
  </si>
  <si>
    <t>INFORMAČNÍ PRVEK, SLOUP PRO JEDNU INFORMAČNÍ TABULI SE ZASTŘEŠENÍM - DODÁVKA</t>
  </si>
  <si>
    <t xml:space="preserve"> "`z výkresů č. 002, 006 a TZ` "_x000d_
 "2 = 2,000 [A] "_x000d_
 "Celkem: A = 2,000 [B] "_x000d_
 Celkem 2 = 2,000 [D]_x000d_</t>
  </si>
  <si>
    <t>75L3A8</t>
  </si>
  <si>
    <t xml:space="preserve">INFORMAČNÍ PRVEK, SLOUP PRO DVĚ INFORMAČNÍ TABULE SE  ZASTŘEŠENÍM - DODÁVKA</t>
  </si>
  <si>
    <t xml:space="preserve"> "`z výkresů č. 002, 006 a TZ` "_x000d_
 "3 = 3,000 [A] "_x000d_
 "Celkem: A = 3,000 [B] "_x000d_
 Celkem 3 = 3,000 [D]_x000d_</t>
  </si>
  <si>
    <t>75L3AX</t>
  </si>
  <si>
    <t>INFORMAČNÍ PRVEK, - MONTÁŽ</t>
  </si>
  <si>
    <t xml:space="preserve"> "`z výkresů č. 002, 006 a TZ` "_x000d_
 "4 = 4,000 [A] "_x000d_
 "Celkem: A = 4,000 [B] "_x000d_
 Celkem 4 = 4,000 [D]_x000d_</t>
  </si>
  <si>
    <t>75L3D1</t>
  </si>
  <si>
    <t>HW PRO ŘÍZENÍ SYSTÉMU ŘÍDÍCÍ SERVER PRO ŘÍZENÍ INFORMAČNÍHO ZAŘÍZENÍ - DODÁVKA</t>
  </si>
  <si>
    <t>75L3D3</t>
  </si>
  <si>
    <t>HW PRO ŘÍZENÍ SYSTÉMU OVLÁDACÍ PRACOVIŠTĚ PRO ŘÍZENÍ INFORMAČNÍHO ZAŘÍZENÍ - DODÁVKA</t>
  </si>
  <si>
    <t>75L3DX</t>
  </si>
  <si>
    <t>HW PRO ŘÍZENÍ SYSTÉMU - MONTÁŽ</t>
  </si>
  <si>
    <t>75L3EC</t>
  </si>
  <si>
    <t>SW MODUL DÁLKOVÉHO ŘÍZENÍ TABULÍ (PRO JEDNOTLIVOU STANICI NA TRATI)</t>
  </si>
  <si>
    <t>75L3EH</t>
  </si>
  <si>
    <t>SW MODUL SW + HW, PŘIPOJENÍ NA GTN ZAPEZPEČOVACÍHO ZAŘÍZENÍ</t>
  </si>
  <si>
    <t>75L3G1</t>
  </si>
  <si>
    <t>SW PRO ŘÍZENÍ SYSTÉMU (ŽST. SAMOSTATNÁ VELKÁ) - SW CŘP (KLIENT+SERVER) PRO 1 STANICI</t>
  </si>
  <si>
    <t>75L3G2</t>
  </si>
  <si>
    <t>SW PRO ŘÍZENÍ SYSTÉMU (ŽST. SAMOSTATNÁ VELKÁ) - SW MODUL ŘÍZENÍ TABULÍ</t>
  </si>
  <si>
    <t>75L3G3</t>
  </si>
  <si>
    <t>SW PRO ŘÍZENÍ SYSTÉMU (ŽST. SAMOSTATNÁ VELKÁ) - SW MODUL HLÁŠENÍ</t>
  </si>
  <si>
    <t>75L3G4</t>
  </si>
  <si>
    <t>SW PRO ŘÍZENÍ SYSTÉMU (ŽST. SAMOSTATNÁ VELKÁ) - SW MODUL PRO PODPORU HLÁSIČE PRO NEVIDOMÉ</t>
  </si>
  <si>
    <t>75L3G5</t>
  </si>
  <si>
    <t>SW PRO ŘÍZENÍ SYSTÉMU (ŽST. SAMOSTATNÁ VELKÁ) - SW MODUL PRO ŘÍZENÍ RÚ</t>
  </si>
  <si>
    <t>75L3G6</t>
  </si>
  <si>
    <t>SW PRO ŘÍZENÍ SYSTÉMU (ŽST. SAMOSTATNÁ VELKÁ) - PŘÍPRAVA DAT GVD, INSTALACE A KONFIGURACE</t>
  </si>
  <si>
    <t>75L3H1</t>
  </si>
  <si>
    <t xml:space="preserve">SW PRO ŘÍZENÍ SYSTÉMU (OSTATNÍ SPOLEČNÉ POLOŽKY) - SW MODUL  - ODJEZDY/PŘÍJEZDY VLAKŮ NA INF.MONITORU</t>
  </si>
  <si>
    <t>75L3H2</t>
  </si>
  <si>
    <t xml:space="preserve">SW PRO ŘÍZENÍ SYSTÉMU (OSTATNÍ SPOLEČNÉ POLOŽKY) - SW MODUL  PRO ELEKTRONICKÝ INFORMAČNÍ PANEL JEDNOSTRANNÝ</t>
  </si>
  <si>
    <t>75L3I1</t>
  </si>
  <si>
    <t>ZAŠKOLENÍ OBSLUHY NA MÍSTĚ, INSTALACE, DOPRAVA DO 200 KM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</si>
  <si>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</si>
  <si>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75L3J2</t>
  </si>
  <si>
    <t>ŠÉFMONTÁŽE, ZKOUŠENÍ, OŽIVENÍ, REVIZE INFORMAČNÍHO SYSTÉMU DO 30 PRVKŮ</t>
  </si>
  <si>
    <t xml:space="preserve"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 – Udává se počet kusů kompletní konstrukce a práce.</t>
  </si>
  <si>
    <t>R747AALI</t>
  </si>
  <si>
    <t>KONFIGURACE A PŘIPOJENÍ INF. ZAŘÍZENÍ DO PŘENOSOVÉHO SYSTÉMU, OŽIVENÍ SYSTÉMU</t>
  </si>
  <si>
    <t>Položka obsahuje: veškeré práce spojené s konfigurací a připojení inf. zařízení do přenosového systému, oživení systému</t>
  </si>
  <si>
    <t xml:space="preserve"> "`z výkresů č. 002, 003 a TZ` "_x000d_
 "1165 = 1165,000 [A] "_x000d_
 "Celkem: A = 1165,000 [B] "_x000d_
 Celkem 1165 = 1165,000 [D]_x000d_</t>
  </si>
  <si>
    <t>742G12</t>
  </si>
  <si>
    <t>KABEL NN DVOU- A TŘÍŽÍLOVÝ CU S PLASTOVOU IZOLACÍ OD 4 DO 16 MM2</t>
  </si>
  <si>
    <t>742L12</t>
  </si>
  <si>
    <t>UKONČENÍ DVOU AŽ PĚTIŽÍLOVÉHO KABELU V ROZVADĚČI NEBO NA PŘÍSTROJI OD 4 DO 16 MM2</t>
  </si>
  <si>
    <t xml:space="preserve"> "`z výkresů č. 002, 003 a TZ` "_x000d_
 "44 = 44,000 [A] "_x000d_
 "Celkem: A = 44,000 [B] "_x000d_
 Celkem 44 = 44,000 [D]_x000d_</t>
  </si>
  <si>
    <t xml:space="preserve"> "`z TZ` "_x000d_
 "1730 = 1730,000 [A] "_x000d_
 "Celkem: A = 1730,000 [B] "_x000d_
 Celkem 1730 = 1730,000 [D]_x000d_</t>
  </si>
  <si>
    <t xml:space="preserve"> "`z výkresů č. 003 a TZ` "_x000d_
 "4 = 4,000 [A] "_x000d_
 "Celkem: A = 4,000 [B] "_x000d_
 Celkem 4 = 4,000 [D]_x000d_</t>
  </si>
  <si>
    <t>R75L163I</t>
  </si>
  <si>
    <t>ROZVODNÁ KRABICE PRO INF. ZAŘÍZENÍ - DODÁVKA A MONTÁŽ</t>
  </si>
  <si>
    <t xml:space="preserve"> "`z TZ` "_x000d_
 "11 = 11,000 [A] "_x000d_
 "Celkem: A = 11,000 [B] "_x000d_
 Celkem 11 = 11,000 [D]_x000d_</t>
  </si>
  <si>
    <t>744Q41</t>
  </si>
  <si>
    <t>SVODIČ PŘEPĚTÍ TYP 3 (TŘÍDA D) 1-2 PÓLOVÝ</t>
  </si>
  <si>
    <t>R75K452P</t>
  </si>
  <si>
    <t>PŘEPĚŤOVÁ OCHRANA PRO KABEL FTP</t>
  </si>
  <si>
    <t>75K341</t>
  </si>
  <si>
    <t>ZÁLOŽNÍ ZDROJ UPS 230 V DO 6000 VA - DODÁVKA</t>
  </si>
  <si>
    <t xml:space="preserve"> "`z výkresů č. 003 a TZ` "_x000d_
 "1 = 1,000 [A] "_x000d_
 "Celkem: A = 1,000 [B] "_x000d_
 Celkem 1 = 1,000 [D]_x000d_</t>
  </si>
  <si>
    <t>75K34X</t>
  </si>
  <si>
    <t>ZÁLOŽNÍ ZDROJ UPS 230 V DO 6000 VA - MONTÁŽ</t>
  </si>
  <si>
    <t>75L3DY</t>
  </si>
  <si>
    <t>HW PRO ŘÍZENÍ SYSTÉMU - DEMONTÁŽ</t>
  </si>
  <si>
    <t>75L3BY</t>
  </si>
  <si>
    <t>MONITOR IS - DEMONTÁŽ</t>
  </si>
  <si>
    <t>Položka obsahuje: veškeré práce spojené s demontáží stávající kabelizace z úložných tras</t>
  </si>
  <si>
    <t xml:space="preserve"> "`z TZ` "_x000d_
 "0.03 = 0,030 [A] "_x000d_
 "Celkem: A = 0,030 [B] "_x000d_
 Celkem 0,03 = 0,030 [D]_x000d_</t>
  </si>
  <si>
    <t>R75E1C7</t>
  </si>
  <si>
    <t>1. Položka obsahuje: – protokol autorizovanou osobou podle požadavku ČSN, včetně hodnocení 2. Položka neobsahuje: X 3. Způsob měření:</t>
  </si>
  <si>
    <t>PS 11-02-72</t>
  </si>
  <si>
    <t xml:space="preserve"> "`z TZ` "_x000d_
 "0.8 = 0,800 [A] "_x000d_
 "Celkem: A = 0,800 [B] "_x000d_
 Celkem 0,8 = 0,800 [D]_x000d_</t>
  </si>
  <si>
    <t xml:space="preserve"> "`z TZ` "_x000d_
 "80 = 80,000 [A] "_x000d_
 "Celkem: A = 80,000 [B] "_x000d_
 Celkem 80 = 80,000 [D]_x000d_</t>
  </si>
  <si>
    <t>75L3B5</t>
  </si>
  <si>
    <t>MONITOR IS KRYT OCHRANNÝ TEMPEROVANÝ DO 40", ANTIVANDAL PROVEDENÍ - DODÁVKA</t>
  </si>
  <si>
    <t xml:space="preserve"> "`z výkresů č. 002, 003, 006 a TZ` "_x000d_
 "1 = 1,000 [A] "_x000d_
 "Celkem: A = 1,000 [B] "_x000d_
 Celkem 1 = 1,000 [D]_x000d_</t>
  </si>
  <si>
    <t>75L3A4</t>
  </si>
  <si>
    <t>INFORMAČNÍ PRVEK, ZÁVĚS PRO INFORMAČNÍ TABULE - DODÁVKA</t>
  </si>
  <si>
    <t xml:space="preserve"> "`z výkresů č. 002, 006 a TZ` "_x000d_
 "1 = 1,000 [A] "_x000d_
 "Celkem: A = 1,000 [B] "_x000d_
 Celkem 1 = 1,000 [D]_x000d_</t>
  </si>
  <si>
    <t>položka obsahuje veškeré práce spojené s konfigurací a připojením inf. zařízení do přenosového systému, oživení systému</t>
  </si>
  <si>
    <t>75J321</t>
  </si>
  <si>
    <t>KABEL SDĚLOVACÍ PRO STRUKTUROVANOU KABELÁŽ FTP/STP</t>
  </si>
  <si>
    <t xml:space="preserve"> "`z výkresů č. 002, 003 a TZ` "_x000d_
 "0.16 = 0,160 [A] "_x000d_
 "Celkem: A = 0,160 [B] "_x000d_
 Celkem 0,16 = 0,160 [D]_x000d_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</si>
  <si>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kmpárech.</t>
  </si>
  <si>
    <t>75J32X</t>
  </si>
  <si>
    <t>KABEL SDĚLOVACÍ PRO STRUKTUROVANOU KABELÁŽ FTP/STP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</si>
  <si>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kmpárech.</t>
  </si>
  <si>
    <t xml:space="preserve"> "`z výkresů č. 002, 003 a TZ` "_x000d_
 "40 = 40,000 [A] "_x000d_
 "Celkem: A = 40,000 [B] "_x000d_
 Celkem 40 = 40,000 [D]_x000d_</t>
  </si>
  <si>
    <t xml:space="preserve"> "`z výkresů č. 002, 003 a TZ` "_x000d_
 "1 = 1,000 [A] "_x000d_
 "Celkem: A = 1,000 [B] "_x000d_
 Celkem 1 = 1,000 [D]_x000d_</t>
  </si>
  <si>
    <t xml:space="preserve"> "`z výkresů č. 002, 003 a TZ` "_x000d_
 "80 = 80,000 [A] "_x000d_
 "Celkem: A = 80,000 [B] "_x000d_
 Celkem 80 = 80,000 [D]_x000d_</t>
  </si>
  <si>
    <t xml:space="preserve"> "`z výkresů č. 003, 005 a TZ` "_x000d_
 "1 = 1,000 [A] "_x000d_
 "Celkem: A = 1,000 [B] "_x000d_
 Celkem 1 = 1,000 [D]_x000d_</t>
  </si>
  <si>
    <t>PS 11-02-81</t>
  </si>
  <si>
    <t>MRS</t>
  </si>
  <si>
    <t>75N23Y</t>
  </si>
  <si>
    <t>MRS, OVLÁDACÍ PRACOVIŠTĚ - DEMONTÁŽ</t>
  </si>
  <si>
    <t xml:space="preserve"> "`z výkresů č. 002, 003 a TZ` "_x000d_
 "4 = 4,000 [A] "_x000d_
 "Celkem: A = 4,000 [B] "_x000d_
 Celkem 4 = 4,000 [D]_x000d_</t>
  </si>
  <si>
    <t>75N23X</t>
  </si>
  <si>
    <t>MRS, OVLÁDACÍ PRACOVIŠTĚ - MONTÁŽ</t>
  </si>
  <si>
    <t>75N21Y</t>
  </si>
  <si>
    <t>MRS, RADIOSTANICE - DEMONTÁŽ</t>
  </si>
  <si>
    <t>75N21X</t>
  </si>
  <si>
    <t>MRS, RADIOSTANICE - MONTÁŽ</t>
  </si>
  <si>
    <t>75N24Y</t>
  </si>
  <si>
    <t>MRS, NAPÁJECÍ ZDROJ RADIOSTANICE - DEMONTÁŽ</t>
  </si>
  <si>
    <t>75N24X</t>
  </si>
  <si>
    <t>MRS, NAPÁJECÍ ZDROJ RADIOSTANICE - MONTÁŽ</t>
  </si>
  <si>
    <t>75N271</t>
  </si>
  <si>
    <t>MRS, KOAXIÁLNÍ KABEL VNITŘNÍ PRŮMĚRU DO 35 MM</t>
  </si>
  <si>
    <t xml:space="preserve"> "`z výkresů č. 003 a TZ` "_x000d_
 "160 = 160,000 [A] "_x000d_
 "Celkem: A = 160,000 [B] "_x000d_
 Celkem 160 = 160,000 [D]_x000d_</t>
  </si>
  <si>
    <t>75N273</t>
  </si>
  <si>
    <t>MRS, KOAXIÁLNÍ KABEL VNITŘNÍ - SADA KONEKTORŮ (2KS)</t>
  </si>
  <si>
    <t xml:space="preserve">1. Položka obsahuje:  – dodávku specifikovaného bloku/zařízení včetně potřebného drobného montážního materiálu  – dodávku souvisejícího příslušenství pro specifikovaný blok/zařízení  – dopravu a skladování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Udává se počet kusů kompletní konstrukce nebo práce.</t>
  </si>
  <si>
    <t>75N27X</t>
  </si>
  <si>
    <t>MRS, KOAXIÁLNÍ KABEL VNITŘNÍ - MONTÁŽ</t>
  </si>
  <si>
    <t xml:space="preserve"> "`z výkresů č. 003 a TZ` "_x000d_
 "80 = 80,000 [A] "_x000d_
 "Celkem: A = 80,000 [B] "_x000d_
 Celkem 80 = 80,000 [D]_x000d_</t>
  </si>
  <si>
    <t xml:space="preserve"> "`z výkresů č. 003 a TZ` "_x000d_
 "100 = 100,000 [A] "_x000d_
 "Celkem: A = 100,000 [B] "_x000d_
 Celkem 100 = 100,000 [D]_x000d_</t>
  </si>
  <si>
    <t>703131</t>
  </si>
  <si>
    <t>KABELOVÝ ROŠT/LÁVKA NOSNÝ S FUNKČNÍ ODOLNOSTÍ PŘI POŽÁRU VČETNĚ UPEVNĚNÍ A PŘÍSLUŠENSTVÍ SVĚTLÉ ŠÍŘKY DO 100 MM</t>
  </si>
  <si>
    <t xml:space="preserve"> "`z TZ` "_x000d_
 "20 = 20,000 [A] "_x000d_
 "Celkem: A = 20,000 [B] "_x000d_
 Celkem 20 = 20,000 [D]_x000d_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</si>
  <si>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</si>
  <si>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75N621</t>
  </si>
  <si>
    <t>KOMPLEXNÍ OCHRANA MRS PŘED BLESKEM A PŘEPĚTÍM - DODÁVKA</t>
  </si>
  <si>
    <t>75N62X</t>
  </si>
  <si>
    <t>KOMPLEXNÍ OCHRANA MRS PŘED BLESKEM A PŘEPĚTÍM - MONTÁŽ</t>
  </si>
  <si>
    <t>75N255</t>
  </si>
  <si>
    <t>MRS, SMĚROVÁNÍ ANTÉN</t>
  </si>
  <si>
    <t>1. Položka obsahuje:
 – kompletní nastavení anténního systému a souvisejícího příslušenství včetně všech potřebných prací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</si>
  <si>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R7598085125</t>
  </si>
  <si>
    <t>MĚŘENÍ SYSTÉMU ANTÉNNÍHO</t>
  </si>
  <si>
    <t>Měření systému anténního</t>
  </si>
  <si>
    <t>75N714</t>
  </si>
  <si>
    <t>MĚŘENÍ RÁDIOVÝCH SÍTÍ PO REALIZACI PRO PÁSMO 150 MHZ</t>
  </si>
  <si>
    <t>1. Položka obsahuje:
 – kompletní měření a vyhodnocení rádiového signálu po realizaci rádiového systému měřícím vozem
 – vystavení měřících protokolů případně závěrečné zprávy
 – veškeré potřebné mechanizmy (měřící přístroje),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</si>
  <si>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R75N28WL</t>
  </si>
  <si>
    <t>DOPLNĚNÍ LICENCE APC</t>
  </si>
  <si>
    <t>DOPLNĚNÍ LICENCE APC - DODÁVKA A MONTÁŽ</t>
  </si>
  <si>
    <t>R75N28WK</t>
  </si>
  <si>
    <t>KARTA APC - DODÁVKA A MONTÁŽ</t>
  </si>
  <si>
    <t>742Z23</t>
  </si>
  <si>
    <t>DEMONTÁŽ KABELOVÉHO VEDENÍ NN</t>
  </si>
  <si>
    <t xml:space="preserve"> "`z výkresů č. 003 a TZ` "_x000d_
 "260 = 260,000 [A] "_x000d_
 "Celkem: A = 260,000 [B] "_x000d_
 Celkem 260 = 260,000 [D]_x000d_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</si>
  <si>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</si>
  <si>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703521</t>
  </si>
  <si>
    <t>ELEKTROINSTALAČNÍ LIŠTA S FUNKČNÍ ODOLNOSTÍ PŘI POŽÁRU ŠÍŘKY DO 30 MM</t>
  </si>
  <si>
    <t xml:space="preserve"> "`z TZ` "_x000d_
 "25 = 25,000 [A] "_x000d_
 "Celkem: A = 25,000 [B] "_x000d_
 Celkem 25 = 25,000 [D]_x000d_</t>
  </si>
  <si>
    <t>PS 11-02-82</t>
  </si>
  <si>
    <t>TRS</t>
  </si>
  <si>
    <t>75N18Y</t>
  </si>
  <si>
    <t>TRS, OVLÁDACÍ SKŘÍŇKA - DEMONTÁŽ</t>
  </si>
  <si>
    <t>75N18X</t>
  </si>
  <si>
    <t>TRS, OVLÁDACÍ SKŘÍŇKA - MONTÁŽ</t>
  </si>
  <si>
    <t>75N11Y</t>
  </si>
  <si>
    <t>TRS, RADIOSTANICE ZÁKLADNOVÁ - DEMONTÁŽ</t>
  </si>
  <si>
    <t>75N11X</t>
  </si>
  <si>
    <t>TRS, RADIOSTANICE ZÁKLADNOVÁ - MONTÁŽ</t>
  </si>
  <si>
    <t>75N17Y</t>
  </si>
  <si>
    <t>TRS, OVLÁDACÍ BLOK - DEMONTÁŽ</t>
  </si>
  <si>
    <t>75N17X</t>
  </si>
  <si>
    <t>TRS, OVLÁDACÍ BLOK - MONTÁŽ</t>
  </si>
  <si>
    <t>75N12Y</t>
  </si>
  <si>
    <t>TRS, TRAŤOVÝ ROZBOČOVAČ - DEMONTÁŽ</t>
  </si>
  <si>
    <t>75N12X</t>
  </si>
  <si>
    <t>TRS, TRAŤOVÝ ROZBOČOVAČ - MONTÁŽ</t>
  </si>
  <si>
    <t>75N1AY</t>
  </si>
  <si>
    <t>TRS, NAPÁJECÍ ZDROJ - DEMONTÁŽ</t>
  </si>
  <si>
    <t>75N1AX</t>
  </si>
  <si>
    <t>TRS, NAPÁJECÍ ZDROJ - MONTÁŽ</t>
  </si>
  <si>
    <t>75N1D1</t>
  </si>
  <si>
    <t>TRS, KOAXIÁLNÍ KABEL VNITŘNÍ PRŮMĚRU DO 35 MM</t>
  </si>
  <si>
    <t xml:space="preserve"> "`z výkresů č. 003 a TZ` "_x000d_
 "40 = 40,000 [A] "_x000d_
 "Celkem: A = 40,000 [B] "_x000d_
 Celkem 40 = 40,000 [D]_x000d_</t>
  </si>
  <si>
    <t>75N1D3</t>
  </si>
  <si>
    <t>TRS, KOAXIÁLNÍ KABEL VNITŘNÍ - SADA KONEKTORŮ (2KS) - DODÁVKA</t>
  </si>
  <si>
    <t>75N1DX</t>
  </si>
  <si>
    <t>TRS, KOAXIÁLNÍ KABEL VNITŘNÍ - MONTÁŽ</t>
  </si>
  <si>
    <t>75N1F1</t>
  </si>
  <si>
    <t>TRS, SYSTÉMOVÝ KABEL K OVLÁDACÍ SKŘÍŇCE</t>
  </si>
  <si>
    <t xml:space="preserve"> "`z výkresů č. 003 a TZ` "_x000d_
 "25 = 25,000 [A] "_x000d_
 "Celkem: A = 25,000 [B] "_x000d_
 Celkem 25 = 25,000 [D]_x000d_</t>
  </si>
  <si>
    <t>75N1F2</t>
  </si>
  <si>
    <t>TRS, SYSTÉMOVÝ KABEL K OVLÁDACÍ SKŘÍŇCE - SADA KONEKTORŮ (2KS) - DODÁVKA</t>
  </si>
  <si>
    <t>75N1FX</t>
  </si>
  <si>
    <t>TRS, SYSTÉMOVÝ KABEL K OVLÁDACÍ SKŘÍŇCE - MONTÁŽ</t>
  </si>
  <si>
    <t>75N1G3</t>
  </si>
  <si>
    <t>TRS, IP BLOK VNPN - DODÁVKA</t>
  </si>
  <si>
    <t>75N1G2</t>
  </si>
  <si>
    <t>TRS, IP BLOK INTERFACE - DODÁVKA</t>
  </si>
  <si>
    <t>75N1GX</t>
  </si>
  <si>
    <t>TRS, IP BLOK - MONTÁŽ</t>
  </si>
  <si>
    <t>75N1H1</t>
  </si>
  <si>
    <t>TRS, RÁDIOVÝ SERVER - DODÁVKA</t>
  </si>
  <si>
    <t>75N1HW</t>
  </si>
  <si>
    <t>TRS, RÁDIOVÝ SERVER - DOPLNĚNÍ HW, SW, LICENCE</t>
  </si>
  <si>
    <t>1. Položka obsahuje:
 – dodávku specifikovaného bloku/zařízení včetně potřebného drobného montážního materiálu
 – dodávku softwarové licence pro specifický blok/zařízení včetně souvisejícího příslušenství pro specifikovaný blok/zařízení
 – dodávku souvisejícího příslušenství pro specifikovaný blok/zařízení
 – náklady na dopravu a skladování
 – kompletní montáž (oživení, konfigurace, nastavení a uvedení do provozu) specifikovaného bloku/zařízení/licence a souvisejícího příslušenství včetně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</si>
  <si>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75N1HX</t>
  </si>
  <si>
    <t>TRS, RÁDIOVÝ SERVER - MONTÁŽ</t>
  </si>
  <si>
    <t>75N611</t>
  </si>
  <si>
    <t>KOMPLEXNÍ OCHRANA TRS PŘED BLESKEM A PŘEPĚTÍM - DODÁVKA</t>
  </si>
  <si>
    <t>75N61X</t>
  </si>
  <si>
    <t>KOMPLEXNÍ OCHRANA TRS PŘED BLESKEM A PŘEPĚTÍM - MONTÁŽ</t>
  </si>
  <si>
    <t>75N1B5</t>
  </si>
  <si>
    <t>TRS, SMĚROVÁNÍ ANTÉN</t>
  </si>
  <si>
    <t>75N712</t>
  </si>
  <si>
    <t>MĚŘENÍ RÁDIOVÝCH SÍTÍ PO REALIZACI PRO PÁSMO 460 MHZ</t>
  </si>
  <si>
    <t>R75N1GST</t>
  </si>
  <si>
    <t>TRS, OŽIVENÍ STUHOVÉ SÍTĚ</t>
  </si>
  <si>
    <t>R75N1GNST</t>
  </si>
  <si>
    <t>TRS, NASTAVENÍ STUHOVÉ SÍTĚ</t>
  </si>
  <si>
    <t xml:space="preserve"> "`z TZ` "_x000d_
 "65 = 65,000 [A] "_x000d_
 "Celkem: A = 65,000 [B] "_x000d_
 Celkem 65 = 65,000 [D]_x000d_</t>
  </si>
  <si>
    <t>PS 11-02-83</t>
  </si>
  <si>
    <t>75JB11</t>
  </si>
  <si>
    <t>DATOVÝ ROZVADĚČ 19" 600X600 DO 15 U - DODÁVKA</t>
  </si>
  <si>
    <t>75JB1X</t>
  </si>
  <si>
    <t>DATOVÝ ROZVADĚČ 19" 600X600 - MONTÁŽ</t>
  </si>
  <si>
    <t>R743F11</t>
  </si>
  <si>
    <t>SKŘÍŇ ELEKTROMĚROVÁ PRO PŘÍMÉ MĚŘENÍ DO 80 A JEDNOSAZBOVÉ VČETNĚ VÝSTROJE</t>
  </si>
  <si>
    <t xml:space="preserve">1. Položka obsahuje:  – instalaci do požadovaného místa vč. nutných úprav pro zabudování  – technický popis viz. projektová dokumentace 2. Položka neobsahuje:  – zemní práce 3. Způsob měření: Udává se počet kusů kompletní konstrukce nebo práce.'</t>
  </si>
  <si>
    <t xml:space="preserve"> "`z výkresu č. 002, 003 a TZ` "_x000d_
 "69 = 69,000 [A] "_x000d_
 "Celkem: A = 69,000 [B] "_x000d_
 Celkem 69 = 69,000 [D]_x000d_</t>
  </si>
  <si>
    <t>MĚŘENÍ A ZKOUŠENÍ SILOVÝCH KABELŮ, VČ. PROTOKOLŮ</t>
  </si>
  <si>
    <t>75J721</t>
  </si>
  <si>
    <t>KABEL KOAXIÁLNÍ PRO VNITŘNÍ POUŽITÍ PRŮMĚRU PŘES 5 MM - DODÁVKA</t>
  </si>
  <si>
    <t xml:space="preserve"> "`z výkresu č. 002, 003 a TZ` "_x000d_
 "15 = 15,000 [A] "_x000d_
 "Celkem: A = 15,000 [B] "_x000d_
 Celkem 15 = 15,000 [D]_x000d_</t>
  </si>
  <si>
    <t>1. Položka obsahuje:
 – dodávku specifikované kabelizace včetně potřebného drobného montážního materiálu
 – dodávku souvisejícího příslušenství pro specifickou kabelizaci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 kabelizace se měří v délce udané v metrech.</t>
  </si>
  <si>
    <t>75J72X</t>
  </si>
  <si>
    <t>KABEL KOAXIÁLNÍ PRO VNITŘNÍ POUŽITÍ PRŮMĚRU PŘES 5 MM - MONTÁŽ</t>
  </si>
  <si>
    <t>R742L11</t>
  </si>
  <si>
    <t>UKONČENÍ KOAXIÁLNÍHO KABELU</t>
  </si>
  <si>
    <t xml:space="preserve"> "`z výkresu č. 002, 003 a TZ` "_x000d_
 "2 = 2,000 [A] "_x000d_
 "Celkem: A = 2,000 [B] "_x000d_
 Celkem 2 = 2,000 [D]_x000d_</t>
  </si>
  <si>
    <t>UKONČENÍ KOAXIÁLNÍHO KABELU - VČ. PŘIDRUŽENÉHO MATERIÁLU A PRACÍ</t>
  </si>
  <si>
    <t>75IJ31</t>
  </si>
  <si>
    <t>MĚŘENÍ ZÁVĚREČNÉ KOAXIÁLNÍHO KABELU</t>
  </si>
  <si>
    <t xml:space="preserve"> "`z výkresu č. 002, 003 a TZ` "_x000d_
 "120 = 120,000 [A] "_x000d_
 "Celkem: A = 120,000 [B] "_x000d_
 Celkem 120 = 120,000 [D]_x000d_</t>
  </si>
  <si>
    <t xml:space="preserve"> "`z TZ` "_x000d_
 "196 = 196,000 [A] "_x000d_
 "Celkem: A = 196,000 [B] "_x000d_
 Celkem 196 = 196,000 [D]_x000d_</t>
  </si>
  <si>
    <t xml:space="preserve"> "`z TZ` "_x000d_
 "184 = 184,000 [A] "_x000d_
 "Celkem: A = 184,000 [B] "_x000d_
 Celkem 184 = 184,000 [D]_x000d_</t>
  </si>
  <si>
    <t>87626</t>
  </si>
  <si>
    <t>CHRÁNIČKY Z TRUB PLAST DN DO 80MM</t>
  </si>
  <si>
    <t>R702522</t>
  </si>
  <si>
    <t>ZASEKÁNÍ CHRÁNIČKY DO ZDIVA, VČ. POVRCHOVÉ ÚPRAVY ZDI</t>
  </si>
  <si>
    <t>ZASEKÁNÍ CHRÁNIČKY DO ZDIVA, VČ. POVRCHOVÉ ÚPRAVY ZDI PRO UPEVNĚNÍ CHRÁNIČKY A ZAPRAVENÍ ZDIVA</t>
  </si>
  <si>
    <t>702522</t>
  </si>
  <si>
    <t>PRŮRAZ ZDIVEM (PŘÍČKOU) BETONOVÝM TLOUŠŤKY PŘES 45 DO 60 CM</t>
  </si>
  <si>
    <t xml:space="preserve"> "`z TZ` "_x000d_
 "18 = 18,000 [A] "_x000d_
 "Celkem: A = 18,000 [B] "_x000d_
 Celkem 18 = 18,000 [D]_x000d_</t>
  </si>
  <si>
    <t>1. Položka obsahuje: – při provádění prací na zařízení, které je v provozu, určují pracovníci správy dopravní cesty kdy a jak je možné potřebný zásah provést – ztrátu času pracovníků prozozovatele, kteří tento čas využijí ve prospěch prováděné stavby 2. Položka neobsahuje: X 3. Způsob měření:</t>
  </si>
  <si>
    <t>R93331</t>
  </si>
  <si>
    <t>STATICKÝ VÝPOČET ANTÉNNÍHO STOŽÁRU</t>
  </si>
  <si>
    <t>STATICKÝ VÝPOČET ANTÉNNÍHO STOŽÁRU - DODÁVKA</t>
  </si>
  <si>
    <t>R29611K</t>
  </si>
  <si>
    <t>KOORDINACE SE SPRÁVCEM ZAŘÍZENÍ</t>
  </si>
  <si>
    <t>PS 11-02-91</t>
  </si>
  <si>
    <t xml:space="preserve"> "`z výkresů č. 002 a TZ` "_x000d_
 "0.089 = 0,089 [A] "_x000d_
 "Celkem: A = 0,089 [B] "_x000d_
 Celkem 0,089 = 0,089 [D]_x000d_</t>
  </si>
  <si>
    <t xml:space="preserve"> "8 = 8,000 [A] "_x000d_
 "Celkem: A = 8,000 [B] "_x000d_
 Celkem 8 = 8,000 [C]_x000d_</t>
  </si>
  <si>
    <t xml:space="preserve"> "15.575 = 15,575 [A] "_x000d_
 "Celkem: A = 15,575 [B] "_x000d_
 Celkem 15,575 = 15,575 [C]_x000d_</t>
  </si>
  <si>
    <t xml:space="preserve"> "`z TZ` "_x000d_
 "89 = 89,000 [A] "_x000d_
 "Celkem: A = 89,000 [B] "_x000d_
 Celkem 89 = 89,000 [D]_x000d_</t>
  </si>
  <si>
    <t xml:space="preserve"> "31.15 = 31,150 [A] "_x000d_
 "Celkem: A = 31,150 [B] "_x000d_
 Celkem 31,15 = 31,150 [C]_x000d_</t>
  </si>
  <si>
    <t xml:space="preserve"> "`z výkresů č. 002 a TZ` "_x000d_
 "920 = 920,000 [A] "_x000d_
 "Celkem: A = 920,000 [B] "_x000d_
 Celkem 920 = 920,000 [D]_x000d_</t>
  </si>
  <si>
    <t>Kamerové zařízení</t>
  </si>
  <si>
    <t>75L421</t>
  </si>
  <si>
    <t>KAMERA DIGITÁLNÍ (IP) PEVNÁ - DODÁVKA</t>
  </si>
  <si>
    <t xml:space="preserve"> "`z výkresů č. 002, 003 a TZ` "_x000d_
 "36 = 36,000 [A] "_x000d_
 "Celkem: A = 36,000 [B] "_x000d_
 Celkem 36 = 36,000 [D]_x000d_</t>
  </si>
  <si>
    <t>75L42X</t>
  </si>
  <si>
    <t>KAMERA DIGITÁLNÍ (IP) - MONTÁŽ</t>
  </si>
  <si>
    <t>75L454</t>
  </si>
  <si>
    <t>KAMEROVÝ SERVER - ZÁZNAMOVÉ ZAŘÍZENÍ, DO 64 KAMER (HW, SW) - DODÁVKA</t>
  </si>
  <si>
    <t>1. Položka obsahuje:
 – dodávku specifikovaného bloku/zařízení včetně potřebného drobného montážního materiálu
 – dodávku specifického software pro specifický blok/zařízení včetně souvisejícího příslušenství pro specifikovaný blok/zařízení
 – dodávku softwarové licence pro specifický blok/zařízení včetně souvisejícího příslušenství pro specifikovaný blok/zařízení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</si>
  <si>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75L457</t>
  </si>
  <si>
    <t>KAMEROVÝ SERVER - HDD PŘES 2 TB, PRO PROVOZ 24/7 - DODÁVKA</t>
  </si>
  <si>
    <t>75L45X</t>
  </si>
  <si>
    <t>KAMEROVÝ SERVER - MONTÁŽ</t>
  </si>
  <si>
    <t>75K321</t>
  </si>
  <si>
    <t>ZÁLOŽNÍ ZDROJ UPS 230 V DO 1000 VA - DODÁVKA</t>
  </si>
  <si>
    <t>75K32X</t>
  </si>
  <si>
    <t>ZÁLOŽNÍ ZDROJ UPS 230 V DO 1000 VA - MONTÁŽ</t>
  </si>
  <si>
    <t>75K331</t>
  </si>
  <si>
    <t>ZÁLOŽNÍ ZDROJ UPS 230 V DO 3000 VA - DODÁVKA</t>
  </si>
  <si>
    <t>75K33X</t>
  </si>
  <si>
    <t>ZÁLOŽNÍ ZDROJ UPS 230 V DO 3000 VA - MONTÁŽ</t>
  </si>
  <si>
    <t>R75M915</t>
  </si>
  <si>
    <t>DATOVÁ INFRASTRUKTURA LAN, L2 SWITCH STŘEDNÍ 24XGE, 4SFP, POKROČILÝ - DODÁVKA</t>
  </si>
  <si>
    <t xml:space="preserve">1. Položka obsahuje:  – dodávku specifikovaného bloku/zařízení včetně potřebného drobného montážního materiálu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</si>
  <si>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75M91X</t>
  </si>
  <si>
    <t>DATOVÁ INFRASTRUKTURA LAN, SWITCH ETHERNET L2 - MONTÁŽ</t>
  </si>
  <si>
    <t>R75L461</t>
  </si>
  <si>
    <t>KLIENSTKÉ PRACOVIŠTĚ - KOMPLETNÍ PRACOVNÍ STANICE (HW, SW) - DODÁVKA</t>
  </si>
  <si>
    <t xml:space="preserve"> "`z výkresů č. 002, 003 a TZ` "_x000d_
 "2 = 2,000 [A] "_x000d_
 "Celkem: A = 2,000 [B] "_x000d_
 Celkem 2 = 2,000 [D]_x000d_</t>
  </si>
  <si>
    <t xml:space="preserve">1. Položka obsahuje:  – dodávku specifikovaného bloku/zařízení včetně potřebného drobného montážního materiálu  – dodávku specifického software pro specifický blok/zařízení včetně souvisejícího příslušenství pro specifikovaný blok/zařízení  – dodávku softwarové licence pro specifický blok/zařízení včetně souvisejícího příslušenství pro specifikovaný blok/zařízení  – dodávku souvisejícího příslušenství pro specifikovaný blok/zařízení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</si>
  <si>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75L46X</t>
  </si>
  <si>
    <t>KLIENSTKÉ PRACOVIŠTĚ - MONTÁŽ</t>
  </si>
  <si>
    <t>75L481</t>
  </si>
  <si>
    <t>PŘÍSLUŠENSTVÍ KS - ROZVODNÁ SKŘÍŇ KS - DODÁVKA</t>
  </si>
  <si>
    <t xml:space="preserve"> "`z výkresů č. 002, 003 a TZ` "_x000d_
 "9 = 9,000 [A] "_x000d_
 "Celkem: A = 9,000 [B] "_x000d_
 Celkem 9 = 9,000 [D]_x000d_</t>
  </si>
  <si>
    <t>75L482</t>
  </si>
  <si>
    <t>PŘÍSLUŠENSTVÍ KS - PŘEPĚŤOVÁ OCHRANA PRO KS - DODÁVKA</t>
  </si>
  <si>
    <t>75L483</t>
  </si>
  <si>
    <t>PŘÍSLUŠENSTVÍ KS - DRŽÁK PRO KAMEROVÝ KRYT (KAMERU) - DODÁVKA</t>
  </si>
  <si>
    <t xml:space="preserve"> "`z TZ` "_x000d_
 "36 = 36,000 [A] "_x000d_
 "Celkem: A = 36,000 [B] "_x000d_
 Celkem 36 = 36,000 [D]_x000d_</t>
  </si>
  <si>
    <t>75L48X</t>
  </si>
  <si>
    <t>PŘÍSLUŠENSTVÍ KS - MONTÁŽ</t>
  </si>
  <si>
    <t>75L491</t>
  </si>
  <si>
    <t>ZPROVOZNĚNÍ A NASTAVENÍ KAMERY</t>
  </si>
  <si>
    <t>1. Položka obsahuje:
 – práce spojené se zkoušením, nastavením a uvedením do provozu specifikovaného celku/bloku/zařízení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</si>
  <si>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75L492</t>
  </si>
  <si>
    <t>ZPROVOZNĚNÍ A NASTAVENÍ POHLEDU KAMERY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</si>
  <si>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</si>
  <si>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</si>
  <si>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</si>
  <si>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</si>
  <si>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Specifické zkoušení a školení se udává v hodinách aktivní činnosti.</t>
  </si>
  <si>
    <t>75L495</t>
  </si>
  <si>
    <t>LICENCE PRO PŘIPOJENÍ KAMERY DO SYSTÉMU KAC</t>
  </si>
  <si>
    <t>1. Položka obsahuje:
 – dodávku softwarové licence pro specifický blok/zařízení (KAC/JZP) včetně souvisejícího příslušenství pro specifikovaný blok/zařízení
 – dodávku souvisejícího příslušenství pro specifikovaný blok/zařízení
 – kompletní montáž (oživení, konfigurace, nastavení a uvedení do provozu) softwarové licence a souvisejícího příslušenství 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</si>
  <si>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75H141</t>
  </si>
  <si>
    <t>STOŽÁR (SLOUP) OCELOVÝ DO 10 M - DODÁVKA</t>
  </si>
  <si>
    <t xml:space="preserve"> "`z výkresů č. 002 a TZ` "_x000d_
 "21 = 21,000 [A] "_x000d_
 "Celkem: A = 21,000 [B] "_x000d_
 Celkem 21 = 21,000 [D]_x000d_</t>
  </si>
  <si>
    <t>75H14X</t>
  </si>
  <si>
    <t>STOŽÁR (SLOUP) OCELOVÝ - MONTÁŽ</t>
  </si>
  <si>
    <t xml:space="preserve"> "`z výkresů č. 002, 003 a TZ` "_x000d_
 "1154 = 1154,000 [A] "_x000d_
 "Celkem: A = 1154,000 [B] "_x000d_
 Celkem 1154 = 1154,000 [D]_x000d_</t>
  </si>
  <si>
    <t xml:space="preserve"> "`z výkresů č. 002, 003 a TZ` "_x000d_
 "18 = 18,000 [A] "_x000d_
 "Celkem: A = 18,000 [B] "_x000d_
 Celkem 18 = 18,000 [D]_x000d_</t>
  </si>
  <si>
    <t xml:space="preserve"> "`z výkresů č. 003 a TZ` "_x000d_
 "649 = 649,000 [A] "_x000d_
 "Celkem: A = 649,000 [B] "_x000d_
 Celkem 649 = 649,000 [D]_x000d_</t>
  </si>
  <si>
    <t xml:space="preserve"> "`z výkresů č. 002, 003 a TZ` "_x000d_
 "4.976 = 4,976 [A] "_x000d_
 "Celkem: A = 4,976 [B] "_x000d_
 Celkem 4,976 = 4,976 [D]_x000d_</t>
  </si>
  <si>
    <t xml:space="preserve"> "`z výkresů č. 002, 003 a TZ` "_x000d_
 "1244 = 1244,000 [A] "_x000d_
 "Celkem: A = 1244,000 [B] "_x000d_
 Celkem 1244 = 1244,000 [D]_x000d_</t>
  </si>
  <si>
    <t>75IH61</t>
  </si>
  <si>
    <t>UKONČENÍ KABELU OPTICKÉHO DO 12 VLÁKEN</t>
  </si>
  <si>
    <t xml:space="preserve"> "`z výkresů č. 003 a TZ` "_x000d_
 "18 = 18,000 [A] "_x000d_
 "Celkem: A = 18,000 [B] "_x000d_
 Celkem 18 = 18,000 [D]_x000d_</t>
  </si>
  <si>
    <t>75IK21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</si>
  <si>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</si>
  <si>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75J921</t>
  </si>
  <si>
    <t>OPTICKÝ PATCHCORD SINGLEMODE DO 5 M</t>
  </si>
  <si>
    <t xml:space="preserve"> "`z výkresů č. 003 a TZ` "_x000d_
 "3 = 3,000 [A] "_x000d_
 "Celkem: A = 3,000 [B] "_x000d_
 Celkem 3 = 3,000 [D]_x000d_</t>
  </si>
  <si>
    <t>75J922</t>
  </si>
  <si>
    <t>OPTICKÝ PATCHCORD SINGLEMODE PŘES 5 M - DODÁVKA</t>
  </si>
  <si>
    <t>75J92X</t>
  </si>
  <si>
    <t>OPTICKÝ PATCHCORD SINGLEMODE - MONTÁŽ</t>
  </si>
  <si>
    <t>Položka obsahuje - Zhotovení drážky ve zdi, uložení chráničky se zajištěním proti posunu, výplň drážky s povrchovou úpravou zdi</t>
  </si>
  <si>
    <t xml:space="preserve"> "`z TZ` "_x000d_
 "585 = 585,000 [A] "_x000d_
 "Celkem: A = 585,000 [B] "_x000d_
 Celkem 585 = 585,000 [D]_x000d_</t>
  </si>
  <si>
    <t>75IA51</t>
  </si>
  <si>
    <t>OPTOTRUBKOVÁ KONCOVKA PRŮMĚRU DO 40 MM - DODÁVKA</t>
  </si>
  <si>
    <t xml:space="preserve"> "`z TZ` "_x000d_
 "9 = 9,000 [A] "_x000d_
 "Celkem: A = 9,000 [B] "_x000d_
 Celkem 9 = 9,000 [D]_x000d_</t>
  </si>
  <si>
    <t>75IA5X</t>
  </si>
  <si>
    <t>OPTOTRUBKOVÁ KONCOVKA - MONTÁŽ</t>
  </si>
  <si>
    <t>75IB11</t>
  </si>
  <si>
    <t>MIKROTRUBIČKA DO 10/8 MM</t>
  </si>
  <si>
    <t xml:space="preserve"> "`z TZ` "_x000d_
 "750 = 750,000 [A] "_x000d_
 "Celkem: A = 750,000 [B] "_x000d_
 Celkem 750 = 750,000 [D]_x000d_</t>
  </si>
  <si>
    <t>75IB1X</t>
  </si>
  <si>
    <t>MIKROTRUBIČKA DO 10/8 MM - MONTÁŽ</t>
  </si>
  <si>
    <t>75L4A1</t>
  </si>
  <si>
    <t>DEMONTÁŽ KAMEROVÉHO SYSTÉMU DO 25 PRVKŮ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</si>
  <si>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komplet odlišných materiálů a činností, které tvoří funkční nedělitelný celek daný názvem položky.</t>
  </si>
  <si>
    <t>75IG71</t>
  </si>
  <si>
    <t>VEDENÍ UZEMŇOVACÍ V ZEMI Z FEZN DRÁTU PRŮMĚRU DO 10 MM - DODÁVKA</t>
  </si>
  <si>
    <t xml:space="preserve"> "`z TZ` "_x000d_
 "105 = 105,000 [A] "_x000d_
 "Celkem: A = 105,000 [B] "_x000d_
 Celkem 105 = 105,000 [D]_x000d_</t>
  </si>
  <si>
    <t>75IG7X</t>
  </si>
  <si>
    <t>VEDENÍ UZEMŇOVACÍ V ZEMI Z FEZN DRÁTU PRŮMĚRU DO 10 MM - MONTÁŽ</t>
  </si>
  <si>
    <t>741C05</t>
  </si>
  <si>
    <t>SPOJOVÁNÍ UZEMŇOVACÍCH VODIČŮ</t>
  </si>
  <si>
    <t xml:space="preserve"> "`z TZ` "_x000d_
 "21 = 21,000 [A] "_x000d_
 "Celkem: A = 21,000 [B] "_x000d_
 Celkem 21 = 21,000 [D]_x000d_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</si>
  <si>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</si>
  <si>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PS 11-02-92</t>
  </si>
  <si>
    <t>Sdělovací zařízení</t>
  </si>
  <si>
    <t>75JB43</t>
  </si>
  <si>
    <t>DATOVÝ ROZVADĚČ 19" 800X800 DO 47 U - DODÁVKA</t>
  </si>
  <si>
    <t xml:space="preserve"> "`z výkresu č. 002 a TZ` "_x000d_
 "9 = 9,000 [A] "_x000d_
 "Celkem: A = 9,000 [B] "_x000d_
 Celkem 9 = 9,000 [D]_x000d_</t>
  </si>
  <si>
    <t>75JB4X</t>
  </si>
  <si>
    <t>DATOVÝ ROZVADĚČ 19" 800X800 - MONTÁŽ</t>
  </si>
  <si>
    <t>75JB4Y</t>
  </si>
  <si>
    <t>DATOVÝ ROZVADĚČ 19" 800X800 - DEMONTÁŽ</t>
  </si>
  <si>
    <t xml:space="preserve"> "`z TZ` "_x000d_
 "14 = 14,000 [A] "_x000d_
 "Celkem: A = 14,000 [B] "_x000d_
 Celkem 14 = 14,000 [D]_x000d_</t>
  </si>
  <si>
    <t>75M613</t>
  </si>
  <si>
    <t>IP TELEFONNÍ ÚSTŘEDNA 3U, 100 UŽIVATELŮ Z TOHO AŽ 64 ANALOG., ISDN30, SIP TRUNK 30CH., NETWORK REDUNDANCY, 3 ROKY PODPORY - DODÁVKA</t>
  </si>
  <si>
    <t xml:space="preserve"> "`z výkresu č. 002 a TZ` "_x000d_
 "1 = 1,000 [A] "_x000d_
 "Celkem: A = 1,000 [B] "_x000d_
 Celkem 1 = 1,000 [D]_x000d_</t>
  </si>
  <si>
    <t>75M616</t>
  </si>
  <si>
    <t>TELEFONNÍ ÚSTŘEDNA, IP TELEFONNÍ ÚSTŘEDNA - ŠASI GW 7U VČ. PŘÍSLUŠENSTVÍ - DODÁVKA</t>
  </si>
  <si>
    <t>75M617</t>
  </si>
  <si>
    <t>TELEFONNÍ ÚSTŘEDNA, IP TELEFONNÍ ÚSTŘEDNA - ŘÍDICÍ KARTA VČ. ÚLOŽIŠTĚ - DODÁVKA</t>
  </si>
  <si>
    <t>75M618</t>
  </si>
  <si>
    <t>TELEFONNÍ ÚSTŘEDNA, IP TELEFONNÍ ÚSTŘEDNA - KARTA MEDIA GW VČ. 4X E1 - DODÁVKA</t>
  </si>
  <si>
    <t>75M619</t>
  </si>
  <si>
    <t>TELEFONNÍ ÚSTŘEDNA, IP TELEFONNÍ ÚSTŘEDNA - ÚČASTNICKÁ KARTA 30 ANALOG. PORTŮ VČ. KABELU - DODÁVKA</t>
  </si>
  <si>
    <t>75M62X</t>
  </si>
  <si>
    <t>TELEFONNÍ ÚSTŘEDNA, IP TELEFONNÍ ÚSTŘEDNA - MONTÁŽ</t>
  </si>
  <si>
    <t>R75M62X</t>
  </si>
  <si>
    <t>KONFIGURACE A PŘESMĚROVÁNÍ STÁVAJÍCÍCH ÚSTŘEDEN</t>
  </si>
  <si>
    <t>Položka obsahuje: veškeré práce spojené s konfigurací a přesměrováním stávajících ústředen</t>
  </si>
  <si>
    <t>R75M62PX</t>
  </si>
  <si>
    <t>PŘEPOJENÍ STANIC A ZASTÁVEK NA NOVOU ATÚ PŘES IP GETAWAY</t>
  </si>
  <si>
    <t>Položka obsahuje: veškeré ráce spojené s přepojením stanic a zastávek na novou atú přes IP getaway</t>
  </si>
  <si>
    <t>703111</t>
  </si>
  <si>
    <t>KABELOVÝ ROŠT/LÁVKA NOSNÝ ŽÁROVĚ ZINKOVANÝ VČETNĚ UPEVNĚNÍ A PŘÍSLUŠENSTVÍ SVĚTLÉ ŠÍŘKY DO 100 MM</t>
  </si>
  <si>
    <t xml:space="preserve"> "`z TZ` "_x000d_
 "150 = 150,000 [A] "_x000d_
 "Celkem: A = 150,000 [B] "_x000d_
 Celkem 150 = 150,000 [D]_x000d_</t>
  </si>
  <si>
    <t xml:space="preserve"> "`z TZ` "_x000d_
 "3750 = 3750,000 [A] "_x000d_
 "Celkem: A = 3750,000 [B] "_x000d_
 Celkem 3750 = 3750,000 [D]_x000d_</t>
  </si>
  <si>
    <t>742G61</t>
  </si>
  <si>
    <t>KABEL NN DVOU- A TŘÍŽÍLOVÝ CU BEZHALOGENOVÝ OHNIODOLNÝ SE ZACHOVÁNÍM FUNKČNOSTI DO 2,5 MM2</t>
  </si>
  <si>
    <t>75JA55</t>
  </si>
  <si>
    <t>ROZVADĚČ STRUKT. KABELÁŽE, PATCHPANEL S PŘEPĚŤOVOU OCHRANOU - DODÁVKA</t>
  </si>
  <si>
    <t>75K223</t>
  </si>
  <si>
    <t>NAPÁJECÍ ZDROJ 24 V DC, SAMOSTATNÝ PŘES 500W - DODÁVKA</t>
  </si>
  <si>
    <t>75K22X</t>
  </si>
  <si>
    <t>NAPÁJECÍ ZDROJ 24 V DC, SAMOSTATNÝ - MONTÁŽ</t>
  </si>
  <si>
    <t>75M72Y</t>
  </si>
  <si>
    <t>ZÁZNAMOVÉ ZAŘÍZENÍ - DEMONTÁŽ</t>
  </si>
  <si>
    <t>75K413</t>
  </si>
  <si>
    <t>MĚNIČ NAPĚTÍ (STŘÍDAČ), SAMOSTATNÝ DC/AC DO 1500W - DODÁVKA</t>
  </si>
  <si>
    <t>75K41X</t>
  </si>
  <si>
    <t>MĚNIČ NAPĚTÍ (STŘÍDAČ), SAMOSTATNÝ DC/AC - MONTÁŽ</t>
  </si>
  <si>
    <t>75M441</t>
  </si>
  <si>
    <t>TELEFONNÍ ZAPOJOVAČ DIGITÁLNÍ, ŘÍDÍCÍ ČÁSTI SÍTĚ CUCM SERVER - DODÁVKA</t>
  </si>
  <si>
    <t>75M12Y</t>
  </si>
  <si>
    <t>TELEFONNÍ PŘÍSTROJ ANALOGOVÝ (AUT) - DEMONTÁŽ</t>
  </si>
  <si>
    <t>75M12X</t>
  </si>
  <si>
    <t>TELEFONNÍ PŘÍSTROJ ANALOGOVÝ (AUT) - MONTÁŽ</t>
  </si>
  <si>
    <t>75IFDY</t>
  </si>
  <si>
    <t>KONSTRUKCE STOJANOVÉ ŘADY - DEMONTÁŽ</t>
  </si>
  <si>
    <t>Demontáž stávající kabelizace z výkopů nebo jiných úložných tras, vč. demontáže ukončení kabelů</t>
  </si>
  <si>
    <t xml:space="preserve"> "`z TZ` "_x000d_
 "0.27 = 0,270 [A] "_x000d_
 "Celkem: A = 0,270 [B] "_x000d_
 Celkem 0,27 = 0,270 [D]_x000d_</t>
  </si>
  <si>
    <t>1. Položka obsahuje: - veškeré práce spojené s programováním, nastavením a odzkoušením systému, vč. výstupních protokolů</t>
  </si>
  <si>
    <t>PS 11-02-93</t>
  </si>
  <si>
    <t>Pracoviště dispečerů</t>
  </si>
  <si>
    <t>R7596820630</t>
  </si>
  <si>
    <t>OVLÁDACÍ SKŘÍŇKY TELEFONNÍHO ZAPOJOVAČE DISPEČERSKÝ DOTYKOVÝ TERMINÁL - TOP S MOŽNOSTÍ VSTUPU DO SLUŽEBNÍ TELEFONNÍ SÍTĚ, RADIOVÉ SÍTĚ MRS, TRS, GSM-R, DOTYKOVÁ</t>
  </si>
  <si>
    <t>OVLÁDACÍ SKŘÍŇKY TELEFONNÍHO ZAPOJOVAČE DISPEČERSKÝ DOTYKOVÝ TERMINÁL - TOP S MOŽNOSTÍ VSTUPU DO SLUŽEBNÍ TELEFONNÍ SÍTĚ, RADIOVÉ SÍTĚ MRS, TRS, GSM-R, DOTYKOVÁ OBRAZOVKA. VČETNĚ KONFIGURACE A NASTAVENÍ A MONTÁŽE</t>
  </si>
  <si>
    <t>KOMPLETNÍ DODÁVKA A MONTÁŽ OVLÁDACÍ SKŘÍŇKY TELEFONNÍHO ZAPOJOVAČE DISPEČERSKÝ DOTYKOVÝ TERMINÁL - TOP S MOŽNOSTÍ VSTUPU DO SLUŽEBNÍ TELEFONNÍ SÍTĚ, RADIOVÉ SÍTĚ MRS, TRS, GSM-R, DOTYKOVÁ OBRAZOVKA. VČETNĚ KONFIGURACE A NASTAVENÍ A MONTÁŽE</t>
  </si>
  <si>
    <t>R7596820640</t>
  </si>
  <si>
    <t>OVLÁDACÍ SKŘÍŇKY TELEFONNÍHO ZAPOJOVAČE LICENČNÍ SOFTWARE PRO DISPEČERSKÝ TELEFONNÍ ZAPOJOVAČ ELEKTRODISPEČERA</t>
  </si>
  <si>
    <t>KOMPLETNÍ DODÁVKA A MONTÁŽ OVLÁDACÍ SKŘÍŇKY TELEFONNÍHO ZAPOJOVAČE LICENČNÍ SOFTWARE PRO DISPEČERSKÝ TELEFONNÍ ZAPOJOVAČ ELEKTRODISPEČERA</t>
  </si>
  <si>
    <t>75M711</t>
  </si>
  <si>
    <t>ZÁZNAMOVÉ ZAŘÍZENÍ, DIGITÁLNÍ PRŮMYSLOVÉ PROVEDENÍ - DODÁVKA</t>
  </si>
  <si>
    <t>R7595520435</t>
  </si>
  <si>
    <t>ZÁZNAMOVÁ ZAŘÍZENÍ LICENCE PRO AKTIVACI 1 IP KANÁLU PRO SCREEN RECORDING</t>
  </si>
  <si>
    <t>ZÁZNAMOVÁ ZAŘÍZENÍ LICENCE PRO AKTIVACI 1 IP KANÁLU PRO SCREEN RECORDING - DODÁVKA</t>
  </si>
  <si>
    <t>75M719</t>
  </si>
  <si>
    <t>ZÁZNAMOVÉ ZAŘÍZENÍ, LICENCE - ZÁLOHOVÁNÍ A ARCHIVACE</t>
  </si>
  <si>
    <t>75M72X</t>
  </si>
  <si>
    <t>ZÁZNAMOVÉ ZAŘÍZENÍ - MONTÁŽ</t>
  </si>
  <si>
    <t>75L471</t>
  </si>
  <si>
    <t>MONITOR LCD DO 24" PRO PROVOZ 24/7 - DODÁVKA</t>
  </si>
  <si>
    <t xml:space="preserve"> "`z výkresu č. 002, 004 a TZ` "_x000d_
 "4 = 4,000 [A] "_x000d_
 "Celkem: A = 4,000 [B] "_x000d_
 Celkem 4 = 4,000 [D]_x000d_</t>
  </si>
  <si>
    <t>75L47X</t>
  </si>
  <si>
    <t>MONITOR - MONTÁŽ</t>
  </si>
  <si>
    <t>75B268</t>
  </si>
  <si>
    <t>NÁBYTEK PRO JOP A SERVISNÍ A DIAGNOSTICKÉ PRACOVIŠTĚ - STOLY PEVNÉ PRO JEDNO PRACOVIŠTĚ - DEMONTÁŽ</t>
  </si>
  <si>
    <t xml:space="preserve">1. Položka obsahuje:
 – demontáž stolů pro umístění počítačového vybavení kanceláře
  – demontáž nábytkového vybavení pro jednotné obslužné pracoviště (JOP)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</si>
  <si>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R015170</t>
  </si>
  <si>
    <t>909</t>
  </si>
  <si>
    <t>NEOCEŇOVAT - POPLATKY ZA LIKVIDACI ODPADŮ NEKONTAMINOVANÝCH - 17 02 01 DŘEVO PO STAVEBNÍM POUŽITÍ, Z DEMOLIC VČ. DOPRAVY NA SKLÁDKU A MANIPULACE</t>
  </si>
  <si>
    <t xml:space="preserve"> "`z TZ` "_x000d_
 "0.1 = 0,100 [A] "_x000d_
 "Celkem: A = 0,100 [B] "_x000d_
 Celkem 0,1 = 0,100 [D]_x000d_</t>
  </si>
  <si>
    <t xml:space="preserve"> "`z TZ` "_x000d_
 "48 = 48,000 [A] "_x000d_
 "Celkem: A = 48,000 [B] "_x000d_
 Celkem 48 = 48,000 [D]_x000d_</t>
  </si>
  <si>
    <t>PS 11-02-94</t>
  </si>
  <si>
    <t>Přenosové zařízení</t>
  </si>
  <si>
    <t>75M853</t>
  </si>
  <si>
    <t>DATOVÁ INFRASTRUKTURA LAN, CE ROUTER AGREGAČNÍ 48XGE - DODÁVKA</t>
  </si>
  <si>
    <t>75M855</t>
  </si>
  <si>
    <t>DATOVÁ INFRASTRUKTURA LAN, CE ROUTER - MONTÁŽ</t>
  </si>
  <si>
    <t>75M858</t>
  </si>
  <si>
    <t>DATOVÁ INFRASTRUKTURA LAN, SÍŤOVÝ CE MODUL 8X10G - DODÁVKA</t>
  </si>
  <si>
    <t>75M85C</t>
  </si>
  <si>
    <t>DATOVÁ INFRASTRUKTURA LAN, SÍŤOVÝ CE MODUL - MONTÁŽ</t>
  </si>
  <si>
    <t>75M85E</t>
  </si>
  <si>
    <t>DATOVÁ INFRASTRUKTURA LAN, SADA STACKOVACÍCH KABELŮ - KRÁTKÉ - DODÁVKA</t>
  </si>
  <si>
    <t>75M85X</t>
  </si>
  <si>
    <t>DATOVÁ INFRASTRUKTURA LAN, SADA STACKOVACÍCH KABELŮ - MONTÁŽ</t>
  </si>
  <si>
    <t>75M923</t>
  </si>
  <si>
    <t>DATOVÁ INFRASTRUKTURA LAN, L2 SWITCH PRŮMYSLOVÝ KOMPAKTNÍ,16XFE, DC PROVEDENÍ - DODÁVKA</t>
  </si>
  <si>
    <t>75M92A</t>
  </si>
  <si>
    <t>DATOVÁ INFRASTRUKTURA LAN, SWITCH PRŮMYSLOVÝ, ROZŠIŘUJÍCÍ MODUL, 8XSFP - DODÁVKA</t>
  </si>
  <si>
    <t>75M92G</t>
  </si>
  <si>
    <t>DATOVÁ INFRASTRUKTURA LAN, SWITCH PRŮMYSLOVÝ, SWITCH PRŮMYSLOVÝ, SADA PRO UPEVNĚNÍ DO RACKU - DODÁVKA</t>
  </si>
  <si>
    <t>75M92H</t>
  </si>
  <si>
    <t>DATOVÁ INFRASTRUKTURA LAN, SWITCH PRŮMYSLOVÝ, ZDROJ PRO SWITCH PRŮMYSLOVÝ DO 65W - DODÁVKA</t>
  </si>
  <si>
    <t>75M92X</t>
  </si>
  <si>
    <t>DATOVÁ INFRASTRUKTURA LAN, SWITCH PRŮMYSLOVÝ - MONTÁŽ</t>
  </si>
  <si>
    <t>75M97G</t>
  </si>
  <si>
    <t>PŘEVODNÍK - SFP 10G, KRÁTKÝ DOSAH - DODÁVKA</t>
  </si>
  <si>
    <t>75M97H</t>
  </si>
  <si>
    <t>PŘEVODNÍK - SFP 10G, LOKÁLNÍ - DODÁVKA</t>
  </si>
  <si>
    <t>R75M96A</t>
  </si>
  <si>
    <t>DNA LICENCE</t>
  </si>
  <si>
    <t>DNA LICENCE - DODÁVKA</t>
  </si>
  <si>
    <t>veškeré práce spojené s koordinací se správcem zařízení</t>
  </si>
  <si>
    <t>PS 11-02-95</t>
  </si>
  <si>
    <t>741</t>
  </si>
  <si>
    <t>elektroinstalační materiál, uzemnění, hromosvod</t>
  </si>
  <si>
    <t>741173</t>
  </si>
  <si>
    <t>KRABICE (ROZVODKA) INSTALAČNÍ KABELOVÁ VE VYŠŠÍM KRYTÍ - MIN. IP 44 VČETNĚ PRŮCHODEK SE SVORKAMI 3-F PŘES 10 DO 35 MM2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</si>
  <si>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</si>
  <si>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742</t>
  </si>
  <si>
    <t>silnoproudé rozvody</t>
  </si>
  <si>
    <t>742F12</t>
  </si>
  <si>
    <t>KABEL NN NEBO VODIČ JEDNOŽÍLOVÝ CU S PLASTOVOU IZOLACÍ OD 4 DO 16 MM2</t>
  </si>
  <si>
    <t xml:space="preserve"> "75 = 75,000 [A] "_x000d_
 Celkem 75 = 75,000 [B]_x000d_</t>
  </si>
  <si>
    <t xml:space="preserve"> "150 = 150,000 [A] "_x000d_
 Celkem 150 = 150,000 [B]_x000d_</t>
  </si>
  <si>
    <t>742I23</t>
  </si>
  <si>
    <t>KABEL NN CU OVLÁDACÍ 19-24ŽÍLOVÝ DO 2,5 MM2 STÍNĚNÝ</t>
  </si>
  <si>
    <t xml:space="preserve"> "50 = 50,000 [A] "_x000d_
 Celkem 50 = 50,000 [B]_x000d_</t>
  </si>
  <si>
    <t>742I33</t>
  </si>
  <si>
    <t>KABEL NN CU OVLÁDACÍ 37-48ŽÍLOVÝ DO 2,5 MM2 STÍNĚNÝ</t>
  </si>
  <si>
    <t xml:space="preserve"> "100 = 100,000 [A] "_x000d_
 Celkem 100 = 100,000 [B]_x000d_</t>
  </si>
  <si>
    <t xml:space="preserve"> "250 = 250,000 [A] "_x000d_
 Celkem 250 = 250,000 [B]_x000d_</t>
  </si>
  <si>
    <t>742K12</t>
  </si>
  <si>
    <t>UKONČENÍ JEDNOŽÍLOVÉHO KABELU V ROZVADĚČI NEBO NA PŘÍSTROJI OD 4 DO 16 MM2</t>
  </si>
  <si>
    <t>742N11</t>
  </si>
  <si>
    <t>UKONČENÍ 19-24ŽÍLOVÉHO KABELU V ROZVADĚČI NEBO NA PŘÍSTROJI DO 2,5 MM2</t>
  </si>
  <si>
    <t>742O11</t>
  </si>
  <si>
    <t>UKONČENÍ 37-48ŽÍLOVÉHO KABELU V ROZVADĚČI NEBO NA PŘÍSTROJI DO 2,5 MM2</t>
  </si>
  <si>
    <t>R-742I13</t>
  </si>
  <si>
    <t>KABEL NN CU OVLÁDACÍ 2-7ŽÍLOVÝ DO 2,5 MM2 STÍNĚNÝ</t>
  </si>
  <si>
    <t>1. Položka obsahuje: – manipulace a uložení kabelu (do země, chráničky, kanálu, na rošty, na TV a pod.) 2. Položka neobsahuje: – příchytky, spojky, koncovky, chráničky apod. 3. Způsob měření: – Měří se metr délkový.</t>
  </si>
  <si>
    <t>R-742M11</t>
  </si>
  <si>
    <t>UKONČENÍ 2-7ŽÍLOVÉHO KABELU V ROZVADĚČI NEBO NA PŘÍSTROJI DO 2,5 MM2</t>
  </si>
  <si>
    <t xml:space="preserve">1. Položka obsahuje:   – všechny práce spojené s úpravou kabelů pro montáž včetně veškerého příslušentsví   2. Položka neobsahuje:  – X  3. Způsob měření:  – Udává se počet kusů kompletní konstrukce nebo práce.</t>
  </si>
  <si>
    <t>747</t>
  </si>
  <si>
    <t>zkoušky, revize a HZS</t>
  </si>
  <si>
    <t>CELKOVÁ PROHLÍDKA, ZKOUŠENÍ, MĚŘENÍ A VYHOTOVENÍ VÝCHOZÍ REVIZNÍ ZPRÁVY, PRO OBJEM IN PŘES 500 DO 1000 TIS.</t>
  </si>
  <si>
    <t>CELKOVÁ PROHLÍDKA, ZKOUŠENÍ, MĚŘENÍ A VYHOTOVENÍ VÝCHOZÍ REVIZNÍ ZPRÁVY, PRO OBJEM IN - PŘÍPLATEK ZA KAŽDÝCH DALŠÍCH I ZAPOČATÝCH 500 TIS.</t>
  </si>
  <si>
    <t xml:space="preserve"> "15 = 15,000 [A] "_x000d_
 Celkem 15 = 15,000 [B]_x000d_</t>
  </si>
  <si>
    <t>747301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</si>
  <si>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</si>
  <si>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</si>
  <si>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 xml:space="preserve"> "8 = 8,000 [A] "_x000d_
 Celkem 8 = 8,000 [B]_x000d_</t>
  </si>
  <si>
    <t>75K</t>
  </si>
  <si>
    <t>Proudové zdroje</t>
  </si>
  <si>
    <t>75K221</t>
  </si>
  <si>
    <t>NAPÁJECÍ ZDROJ 24 V DC, SAMOSTATNÝ DO 200W - DODÁVKA</t>
  </si>
  <si>
    <t>75K421</t>
  </si>
  <si>
    <t>MĚNIČ NAPĚTÍ DC/DC DO 300W - DODÁVKA</t>
  </si>
  <si>
    <t>MĚNIČ NAPĚTÍ DC/DC DO 300W</t>
  </si>
  <si>
    <t>75K42X</t>
  </si>
  <si>
    <t>MĚNIČ NAPĚTÍ DC/DC - MONTÁŽ</t>
  </si>
  <si>
    <t>75O</t>
  </si>
  <si>
    <t>signalizační zařízení</t>
  </si>
  <si>
    <t>75O912</t>
  </si>
  <si>
    <t>DDTS ŽDC,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</si>
  <si>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řídicí stanici PLC, DI x 24, DO x 24, AI x 12, RS 485, Ethernet, montáž na panel nebo DIN
 – napájecí kartu
 –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</si>
  <si>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75O913</t>
  </si>
  <si>
    <t>DDTS ŽDC, ROZŠÍŘENÍ ŘÍDICÍ STANICE PLC DO 24XDI / 24XDO / 12XAI</t>
  </si>
  <si>
    <t>1. Položka obsahuje:
 – dodávku specifikovaného bloku/zařízení včetně potřebného drobného montážního materiálu
 – dodávku souvisejícího příslušenství pro specifikovaný blok/zařízení
 – rozšiřovací moduly PLC, DI x 24, DO x 24, AI x 12, RS 485, Ethernet, montáž na panel nebo DIN
 – doplnění software řídicí stanice PLC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</si>
  <si>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75O915</t>
  </si>
  <si>
    <t>DDTS ŽDC, PŘEVODNÍK M-BUS/ ETHERNET</t>
  </si>
  <si>
    <t xml:space="preserve"> "9 = 9,000 [A] "_x000d_
 Celkem 9 = 9,000 [B]_x000d_</t>
  </si>
  <si>
    <t>1. Položka obsahuje:
 – dodávku specifikovaného bloku/zařízení včetně potřebného drobného montážního materiálu
 – dodávku souvisejícího příslušenství pro specifikovaný blok/zařízení
 – převodník rozhraní M-Bus/Ethernet
 – firmware, příslušenství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</si>
  <si>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75O916</t>
  </si>
  <si>
    <t>DDTS ŽDC, MODUL VYHODNOCENÍ VÝPADKU NAPĚTÍ</t>
  </si>
  <si>
    <t>1. Položka obsahuje:
 – dodávku specifikovaného bloku/zařízení včetně potřebného drobného montážního materiálu
 – dodávku souvisejícího příslušenství pro specifikovaný blok/zařízení
 – modul vyhodnocení výpadku napětí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</si>
  <si>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75O91A</t>
  </si>
  <si>
    <t>DDTS ŽDC, KOMUNIKAČNÍ PŘEVODNÍK</t>
  </si>
  <si>
    <t>1. Položka obsahuje:
 – dodávku specifikovaného bloku/zařízení včetně potřebného drobného montážního materiálu
 – dodávku souvisejícího příslušenství pro specifikovaný blok/zařízení
 – komunikační převodník, s konfigurací min. 1x RS 422/485/232, 1x Ethernet 10/100 MBit, napájení 12-48 V DC, pro max. 15 podružných zařízení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</si>
  <si>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75O91B</t>
  </si>
  <si>
    <t>DDTS ŽDC, INTEGRAČNÍ KONCENTRÁTOR</t>
  </si>
  <si>
    <t>1. Položka obsahuje:
 – dodávku specifikovaného bloku/zařízení včetně potřebného drobného montážního materiálu
 – dodávku souvisejícího příslušenství pro specifikovaný blok/zařízení
 – Integrační koncentrátor s konfigurací min. 2x RS xxx, min. 2x Ethernet 10/100/1000 MBit, USB, napájení 9-36 V DC, včetně operačního systému
 – výrobní dokumentaci 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</si>
  <si>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75O91C</t>
  </si>
  <si>
    <t>DDTS ŽDC, SW PRO INTEGRAČNÍ KONCENTRÁTOR</t>
  </si>
  <si>
    <t>1. Položka obsahuje: 
 – aplikační software, licence pro integrační koncetrátor, s funkcí konverze komunikačních protokolů dle TS2/2008 na ČSN EN 60870-5-104 v průmyslovém provedení dle technických podmínek SŽDC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</si>
  <si>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75O932</t>
  </si>
  <si>
    <t>DDTS ŽDC, KLIENTSKÉ PRACOVIŠTĚ STACIONÁRNÍ</t>
  </si>
  <si>
    <t>1. Položka obsahuje: 
 – klient systému DDTS ŽDC, stacionární pracoviště s konfigurací dle TZ, min. dle technických podmínek k systému DDTS ŽDC, rozhraní Ethernet 100 Mbit / 1 Gb, napájení 230 V AC, monitor s rozlišením FullHD
 – kompletní systémové a programové vybavení nového stacionárního klientského pracoviště
 – vizualizační SW
 – licence, protokoly ČSN EN 60870-5-104, XML
 – aplikační a programové vybavení stacionárního klientského pracoviště
 – klientská aplikace pro dohled technologií dle specifikace, grafické rozhraní
 – instalace, oživení klientského pracoviště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</si>
  <si>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75O935</t>
  </si>
  <si>
    <t>DDTS ŽDC, SW PRO KLIENTA V IPDT</t>
  </si>
  <si>
    <t>1. Položka obsahuje: 
 – systémové a programové vybavení nové aplikace klientského pracoviště v dotykovém terminálu telefonního zapojovače (IPDT)
 – vizualizační SW
 – licence, protokoly ČSN EN 60870-5-104, XML
 – klientská aplikace pro dohled TLS dle specifikace, grafické rozhraní
 – náklady na mzdy a skladování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– úpravu IP dotykového terminálu (IPDT)
3. Způsob měření:
 – Udává se počet kusů kompletní konstrukce nebo práce.</t>
  </si>
  <si>
    <t>75O941</t>
  </si>
  <si>
    <t>DDTS ŽDC, INTEGRACE EOV DO SERVERŮ A KLIENTŮ DDTS ŽDC</t>
  </si>
  <si>
    <t>1. Položka obsahuje: 
 – SW integraci jednoho rozváděče EOV v rozsahu do osmi výměn do systému DDTS ŽDC - zahrnuta integrace ve všech úrovních systému DDTS ŽDC mimo InK (InS, TeS, klienti) pro jednu lokalitu InS
 – doplnění stávajících klientských pracovišť (stacionární, mobilní, tenký, terminálový) o jeden rozvaděč EOV v rozsahu do osmi výměn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EOV do osmi výměn.</t>
  </si>
  <si>
    <t>75O943</t>
  </si>
  <si>
    <t>DDTS ŽDC, INTEGRACE EOV DO INK DDTS ŽDC</t>
  </si>
  <si>
    <t>1. Položka obsahuje: 
 – SW integraci jednoho rozváděče EOV v rozsahu do osmi výměn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EOV v rozsahu do osmi výměn.</t>
  </si>
  <si>
    <t>75O945</t>
  </si>
  <si>
    <t>DDTS ŽDC, INTEGRACE OSV DO SERVERŮ A KLIENTŮ DDTS ŽDC</t>
  </si>
  <si>
    <t>1. Položka obsahuje: 
 – SW integraci jednoho rozváděče OSV v rozsahu do osmi okruhů osvětlení do systému DDTS ŽDC - zahrnuta integrace ve všech úrovních systému DDTS ŽDC mimo InK (InS, TeS, klienti) pro jednu lokalitu InS
 – doplnění stávajících klientských pracovišť (stacionární, mobilní, tenký, terminálový) o jeden rozvaděč OSV v rozsahu do osmi okruhů osvětlení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OSV do osmi okruhů osvětlení.</t>
  </si>
  <si>
    <t>75O947</t>
  </si>
  <si>
    <t>DDTS ŽDC, INTEGRACE OSV DO INK DDTS ŽDC</t>
  </si>
  <si>
    <t>1. Položka obsahuje: 
 – SW integraci jednoho rozváděče OSV v rozsahu do osmi okruhů osvětlení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rozvaděčů OSV v rozsahu do osmi okruhů osvětlení.</t>
  </si>
  <si>
    <t>75O949</t>
  </si>
  <si>
    <t>DDTS ŽDC, INTEGRACE PZTS DO SERVERŮ A KLIENTŮ DDTS ŽDC</t>
  </si>
  <si>
    <t>1. Položka obsahuje: 
 – SW integraci jedné ústředny PZTS v rozsahu do dvaceti čidel do systému DDTS ŽDC - zahrnuta integrace ve všech úrovních systému DDTS ŽDC mimo InK (InS, TeS, klienti) pro jednu lokalitu InS
 – doplnění stávajících klientských pracovišť (stacionární, mobilní, tenký, terminálový) o jednu ústřednu PZTS v rozsahu do dvaceti čidel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PZTS do dvaceti kusů čidel.</t>
  </si>
  <si>
    <t>75O94B</t>
  </si>
  <si>
    <t>DDTS ŽDC, INTEGRACE PZTS DO INK DDTS ŽDC</t>
  </si>
  <si>
    <t>1. Položka obsahuje: 
 – SW integraci jedné ústředny PZTS v rozsahu do dvaceti čidel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PZTS do dvaceti čidel.</t>
  </si>
  <si>
    <t>75O94I</t>
  </si>
  <si>
    <t>DDTS ŽDC, INTEGRACE OSE DO SERVERŮ A KLIENTŮ DDTS ŽDC</t>
  </si>
  <si>
    <t>1. Položka obsahuje: 
 – SW integraci jednoho převodníku M-BUS/ Ethernet s maximálním počtem 15ks připojených elektroměrů do integračního koncentrátoru DDTS ŽDC ŽDC
 – licence s potřebnými protokoly MODBUS, DBNet, S-Net, IEC 60870-5-104 atd. 
 – parametrizaci a naplnění datových, technologických, telemetrických a řídicích struktur DDTS ŽDC ŽDC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kompletní konstrukce nebo práce.</t>
  </si>
  <si>
    <t>75O94L</t>
  </si>
  <si>
    <t>DDTS ŽDC, INTEGRACE ROZ DO SERVERŮ A KLIENTŮ DDTS ŽDC</t>
  </si>
  <si>
    <t>1. Položka obsahuje: 
 – SW integraci jedné ústředny ROZ do systému DDTS ŽDC - zahrnuta integrace ve všech úrovních systému DDTS ŽDC mimo InK (InS, TeS, klienti) pro jednu lokalitu InS
 – doplnění stávajících klientských pracovišť (stacionární, mobilní, tenký, terminálový) o jednu ústřednu ROZ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ROZ.</t>
  </si>
  <si>
    <t>75O94M</t>
  </si>
  <si>
    <t>DDTS ŽDC, INTEGRACE ROZ DO INK DDTS ŽDC</t>
  </si>
  <si>
    <t>1. Položka obsahuje: 
 – SW integraci jedné ústředny ROZ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ústředen ROZ.</t>
  </si>
  <si>
    <t>75O94Q</t>
  </si>
  <si>
    <t>DDTS ŽDC, INTEGRACE KAM DO SERVERŮ A KLIENTŮ DDTS ŽDC</t>
  </si>
  <si>
    <t>1. Položka obsahuje: 
 – SW integraci jednoho kamerového serveru v rozsahu do deseti kamer do systému DDTS ŽDC - zahrnuta integrace ve všech úrovních systému DDTS ŽDC mimo InK (InS, TeS, klienti) pro jednu lokalitu InS
 – doplnění stávajících klientských pracovišť (stacionární, mobilní, tenký, terminálový) o jeden kamerový server v rozsahu do deseti kamer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kamerového serveru do deseti kamer.</t>
  </si>
  <si>
    <t>75O94S</t>
  </si>
  <si>
    <t>DDTS ŽDC, INTEGRACE KAM DO INK DDTS ŽDC</t>
  </si>
  <si>
    <t>1. Položka obsahuje: 
 – SW integraci jednoho kamerového serveru v rozsahu do deseti kamer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kamerových serverů v rozsahu do deseti kamer.</t>
  </si>
  <si>
    <t>75O94U</t>
  </si>
  <si>
    <t>DDTS ŽDC, INTEGRACE AKTIVNÍHO PRVKU PŘENOSOVÉHO SYSTÉMU LTDS DO SERVERŮ A KLIENTŮ DDTS ŽDC</t>
  </si>
  <si>
    <t>1. Položka obsahuje: 
 – SW integraci jednoho aktivního prvku přenosového systému LTDS do systému DDTS ŽDC - zahrnuta integrace ve všech úrovních systému DDTS ŽDC mimo InK (InS, TeS, klienti) pro jednu lokalitu InS
 – úprava stávajících klientských pracovišť (stacionární, mobilní, tenký, terminálový) o jeden aktivní prvek přenosového systému LTDS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aktivních prvků přenosového systému LTDS.</t>
  </si>
  <si>
    <t>75O94V</t>
  </si>
  <si>
    <t>DDTS ŽDC, INTEGRACE AKTIVNÍHO PRVKU PŘENOSOVÉHO SYSTÉMU LTDS DO INK DDTS ŽDC</t>
  </si>
  <si>
    <t>1. Položka obsahuje: 
 – SW integraci jednoho aktivního prvku přenosového systému LTDS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aktivních prvků přenosového systému LTDS.</t>
  </si>
  <si>
    <t>75O94W</t>
  </si>
  <si>
    <t>DDTS ŽDC, INTEGRACE ISC DO SERVERŮ A KLIENTŮ DDTS ŽDC</t>
  </si>
  <si>
    <t>1. Položka obsahuje: 
 – SW integraci informačního systému v žst./zast. v rozsahu do osmi tabulí do systému DDTS ŽDC - zahrnuta integrace ve všech úrovních systému DDTS ŽDC mimo InK (InS, TeS, klienti) pro jednu lokalitu InS
 – doplnění stávajících klientských pracovišť (stacionární, mobilní, tenký, terminálový) o jeden informační systém v žst./zast. v rozsahu do osmi tabulí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informačního systému v žst./zast. v rozsahu do osmi tabulí.</t>
  </si>
  <si>
    <t>75O94Y</t>
  </si>
  <si>
    <t>DDTS ŽDC, INTEGRACE ISC DO INK DDTS ŽDC</t>
  </si>
  <si>
    <t>1. Položka obsahuje: 
 – SW integraci jednoho informačního systému v žst./zast. v rozsahu do osmi tabulí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informačního systému v žst./zast. v rozsahu do osmi tabulí.</t>
  </si>
  <si>
    <t>75O94Z</t>
  </si>
  <si>
    <t>DDTS ŽDC, INTEGRACE NAPÁJECÍHO ZDROJE DO SERVERŮ A KLIENTŮ DDTS ŽDC</t>
  </si>
  <si>
    <t>1. Položka obsahuje: 
 – SW integraci jednoho napájecího zdroje do systému DDTS ŽDC - zahrnuta integrace ve všech úrovních systému DDTS ŽDC mimo InK (InS, TeS, klienti) pro jednu lokalitu InS
 – úprava stávajících klientských pracovišť (stacionární, mobilní, tenký, terminálový) o jeden napájecí zdroj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napájecích zdrojů.</t>
  </si>
  <si>
    <t>75O951</t>
  </si>
  <si>
    <t>DDTS ŽDC, INTEGRACE NAPÁJECÍHO ZDROJE DO INK DDTS ŽDC</t>
  </si>
  <si>
    <t>1. Položka obsahuje: 
 – SW integraci jednoho napájecího zdroje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napájecích zdrojů.</t>
  </si>
  <si>
    <t>75O956</t>
  </si>
  <si>
    <t>DDTS ŽDC, INTEGRACE KLIMATIZAČNÍ NEBO VZT JEDNOTKY DO SERVERŮ A KLIENTŮ DDTS ŽDC</t>
  </si>
  <si>
    <t>1. Položka obsahuje: 
 – SW integraci jedné klimatizační nebo vzduchotechnické jednotky do systému DDTS ŽDC - zahrnuta integrace ve všech úrovních systému DDTS ŽDC mimo InK (InS, TeS, klienti) pro jednu lokalitu InS
 – úprava stávajících klientských pracovišť (stacionární, mobilní, tenký, terminálový) o jednu klimatizační nebo vzduchotechnickou jednotku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klimatizačních nebo vzduchotechnických jednotek</t>
  </si>
  <si>
    <t>75O957</t>
  </si>
  <si>
    <t>DDTS ŽDC, INTEGRACE KLIMATIZAČNÍ NEBO VZT JEDNOTKY DO INK DDTS ŽDC</t>
  </si>
  <si>
    <t>1. Položka obsahuje: 
 – SW integraci jedné klimatizační nebo vzduchotechnické jednotky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klimatizačních nebo vzduchotechnických jednotek.</t>
  </si>
  <si>
    <t>75O958</t>
  </si>
  <si>
    <t>DDTS ŽDC, INTEGRACE EE DO SERVERŮ A KLIENTŮ DDTS ŽDC</t>
  </si>
  <si>
    <t xml:space="preserve">1. Položka obsahuje: 
 – SW integraci signálů z energetických a elektrotechnických systémů stažených do jednoho PLC nebo do jednoho analyzátoru sítě v rozsahu do 24xDI / 24xDO / 12AI do systému DDTS ŽDC - zahrnuta integrace ve všech úrovních systému DDTS ŽDC mimo InK (InS, TeS, klienti) pro jednu lokalitu InS
 – doplnění stávajících klientských pracovišť (stacionární, mobilní, tenký, terminálový) o signály z energetických a elektrotechnických systémů stažených do jednoho PLC nebo do jednoho analyzátoru sítě v rozsahu do 24xDI / 24xDO / 12xAI
 – licence s potřebnými protokoly SNMP, IEC 60870-5-104 atd. 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PLC nebo analyzátorů sítě do 24xDI / 24xDO / 12AI.</t>
  </si>
  <si>
    <t>75O95A</t>
  </si>
  <si>
    <t>DDTS ŽDC, INTEGRACE SUZ DO SERVERŮ A KLIENTŮ DDTS ŽDC</t>
  </si>
  <si>
    <t>1. Položka obsahuje: 
 – SW integraci jednoho SUZ do systému DDTS ŽDC - zahrnuta integrace ve všech úrovních systému DDTS ŽDC mimo InK (InS, TeS, klienti) pro jednu lokalitu InS
 – úprava stávajících klientských pracovišť (stacionární, mobilní, tenký, terminálový) o jednu SUZ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SUZ.</t>
  </si>
  <si>
    <t>75O95B</t>
  </si>
  <si>
    <t>DDTS ŽDC, INTEGRACE SUZ DO INK DDTS ŽDC</t>
  </si>
  <si>
    <t>1. Položka obsahuje: 
 – SW integraci jednoho SUZ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SUZ.</t>
  </si>
  <si>
    <t>75O95C</t>
  </si>
  <si>
    <t>DDTS ŽDC, INTEGRACE EE DO INK DDTS ŽDC</t>
  </si>
  <si>
    <t>1. Položka obsahuje: 
 – SW integraci signálů z energetických a elektrotechnických systémů stažených do jednoho PLC nebo do jednoho analyzátoru sítě v rozsahu 24xDI / 24xDO / 12xAI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PLC nebo analyzátorů sítě do 24xDI / 24xDO / 12AI.</t>
  </si>
  <si>
    <t>75O95G</t>
  </si>
  <si>
    <t>DDTS ŽDC, INTEGRACE ZS DO SERVERŮ A KLIENTŮ DDTS ŽDC</t>
  </si>
  <si>
    <t>1. Položka obsahuje: 
 – SW integraci jednoho zásuvkového stojanu do systému DDTS ŽDC - zahrnuta integrace ve všech úrovních systému DDTS ŽDC mimo InK (InS, TeS, klienti) pro jednu lokalitu InS
 – doplnění stávajících klientských pracovišť (stacionární, mobilní, tenký, terminálový) o jeden zásuvkový stojan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zásuvkových stojanů.</t>
  </si>
  <si>
    <t>75O95H</t>
  </si>
  <si>
    <t>DDTS ŽDC, INTEGRACE ZS DO INK DDTS ŽDC</t>
  </si>
  <si>
    <t>1. Položka obsahuje: 
 – SW integraci jednoho zásuvkového stojanu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zásuvkových stojanů</t>
  </si>
  <si>
    <t>75O95O</t>
  </si>
  <si>
    <t>DDTS ŽDC, INTEGRACE JINÉHO ZAŘÍZENÍ DO SERVERŮ A KLIENTŮ DDTS ŽDC</t>
  </si>
  <si>
    <t>1. Položka obsahuje: 
 – SW integraci jednoho jiného (nekategorizovaného) zařízení, dle specifikace v TZ do systému DDTS ŽDC - zahrnuta integrace ve všech úrovních systému DDTS ŽDC mimo InK (InS, TeS, klienti) pro jednu lokalitu InS
 – úprava stávajících klientských pracovišť (stacionární, mobilní, tenký, terminálový) o jedno jiné (nekategorizované) zařízení
 – licence s potřebnými protokoly SNMP,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systémovou a datovou analýzu technologického modelu, realizace a plnění presentačních zobrazení a formulářů
 – úpravu a odzkoušení programových a řídicích prostředků pro export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jiného zařízení.</t>
  </si>
  <si>
    <t>75O95P</t>
  </si>
  <si>
    <t>DDTS ŽDC, INTEGRACE JINÉHO ZAŘÍZENÍ DO INK DDTS ŽDC</t>
  </si>
  <si>
    <t>1. Položka obsahuje: 
 – SW integraci jiného (nekategorizovaného) zařízení, dle specifikace v TZ do InK systému DDTS ŽDC
 – licence s potřebnými protokoly MODBUS, DBNet, S-Net, IEC 60870-5-104 atd. 
 – parametrizaci a naplnění datových, technologických, telemetrických a řídicích struktur DDTS ŽDC pro přenos informací
 – odzkoušení programového vybavení, ověření uživatelských funkcí na úplné implementaci, verifikace přenášených dat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jiného zařízení.</t>
  </si>
  <si>
    <t>75O95Z</t>
  </si>
  <si>
    <t>DDTS ŽDC, ZÁVĚREČNÁ ZKOUŠKA</t>
  </si>
  <si>
    <t>1. Položka obsahuje: 
 – závěrečná zkouška DDTS ŽDC
 – komplexní vyzkoušení zařízení DDTS ŽDC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hodin po dobu provádění zkoušky.</t>
  </si>
  <si>
    <t>75O972</t>
  </si>
  <si>
    <t>DDTS ŽDC, VYBAVENÁ SKŘÍŇ PRO DDTS ROZVADĚČOVÁ NA PODSTAVCI VÝŠKY DO 2200 MM</t>
  </si>
  <si>
    <t>1. Položka obsahuje: 
 – přípravu podkladu pro osazení vč. upevňovacího materiálu, veškerý podružný materiál (např. zásuvkový panel, DIN Lišty, kabelové žlaby, svorkovnice, rozjištění, kabelové propoje, osvětlení...) 
 – technický popis viz. projektová dokumentace 
 – zhotovení výrobní dokumentace, provedení zkoušek, dodání předepsaných zkoušek, revizí - veškteré potřebné mechanizmy, včetně obsluhy, náklady na mzdy a přibližné (průměrné) náklady na pořízení potřebných materiálů 
 – dopravu a skladování
2. Položka neobsahuje:
 – PLC
 – SW PLC
 – komunikační převodníky
3. Způsob měření:
 – Udává počet kusů kompletní konstrukce nebo práce.</t>
  </si>
  <si>
    <t>75O97X</t>
  </si>
  <si>
    <t>DDTS ŽDC, VYBAVENÁ SKŘÍŇ PRO DDTS ROZVADĚČOVÁ NA PODSTAVCI VÝŠKY DO 2200 MM - MONTÁŽ</t>
  </si>
  <si>
    <t>R-75O918</t>
  </si>
  <si>
    <t>DDTS ŽDC, SNÍMAČ TEPLOTY A VLHKOSTI</t>
  </si>
  <si>
    <t xml:space="preserve">1. Položka obsahuje:    – dodávku specifikovaného bloku/zařízení včetně potřebného drobného montážního materiálu  – dodávku souvisejícího příslušenství pro specifikovaný blok/zařízení  – snímač teploty a vlhkosti  – náklady na dopravu a skladování  – veškeré potřebné mechanizmy, včetně obsluhy, náklady na mzdy a přibližné (průměrné) náklady na pořízení potřebných materiálů včetně všech ostatních vedlejších nákladů  – kompletní montáž (oživení, konfigurace, nastavení a uvedení do provozu) specifikovaného bloku/zařízení a souvisejícího příslušenství včetně drobného montážního materiálu 2. Položka neobsahuje:   – X  3. Způsob měření:  – Udává se počet kusů kompletní konstrukce nebo práce.</t>
  </si>
  <si>
    <t>R-75O94J</t>
  </si>
  <si>
    <t>DDTS ŽDC, INTEGRACE OSE DO INK DDTS ŽDC</t>
  </si>
  <si>
    <t xml:space="preserve">1. Položka obsahuje:  - SW integraci jednoho převodníku OSE v rozsahu do patnácti elektroměrů do InK systému DDTS ŽDC - licence s potřebnými protokoly MODBUS, DBNet, S-Net, IEC 60870-5-104 atd.  - parametrizaci a naplnění datových, technologických, telemetrických a řídicích struktur DDTS ŽDC pro přenos informací - odzkoušení programového vybavení, ověření uživatelských funkcí na úplné implementaci, verifikace přenášených dat - náklady na mzdy - programátorské práce včetně potřebného vybavení 2. Položka neobsahuje:  X 3. Způsob měření: Udává se počet kusů převodníků OSE v rozsahu do patnácti elektroměrů.</t>
  </si>
  <si>
    <t>D1</t>
  </si>
  <si>
    <t>Majáčky</t>
  </si>
  <si>
    <t>923794</t>
  </si>
  <si>
    <t>HLASOVÝ MAJÁČEK PRO NEVIDOMÉ</t>
  </si>
  <si>
    <t xml:space="preserve">1. Položka obsahuje:  – veškerý spojovací materiál vč. připojovacího vedení  – technický popis viz. projektová dokumentace  – dodávka a montáž na místo určení 2. Položka neobsahuje:  X 3. Způsob měření: Udává se počet kusů kompletní konstrukce nebo práce</t>
  </si>
  <si>
    <t>PS 11-02-96</t>
  </si>
  <si>
    <t xml:space="preserve"> "`z výkresů č. 002 a TZ` "_x000d_
 "0.008 = 0,008 [A] "_x000d_
 "Celkem: A = 0,008 [B] "_x000d_
 Celkem 0,008 = 0,008 [D]_x000d_</t>
  </si>
  <si>
    <t xml:space="preserve"> "1.6 = 1,600 [A] "_x000d_
 "Celkem: A = 1,600 [B] "_x000d_
 Celkem 1,6 = 1,600 [C]_x000d_</t>
  </si>
  <si>
    <t xml:space="preserve"> "2.24 = 2,240 [A] "_x000d_
 "Celkem: A = 2,240 [B] "_x000d_
 Celkem 2,24 = 2,240 [C]_x000d_</t>
  </si>
  <si>
    <t xml:space="preserve"> "2.8 = 2,800 [A] "_x000d_
 "Celkem: A = 2,800 [B] "_x000d_
 Celkem 2,8 = 2,800 [C]_x000d_</t>
  </si>
  <si>
    <t xml:space="preserve"> "`z TZ` "_x000d_
 "1.6 = 1,600 [A] "_x000d_
 "Celkem: A = 1,600 [B] "_x000d_
 Celkem 1,6 = 1,600 [D]_x000d_</t>
  </si>
  <si>
    <t xml:space="preserve"> "`zTZ` "_x000d_
 "115 = 115,000 [A] "_x000d_
 "Celkem: A = 115,000 [B] "_x000d_
 Celkem 115 = 115,000 [D]_x000d_</t>
  </si>
  <si>
    <t xml:space="preserve"> "`z TZ` "_x000d_
 "3.2 = 3,200 [A] "_x000d_
 "Celkem: A = 3,200 [B] "_x000d_
 Celkem 3,2 = 3,200 [D]_x000d_</t>
  </si>
  <si>
    <t xml:space="preserve"> "`z výkresů č. 002, 003 a TZ` "_x000d_
 "124 = 124,000 [A] "_x000d_
 "Celkem: A = 124,000 [B] "_x000d_
 Celkem 124 = 124,000 [D]_x000d_</t>
  </si>
  <si>
    <t>75JA58</t>
  </si>
  <si>
    <t>ROZVADĚČ STRUKT. KABELÁŽE, PATCHPANEL - POE INJEKTOR - DODÁVKA</t>
  </si>
  <si>
    <t>PS 12-02-91</t>
  </si>
  <si>
    <t>75M912</t>
  </si>
  <si>
    <t>DATOVÁ INFRASTRUKTURA LAN, L2 SWITCH KOMPAKTNÍ 8XGE POE - DODÁVKA</t>
  </si>
  <si>
    <t>75M91Y</t>
  </si>
  <si>
    <t>DATOVÁ INFRASTRUKTURA LAN, SWITCH ETHERNET L2 - DEMONTÁŽ</t>
  </si>
  <si>
    <t>75IEG1</t>
  </si>
  <si>
    <t>KAZETA PRO ULOŽENÍ SVÁRŮ - DODÁVKA</t>
  </si>
  <si>
    <t>75IEGX</t>
  </si>
  <si>
    <t>KAZETA PRO ULOŽENÍ SVÁRŮ - MONTÁŽ</t>
  </si>
  <si>
    <t>R75O94U</t>
  </si>
  <si>
    <t>AKTIVACE SWITCHE ETHERNET L2</t>
  </si>
  <si>
    <t>AKTIVACE SWITCHE ETHERNET L2, VČ. PŘIDRUŽENÝCH POMOCNÝCH PRACÍ</t>
  </si>
  <si>
    <t>PS 13-02-51</t>
  </si>
  <si>
    <t xml:space="preserve"> "`z výkresů č. 002, 003, 004, 005, 006, 007, 008, 009 a TZ` "_x000d_
 "3.215 = 3,215 [A] "_x000d_
 "Celkem: A = 3,215 [B] "_x000d_
 Celkem 3,215 = 3,215 [D]_x000d_</t>
  </si>
  <si>
    <t xml:space="preserve"> "`z TZ` "_x000d_
 "505 = 505,000 [A] "_x000d_
 "Celkem: A = 505,000 [B] "_x000d_
 Celkem 505 = 505,000 [D]_x000d_</t>
  </si>
  <si>
    <t>587206</t>
  </si>
  <si>
    <t>PŘEDLÁŽDĚNÍ KRYTU Z BETONOVÝCH DLAŽDIC SE ZÁMKEM</t>
  </si>
  <si>
    <t xml:space="preserve"> "`z výkresu č. 002 a TZ` "_x000d_
 "13 = 13,000 [A] "_x000d_
 "Celkem: A = 13,000 [B] "_x000d_
 Celkem 13 = 13,000 [D]_x000d_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</si>
  <si>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</si>
  <si>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11337</t>
  </si>
  <si>
    <t>ODSTRANĚNÍ PODKLADU ZPEVNĚNÝCH PLOCH Z DLAŽEBNÍCH KOSTEK</t>
  </si>
  <si>
    <t xml:space="preserve"> "2.6 = 2,600 [A] "_x000d_
 "Celkem: A = 2,600 [B] "_x000d_
 Celkem 2,6 = 2,600 [C]_x000d_</t>
  </si>
  <si>
    <t>45152</t>
  </si>
  <si>
    <t>PODKLADNÍ A VÝPLŇOVÉ VRSTVY Z KAMENIVA DRCENÉHO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</si>
  <si>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</si>
  <si>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 xml:space="preserve"> "129.8 = 129,800 [A] "_x000d_
 "Celkem: A = 129,800 [B] "_x000d_
 Celkem 129,8 = 129,800 [C]_x000d_</t>
  </si>
  <si>
    <t xml:space="preserve"> "866.6 = 866,600 [A] "_x000d_
 "Celkem: A = 866,600 [B] "_x000d_
 Celkem 866,6 = 866,600 [C]_x000d_</t>
  </si>
  <si>
    <t xml:space="preserve"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</si>
  <si>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 xml:space="preserve"> "`z výkresů č. 003, 006, 007, 008 a TZ` "_x000d_
 "120 = 120,000 [A] "_x000d_
 "Celkem: A = 120,000 [B] "_x000d_
 Celkem 120 = 120,000 [D]_x000d_</t>
  </si>
  <si>
    <t xml:space="preserve"> "`z TZ` "_x000d_
 "3095 = 3095,000 [A] "_x000d_
 "Celkem: A = 3095,000 [B] "_x000d_
 Celkem 3095 = 3095,000 [D]_x000d_</t>
  </si>
  <si>
    <t xml:space="preserve"> "987.3 = 987,300 [A] "_x000d_
 "Celkem: A = 987,300 [B] "_x000d_
 Celkem 987,3 = 987,300 [C]_x000d_</t>
  </si>
  <si>
    <t xml:space="preserve"> "1139.25 = 1139,250 [A] "_x000d_
 "Celkem: A = 1139,250 [B] "_x000d_
 Celkem 1139,25 = 1139,250 [C]_x000d_</t>
  </si>
  <si>
    <t xml:space="preserve"> "`z výkresu č. 002 a TZ` "_x000d_
 "16 = 16,000 [A] "_x000d_
 "Celkem: A = 16,000 [B] "_x000d_
 Celkem 16 = 16,000 [D]_x000d_</t>
  </si>
  <si>
    <t xml:space="preserve"> "`z výkresu č. 004 a TZ` "_x000d_
 "81 = 81,000 [A] "_x000d_
 "Celkem: A = 81,000 [B] "_x000d_
 Celkem 81 = 81,000 [D]_x000d_</t>
  </si>
  <si>
    <t xml:space="preserve"> "`z TZ` "_x000d_
 "28 = 28,000 [A] "_x000d_
 "Celkem: A = 28,000 [B] "_x000d_
 Celkem 28 = 28,000 [D]_x000d_</t>
  </si>
  <si>
    <t xml:space="preserve"> "`z výkresů č. 002, 003, 004, 005, 006, 007, 008, 009, 010 a TZ` "_x000d_
 "13 = 13,000 [A] "_x000d_
 "Celkem: A = 13,000 [B] "_x000d_
 Celkem 13 = 13,000 [D]_x000d_</t>
  </si>
  <si>
    <t xml:space="preserve"> "`z TZ` "_x000d_
 "3.1 = 3,100 [A] "_x000d_
 "Celkem: A = 3,100 [B] "_x000d_
 Celkem 3,1 = 3,100 [D]_x000d_</t>
  </si>
  <si>
    <t xml:space="preserve"> "`z TZ` "_x000d_
 "32.15 = 32,150 [A] "_x000d_
 "Celkem: A = 32,150 [B] "_x000d_
 Celkem 32,15 = 32,150 [D]_x000d_</t>
  </si>
  <si>
    <t xml:space="preserve"> "0.011 = 0,011 [A] "_x000d_
 "Celkem: A = 0,011 [B] "_x000d_
 Celkem 0,011 = 0,011 [C]_x000d_</t>
  </si>
  <si>
    <t xml:space="preserve"> "102.825 = 102,825 [A] "_x000d_
 "Celkem: A = 102,825 [B] "_x000d_
 Celkem 102,825 = 102,825 [C]_x000d_</t>
  </si>
  <si>
    <t xml:space="preserve"> "`z výkresů č. 002, 003, 004, 005, 006, 007, 008, 009, 010 a TZ` "_x000d_
 "6613 = 6613,000 [A] "_x000d_
 "Celkem: A = 6613,000 [B] "_x000d_
 Celkem 6613 = 6613,000 [D]_x000d_</t>
  </si>
  <si>
    <t xml:space="preserve"> "`z výkresu č. 009 a TZ` "_x000d_
 "272 = 272,000 [A] "_x000d_
 "Celkem: A = 272,000 [B] "_x000d_
 Celkem 272 = 272,000 [D]_x000d_</t>
  </si>
  <si>
    <t>položka obsahuje veškeré práce spojené sezatažením kabelu do kabelovodu - kabel do 4 kg/m</t>
  </si>
  <si>
    <t xml:space="preserve"> "`z výkresu č. 010 a TZ` "_x000d_
 "3 = 3,000 [A] "_x000d_
 "Celkem: A = 3,000 [B] "_x000d_
 Celkem 3 = 3,000 [D]_x000d_</t>
  </si>
  <si>
    <t xml:space="preserve"> "`z výkresu č. 010 a TZ` "_x000d_
 "2 = 2,000 [A] "_x000d_
 "Celkem: A = 2,000 [B] "_x000d_
 Celkem 2 = 2,000 [D]_x000d_</t>
  </si>
  <si>
    <t xml:space="preserve"> "`z výkresu č. 010 a TZ` "_x000d_
 "6 = 6,000 [A] "_x000d_
 "Celkem: A = 6,000 [B] "_x000d_
 Celkem 6 = 6,000 [D]_x000d_</t>
  </si>
  <si>
    <t xml:space="preserve"> "`z TZ` "_x000d_
 "46 = 46,000 [A] "_x000d_
 "Celkem: A = 46,000 [B] "_x000d_
 Celkem 46 = 46,000 [D]_x000d_</t>
  </si>
  <si>
    <t>položka obsahuje veškeré práce spojené se zatažením kabelu do budovy</t>
  </si>
  <si>
    <t>R74E854</t>
  </si>
  <si>
    <t>DEMONTÁŽ KABELU STOČENÍM (KAB.REZERVA)</t>
  </si>
  <si>
    <t xml:space="preserve"> "`z výkresu č. 010 a TZ` "_x000d_
 "670 = 670,000 [A] "_x000d_
 "Celkem: A = 670,000 [B] "_x000d_
 Celkem 670 = 670,000 [D]_x000d_</t>
  </si>
  <si>
    <t>DEMONTÁŽ KABELU STOČENÍM (KAB.REZERVA), VČ.ULOŽENÍ REZERVY</t>
  </si>
  <si>
    <t xml:space="preserve"> "`z TZ` "_x000d_
 "70 = 70,000 [A] "_x000d_
 "Celkem: A = 70,000 [B] "_x000d_
 Celkem 70 = 70,000 [D]_x000d_</t>
  </si>
  <si>
    <t xml:space="preserve"> "0.6 = 0,600 [A] "_x000d_
 "Celkem: A = 0,600 [B] "_x000d_
 Celkem 0,6 = 0,600 [C]_x000d_</t>
  </si>
  <si>
    <t xml:space="preserve"> "353.52 = 353,520 [A] "_x000d_
 "Celkem: A = 353,520 [B] "_x000d_
 Celkem 353,52 = 353,520 [C]_x000d_</t>
  </si>
  <si>
    <t xml:space="preserve"> "`z výkresu č. 010 a TZ` "_x000d_
 "7415 = 7415,000 [A] "_x000d_
 "Celkem: A = 7415,000 [B] "_x000d_
 Celkem 7415 = 7415,000 [D]_x000d_</t>
  </si>
  <si>
    <t xml:space="preserve"> "`z výkresu č. 010 a TZ` "_x000d_
 "4 = 4,000 [A] "_x000d_
 "Celkem: A = 4,000 [B] "_x000d_
 Celkem 4 = 4,000 [D]_x000d_</t>
  </si>
  <si>
    <t xml:space="preserve"> "`z TZ` "_x000d_
 "108 = 108,000 [A] "_x000d_
 "Celkem: A = 108,000 [B] "_x000d_
 Celkem 108 = 108,000 [D]_x000d_</t>
  </si>
  <si>
    <t xml:space="preserve"> "`z výkresu č. 010 a TZ` "_x000d_
 "20085 = 20085,000 [A] "_x000d_
 "Celkem: A = 20085,000 [B] "_x000d_
 Celkem 20085 = 20085,000 [D]_x000d_</t>
  </si>
  <si>
    <t xml:space="preserve"> "`z výkresu č. 010 a TZ` "_x000d_
 "19269 = 19269,000 [A] "_x000d_
 "Celkem: A = 19269,000 [B] "_x000d_
 Celkem 19269 = 19269,000 [D]_x000d_</t>
  </si>
  <si>
    <t xml:space="preserve"> "`z výkresu č. 009 a TZ` "_x000d_
 "816 = 816,000 [A] "_x000d_
 "Celkem: A = 816,000 [B] "_x000d_
 Celkem 816 = 816,000 [D]_x000d_</t>
  </si>
  <si>
    <t xml:space="preserve"> "`z výkresu č. 010 a TZ` "_x000d_
 "28 = 28,000 [A] "_x000d_
 "Celkem: A = 28,000 [B] "_x000d_
 Celkem 28 = 28,000 [D]_x000d_</t>
  </si>
  <si>
    <t xml:space="preserve"> "`z TZ` "_x000d_
 "20085 = 20085,000 [A] "_x000d_
 "Celkem: A = 20085,000 [B] "_x000d_
 Celkem 20085 = 20085,000 [D]_x000d_</t>
  </si>
  <si>
    <t>703112</t>
  </si>
  <si>
    <t>KABELOVÝ ROŠT/LÁVKA NOSNÝ ŽÁROVĚ ZINKOVANÝ VČETNĚ UPEVNĚNÍ A PŘÍSLUŠENSTVÍ SVĚTLÉ ŠÍŘKY PŘES 100 DO 250 MM</t>
  </si>
  <si>
    <t xml:space="preserve"> "`z výkresu č. 006 a TZ` "_x000d_
 "53 = 53,000 [A] "_x000d_
 "Celkem: A = 53,000 [B] "_x000d_
 Celkem 53 = 53,000 [D]_x000d_</t>
  </si>
  <si>
    <t>703312</t>
  </si>
  <si>
    <t>KRYT K NOSNÉMU ŽLABU/ROŠTU ŽÁROVĚ ZINKOVANÝ VČETNĚ UPEVNĚNÍ A PŘÍSLUŠENSTVÍ SVĚTLÉ ŠÍŘKY PŘES 100 DO 250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</si>
  <si>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</si>
  <si>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 xml:space="preserve"> "z TZ"_x000d_
 17 = 17,000 [B]_x000d_</t>
  </si>
  <si>
    <t xml:space="preserve"> "z TZ"_x000d_
 2 = 2,000 [B]_x000d_</t>
  </si>
  <si>
    <t xml:space="preserve"> "z TZ"_x000d_
 3 = 3,000 [B]_x000d_</t>
  </si>
  <si>
    <t xml:space="preserve"> "z TZ"_x000d_
 162 = 162,000 [B]_x000d_</t>
  </si>
  <si>
    <t>75I851</t>
  </si>
  <si>
    <t>KABEL OPTICKÝ - REZERVA PŘES 500 MM - DODÁVKA</t>
  </si>
  <si>
    <t xml:space="preserve"> "v z výkresu č. 010 a TZ"_x000d_
 1 = 1,000 [B]_x000d_</t>
  </si>
  <si>
    <t>75I85X</t>
  </si>
  <si>
    <t>KABEL OPTICKÝ - REZERVA PŘES 500 MM - MONTÁŽ</t>
  </si>
  <si>
    <t xml:space="preserve"> "`z TZ` "_x000d_
 "64 = 64,000 [A] "_x000d_
 "Celkem: A = 64,000 [B] "_x000d_
 Celkem 64 = 64,000 [D]_x000d_</t>
  </si>
  <si>
    <t>PS 14-02-51</t>
  </si>
  <si>
    <t xml:space="preserve"> "`z výkresů č. 002, 003, 004, 005, 006, 007, 008, 009, 010, 011 a TZ` "_x000d_
 "8.493 = 8,493 [A] "_x000d_
 "Celkem: A = 8,493 [B] "_x000d_
 Celkem 8,493 = 8,493 [D]_x000d_</t>
  </si>
  <si>
    <t xml:space="preserve"> "`z TZ` "_x000d_
 "1300 = 1300,000 [A] "_x000d_
 "Celkem: A = 1300,000 [B] "_x000d_
 Celkem 1300 = 1300,000 [D]_x000d_</t>
  </si>
  <si>
    <t xml:space="preserve"> "143.6 = 143,600 [A] "_x000d_
 "Celkem: A = 143,600 [B] "_x000d_
 Celkem 143,6 = 143,600 [C]_x000d_</t>
  </si>
  <si>
    <t xml:space="preserve"> "2331 = 2331,000 [A] "_x000d_
 "Celkem: A = 2331,000 [B] "_x000d_
 Celkem 2331 = 2331,000 [C]_x000d_</t>
  </si>
  <si>
    <t xml:space="preserve"> "`z výkresů č. 002, 003,  006,  010, 011 a TZ` "_x000d_
 "168 = 168,000 [A] "_x000d_
 "Celkem: A = 168,000 [B] "_x000d_
 Celkem 168 = 168,000 [D]_x000d_</t>
  </si>
  <si>
    <t xml:space="preserve"> "`z TZ` "_x000d_
 "8325 = 8325,000 [A] "_x000d_
 "Celkem: A = 8325,000 [B] "_x000d_
 Celkem 8325 = 8325,000 [D]_x000d_</t>
  </si>
  <si>
    <t xml:space="preserve"> "2460.6 = 2460,600 [A] "_x000d_
 "Celkem: A = 2460,600 [B] "_x000d_
 Celkem 2460,6 = 2460,600 [C]_x000d_</t>
  </si>
  <si>
    <t xml:space="preserve"> "2977.75 = 2977,750 [A] "_x000d_
 "Celkem: A = 2977,750 [B] "_x000d_
 Celkem 2977,75 = 2977,750 [C]_x000d_</t>
  </si>
  <si>
    <t xml:space="preserve"> "`z TZ` "_x000d_
 "17 = 17,000 [A] "_x000d_
 "Celkem: A = 17,000 [B] "_x000d_
 Celkem 17 = 17,000 [D]_x000d_</t>
  </si>
  <si>
    <t xml:space="preserve"> "`z výkresů č. 002, 003, 004, 005, 006, 007, 008, 009, 010, 011, 012 a TZ` "_x000d_
 "14 = 14,000 [A] "_x000d_
 "Celkem: A = 14,000 [B] "_x000d_
 Celkem 14 = 14,000 [D]_x000d_</t>
  </si>
  <si>
    <t xml:space="preserve"> "10.2 = 10,200 [A] "_x000d_
 "Celkem: A+B+C+D+E+F+G+H+I+J+K = 0,000 [L] "_x000d_
 Celkem 10,2 = 10,200 [C]_x000d_</t>
  </si>
  <si>
    <t xml:space="preserve"> "`z TZ` "_x000d_
 "84.93 = 84,930 [A] "_x000d_
 "Celkem: A = 84,930 [B] "_x000d_
 Celkem 84,93 = 84,930 [D]_x000d_</t>
  </si>
  <si>
    <t xml:space="preserve"> 5*1,36+5*9,275 = 53,175 [A]_x000d_</t>
  </si>
  <si>
    <t xml:space="preserve"> "z výkresů č. 002, 003, 011, 012 a TZ "_x000d_
 10345 = 10345,000 [B]_x000d_</t>
  </si>
  <si>
    <t xml:space="preserve"> "`z TZ` "_x000d_
 "290 = 290,000 [A] "_x000d_
 "Celkem: A = 290,000 [B] "_x000d_
 Celkem 290 = 290,000 [D]_x000d_</t>
  </si>
  <si>
    <t>položka obsahuje: veškeré práce spojené se zataženmí kabelu do kabelovodu - kabel do 4 kg/m</t>
  </si>
  <si>
    <t xml:space="preserve"> "`z výkresů č. 002, 003, 011, 012 a TZ` "_x000d_
 6 = 6,000 [B]_x000d_</t>
  </si>
  <si>
    <t xml:space="preserve"> "`z výkresů č. 002, 003, 011, 012 a TZ` "_x000d_
 "2 = 2,000 [A] "_x000d_
 "Celkem: A = 2,000 [B] "_x000d_
 Celkem 2 = 2,000 [D]_x000d_</t>
  </si>
  <si>
    <t xml:space="preserve"> "`z TZ` "_x000d_
 30,0 = 30,000 [B]_x000d_</t>
  </si>
  <si>
    <t xml:space="preserve"> "`z TZ` "_x000d_
 3 = 3,000 [B]_x000d_</t>
  </si>
  <si>
    <t xml:space="preserve"> "`z TZ` "_x000d_
 "15 = 15,000 [A] "_x000d_
 "Celkem: A = 15,000 [B] "_x000d_
 Celkem 15 = 15,000 [D]_x000d_</t>
  </si>
  <si>
    <t xml:space="preserve"> "459.12 = 459,120 [A] "_x000d_
 "Celkem: A = 459,120 [B] "_x000d_
 Celkem 459,12 = 459,120 [C]_x000d_</t>
  </si>
  <si>
    <t xml:space="preserve"> "`z výkresů č. 002, 003, 004, 005, 006, 007, 008, 009, 010, 011, 012 a TZ` "_x000d_
 "9565 = 9565,000 [A] "_x000d_
 "Celkem: A = 9565,000 [B] "_x000d_
 Celkem 9565 = 9565,000 [D]_x000d_</t>
  </si>
  <si>
    <t xml:space="preserve"> "`z výkresů č. 006, 010, 012 a TZ` "_x000d_
 "4 = 4,000 [A] "_x000d_
 "Celkem: A = 4,000 [B] "_x000d_
 Celkem 4 = 4,000 [D]_x000d_</t>
  </si>
  <si>
    <t xml:space="preserve"> "`z TZ` "_x000d_
 "120 = 120,000 [A] "_x000d_
 "Celkem: A = 120,000 [B] "_x000d_
 Celkem 120 = 120,000 [D]_x000d_</t>
  </si>
  <si>
    <t xml:space="preserve"> "`z výkresů č. 012 a TZ` "_x000d_
 "3 = 3,000 [A] "_x000d_
 "Celkem: A = 3,000 [B] "_x000d_
 Celkem 3 = 3,000 [D]_x000d_</t>
  </si>
  <si>
    <t xml:space="preserve"> "`z výkresů č. 012 a TZ` "_x000d_
 "2 = 2,000 [A] "_x000d_
 "Celkem: A = 2,000 [B] "_x000d_
 Celkem 2 = 2,000 [D]_x000d_</t>
  </si>
  <si>
    <t xml:space="preserve"> "`z výkresů č. 002, 003, 004, 005, 006, 007, 008, 009, 010, 011, 012 a TZ` "_x000d_
 "26445 = 26445,000 [A] "_x000d_
 "Celkem: A = 26445,000 [B] "_x000d_
 Celkem 26445 = 26445,000 [D]_x000d_</t>
  </si>
  <si>
    <t xml:space="preserve"> "`z výkresů č. 002, 003, 004, 005, 006, 007, 008, 009, 010, 011, 012 a TZ` "_x000d_
 "25575 = 25575,000 [A] "_x000d_
 "Celkem: A = 25575,000 [B] "_x000d_
 Celkem 25575 = 25575,000 [D]_x000d_</t>
  </si>
  <si>
    <t xml:space="preserve"> "`z TZ` "_x000d_
 "870 = 870,000 [A] "_x000d_
 "Celkem: A = 870,000 [B] "_x000d_
 Celkem 870 = 870,000 [D]_x000d_</t>
  </si>
  <si>
    <t>položka obsahuje veškeré práce spojené se zatažením hdpe kabelové zemní chráničky do kabelovodu</t>
  </si>
  <si>
    <t xml:space="preserve"> "`z TZ` "_x000d_
 "133 = 133,000 [A] "_x000d_
 "Celkem: A = 133,000 [B] "_x000d_
 Celkem 133 = 133,000 [D]_x000d_</t>
  </si>
  <si>
    <t xml:space="preserve"> "`z výkresů č. 012 a TZ` "_x000d_
 "4 = 4,000 [A] "_x000d_
 "Celkem: A = 4,000 [B] "_x000d_
 Celkem 4 = 4,000 [D]_x000d_</t>
  </si>
  <si>
    <t xml:space="preserve"> "`z výkresů č. 012 a TZ` "_x000d_
 "30 = 30,000 [A] "_x000d_
 "Celkem: A = 30,000 [B] "_x000d_
 Celkem 30 = 30,000 [D]_x000d_</t>
  </si>
  <si>
    <t xml:space="preserve"> "`z TZ` "_x000d_
 "26445 = 26445,000 [A] "_x000d_
 "Celkem: A = 26445,000 [B] "_x000d_
 Celkem 26445 = 26445,000 [D]_x000d_</t>
  </si>
  <si>
    <t xml:space="preserve"> "z TZ"_x000d_
 12 = 12,000 [B]_x000d_</t>
  </si>
  <si>
    <t xml:space="preserve"> "z TZ"_x000d_
 120 = 120,000 [B]_x000d_</t>
  </si>
  <si>
    <t>PS 15-02-91</t>
  </si>
  <si>
    <t>PS 11-03-11</t>
  </si>
  <si>
    <t>74</t>
  </si>
  <si>
    <t>Silnoproud</t>
  </si>
  <si>
    <t>741731</t>
  </si>
  <si>
    <t>DVEŘNÍ KONTAKT</t>
  </si>
  <si>
    <t>1. Položka obsahuje:
 – zapojení a nastavení přístroje
2. Položka neobsahuje:
 X
3. Způsob měření:
Udává se počet kusů kompletní konstrukce nebo práce.</t>
  </si>
  <si>
    <t xml:space="preserve"> "20 = 20,000 [A] "_x000d_
 Celkem 20 = 20,000 [B]_x000d_</t>
  </si>
  <si>
    <t>742K11</t>
  </si>
  <si>
    <t>UKONČENÍ JEDNOŽÍLOVÉHO KABELU V ROZVADĚČI NEBO NA PŘÍSTROJI DO 2,5 MM2</t>
  </si>
  <si>
    <t>742M11</t>
  </si>
  <si>
    <t>UKONČENÍ 7-12ŽÍLOVÉHO KABELU V ROZVADĚČI NEBO NA PŘÍSTROJI DO 2,5 MM2</t>
  </si>
  <si>
    <t xml:space="preserve"> "18 = 18,000 [A] "_x000d_
 Celkem 18 = 18,000 [B]_x000d_</t>
  </si>
  <si>
    <t xml:space="preserve"> "240 = 240,000 [A] "_x000d_
 Celkem 240 = 240,000 [B]_x000d_</t>
  </si>
  <si>
    <t xml:space="preserve"> "28 = 28,000 [A] "_x000d_
 Celkem 28 = 28,000 [B]_x000d_</t>
  </si>
  <si>
    <t>746632</t>
  </si>
  <si>
    <t>VYBAVENÁ SKŘÍŇ PRO AUTOMATIZACI 19" PŘES 15 U</t>
  </si>
  <si>
    <t>1. Položka obsahuje:
 – přípravu podkladu pro osazení vč. upevňovacího materiálu, uzamykatelná, veškerý podružný a pomocný materiál (např. zásuvkový panel, DIN Lišty, kabelové žlaby, svorkovnice, rozjištění, kabelové propoje, osvětlení...)
 – dodávku včetně kompletní montáže
 – technický popis viz. projektová dokumentace
 – zhotovení výrobní dokumentace, provedení zkoušek, dodání předepsaných zkoušek, revizí a atestů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</si>
  <si>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746641</t>
  </si>
  <si>
    <t>PLC PRO AUTOMATIZACI - ZÁKLADNÍ JEDNOTKA DO 128 IO</t>
  </si>
  <si>
    <t>1. Položka obsahuje:
 – veškerý podružný, spojovací a pomocný materiál. Dále obsahuje uživatelskou úpravu SW PLC, parametrizaci a nastavení PLC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</si>
  <si>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746643</t>
  </si>
  <si>
    <t>PLC PRO AUTOMATIZACI - ROZŠÍŘENÍ ZÁKLADNÍ JEDNOTKY PLC O 8 DIGITÁLNÍCH VSTUPŮ 24-230 V DC AC, SOFTWARE</t>
  </si>
  <si>
    <t xml:space="preserve">1. Položka obsahuje:
 – veškerý podružný, spojovací a pomocný materiál. Dále obsahuje uživatelskou úpravu SW PLC, parametrizaci a nastavení PLC 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</si>
  <si>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746644</t>
  </si>
  <si>
    <t>PLC PRO AUTOMATIZACI - ROZŠÍŘENÍ ZÁKLADNÍ JEDNOTKY PLC O 8 RELÉOVÝCH VÝSTUPŮ 24-230 V DC AC, 1 A, KONT. 1Z, SOFTWARE</t>
  </si>
  <si>
    <t>746648</t>
  </si>
  <si>
    <t>PLC PRO AUTOMATIZACI - ODDĚLOVACÍ ČLEN RELÉOVÝ MIN. 4 KV PRO POVELY NEBO SIGNÁLY 24-230 V DC AC, MAX. 6 A, KONT. 1P, OCHRANNÉ A SIGNALIZAČNÍ PRVKY</t>
  </si>
  <si>
    <t>1. Položka obsahuje:
 – veškerý podružný, spojovací a pomocný materiál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</si>
  <si>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746649</t>
  </si>
  <si>
    <t>PLC PRO AUTOMATIZACI - ZDROJ POMOCNÉHO NAPĚTÍ 24 V DC, MAX. 10 A</t>
  </si>
  <si>
    <t>746651</t>
  </si>
  <si>
    <t>ZÁKLADNÍ PROGRAMOVÉ VYBAVENÍ TLM. JEDNOTKY PRO OBJEKT ŽST</t>
  </si>
  <si>
    <t>1. Položka obsahuje:
 – veškerý podružný, spojovací a pomocný materiál. Dále obsahuje dodávku základního SW PLC a jeho instalaci 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</si>
  <si>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746655</t>
  </si>
  <si>
    <t>SW-OVLADAČE KOMUNIKACE, PARAMETRIZACE - PRO NADŘAZENÝ SYSTÉM</t>
  </si>
  <si>
    <t>1. Položka obsahuje:
 – veškerý podružný, spojovací a pomocný materiál. Dále obsahuje dodávku základního SW PLC a jeho instalaci
 – dodávku včetně kompletní montáže
 – technický popis viz. projektová dokumentace
 – výrobní dokumentaci, uvedení do provozu, revize a atesty
 – veškeré potřebné mechanizmy, včetně obsluhy, náklady na mzdy a přibližné (průměrné) náklady na pořízení potřebných materiálů
 – dopravu a skladování
2. Položka neobsahuje:
 X
3. Způsob měření:
Udává se počet kusů kompletní konstrukce nebo práce.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</si>
  <si>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</si>
  <si>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</si>
  <si>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</si>
  <si>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</si>
  <si>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
 – veškerý podružný, spojovací a pomocný materiál. Dále obsahuje zprovoznění a oživení telemechanické jednotky,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</si>
  <si>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746697</t>
  </si>
  <si>
    <t>PROVOZNÍ DOKUMENTACE</t>
  </si>
  <si>
    <t xml:space="preserve">1. Položka obsahuje:
 – kompletní provozní dokumentaci obsahující úpravy a změny na dané technologii 
 – dokumentace  předána v požadované podobě (tištěná forma, digitální forma) a v požadovaném počtu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</si>
  <si>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74664A</t>
  </si>
  <si>
    <t>PLC PRO AUTOMATIZACI - SVORKOVNICE (JEŽEK) PRO VYVEDENÍ 8 SIGNÁLŮ/POVELŮ/MĚŘENÍ VČETNĚ NAPÁJECÍHO OBVODU 24 V DC</t>
  </si>
  <si>
    <t>74665C</t>
  </si>
  <si>
    <t>PŘIPOJENÍ, OŽIVENÍ A ZPROVOZNĚNÍ PŘENOSOVÉ CESTY V OBJEKTU ŽST</t>
  </si>
  <si>
    <t>1. Položka obsahuje: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</si>
  <si>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74665G</t>
  </si>
  <si>
    <t>PROVOZNÍ ZKOUŠKY TELEMECHANICKÉ JEDNOTKY V OBJEKTU ŽST</t>
  </si>
  <si>
    <t>1. Položka obsahuje: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</si>
  <si>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74665K</t>
  </si>
  <si>
    <t>PODPORA PŘI UVÁDĚNÍ DO PROVOZU, ENGINEERING PRO OBJEKT ŽST</t>
  </si>
  <si>
    <t>1. Položka obsahuje:
 – podporu při uvádění do provozu zařízení jeho výrobcem, inženýrskou činnost při instalaci řídicích systémů
 – předepsané zkoušky, revize a atesty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</si>
  <si>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747703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</si>
  <si>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</si>
  <si>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</si>
  <si>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748151</t>
  </si>
  <si>
    <t>BEZPEČNOSTNÍ TABULKA</t>
  </si>
  <si>
    <t>1. Položka obsahuje:
 – veškeré příslušenství pro montáž
2. Položka neobsahuje:
 X
3. Způsob měření:
Udává se počet kusů kompletní konstrukce nebo práce.</t>
  </si>
  <si>
    <t>75J222</t>
  </si>
  <si>
    <t>KABEL SDĚLOVACÍ PRO VNITŘNÍ POUŽITÍ DO 20 PÁRŮ PRŮMĚRU 0,5 MM</t>
  </si>
  <si>
    <t xml:space="preserve"> "1,5 = 1,500 [A] "_x000d_
 Celkem 1,5 = 1,500 [B]_x000d_</t>
  </si>
  <si>
    <t>75J23X</t>
  </si>
  <si>
    <t>KABEL SDĚLOVACÍ, MONTÁŽ A UPEVNĚNÍ</t>
  </si>
  <si>
    <t>KABEL SDĚLOVACÍ MONTÁŽ A UPEVNĚNÍ</t>
  </si>
  <si>
    <t xml:space="preserve"> "0,48 = 0,480 [A] "_x000d_
 Celkem 0,48 = 0,480 [B]_x000d_</t>
  </si>
  <si>
    <t>PS 11-03-12</t>
  </si>
  <si>
    <t xml:space="preserve"> "315 = 315,000 [A] "_x000d_
 Celkem 315 = 315,000 [B]_x000d_</t>
  </si>
  <si>
    <t xml:space="preserve"> "54 = 54,000 [A] "_x000d_
 Celkem 54 = 54,000 [B]_x000d_</t>
  </si>
  <si>
    <t>746646</t>
  </si>
  <si>
    <t>PLC PRO AUTOMATIZACI - ROZŠÍŘENÍ ZÁKLADNÍ JEDNOTKY PLC O 4 VSTUPY ANALOGOVÉHO MĚŘENÍ (0-10 V/0-20 MA NEBO DLE SPECIFIKACE PROJEKTU)</t>
  </si>
  <si>
    <t xml:space="preserve"> "26 = 26,000 [A] "_x000d_
 Celkem 26 = 26,000 [B]_x000d_</t>
  </si>
  <si>
    <t xml:space="preserve"> "27 = 27,000 [A] "_x000d_
 Celkem 27 = 27,000 [B]_x000d_</t>
  </si>
  <si>
    <t xml:space="preserve"> "24 = 24,000 [A] "_x000d_
 Celkem 24 = 24,000 [B]_x000d_</t>
  </si>
  <si>
    <t xml:space="preserve"> "2,5 = 2,500 [A] "_x000d_
 Celkem 2,5 = 2,500 [B]_x000d_</t>
  </si>
  <si>
    <t>KABEL SDĚLOVACÍ PRO STRUKTUROVANOU KABELÁŽ FTP/STP - DODÁVKA</t>
  </si>
  <si>
    <t xml:space="preserve"> "0,28 = 0,280 [A] "_x000d_
 Celkem 0,28 = 0,280 [B]_x000d_</t>
  </si>
  <si>
    <t>PS 11-03-13</t>
  </si>
  <si>
    <t xml:space="preserve"> "38 = 38,000 [A] "_x000d_
 Celkem 38 = 38,000 [B]_x000d_</t>
  </si>
  <si>
    <t xml:space="preserve"> "450 = 450,000 [A] "_x000d_
 Celkem 450 = 450,000 [B]_x000d_</t>
  </si>
  <si>
    <t xml:space="preserve"> "58 = 58,000 [A] "_x000d_
 Celkem 58 = 58,000 [B]_x000d_</t>
  </si>
  <si>
    <t>746654</t>
  </si>
  <si>
    <t>ZÁKLADNÍ PROGRAMOVÉ VYBAVENÍ TLM. JEDNOTKY PRO OBJEKT SPS</t>
  </si>
  <si>
    <t xml:space="preserve"> "23 = 23,000 [A] "_x000d_
 Celkem 23 = 23,000 [B]_x000d_</t>
  </si>
  <si>
    <t>74665B</t>
  </si>
  <si>
    <t>ZPROVOZNĚNÍ, OŽIVENÍ TELEMECHANICKÉ JEDNOTKY V OBJEKTU TS</t>
  </si>
  <si>
    <t>74665F</t>
  </si>
  <si>
    <t>PŘIPOJENÍ, OŽIVENÍ A ZPROVOZNĚNÍ PŘENOSOVÉ CESTY V OBJEKTU TS</t>
  </si>
  <si>
    <t>74665J</t>
  </si>
  <si>
    <t>PROVOZNÍ ZKOUŠKY TELEMECHANICKÉ JEDNOTKY V OBJEKTU TS</t>
  </si>
  <si>
    <t>74665N</t>
  </si>
  <si>
    <t>PODPORA PŘI UVÁDĚNÍ DO PROVOZU, ENGINEERING PRO OBJEKT TS</t>
  </si>
  <si>
    <t xml:space="preserve"> "3,8 = 3,800 [A] "_x000d_
 Celkem 3,8 = 3,800 [B]_x000d_</t>
  </si>
  <si>
    <t xml:space="preserve"> "380 = 380,000 [A] "_x000d_
 Celkem 380 = 380,000 [B]_x000d_</t>
  </si>
  <si>
    <t xml:space="preserve"> "0,36 = 0,360 [A] "_x000d_
 Celkem 0,36 = 0,360 [B]_x000d_</t>
  </si>
  <si>
    <t>PS 11-03-51</t>
  </si>
  <si>
    <t>01</t>
  </si>
  <si>
    <t>POPLATKY ZA LIKVIDACŮ ODPADŮ</t>
  </si>
  <si>
    <t>R015240</t>
  </si>
  <si>
    <t>915</t>
  </si>
  <si>
    <t>NEOCEŇOVAT - POPLATKY ZA LIKVIDACI ODPADŮ NEKONTAMINOVANÝCH - 20 03 99 ODPAD PODOBNÝ KOMUNÁLNÍMU ODPADU VČ. DOPRAVY NA SKLÁDKU A MANIPULACE</t>
  </si>
  <si>
    <t xml:space="preserve"> "0,3 = 0,300 [A] "_x000d_
 Celkem 0,3 = 0,300 [B]_x000d_</t>
  </si>
  <si>
    <t>R015270</t>
  </si>
  <si>
    <t>920</t>
  </si>
  <si>
    <t>NEOCEŇOVAT - POPLATKY ZA LIKVIDACI ODPADŮ NEKONTAMINOVANÝCH - 17 01 03 IZOLÁTORY PORCELÁNOVÉ VČ. DOPRAVY NA SKLÁDKU A MANIPULACE</t>
  </si>
  <si>
    <t xml:space="preserve"> "0,1 = 0,100 [A] "_x000d_
 Celkem 0,1 = 0,100 [B]_x000d_</t>
  </si>
  <si>
    <t>R015280</t>
  </si>
  <si>
    <t>921</t>
  </si>
  <si>
    <t>NEOCEŇOVAT - POPLATKY ZA LIKVIDACI ODPADŮ NEKONTAMINOVANÝCH - 17 01 03 ODPOJOVAČE-OCEL, PORCELÁN 100KG VČ. DOPRAVY NA SKLÁDKU A MANIPULACE</t>
  </si>
  <si>
    <t xml:space="preserve"> "0,4 = 0,400 [A] "_x000d_
 Celkem 0,4 = 0,400 [B]_x000d_</t>
  </si>
  <si>
    <t>R015410</t>
  </si>
  <si>
    <t>932</t>
  </si>
  <si>
    <t>NEOCEŇOVAT - POPLATKY ZA LIKVIDACI ODPADŮ NEKONTAMINOVANÝCH - 16 02 14 OMEZOVAČE PŘEPĚTÍ (VVN A VN) VČ. DOPRAVY NA SKLÁDKU A MANIPULACE</t>
  </si>
  <si>
    <t>R015420</t>
  </si>
  <si>
    <t>933</t>
  </si>
  <si>
    <t>NEOCEŇOVAT - POPLATKY ZA LIKVIDACI ODPADŮ NEKONTAMINOVANÝCH - 17 06 04 ZBYTKY IZOLAČNÍCH MATERIÁLŮ VČ. DOPRAVY NA SKLÁDKU A MANIPULACE</t>
  </si>
  <si>
    <t>R015560</t>
  </si>
  <si>
    <t>941</t>
  </si>
  <si>
    <t>NEOCEŇOVAT - POPLATKY ZA LIKVIDACI ODPADŮ NEBEZPEČNÝCH - 16 02 13* TRAFA S OLEJEM NEBO S JINÝMI ŠKODLIVINAMI VČ. DOPRAVY NA SKLÁDKU A MANIPULACE</t>
  </si>
  <si>
    <t>R015621</t>
  </si>
  <si>
    <t>948</t>
  </si>
  <si>
    <t>NEOCEŇOVAT - POPLATKY ZA LIKVIDACI ODPADŮ NEBEZPEČNÝCH - KABELY S PLASTOVOU IZOLACÍ VČ. DOPRAVY NA SKLÁDKU A MANIPULACE</t>
  </si>
  <si>
    <t xml:space="preserve"> "0,2 = 0,200 [A] "_x000d_
 Celkem 0,2 = 0,200 [B]_x000d_</t>
  </si>
  <si>
    <t>R015630</t>
  </si>
  <si>
    <t>950</t>
  </si>
  <si>
    <t>NEOCEŇOVAT - POPLATKY ZA LIKVIDACI ODPADŮ NEBEZPEČNÝCH - 16 02 13* KONDENZÁTOROVÉ BATERIE OBSAHUJÍCÍ NEBEZPEČNÉ SLOŽKY VČ. DOPRAVY NA SKLÁDKU A MANIPULACE</t>
  </si>
  <si>
    <t xml:space="preserve"> "30 = 30,000 [A] "_x000d_
 Celkem 30 = 30,000 [B]_x000d_</t>
  </si>
  <si>
    <t>R015790</t>
  </si>
  <si>
    <t>964</t>
  </si>
  <si>
    <t>NEOCEŇOVAT - POPLATKY ZA LIKVIDACI ODPADŮ - 17 04 05 ŽELEZO A OCEL VČ. DOPRAVY NA SKLÁDKU A MANIPULACE</t>
  </si>
  <si>
    <t>SILNOPROUD</t>
  </si>
  <si>
    <t>R02940</t>
  </si>
  <si>
    <t>OSTATNÍ POŽADAVKY - DOPRACOVÁNÍ DOKUMENTACE V RÁMCI DODÁVKY</t>
  </si>
  <si>
    <t>703113</t>
  </si>
  <si>
    <t>KABELOVÝ ROŠT/LÁVKA NOSNÝ ŽÁROVĚ ZINKOVANÝ VČETNĚ UPEVNĚNÍ A PŘÍSLUŠENSTVÍ SVĚTLÉ ŠÍŘKY PŘES 250 DO 400 MM</t>
  </si>
  <si>
    <t xml:space="preserve"> "70 = 70,000 [A] "_x000d_
 Celkem 70 = 70,000 [B]_x000d_</t>
  </si>
  <si>
    <t>703721</t>
  </si>
  <si>
    <t>KABELOVÁ PŘÍCHYTKA PRO ROZSAH UPNUTÍ DO 25 MM</t>
  </si>
  <si>
    <t xml:space="preserve"> "542 = 542,000 [A] "_x000d_
 Celkem 542 = 542,000 [B]_x000d_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</si>
  <si>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Udává se počet kusů kompletní konstrukce nebo práce.</t>
  </si>
  <si>
    <t>703722</t>
  </si>
  <si>
    <t>KABELOVÁ PŘÍCHYTKA PRO ROZSAH UPNUTÍ OD 26 DO 50 MM</t>
  </si>
  <si>
    <t>703723</t>
  </si>
  <si>
    <t>KABELOVÁ PŘÍCHYTKA PRO ROZSAH UPNUTÍ OD 51 DO 90 MM</t>
  </si>
  <si>
    <t>703751</t>
  </si>
  <si>
    <t>PROTIPOŽÁRNÍ UCPÁVKA POD ROZVADĚČ DO EI 90 MIN.</t>
  </si>
  <si>
    <t>703752</t>
  </si>
  <si>
    <t>PROTIPOŽÁRNÍ UCPÁVKA STĚNOU/STROPEM, TL DO 50CM, DO EI 90 MIN.</t>
  </si>
  <si>
    <t>741811</t>
  </si>
  <si>
    <t>UZEMŇOVACÍ VODIČ NA POVRCHU FEZN DO 120 MM2</t>
  </si>
  <si>
    <t>1. Položka obsahuje:
 – uchycení vodiče na povrch vč. podpěr, konzol, svorek a pod.
 – měření, dělení, spojování
 – nátěr
2. Položka neobsahuje:
 X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</si>
  <si>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</si>
  <si>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</si>
  <si>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</si>
  <si>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</si>
  <si>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</si>
  <si>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</si>
  <si>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742G51</t>
  </si>
  <si>
    <t>KABEL NN DVOU- A TŘÍŽÍLOVÝ CU BEZHALOGENOVÝ OHEŇ RETARDUJÍCÍ DO 2,5 MM2</t>
  </si>
  <si>
    <t xml:space="preserve"> "113 = 113,000 [A] "_x000d_
 Celkem 113 = 113,000 [B]_x000d_</t>
  </si>
  <si>
    <t>742G52</t>
  </si>
  <si>
    <t>KABEL NN DVOU- A TŘÍŽÍLOVÝ CU BEZHALOGENOVÝ OHEŇ RETARDUJÍCÍ OD 4 DO 16 MM2</t>
  </si>
  <si>
    <t xml:space="preserve"> "93 = 93,000 [A] "_x000d_
 Celkem 93 = 93,000 [B]_x000d_</t>
  </si>
  <si>
    <t>742H51</t>
  </si>
  <si>
    <t>KABEL NN ČTYŘ- A PĚTIŽÍLOVÝ CU BEZHALOGENOVÝ OHEŇ RETARDUJÍCÍ DO 2,5 MM2</t>
  </si>
  <si>
    <t>742H53</t>
  </si>
  <si>
    <t>KABEL NN ČTYŘ- A PĚTIŽÍLOVÝ CU BEZHALOGENOVÝ OHEŇ RETARDUJÍCÍ OD 25 DO 50 MM2</t>
  </si>
  <si>
    <t xml:space="preserve"> "135 = 135,000 [A] "_x000d_
 Celkem 135 = 135,000 [B]_x000d_</t>
  </si>
  <si>
    <t>742H55</t>
  </si>
  <si>
    <t>KABEL NN ČTYŘ- A PĚTIŽÍLOVÝ CU BEZHALOGENOVÝ OHEŇ RETARDUJÍCÍ OD 150 DO 240 MM2</t>
  </si>
  <si>
    <t xml:space="preserve"> "120 = 120,000 [A] "_x000d_
 Celkem 120 = 120,000 [B]_x000d_</t>
  </si>
  <si>
    <t>742I42</t>
  </si>
  <si>
    <t>KABEL NN CU OVLÁDACÍ VÍCEŽÍLOVÝ BEZHALOGENOVÝ OHEŇ RETARDUJÍCÍ OD 4 DO 6 MM2</t>
  </si>
  <si>
    <t>742I43</t>
  </si>
  <si>
    <t>KABEL NN CU OVLÁDACÍ VÍCEŽÍLOVÝ BEZHALOGENOVÝ OHEŇ RETARDUJÍCÍ DO 2,5 MM2 STÍNĚNÝ</t>
  </si>
  <si>
    <t xml:space="preserve"> "45 = 45,000 [A] "_x000d_
 Celkem 45 = 45,000 [B]_x000d_</t>
  </si>
  <si>
    <t xml:space="preserve"> "14 = 14,000 [A] "_x000d_
 Celkem 14 = 14,000 [B]_x000d_</t>
  </si>
  <si>
    <t>742L15</t>
  </si>
  <si>
    <t>UKONČENÍ DVOU AŽ PĚTIŽÍLOVÉHO KABELU V ROZVADĚČI NEBO NA PŘÍSTROJI OD 150 DO 240 MM2</t>
  </si>
  <si>
    <t>742M12</t>
  </si>
  <si>
    <t>UKONČENÍ 7-12ŽÍLOVÉHO KABELU V ROZVADĚČI NEBO NA PŘÍSTROJI OD 4 DO 6 MM2</t>
  </si>
  <si>
    <t>742Z24</t>
  </si>
  <si>
    <t>DEMONTÁŽ KABELOVÉHO VEDENÍ VN</t>
  </si>
  <si>
    <t>742Z92</t>
  </si>
  <si>
    <t>DEMONTÁŽ - ODVOZ (NA LIKVIDACI ODPADŮ NEBO JINÉ URČENÉ MÍSTO)</t>
  </si>
  <si>
    <t>TKM</t>
  </si>
  <si>
    <t xml:space="preserve"> "85 = 85,000 [A] "_x000d_
 Celkem 85 = 85,000 [B]_x000d_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</si>
  <si>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</si>
  <si>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743F14</t>
  </si>
  <si>
    <t>SKŘÍŇ ELEKTROMĚROVÁ DO VÝKLENKU PRO NEPŘÍMÉ MĚŘENÍ PŘES 80 A DVOUSAZBOVÉ VČETNĚ VÝSTROJE</t>
  </si>
  <si>
    <t>1. Položka obsahuje:
 – instalaci vč. vybourání niky ve zdi pro skříň a kabely a zapravení zdiva, omítky a fasády po dokončené montáži
 – technický popis viz. projektová dokumentace
2. Položka neobsahuje:
 X
3. Způsob měření:
Udává se počet kusů kompletní konstrukce nebo práce.</t>
  </si>
  <si>
    <t>744322</t>
  </si>
  <si>
    <t>ROZVADĚČ NN SKŘÍŇOVÝ OCELOPLECHOVÝ PRÁZDNÝ, IP 40, HLOUBKY OD 510 DO 800 MM, ŠÍŘKY OD 510 DO 800 MM, VÝŠKY DO 2250 MM</t>
  </si>
  <si>
    <t>1. Položka obsahuje:
 – přípravu podkladu pro osazení vč. upevňovacího materiálu
 – veškerý podružný a pomocný materiál
 – provedení zkoušek, dodání předepsaných zkoušek, revizí a atestů
2. Položka neobsahuje:
 – přístrojové vybavení ( jističe, stykače apod. ), přípojnice
3. Způsob měření:
Udává se počet kusů kompletní konstrukce nebo práce.</t>
  </si>
  <si>
    <t>744356</t>
  </si>
  <si>
    <t>ROZVADĚČ NN SKŘÍŇOVÝ OCELOPLECH.VYZBROJENÝ,DO IP 40,HLOUBKY OD 510 DO 800MM,ŠÍŘKY OD 510 DO 800MM,VÝŠKY DO 2250MM-PŘÍVODNÍ POLE SE SLOŽITOU VÝZBROJÍ</t>
  </si>
  <si>
    <t>1. Položka obsahuje:
 – přípravu podkladu pro osazení vč. upevňovacího materiálu
 – veškerý podružný a pomocný materiál
 – provedení zkoušek, dodání předepsaných zkoušek, revizí a atestů
 – přístrojové vybavení ( jističe s dálkovým ovládáním, stykače, přípojnice, analyzátory sítě, PLC, zdroje pro pomocné obvody apod. )
2. Položka neobsahuje:
3. Způsob měření:
Udává se počet kusů kompletní konstrukce nebo práce.</t>
  </si>
  <si>
    <t>744358</t>
  </si>
  <si>
    <t>ROZVADĚČ NN SKŘÍŇOVÝ OCELOPLECH.VYZBROJENÝ,DO IP 40,HLOUBKY OD 510 DO 800MM, ŠÍŘKY OD 510 DO 800MM, VÝŠKY DO 2250MM-VÝVODNÍ POLE SE SLOŽITOU VÝZBROJÍ</t>
  </si>
  <si>
    <t xml:space="preserve">1. Položka obsahuje:
 – přípravu podkladu pro osazení vč. upevňovacího materiálu
 – veškerý podružný a pomocný materiál
 – provedení zkoušek, dodání předepsaných zkoušek, revizí a atestů
 – přístrojové vybavení ( vývodové jističe, měření vývodů nebo skupiny vývodů, stykače a stykačové kombinace, proudové chrániče, proudové reré, přípojnice,  apod. )
2. Položka neobsahuje:
3. Způsob měření:
Udává se počet kusů kompletní konstrukce nebo práce.</t>
  </si>
  <si>
    <t>744512</t>
  </si>
  <si>
    <t>ROZVADĚČ KOMPENZAČNÍ VNITŘNÍ OD 26 DO 40 KVAR</t>
  </si>
  <si>
    <t>1. Položka obsahuje:
 – přípravu podkladu pro osazení vč. upevňovacího materiálu, veškerý podružný a pomocný materiál
 – technický popis viz. projektová dokumentace
 – provedení zkoušek, dodání předepsaných zkoušek, revizí a atestů, měření, nastavení
2. Položka neobsahuje:
 – regulátor
3. Způsob měření:
Udává se počet kusů kompletní konstrukce nebo práce.</t>
  </si>
  <si>
    <t>744515</t>
  </si>
  <si>
    <t>ROZVADĚČ KOMPENZAČNÍ VNITŘNÍ OD 151 DO 250 KVAR</t>
  </si>
  <si>
    <t>744519</t>
  </si>
  <si>
    <t>ROZVADĚČ KOMPENZAČNÍ VNITŘNÍ - REGULÁTOR</t>
  </si>
  <si>
    <t>1. Položka obsahuje:
 – veškerý podružný a pomocný materiál
 – technický popis viz. projektová dokumentace
 – měření a nastavení
2. Položka neobsahuje:
 X
3. Způsob měření:
Udává se počet kusů kompletní konstrukce nebo práce.</t>
  </si>
  <si>
    <t>744541</t>
  </si>
  <si>
    <t>ROZVADĚČ - REGULAČNÍ A MONITOROVACÍ ELEKTROENERGETICKÉ ZAŘÍZENÍ PRO SLEDOVÁNÍ ODBĚRU A PŘENOS DAT DO CENTRÁLNÍ DATABÁZE</t>
  </si>
  <si>
    <t>1. Položka obsahuje:
 – přípravu podkladu pro osazení vč. upevňovacího materiálu, veškerý podružný a pomocný materiál
 – technický popis viz. projektová dokumentace
 – provedení zkoušek, dodání předepsaných zkoušek, revizí a atestů, měření, nastavení
2. Položka neobsahuje:
 X
3. Způsob měření:
Udává se počet kusů kompletní konstrukce nebo práce.</t>
  </si>
  <si>
    <t>744Z02</t>
  </si>
  <si>
    <t>DEMONTÁŽ 1 KS POLE ROZVADĚČE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</si>
  <si>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</si>
  <si>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74520</t>
  </si>
  <si>
    <t>KOBKA VN - VÝROBA A MONTÁŽ KOMPLETNÍ KOBKY VČETNĚ IZOLÁTORŮ, PRŮCHODEK, PŘÍPOJNIC, DVEŘÍ, ZÁKRYTŮ</t>
  </si>
  <si>
    <t>745221</t>
  </si>
  <si>
    <t>ODPÍNAČ VN 3-F VNITŘNÍ UN DO 25 KV</t>
  </si>
  <si>
    <t>1. Položka obsahuje:
 – veškerý podružný, pomocný a upevňovací materiál
 – technický popis viz. projektová dokumentace
 – předepsané zkoušky, revize a atesty
2. Položka neobsahuje:
 X
3. Způsob měření:
Udává se počet kusů kompletní konstrukce nebo práce.</t>
  </si>
  <si>
    <t>745241</t>
  </si>
  <si>
    <t>ODPOJOVAČ VN 3-F VNITŘNÍ UN DO 25 KV</t>
  </si>
  <si>
    <t>745261</t>
  </si>
  <si>
    <t>SVODIČ PŘEPĚTÍ VN UN DO 25 KV</t>
  </si>
  <si>
    <t>745271</t>
  </si>
  <si>
    <t>PODPĚRNÝ IZOLÁTOR VN PORCELÁNOVÝ</t>
  </si>
  <si>
    <t>745282</t>
  </si>
  <si>
    <t>MOTOROVÝ POHON PRO 3-F VN ODPÍNAČ/ODPOJOVAČ</t>
  </si>
  <si>
    <t>745284</t>
  </si>
  <si>
    <t>RÁM PRO 3 POJISTKOVÉ SPODKY VN</t>
  </si>
  <si>
    <t>745285</t>
  </si>
  <si>
    <t>POJISTKOVÁ PATRONA VN</t>
  </si>
  <si>
    <t>745291</t>
  </si>
  <si>
    <t>OVLÁDACÍ SKŘÍŇ VN VYBAVENÁ PRO DOPLNĚNÍ OCHRANY/OVLÁDÁNÍ</t>
  </si>
  <si>
    <t>1. Položka obsahuje:
 – osazení vč. upevňovacího materiálu
 – veškerý podružný a pomocný materiál ( včetně můstků, vnitřních propojů-vodičů a pod ), nosnou konstrukci, kotevní a spojovací prvky
 – zhotovení výrobní dokumentace, provedení zkoušek, dodání předepsaných zkoušek, revizí a atestů
2. Položka neobsahuje:
 X
3. Způsob měření:
Udává se počet kusů kompletní konstrukce nebo práce.</t>
  </si>
  <si>
    <t>7452A1</t>
  </si>
  <si>
    <t>PŘÍSTROJOVÝ TRANSFORMÁTOR PROUDU VN JEDNOJÁDROVÝ</t>
  </si>
  <si>
    <t>7452D1</t>
  </si>
  <si>
    <t>PŘÍSTROJOVÝ TRANSFORMÁTOR NAPĚTÍ VN UN PŘES 25 KV JEDNOPÓLOVĚ IZOLOVANÝ</t>
  </si>
  <si>
    <t>7452E6</t>
  </si>
  <si>
    <t>KOBKA VN - DOKONČOVACÍ PRÁCE</t>
  </si>
  <si>
    <t>1. Položka obsahuje:
 – drobné dokončovací práce v kobce VN
2. Položka neobsahuje:
 X
3. Způsob měření:
Udává se počet kusů kompletní konstrukce nebo práce.</t>
  </si>
  <si>
    <t>7452F1</t>
  </si>
  <si>
    <t>ÚŘEDNÍ CEJCHOVÁNÍ MĚŘÍCÍHO TRANSFORMÁTORU VN</t>
  </si>
  <si>
    <t>1. Položka obsahuje:
 – cejchování měřícího transformátoru vn do 35 kV, jeden pól
2. Položka neobsahuje:
 X
3. Způsob měření:
Udává se počet kusů kompletní konstrukce nebo práce.</t>
  </si>
  <si>
    <t>745433</t>
  </si>
  <si>
    <t>TRANSFORMÁTOR 3-F, 22/0,4 KV, OLEJOVÝ HERMETIZOVANÝ PŘES 400 DO 1000 KVA</t>
  </si>
  <si>
    <t>1. Položka obsahuje:
 – veškerý podružný, pomocný a upevňovací materiál
 – technický popis viz. projektová dokumentace
 – uvedení do provozu, předepsané zkoušky, revize a atesty
2. Položka neobsahuje:
 X
3. Způsob měření:
Udává se počet kusů kompletní konstrukce nebo práce.</t>
  </si>
  <si>
    <t>745803</t>
  </si>
  <si>
    <t>TLUMIČ VIBRACÍ TRANSFORMÁTORU (PODLOŽKY POD KOLEČKA Z ANTIVIBRAČNÍ HMOTY)</t>
  </si>
  <si>
    <t>745Z22</t>
  </si>
  <si>
    <t>DEMONTÁŽ VN ODPÍNAČE/ODPOJOVAČE VČETNĚ POHONU</t>
  </si>
  <si>
    <t>745Z23</t>
  </si>
  <si>
    <t>DEMONTÁŽ VN POJISTKOVÉHO SPODKU VČETNĚ POJISTKOVÝCH PATRON</t>
  </si>
  <si>
    <t>745Z34</t>
  </si>
  <si>
    <t>DEMONTÁŽ TRANSFORMÁTORU VN/NN PŘES 160 KVA</t>
  </si>
  <si>
    <t>746723</t>
  </si>
  <si>
    <t>ROZVADĚČ VLASTNÍ SPOTŘEBY BEZVÝPADKOVÝ 24V/48V DC, VČETNĚ VYBAVENÍ, BEZ MĚNIČŮ NN/MN</t>
  </si>
  <si>
    <t>1. Položka obsahuje:
 – veškeré příslušenství vč. signalizace ztráty izolační schopnosti, signalizace výpadku hlavních jistících prvků, jistících a ochranných prvků, stykačů, signalizace ztráty izolační schopnosti, signalizace výpadku hlavních jistících prvků, měření, přípojnic, vývodů, svorkovnic, nosných konstrukcí, kotevních a spojovacích prvků
 – technický popis viz. projektová dokumentace
 – výrobní dokumentaci, uvedení do provozu, předepsané zkoušky, revize a atesty
2. Položka neobsahuje:
 X
3. Způsob měření:
Udává se počet kusů kompletní konstrukce nebo práce.</t>
  </si>
  <si>
    <t>746742</t>
  </si>
  <si>
    <t>USMĚRŇOVAČ 3-F MODULÁRNÍ AC/DC PŘES 20 DO 60 A</t>
  </si>
  <si>
    <t>1. Položka obsahuje:
 – přípravu podkladu pro osazení, veškerý podružný, pomocný, připojovací a upevňovací materiál
 – technický popis viz. projektová dokumentace
 – uvedení do provozu, nastavení, seřízení, předepsané zkoušky, revize a atesty
2. Položka neobsahuje:
 X
3. Způsob měření:
Udává se počet kusů kompletní konstrukce nebo práce.</t>
  </si>
  <si>
    <t>7467B1</t>
  </si>
  <si>
    <t>AKUMULÁTOR/BATERIE 24 V DC DO 150 AH</t>
  </si>
  <si>
    <t>747124</t>
  </si>
  <si>
    <t>NAPĚŤOVÁ ZKOUŠKA ROZVODNY VČETNĚ SPÍNACÍCH PRVKŮ DO 35 KV</t>
  </si>
  <si>
    <t>1. Položka obsahuje:
 – cenu za kontrolu, revizi, seřízení a uvedení do provozu zařízení dle příslušných norem a předpisů, včetně vystavení protokolu
2. Položka neobsahuje:
 X
3. Způsob měření:
Udává se počet kusů kompletní konstrukce nebo práce.</t>
  </si>
  <si>
    <t>747302</t>
  </si>
  <si>
    <t>VYDÁNÍ PŘÍKAZU "B" - JEDNODUCHÉ PRACOVIŠTĚ</t>
  </si>
  <si>
    <t>1. Položka obsahuje:
 – cenu za vyhotovení příkazu "B" pro zajištění pracoviště při práci na vypnutém a zajištěném zařízení vn
2. Položka neobsahuje:
 X
3. Způsob měření:
Udává se počet kusů kompletní konstrukce nebo práce.</t>
  </si>
  <si>
    <t>747611</t>
  </si>
  <si>
    <t>MĚŘENÍ EMC A EMI DLE ČSN EN 50 121 V ROZSAHU PS/SO</t>
  </si>
  <si>
    <t>1. Položka obsahuje:
 – cenu za měření dle příslušných norem a předpisů, včetně vystavení protokolu
2. Položka neobsahuje:
 X
3. Způsob měření:
Udává se počet kusů kompletní konstrukce nebo práce.</t>
  </si>
  <si>
    <t>747612</t>
  </si>
  <si>
    <t>MĚŘENÍ KROKOVÉHO A DOTYKOVÉHO NAPĚTÍ V AREÁLU ELEKTRIZOVANÉ STANICE</t>
  </si>
  <si>
    <t>747615</t>
  </si>
  <si>
    <t>MĚŘENÍ A NASTAVENÍ KOMPENZACE INDUKČNÍHO ODBĚRU STANICE</t>
  </si>
  <si>
    <t>1. Položka obsahuje:
 – cenu za měření dle příslušných norem a předpisů a nastavení kompenzace, včetně vystavení protokolu
2. Položka neobsahuje:
 X
3. Způsob měření:
Udává se počet kusů kompletní konstrukce nebo práce.</t>
  </si>
  <si>
    <t>747705</t>
  </si>
  <si>
    <t>MANIPULACE NA ZAŘÍZENÍCH PROVÁDĚNÉ PROVOZOVATELEM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</si>
  <si>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</si>
  <si>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748111</t>
  </si>
  <si>
    <t>KOMPLETNÍ OSOBNÍ OCHRANNÉ PROSTŘEDKY A PRACOVNÍ POMŮCKY PRO TRAFOSTANICI</t>
  </si>
  <si>
    <t>1. Položka obsahuje:
 – dodávku a montáž kompletní sady osobních ochranných prostředků a pracovních pomůcek pro elektrickou stanici dle požadavku provozovatele a v intencích normy TNŽ 38 1981
2. Položka neobsahuje:
 X
3. Způsob měření:
Udává se počet kusů kompletní konstrukce nebo práce.</t>
  </si>
  <si>
    <t>748112</t>
  </si>
  <si>
    <t>KOMPLETNÍ OSOBNÍ OCHRANNÉ PROSTŘEDKY A PRACOVNÍ POMŮCKY PRO ROZVODNU NN</t>
  </si>
  <si>
    <t>74B830</t>
  </si>
  <si>
    <t>OCELOVÁ KONSTRUKCE NESTANDARDNÍ</t>
  </si>
  <si>
    <t>KG</t>
  </si>
  <si>
    <t xml:space="preserve"> "90 = 90,000 [A] "_x000d_
 Celkem 90 = 90,000 [B]_x000d_</t>
  </si>
  <si>
    <t>1. Položka obsahuje:
 – všechny náklady na materiál a montáž dodaného zařízení, protikorozně ošetřeného podle TKP se všemi pomocnými doplňujícími součástmi a pracemi s použitím mechanizmů
2. Položka neobsahuje:
 – základovou konstrukci
3. Způsob měření:
Udává se hmotnost v kilogramech.</t>
  </si>
  <si>
    <t>75IH71</t>
  </si>
  <si>
    <t xml:space="preserve">UKONČENÍ KABELU SMRŠŤOVACÍ KONCOVKA  DO 40 MM - DODÁVKA</t>
  </si>
  <si>
    <t xml:space="preserve"> "270 = 270,000 [A] "_x000d_
 Celkem 270 = 270,000 [B]_x000d_</t>
  </si>
  <si>
    <t>75K412</t>
  </si>
  <si>
    <t>MĚNIČ NAPĚTÍ (STŘÍDAČ), SAMOSTATNÝ DC/AC DO 1000W - DODÁVKA</t>
  </si>
  <si>
    <t>PS 11-03-52</t>
  </si>
  <si>
    <t xml:space="preserve"> "0,05 = 0,050 [A] "_x000d_
 Celkem 0,05 = 0,050 [B]_x000d_</t>
  </si>
  <si>
    <t>R015640</t>
  </si>
  <si>
    <t>951</t>
  </si>
  <si>
    <t>NEOCEŇOVAT - POPLATKY ZA LIKVIDACI ODPADŮ NEBEZPEČNÝCH - 16 06 01* OLOVĚNÉ AKUMULÁTORY VČ. DOPRAVY NA SKLÁDKU A MANIPULACE</t>
  </si>
  <si>
    <t xml:space="preserve"> "5+0,05 = 5,050 [A] "_x000d_
 "Celkové množství = 5,050 "_x000d_
 Celkem 5,05 = 5,050 [C]_x000d_</t>
  </si>
  <si>
    <t>R02940 - R2</t>
  </si>
  <si>
    <t xml:space="preserve"> "140 = 140,000 [A] "_x000d_
 Celkem 140 = 140,000 [B]_x000d_</t>
  </si>
  <si>
    <t xml:space="preserve"> "25 = 25,000 [A] "_x000d_
 Celkem 25 = 25,000 [B]_x000d_</t>
  </si>
  <si>
    <t>742I11</t>
  </si>
  <si>
    <t>KABEL NN CU OVLÁDACÍ 7-12ŽÍLOVÝ DO 2,5 MM2</t>
  </si>
  <si>
    <t>742K13</t>
  </si>
  <si>
    <t>UKONČENÍ JEDNOŽÍLOVÉHO KABELU V ROZVADĚČI NEBO NA PŘÍSTROJI OD 25 DO 50 MM2</t>
  </si>
  <si>
    <t>743Z81</t>
  </si>
  <si>
    <t>DEMONTÁŽ ZZEE MOTORGENERÁTORU</t>
  </si>
  <si>
    <t>743Z84</t>
  </si>
  <si>
    <t>DEMONTÁŽ ZZEE VÝFUKOVÉHO POTRUBÍ MOTORGENERÁTORU</t>
  </si>
  <si>
    <t>R746634</t>
  </si>
  <si>
    <t>VYBAVENÁ SKŘÍŇ PRO AUTOMATIZACI ROZVADĚČOVÁ VÝŠKY PŘES 600 MM - AUTOMATIKA STARTU ZZEE</t>
  </si>
  <si>
    <t xml:space="preserve">1. Položka obsahuje:  – přípravu podkladu pro osazení vč. upevňovacího materiálu, uzamykatelná, veškerý podružný a pomocný materiál (např. zásuvkový panel, DIN Lišty, kabelové žlaby, svorkovnice, rozjištění, kabelové propoje, osvětlení...)  – dodávku včetně kompletní montáže  – technický popis viz. projektová dokumentace  – zhotovení výrobní dokumentace, provedení zkoušek, dodání předepsaných zkoušek, revizí a atestů  – veškeré potřebné mechanizmy, včetně obsluhy, náklady na mzdy a přibližné (průměrné) náklady na pořízení potřebných materiálů  – dopravu a skladování 2. Položka neobsahuje:  X 3. Způsob měření: Udává se počet kusů kompletní konstrukce nebo práce.</t>
  </si>
  <si>
    <t>R75N385</t>
  </si>
  <si>
    <t>NAPÁJECÍ ZDROJ DIESELAGREGÁTOVÝ PRO NÁHRADNÍ NAPÁJENÍ do 400kVA - DODÁVKA</t>
  </si>
  <si>
    <t xml:space="preserve">1. Položka obsahuje:  – dodávku specifikovaného bloku/zařízení včetně potřebného drobného montážního materiálu  – dodávku souvisejícího příslušenství pro specifikovaný blok/zařízení (chladící a výfukové potrubí, protihlukové žaluzie, filtry, protivibrační podložky)  – náklady na dopravu a skladování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</si>
  <si>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R75N38X</t>
  </si>
  <si>
    <t>NAPÁJECÍ ZDROJ DIESELAGREGÁTOVÝ PRO NÁHRADNÍ NAPÁJENÍ do 400kVA - MONTÁŽ</t>
  </si>
  <si>
    <t xml:space="preserve">1. Položka obsahuje:  – kompletní montáž (oživení, konfigurace, nastavení a uvedení do provozu) specifikovaného bloku/zařízení a souvisejícího příslušenství včetně drobného montážního materiálu  – veškeré potřebné mechanizmy, včetně obsluhy, náklady na mzdy a přibližné (průměrné) náklady na pořízení potřebných materiálů včetně všech ostatních vedlejších nákladů 2. Položka neobsahuje:  X 3. Způsob měření:  – Udává se počet kusů kompletní konstrukce nebo práce.</t>
  </si>
  <si>
    <t>PS 11-03-71</t>
  </si>
  <si>
    <t>4</t>
  </si>
  <si>
    <t>703754</t>
  </si>
  <si>
    <t>PROTIPOŽÁRNÍ UCPÁVKA PROSTUPU KABELOVÉHO PR. DO 110MM, DO EI 90 MIN.</t>
  </si>
  <si>
    <t>741414</t>
  </si>
  <si>
    <t>ZÁSUVKA/PŘÍVODKA PRŮMYSLOVÁ, KRYTÍ IP 44 400 V, PŘES 63 A</t>
  </si>
  <si>
    <t>1. Položka obsahuje:
 – kompletní přístroj v krytu vč. příslušenství
2. Položka neobsahuje:
 X
3. Způsob měření:
Udává se počet kusů kompletní konstrukce nebo práce.</t>
  </si>
  <si>
    <t>741C01</t>
  </si>
  <si>
    <t>EKVIPOTENCIÁLNÍ PŘÍPOJNICE</t>
  </si>
  <si>
    <t>742L13</t>
  </si>
  <si>
    <t>UKONČENÍ DVOU AŽ PĚTIŽÍLOVÉHO KABELU V ROZVADĚČI NEBO NA PŘÍSTROJI OD 25 DO 50 MM2</t>
  </si>
  <si>
    <t>744153</t>
  </si>
  <si>
    <t>ROZVODNICE NN PRÁZDNÁ OCELOPLECHOVÁ 510-800 X 410-600 MM</t>
  </si>
  <si>
    <t>1. Položka obsahuje:
 – přípravu podkladu pro osazení vč. upevňovacího materiálu
 – veškerý podružný a pomocný materiál ( včetně můstků, vnitřních propojů-vodičů a pod ), nosnou konstrukci, kotevní a spojovací prvky
 – provedení zkoušek, dodání předepsaných zkoušek, revizí a atestů
2. Položka neobsahuje:
 – přístrojové vybavení ( jističe, stykače apod. )
3. Způsob měření:
Udává se počet kusů kompletní konstrukce nebo práce.</t>
  </si>
  <si>
    <t>PS 11-03-72</t>
  </si>
  <si>
    <t>02940 - R3</t>
  </si>
  <si>
    <t xml:space="preserve"> "286 = 286,000 [A] "_x000d_
 Celkem 286 = 286,000 [B]_x000d_</t>
  </si>
  <si>
    <t>74435A</t>
  </si>
  <si>
    <t>ROZVADĚČ NN SKŘÍŇOVÝ OCELOPLECH.VYZBROJENÝ,DO IP 40,HLOUBKY OD 510 DO800 MM,ŠÍŘKY OD 810 DO 1000MM, VÝŠKY DO 2250MM-PŘÍVOD.POLE SE SLOŽITOU VÝZBROJÍ</t>
  </si>
  <si>
    <t>74435C</t>
  </si>
  <si>
    <t>ROZVADĚČ NN SKŘÍŇOVÝ OCELOPLECH.VYZBROJENÝ,DO IP 40,HLOUBKY OD 510 DO 800MM,ŠÍŘKY OD 810 DO 1000MM,VÝŠKY DO 2250MM-VÝVODNÍ POLE SE SLOŽITOU VÝZBROJÍ</t>
  </si>
  <si>
    <t>PS 19-03-11</t>
  </si>
  <si>
    <t>746686</t>
  </si>
  <si>
    <t>REALIZACE A PLNĚNÍ DATOVÝCH A PREZENTAČNÍCH STRUKTUR SVZ PRO OBJEKT ŽST</t>
  </si>
  <si>
    <t>1. Položka obsahuje:
 – veškerý podružný, spojovací a pomocný materiál. Dále obsahuje realizaci a plnění datových a prezentačních struktur SVZ, úpravu SW, parametrizaci SW po úpravách technologie
 – dodávku včetně kompletní montáže
 – technický popis viz. projektová dokumentace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</si>
  <si>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746689</t>
  </si>
  <si>
    <t>REALIZACE A PLNĚNÍ DATOVÝCH A PREZENTAČNÍCH STRUKTUR SVZ PRO OBJEKT TS</t>
  </si>
  <si>
    <t>746691</t>
  </si>
  <si>
    <t>PŘIPOJENÍ TELEMECHANICKÉ CESTY NA ED, OŽIVENÍ, ZPROVOZNĚNÍ - 1. OBJEKT</t>
  </si>
  <si>
    <t>746694</t>
  </si>
  <si>
    <t>ŠKOLENÍ DISPEČERŮ</t>
  </si>
  <si>
    <t>1. Položka obsahuje:
 – práce spojené se zkoušením, nastavením školení a zácviku personálu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Specifické zkoušení a školení se udává v hodinách aktivní činnosti.</t>
  </si>
  <si>
    <t>746695</t>
  </si>
  <si>
    <t>ODZKOUŠENÍ UPRAVENÉHO ED</t>
  </si>
  <si>
    <t>1. Položka obsahuje:
 –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</si>
  <si>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746696</t>
  </si>
  <si>
    <t>KOMPLEXNÍ VYZKOUŠENÍ ED</t>
  </si>
  <si>
    <t>1. Položka obsahuje:
 – komplexní odzkoušení/kompletní montáž (oživení, konfigurace, nastavení, odzkoušení a uvedení do provozu) upravného ED a souvisejícího příslušenství včetně drobného montážního materiálu
 – předepsané zkoušky, revize a atesty upravené technologie
 – prokázání technických a kvalitativních parametrů zařízení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</si>
  <si>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7466A1</t>
  </si>
  <si>
    <t>ÚPRAVA STRUKTUR A ŘÍDÍCÍCH PROGRAMOVÝCH TABULEK ED PRO OBJEKT ŽST</t>
  </si>
  <si>
    <t>1. Položka obsahuje: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</si>
  <si>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7466A4</t>
  </si>
  <si>
    <t>ÚPRAVA STRUKTUR A ŘÍDÍCÍCH PROGRAMOVÝCH TABULEK ED PRO OBJEKT TS</t>
  </si>
  <si>
    <t>1. Položka obsahuje:
 – veškerý programovací software a softwarové nástroje. Dále obsahuje úpravu struktur a řídících programových tabulek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</si>
  <si>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7466A5</t>
  </si>
  <si>
    <t>DEFINICE A DEKLARACE STRUKTUR DAT ED PRO OBJEKT ŽST</t>
  </si>
  <si>
    <t>1. Položka obsahuje: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</si>
  <si>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7466A8</t>
  </si>
  <si>
    <t>DEFINICE A DEKLARACE STRUKTUR DAT ED PRO OBJEKT TS</t>
  </si>
  <si>
    <t>1. Položka obsahuje:
 – veškerý programovací software a softwarové nástroje. Dále obsahuje definici a deklaraci struktur dat ED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</si>
  <si>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7466A9</t>
  </si>
  <si>
    <t>ZPROVOZNĚNÍ SYSTÉMU S NOVÝMI DATY PRO OBJEKT ŽST</t>
  </si>
  <si>
    <t>1. Položka obsahuje: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</si>
  <si>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7466AC</t>
  </si>
  <si>
    <t>ZPROVOZNĚNÍ SYSTÉMU S NOVÝMI DATY PRO OBJEKT TS</t>
  </si>
  <si>
    <t>1. Položka obsahuje:
 – veškerý programovací software a softwarové nástroje. Dále obsahuje zprovoznění systému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</si>
  <si>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7466AD</t>
  </si>
  <si>
    <t>VERIFIKACE SIGNÁLŮ A POVELŮ S NOVÝMI DATY PRO OBJEKT ŽST</t>
  </si>
  <si>
    <t>1. Položka obsahuje: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</si>
  <si>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7466AG</t>
  </si>
  <si>
    <t>VERIFIKACE SIGNÁLŮ A POVELŮ S NOVÝMI DATY PRO OBJEKT TS</t>
  </si>
  <si>
    <t>1. Položka obsahuje:
 – veškerý programovací software a softwarové nástroje. Dále obsahuje verifikaci signálů a povelů s novými daty pro objekt TS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</si>
  <si>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7466AH</t>
  </si>
  <si>
    <t>KONFIGURACE SOFTWARU, OVLADAČE, LICENCE, PARAMETRIZACE - 1. OBJEKT</t>
  </si>
  <si>
    <t>1. Položka obsahuje: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</si>
  <si>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7466AI</t>
  </si>
  <si>
    <t>SYSTÉMOVÁ A DATOVÁ ANALÝZA PRO OBJEKT ŽST</t>
  </si>
  <si>
    <t>1. Položka obsahuje: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</si>
  <si>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7466AL</t>
  </si>
  <si>
    <t>SYSTÉMOVÁ A DATOVÁ ANALÝZA PRO OBJEKT TS</t>
  </si>
  <si>
    <t>7466AM</t>
  </si>
  <si>
    <t>DOPLNĚNÍ A ÚPRAVA SW TABULEK PRO OBJEKT ŽST</t>
  </si>
  <si>
    <t>1. Položka obsahuje: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</si>
  <si>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7466AP</t>
  </si>
  <si>
    <t>DOPLNĚNÍ A ÚPRAVA SW TABULEK PRO OBJEKT TS</t>
  </si>
  <si>
    <t>7466AQ</t>
  </si>
  <si>
    <t>AKTUALIZACE MODELU ŘÍZENÉ TECHNOLOGIE V PRŮBĚHU VÝSTAVBY PRO OBJEKT ŽST</t>
  </si>
  <si>
    <t>1. Položka obsahuje: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</si>
  <si>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7466AT</t>
  </si>
  <si>
    <t>AKTUALIZACE MODELU ŘÍZENÉ TECHNOLOGIE V PRŮBĚHU VÝSTAVBY PRO OBJEKT TS</t>
  </si>
  <si>
    <t>7466AU</t>
  </si>
  <si>
    <t>POSKYTNUTÍ DAT DO OSTATNÍCH SYSTÉMŮ NAPŘ. DDTS, ENERGETIKA</t>
  </si>
  <si>
    <t>1. Položka obsahuje: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
 – dodávku včetně kompletní montáže
 – technický popis viz. projektová dokumentace
 – prokázání technických a kvalitativních parametrů zařízení
 – výrobní dokumentaci, uvedení do provozu, předepsané zkoušky, revize a atesty
 – veškeré potřebné mechanizmy, včetně obsluhy, náklady na mzdy a přibližné (průměrné) náklady na pořízení potřebných materiálů
2. Položka neobsahuje:
 X
3. Způsob měření:
Udává se počet kusů kompletní konstrukce nebo práce.</t>
  </si>
  <si>
    <t>SO 11-10-01</t>
  </si>
  <si>
    <t>5</t>
  </si>
  <si>
    <t>Komunikace</t>
  </si>
  <si>
    <t>512550</t>
  </si>
  <si>
    <t>KOLEJOVÉ LOŽE - ZŘÍZENÍ Z KAMENIVA HRUBÉHO DRCENÉHO (ŠTĚRK)</t>
  </si>
  <si>
    <t xml:space="preserve"> "NKLz kubatúrového hárka 17525,263+690,008+81,159+355,94 = 18652,370 [A] "_x000d_
 "objem pražcov kolej 1423,201 = 1423,201 [B] "_x000d_
 "objem pražcov výhybky 174,64+135,36+53,4 = 363,400 [C] "_x000d_
 "potřeba celkem  (A-B-C)*1,1 = 18552,346 [D] "_x000d_
 "NKL recykl materál 25 % z SKLkoleje  21418,399*0,25 = 5354,600 [E] "_x000d_
 "NKL nový materiál  D-E = 13197,746 [F] "_x000d_
 Celkem 13197,746 = 13197,746 [G]_x000d_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</si>
  <si>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</si>
  <si>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512560</t>
  </si>
  <si>
    <t>KOLEJOVÉ LOŽE - ZŘÍZENÍ Z KAMENIVA HRUBÉHO RECYKLOVANÉHO</t>
  </si>
  <si>
    <t xml:space="preserve"> "NKL recykl 25% z SKL koleje   21418,399*0,25 = 5354,600 [A] "_x000d_
 Celkem 5354,6 = 5354,600 [B]_x000d_</t>
  </si>
  <si>
    <t>528372</t>
  </si>
  <si>
    <t>KOLEJ 49 E1, ROZD. "U", BEZSTYKOVÁ, PR. BET. VÝHYBKOVÝ KRÁTKÝ, UP. PRUŽNÉ</t>
  </si>
  <si>
    <t xml:space="preserve"> "`viz. výkresy Situace, Kladečský plán` "_x000d_
 "J49-1:9-300 12ks, 12*7,2 = 86,400 [A] "_x000d_
 "J49-1:11-300 9ks   9*8,4 = 75,600 [B] "_x000d_
 "J49-1:12-500 3 ks  3*9,6 = 28,800 [C] "_x000d_
 "A+B+C = 190,800 [D] "_x000d_
 Celkem 190,8 = 190,800 [F]_x000d_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</si>
  <si>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</si>
  <si>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528392</t>
  </si>
  <si>
    <t>KOLEJ 49 E1, ROZD. "U", BEZSTYKOVÁ, PR. BET. VÝHYBKOVÝ DLOUHÝ, UP. PRUŽNÉ</t>
  </si>
  <si>
    <t xml:space="preserve"> "`viz. výkresy Situace, Kladečský plán` "_x000d_
 "J49-1:9-300 12ks, 12*7,2 = 86,400 [A] "_x000d_
 "J49-1:11-300 9ks   9*9,6 = 86,400 [B] "_x000d_
 "J49-1:12-500 3 ks  3*9,6 = 28,800 [C] "_x000d_
 "A+B+C = 201,600 [D] "_x000d_
 Celkem 201,6 = 201,600 [F]_x000d_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</si>
  <si>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</si>
  <si>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529352</t>
  </si>
  <si>
    <t>KOLEJ 49 E1 DLOUHÉ PASY, ROZD. "U", BEZSTYKOVÁ, PR. BET. BEZPODKLADNICOVÝ, UP. PRUŽNÉ</t>
  </si>
  <si>
    <t xml:space="preserve"> "`viz. výkresy Situace, Kladečský plán. ` "_x000d_
 "6389,95+38,83+146,604+245 = 6820,384 [A] "_x000d_
 Celkem 6820,384 = 6820,384 [C]_x000d_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</si>
  <si>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</si>
  <si>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533273</t>
  </si>
  <si>
    <t>J 49 1:9-300, PR. BET., UP. PRUŽNÉ</t>
  </si>
  <si>
    <t xml:space="preserve"> "`viz. výkresy Situace, Kladečský plán` "_x000d_
 "1+2+5+4 = 12,000 [A] "_x000d_
 Celkem 12 = 12,000 [C]_x000d_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</si>
  <si>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</si>
  <si>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533293</t>
  </si>
  <si>
    <t>J 49 1:11-300, PR. BET., UP. PRUŽNÉ</t>
  </si>
  <si>
    <t xml:space="preserve"> "`viz. výkresy Situace, Kladečský plán` "_x000d_
 "2+2+1+4 = 9,000 [A] "_x000d_
 Celkem 9 = 9,000 [C]_x000d_</t>
  </si>
  <si>
    <t>5332C3</t>
  </si>
  <si>
    <t>J 49 1:12-500, PR. BET., UP. PRUŽNÉ</t>
  </si>
  <si>
    <t xml:space="preserve"> "`viz. výkresy Situace, Kladečský plán` "_x000d_
 "1+2 = 3,000 [A] "_x000d_
 Celkem 3 = 3,000 [C]_x000d_</t>
  </si>
  <si>
    <t>542121</t>
  </si>
  <si>
    <t>SMĚROVÉ A VÝŠKOVÉ VYROVNÁNÍ KOLEJE NA PRAŽCÍCH BETONOVÝCH DO 0,05 M</t>
  </si>
  <si>
    <t xml:space="preserve"> "`podbití stávajíci koleje, ` "_x000d_
 "`viz. výkresy Situace, Kladečský plán` "_x000d_
 "1100,4+120 = 1220,400 [A] "_x000d_
 Celkem 1220,4 = 1220,400 [D]_x000d_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</si>
  <si>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</si>
  <si>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</si>
  <si>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</si>
  <si>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 xml:space="preserve"> "`podbití po konsolidaci` "_x000d_
 "6820,384+1220,4+12*(33,231+16,615)+9*(33,609+20)+3*(42,794+21,997) = 9315,790 [A] "_x000d_
 Celkem 9315,79 = 9315,790 [C]_x000d_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</si>
  <si>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</si>
  <si>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545122</t>
  </si>
  <si>
    <t>SVAR KOLEJNIC (STEJNÉHO TVARU) 49 E1, T SPOJITĚ</t>
  </si>
  <si>
    <t xml:space="preserve"> "`svary kolej` "_x000d_
 "(6834,06/120)*2 = 113,901 [A] "_x000d_
 "zaokrouhlení 114 = 114,000 [B] "_x000d_
 "`svary výhybky` "_x000d_
 "(12+9+3)*14 = 336,000 [C] "_x000d_
 "`svary celkem` "_x000d_
 "B+C = 450,000 [D] "_x000d_
 Celkem 450 = 450,000 [H]_x000d_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</si>
  <si>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</si>
  <si>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549111</t>
  </si>
  <si>
    <t>BROUŠENÍ KOLEJE A VÝHYBEK</t>
  </si>
  <si>
    <t xml:space="preserve"> "6820,384+1220,4+12*(33,231+16,615)+9*(33,609+20)+3*(42,794+21,997) = 9315,790 [A] "_x000d_
 Celkem 9315,79 = 9315,790 [B]_x000d_</t>
  </si>
  <si>
    <t>1. Položka obsahuje:
 – přípravné práce, zejména odstraňování překážek v koleji a výhybce, např. odstranění kolejových propojek, ukolejnění ap.
 – vlastní broušení a související práce a materiál, např. brusivo
 – dokončovací práce, zejména zpětná montáž odstraněného zařízení, např. kolejových propojek, ukolejnění ap.
 – dopravu brousící soupravy a doprovodných vozů na místo broušení a zpět
 – příplatky za ztížené podmínky při práci v koleji, např. překážky po stranách koleje, práci v tunelu ap.
2. Položka neobsahuje:
 X
3. Způsob měření:
Měří se délka koleje ve smyslu ČSN 73 6360, tj. v ose koleje.</t>
  </si>
  <si>
    <t>549331</t>
  </si>
  <si>
    <t>ZŘÍZENÍ BEZSTYKOVÉ KOLEJE NA STÁVAJÍCÍCH ÚSECÍCH V KOLEJI</t>
  </si>
  <si>
    <t xml:space="preserve"> "1220,4 = 1220,400 [A] "_x000d_
 Celkem 1220,4 = 1220,400 [B]_x000d_</t>
  </si>
  <si>
    <t>1. Položka obsahuje:
 –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</si>
  <si>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549341</t>
  </si>
  <si>
    <t>ZŘÍZENÍ BEZSTYKOVÉ KOLEJE NA NOVÝCH ÚSECÍCH V KOLEJI</t>
  </si>
  <si>
    <t xml:space="preserve"> "6820,384 = 6820,384 [A] "_x000d_
 Celkem 6820,384 = 6820,384 [B]_x000d_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</si>
  <si>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</si>
  <si>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549342</t>
  </si>
  <si>
    <t>ZŘÍZENÍ BEZSTYKOVÉ KOLEJE NA NOVÝCH ÚSECÍCH VE VÝHYBCE</t>
  </si>
  <si>
    <t xml:space="preserve"> "12*(33,231+16,615)+9*(33,609+20)+3*(42,794+21,997) = 1275,006 [A] "_x000d_
 Celkem 1275,006 = 1275,006 [B]_x000d_</t>
  </si>
  <si>
    <t>56340</t>
  </si>
  <si>
    <t>VOZOVKOVÉ VRSTVY ZE ŠTĚRKOPÍSKU</t>
  </si>
  <si>
    <t xml:space="preserve"> "`podklad pod betonová zarážedla` "_x000d_
 "3*(3,45*1,8*0,15) = 2,795 [A] "_x000d_
 Celkem 2,795 = 2,795 [C]_x000d_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</si>
  <si>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</si>
  <si>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9</t>
  </si>
  <si>
    <t>Ostatní konstrukce a práce</t>
  </si>
  <si>
    <t>91323</t>
  </si>
  <si>
    <t>HEKTOMETROVNÍKY BETONOVÉ</t>
  </si>
  <si>
    <t xml:space="preserve"> "`viz. přílohy PD: Technická zpráva, Situace` "_x000d_
 "28+5 = 33,000 [A] "_x000d_
 Celkem 33 = 33,000 [C]_x000d_</t>
  </si>
  <si>
    <t>Položka zahrnuje:
- dodání a osazení hektometrovníku včetně nutných zemních prací
- vnitrostaveništní a mimostaveništní dopravu
- odrazky plastové nebo z retroreflexní fólie
Položka nezahrnuje:
- x</t>
  </si>
  <si>
    <t>922301</t>
  </si>
  <si>
    <t>ZARÁŽEDLO BETONOVÉ (MONOLITICKÉ)</t>
  </si>
  <si>
    <t xml:space="preserve"> "`viz. výkresy Situace, Technická zpráva` "_x000d_
 "3 = 3,000 [A] "_x000d_
 Celkem 3 = 3,000 [C]_x000d_</t>
  </si>
  <si>
    <t>1. Položka obsahuje:
 – dodávku a montáž veškerého materiálu nutného ke zřízení kompletní konstrukce betonového zarážedla, tj. betonové směsi, výztuže, ochranných a izolačních nátěrů, nárazníků, návěsti, upevňovacích prvků ap.
 – zřízení, pronájem a demontáž bednění a další související práce
 – příplatky za ztížené podmínky vyskytující se při zřízení zarážedla, např. za překážky na straně koleje ap.
2. Položka neobsahuje:
 X
3. Způsob měření:
Udává se počet kusů kompletní konstrukce nebo práce.</t>
  </si>
  <si>
    <t>922501</t>
  </si>
  <si>
    <t>ZARÁŽEDLO DYNAMICKÉ</t>
  </si>
  <si>
    <t xml:space="preserve"> "`viz. výkresy Situace, Technická zpráva` "_x000d_
 "4 = 4,000 [A] "_x000d_
 Celkem 4 = 4,000 [C]_x000d_</t>
  </si>
  <si>
    <t>1. Položka obsahuje:
 – dodávku a montáž dynamického kolejnicového zarážedla
 – veškeré pomocné práce a materiál
 – speciální montážní nářadí, závěsné a seřizovací zařízení ap.,
 – případné posunutí pražců přilehlé koleje ap.
 – dodání a osazení návěsti včetně případného sloupku se základem nebo jiné podpůrné konstrukce
 – příplatky za ztížené podmínky vyskytující se při zřízení zarážedla, např. za překážky na straně koleje ap.
2. Položka neobsahuje:
 X
3. Způsob měření:
Udává se počet kusů kompletní konstrukce nebo práce.</t>
  </si>
  <si>
    <t>923131</t>
  </si>
  <si>
    <t>NÁMEZNÍK</t>
  </si>
  <si>
    <t xml:space="preserve"> "12+9+3 = 24,000 [A] "_x000d_
 Celkem 24 = 24,000 [B]_x000d_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</si>
  <si>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</si>
  <si>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923471</t>
  </si>
  <si>
    <t>SKLONOVNÍK</t>
  </si>
  <si>
    <t xml:space="preserve"> "`viz. přílohy PD: Technická zpráva` "_x000d_
 "10 = 10,000 [A] "_x000d_
 Celkem 10 = 10,000 [C]_x000d_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</si>
  <si>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</si>
  <si>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925110</t>
  </si>
  <si>
    <t>DRÁŽNÍ STEZKY Z DRTI TL. DO 50 MM</t>
  </si>
  <si>
    <t xml:space="preserve"> "drážny stezka  530,73+4,73+10,26 = 545,720 [A] "_x000d_
 "(A*1,1)/0,05 = 12005,840 [B] "_x000d_
 Celkem 12005,84 = 12005,840 [C]_x000d_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</si>
  <si>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</si>
  <si>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</si>
  <si>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</si>
  <si>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 xml:space="preserve"> "`viz. přílohy PD: Situace, Příčne řezy, Technická zpráva` "_x000d_
 "SKLkolejez kubatúrového hárka (18362,890+652,050+95,979+360,353)*1,1 = 21418,399 [A] "_x000d_
 "SKL výhybky  1776 = 1776,000 [B] "_x000d_
 "SKL celkem A+B = 23194,399 [C] "_x000d_
 Celkem 23194,399 = 23194,399 [E]_x000d_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</si>
  <si>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</si>
  <si>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965113</t>
  </si>
  <si>
    <t>DEMONTÁŽ KOLEJE NA BETONOVÝCH PRAŽCÍCH DO KOLEJOVÝCH POLÍ S ODVOZEM NA MONTÁŽNÍ ZÁKLADNU S NÁSLEDNÝM ROZEBRÁNÍM</t>
  </si>
  <si>
    <t xml:space="preserve"> "`viz. přílohy PD: Situace, Technická zpráva` "_x000d_
 "6581,5+445 = 7026,500 [A] "_x000d_
 Celkem 7026,5 = 7026,500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</si>
  <si>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 
 2. Položka neobsahuje:
 – odvoz nevyhovujícího materiálu na likvidaci
 – poplatky za likvidaci odpadů, nacení se položkami ze ssd 0
3. Způsob měření:
Měří se délka koleje ve smyslu ČSN 73 6360, tj. v ose koleje.</t>
  </si>
  <si>
    <t>965123</t>
  </si>
  <si>
    <t>DEMONTÁŽ KOLEJE NA DŘEVĚNÝCH PRAŽCÍCH DO KOLEJOVÝCH POLÍ S ODVOZEM NA MONTÁŽNÍ ZÁKLADNU S NÁSLEDNÝM ROZEBRÁNÍM</t>
  </si>
  <si>
    <t xml:space="preserve"> "`viz. přílohy PD: Situace, Technická zpráva` "_x000d_
 "1637,5 = 1637,500 [A] "_x000d_
 Celkem 1637,5 = 1637,500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</si>
  <si>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</si>
  <si>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</si>
  <si>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</si>
  <si>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 xml:space="preserve"> "`stávajíci výhybky (24ks)  č. T1, 1, 2, 3, 4, 5, 6, 7, 8, 9, 10, 11, 12, 13, 21, 22, 23, 24, 25, 27, 28, 29, 30, 32` "_x000d_
 "8*48,196+4*53,608+(6+5)*49,846+1*43,753 = 1192,059 [A] "_x000d_
 Celkem 1192,059 = 1192,059 [C]_x000d_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</si>
  <si>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kolejových polí a jejich hrubé očištění
 – naložení vybouraného materiálu na dopravní prostředek
 – odvoz kolejových polí z místa demontáže na montážní základnu
 – rozebrání kolejových polí na montážní základně do součástí
 – příplatky za ztížené podmínky při práci v kolejišti, např. za překážky na straně koleje apod.
2. Položka neobsahuje:
 – odvoz nevyhovujícího materiálu na likvidaci
 – poplatky za likvidaci odpadů, nacení se položkami ze ssd 0
3. Způsob měření:
Měří se rozvinutá délka výhybkové konstrukce ve všech větvcích dle ČSN 73 6360, tj. v ose koleje.</t>
  </si>
  <si>
    <t>965233</t>
  </si>
  <si>
    <t>DEMONTÁŽ VÝHYBKOVÉ KONSTRUKCE NA OCELOVÝCH PRAŽCÍCH DO KOLEJOVÝCH POLÍ S ODVOZEM NA MONTÁŽNÍ ZÁKLADNU S NÁSLEDNÝM ROZEBRÁNÍM</t>
  </si>
  <si>
    <t xml:space="preserve"> "`stávajíci výhybky (2ks) č. 26 a č. 31` "_x000d_
 "2*48,196 = 96,392 [A] "_x000d_
 Celkem 96,392 = 96,392 [C]_x000d_</t>
  </si>
  <si>
    <t>R015150</t>
  </si>
  <si>
    <t>907</t>
  </si>
  <si>
    <t>NEOCEŇOVAT - POPLATKY ZA LIKVIDACI ODPADŮ NEKONTAMINOVANÝCH - 17 05 08 ŠTĚRK Z KOLEJIŠTĚ (ODPAD PO RECYKLACI) VČ. DOPRAVY NA SKLÁDKU A MANIPULACE</t>
  </si>
  <si>
    <t xml:space="preserve"> "`viz. přílohy PD: Situace, Příčne řezy, Technická zpráva` "_x000d_
 "SKLkolejez kubatúrového hárka (18362,890+652,050+95,979+360,353)*1,1 = 21418,399 [A] "_x000d_
 "SKL výhybky  1776 = 1776,000 [B] "_x000d_
 "SKL celkem A+B = 23194,399 [C] "_x000d_
 "`z toho SKL N odpad:` "_x000d_
 "SKL výhybky   1776 = 1776,000 [D] "_x000d_
 "7,5% z SKL koleje   21418,399*0,075 = 1606,380 [E] "_x000d_
 "D+E = 3382,380 [F] "_x000d_
 "`SKL na recykl základnu` "_x000d_
 "C-F = 19812,019 [G] "_x000d_
 "`(z toho 5354,6 m3 bude využito do KL, 9638,28 m3 bude využito do podk vrstev, 4819,14 m3 bude O odpad)` "_x000d_
 "G*2 = 39624,038 [H] "_x000d_
 Celkem 39624,038 = 39624,038 [M]_x000d_</t>
  </si>
  <si>
    <t>R015210</t>
  </si>
  <si>
    <t>912</t>
  </si>
  <si>
    <t>NEOCEŇOVAT - POPLATKY ZA LIKVIDACI ODPADŮ NEKONTAMINOVANÝCH - 17 01 01 ŽELEZNIČNÍ PRAŽCE BETONOVÉ VČ. DOPRAVY NA SKLÁDKU A MANIPULACE</t>
  </si>
  <si>
    <t xml:space="preserve"> "betonové pražce   8273 = 8273,000 [A] "_x000d_
 "A*0,27 = 2233,710 [B] "_x000d_
 Celkem 2233,71 = 2233,710 [C]_x000d_</t>
  </si>
  <si>
    <t>R015250</t>
  </si>
  <si>
    <t>916</t>
  </si>
  <si>
    <t>NEOCEŇOVAT - POPLATKY ZA LIKVIDACI ODPADŮ NEKONTAMINOVANÝCH - 17 02 03 POLYETYLÉNOVÉ PODLOŽKY (ŽEL. SVRŠEK) VČ. DOPRAVY NA SKLÁDKU A MANIPULACE</t>
  </si>
  <si>
    <t xml:space="preserve"> "5,517 = 5,517 [A] "_x000d_
 Celkem 5,517 = 5,517 [B]_x000d_</t>
  </si>
  <si>
    <t>R015260</t>
  </si>
  <si>
    <t>917</t>
  </si>
  <si>
    <t>NEOCEŇOVAT - POPLATKY ZA LIKVIDACI ODPADŮ NEKONTAMINOVANÝCH - 07 02 99 PRYŽOVÉ PODLOŽKY (ŽEL. SVRŠEK) VČ. DOPRAVY NA SKLÁDKU A MANIPULACE</t>
  </si>
  <si>
    <t>R015510</t>
  </si>
  <si>
    <t>935</t>
  </si>
  <si>
    <t>NEOCEŇOVAT - POPLATKY ZA LIKVIDACI ODPADŮ NEBEZPEČNÝCH - 17 05 07* LOKÁLNĚ ZNEČIŠTĚNÝ ŠTĚRK A ZEMINA Z KOLEJIŠTĚ - (VÝHYBKY) VČ. DOPRAVY NA SKLÁDKU A MANIPULACE</t>
  </si>
  <si>
    <t xml:space="preserve"> "SKL koleje celkem  21418,4*2 = 42836,800 [A] "_x000d_
 "z toho nebezpečné SKL 7,5% A*0,075 = 3212,760 [B] "_x000d_
 "SKL výhybky 1776*2 = 3552,000 [C] "_x000d_
 "B+C = 6764,760 [D] "_x000d_
 Celkem 6764,76 = 6764,760 [E]_x000d_</t>
  </si>
  <si>
    <t>R015540</t>
  </si>
  <si>
    <t>939</t>
  </si>
  <si>
    <t>NEOCEŇOVAT - POPLATKY ZA LIKVIDACI ODPADŮ NEBEZPEČNÝCH - VÝHYBKY ZNEČIŠTĚNÉ MAZADLY VČ. DOPRAVY NA SKLÁDKU A MANIPULACE</t>
  </si>
  <si>
    <t xml:space="preserve"> "demont vyhybky  185,317 = 185,317 [A] "_x000d_
 Celkem 185,317 = 185,317 [B]_x000d_</t>
  </si>
  <si>
    <t>R015660</t>
  </si>
  <si>
    <t>953</t>
  </si>
  <si>
    <t>NEOCEŇOVAT - POPLATKY ZA LIKVIDACI ODPADŮ NEBEZPEČNÝCH - 17 02 04* ŽELEZNIČNÍ PRAŽCE DŘEVĚNÉ - MOSTNICE VČ. DOPRAVY NA SKLÁDKU A MANIPULACE</t>
  </si>
  <si>
    <t xml:space="preserve"> "dřevěné pražce kolej  1694 = 1694,000 [A] "_x000d_
 "dřevěné pražce výhybky   834 = 834,000 [B] "_x000d_
 "A*0,09+B*0,1 = 235,860 [C] "_x000d_
 Celkem 235,86 = 235,860 [D]_x000d_</t>
  </si>
  <si>
    <t xml:space="preserve"> "demont kolejnice, drob kolejivo ... 428,715+221,356+114,915+59,174+3,075+1,076+1,843+43,52 = 873,674 [A] "_x000d_
 Celkem 873,674 = 873,674 [B]_x000d_</t>
  </si>
  <si>
    <t>SO 11-11-01</t>
  </si>
  <si>
    <t>11316</t>
  </si>
  <si>
    <t>ODSTRANĚNÍ KRYTU ZPEVNĚNÝCH PLOCH ZE SILNIČNÍCH DÍLCŮ</t>
  </si>
  <si>
    <t xml:space="preserve"> "Vybourání panelovej plochy   81,198*0,15 = 12,180 [A] "_x000d_
 "Celkem 12,18 = 12,180 "_x000d_
 Celkem 12,18 = 12,180 [C]_x000d_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</si>
  <si>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</si>
  <si>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12373</t>
  </si>
  <si>
    <t>ODKOP PRO SPOD STAVBU SILNIC A ŽELEZNIC TŘ. I</t>
  </si>
  <si>
    <t xml:space="preserve"> "`viz. přílohy PD: Situace, Příčny řezy` "_x000d_
 "Výkop spodek  (38768,815+1582,208+192,914+673,220)*1,1 = 45338,873 [A] "_x000d_
 "Celkem 45338,873 = 45338,873 "_x000d_
 Celkem 45338,873 = 45338,873 [D]_x000d_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</si>
  <si>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</si>
  <si>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 xml:space="preserve"> "Výkop odvodnení(šachty, lapače, výuste)  1398,443*1,1 = 1538,287 [A] "_x000d_
 "Celkem 1538,287 = 1538,287 "_x000d_
 Celkem 1538,287 = 1538,287 [C]_x000d_</t>
  </si>
  <si>
    <t xml:space="preserve"> "`viz Výkres 1201` "_x000d_
 "výkop pro základ oplocení  65*1*0,5 = 32,500 [A] "_x000d_
 "Celkem 32,5 = 32,500 "_x000d_
 Celkem 32,5 = 32,500 [D]_x000d_</t>
  </si>
  <si>
    <t xml:space="preserve"> "`viz Výkres 1201` "_x000d_
 "spětný zásyp oplocení   67,5*0,5*0,7+65*0,15*0,17*2 = 26,940 [A] "_x000d_
 "Celkem 26,94 = 26,940 "_x000d_
 Celkem 26,94 = 26,940 [D]_x000d_</t>
  </si>
  <si>
    <t>17451</t>
  </si>
  <si>
    <t>ZÁSYP JAM A RÝH ZE ZEMIN NEPROPUSTNÝCH</t>
  </si>
  <si>
    <t xml:space="preserve"> "`viz. přílohy PD: Příčne řezy, Situace odvodnění, Detail odvodnění` "_x000d_
 "zásyp vsak studna + příkop žlaby  1,337*10+31,2+68,96 = 113,530 [A] "_x000d_
 "Celkem 113,53 = 113,530 "_x000d_
 Celkem 113,53 = 113,530 [D]_x000d_</t>
  </si>
  <si>
    <t>17481</t>
  </si>
  <si>
    <t>ZÁSYP JAM A RÝH Z NAKUPOVANÝCH MATERIÁLŮ</t>
  </si>
  <si>
    <t xml:space="preserve"> "Zásyp spodek   7923,094+269,823+20,678+144,258 = 8357,853 [A] "_x000d_
 "Zásyp odvodnení  698,865 = 698,865 [B] "_x000d_
 "(A+B)*1,1 = 9962,390 [C] "_x000d_
 "Celkem 9962,39 = 9962,390 "_x000d_
 Celkem 9962,39 = 9962,390 [E]_x000d_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</si>
  <si>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</si>
  <si>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</si>
  <si>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</si>
  <si>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 xml:space="preserve"> "`viz. přílohy PD: Příčne rezy, SIituace, Technická zpráva` "_x000d_
 "50900 = 50900,000 [A] "_x000d_
 "Celkem 50900 = 50900,000 "_x000d_
 Celkem 50900 = 50900,000 [D]_x000d_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</si>
  <si>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</si>
  <si>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</si>
  <si>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</si>
  <si>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 xml:space="preserve"> "`viz. přílohy PD: Příčne rezy, SIituace, Technická zpráva` "_x000d_
 "114,588*1,1 = 126,047 [A] "_x000d_
 "Celkem 126,047 = 126,047 "_x000d_
 Celkem 126,047 = 126,047 [D]_x000d_</t>
  </si>
  <si>
    <t>Položka zahrnuje:
- nutné přemístění ornice z dočasných skládek vzdálených do 50m
- rozprostření ornice v předepsané tloušťce ve svahu přes 1:5
Položka nezahrnuje:
- x</t>
  </si>
  <si>
    <t>Základy</t>
  </si>
  <si>
    <t>21263</t>
  </si>
  <si>
    <t xml:space="preserve">TRATIVODY KOMPLET  Z TRUB Z PLAST HM DN DO 150MM</t>
  </si>
  <si>
    <t xml:space="preserve"> "`viz. přílohy PD: Příčne řezy, Situace odvodnení` "_x000d_
 "trativod DN 150  1850 = 1850,000 [A] "_x000d_
 "Celkem 1850 = 1850,000 "_x000d_
 Celkem 1850 = 1850,000 [D]_x000d_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</si>
  <si>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</si>
  <si>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21264</t>
  </si>
  <si>
    <t>TRATIVODY KOMPL Z TRUB Z PLAST HMOT DN DO 200MM</t>
  </si>
  <si>
    <t xml:space="preserve"> "`viz. přílohy PD: Příčne řezy, Situace odvodnení` "_x000d_
 "trativod DN 200   1875 = 1875,000 [A] "_x000d_
 "Celkem 1875 = 1875,000 "_x000d_
 Celkem 1875 = 1875,000 [D]_x000d_</t>
  </si>
  <si>
    <t>21265</t>
  </si>
  <si>
    <t>TRATIVODY KOMPLET Z TRUB Z PLAST HMOT DN DO 300MM</t>
  </si>
  <si>
    <t xml:space="preserve"> "`viz. přílohy PD: Příčne řezy, Situace odvodnení` "_x000d_
 "trativod DN 250  780 = 780,000 [A] "_x000d_
 "Celkem 780 = 780,000 "_x000d_
 Celkem 780 = 780,000 [D]_x000d_</t>
  </si>
  <si>
    <t>21452</t>
  </si>
  <si>
    <t>SANAČNÍ VRSTVY Z KAMENIVA DRCENÉHO</t>
  </si>
  <si>
    <t xml:space="preserve"> "`viz. přílohy PD: Příčne řezy, Situace odvodnění, Detail odvodnění` "_x000d_
 "drenážni vrstva vsak studna   10*5,24 = 52,400 [A] "_x000d_
 "Celkem 52,4 = 52,400 "_x000d_
 Celkem 52,4 = 52,400 [D]_x000d_</t>
  </si>
  <si>
    <t>24350</t>
  </si>
  <si>
    <t>ÚPRAVA DNA STUDNY Z KAMENIVA</t>
  </si>
  <si>
    <t xml:space="preserve"> "`viz. přílohy PD: Příčne řezy, Situace odvodnění, Detail odvodnění` "_x000d_
 "Vsakovací studna DN 1500, odrazné kameny   0,45*10 = 4,500 [A] "_x000d_
 "Celkem 4,5 = 4,500 "_x000d_
 Celkem 4,5 = 4,500 [D]_x000d_</t>
  </si>
  <si>
    <t>Položka zahrnuje:
- dodávku a uložení předepsaného kameniva
- mimostaveništní a vnitrostaveništní dopravu
- není-li v zadávací dokumentaci uvedeno jinak, jedná se o nakupovaný materiál
Položka nezahrnuje:
- x</t>
  </si>
  <si>
    <t>27152</t>
  </si>
  <si>
    <t>POLŠTÁŘE POD ZÁKLADY Z KAMENIVA DRCENÉHO</t>
  </si>
  <si>
    <t xml:space="preserve"> "`viz Výkres 1201` "_x000d_
 "štěrkový podsyp pod základ oplocení   65*0,1*0,5 = 3,250 [A] "_x000d_
 "Celkem 3,25 = 3,250 "_x000d_
 Celkem 3,25 = 3,250 [D]_x000d_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</si>
  <si>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</si>
  <si>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27231A</t>
  </si>
  <si>
    <t>ZÁKLADY Z PROSTÉHO BETONU DO C20/25</t>
  </si>
  <si>
    <t xml:space="preserve"> "`viz. přílohy PD: Příčne řezy, Situace odvodnění, Detail odvodnění ` "_x000d_
 "betonový prah + lapač 3*(0,34+2,41) = 8,250 [A] "_x000d_
 "základ pod obkladový múr   0,24*100 = 24,000 [B] "_x000d_
 "A+B = 32,250 [C] "_x000d_
 "Celkem 32,25 = 32,250 "_x000d_
 Celkem 32,25 = 32,250 [F]_x000d_</t>
  </si>
  <si>
    <t>27232A</t>
  </si>
  <si>
    <t>ZÁKLADY ZE ŽELEZOBETONU DO C20/25</t>
  </si>
  <si>
    <t xml:space="preserve"> "`viz Výkres 1201` "_x000d_
 "monolitický základový pás pro oplocení  65*0,5*0,8 = 26,000 [A] "_x000d_
 "Celkem 26 = 26,000 "_x000d_
 Celkem 26 = 26,000 [D]_x000d_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</si>
  <si>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</si>
  <si>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</si>
  <si>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</si>
  <si>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 xml:space="preserve"> "`viz Výkres 1201` "_x000d_
 "výztuž svislá pro monolitický základový pás 2x prut R12/ 1 m délky pásu 2*0,8*65*0,889/1000 = 0,092 [A] "_x000d_
 "Celkem 0,092 = 0,092 "_x000d_
 Celkem 0,092 = 0,092 [D]_x000d_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</si>
  <si>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</si>
  <si>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Svislé konstrukce</t>
  </si>
  <si>
    <t>31827R</t>
  </si>
  <si>
    <t>ZDI ODDĚLOVACÍ A OHRADNÍ Z TVÁRNIC ZTRACENÉHO BEDNĚNÍ vč. BET. VÝPLNĚ A VÝZTUŽE</t>
  </si>
  <si>
    <t xml:space="preserve"> "`viz Výkres 1201` "_x000d_
 "soklová část (tvárnice 200x200x200 mm)   65*0,2*0,2 = 2,600 [A] "_x000d_
 "podezdívka (tvárnice 200x200x400 mm)   65*0,2*0,8 = 10,400 [B] "_x000d_
 "A+B = 13,000 [C] "_x000d_
 "Celkem 13 = 13,000 "_x000d_
 Celkem 13 = 13,000 [F]_x000d_</t>
  </si>
  <si>
    <t xml:space="preserve">Položka zahrnuje:
- dodávku  předepsaného materiálu dle zadávací dokumentace
- betonovou výplň
- výztuž
- penetračný nátěr spáry, hydroizolace spáry
- spojovacího materiálu
- vyzdění do předepsaného tvaru
- mimostaveništní a vnitrostaveništní dopravu (rovněž přesuny), včetně naložení a složení,
Položka nezahrnuje:
- x</t>
  </si>
  <si>
    <t>3272B2</t>
  </si>
  <si>
    <t>ZDI OPĚR, ZÁRUB, NÁBŘEŽ Z GABIONŮ SYPANÝCH, DRÁT O2,2MM, POVRCHOVÁ ÚPRAVA Zn + Al + PVC</t>
  </si>
  <si>
    <t xml:space="preserve"> "`viz. přílohy PD: Příčne řezy, Situace, Technická zpráva` "_x000d_
 "10 ks gabionove koše 0,5x1,0x2,0  10*(0,5*1*2) = 10,000 [A] "_x000d_
 "45 ks gabionove koše 1,0x1,0x2,0  45*(1*1*2) = 90,000 [B] "_x000d_
 "A+B = 100,000 [C] "_x000d_
 "Celkem 100 = 100,000 "_x000d_
 Celkem 100 = 100,000 [F]_x000d_</t>
  </si>
  <si>
    <t>Položka zahrnuje:
- dodávku a osazení drátěných košů s výplní lomovým kamenem.
Položka nezahrnuje:
- gabionové matrace se vykazují v pol.č.2722**.</t>
  </si>
  <si>
    <t>32811</t>
  </si>
  <si>
    <t>OPĚRNÝ SYSTÉM S LÍCEM Z BETON TVAROVEK VÝŠ DO 2M</t>
  </si>
  <si>
    <t xml:space="preserve"> "Obkladová zeď   525*0,259 = 135,975 [A] "_x000d_
 "Celkem 135,975 = 135,975 "_x000d_
 Celkem 135,975 = 135,975 [C]_x000d_</t>
  </si>
  <si>
    <t>Položka zahrnuje:
- ucelený certifikovaný systém (tuhé monolitické geomříže, betonové tvarovky, systémový plastový liniový konektor)
- pod pojmem „výška“ na 5. pozici číselného znaku se rozumí svislá vzdálenost horní hrany opěrného systému od rostlého terénu
Položka nezahrnuje:
- dodávku a dopravu zásypového materiálu vyztuženého bloku
Způsob měření:
- položka se vykazuje v m2 šikmé lícní pohledové plochy
- pro výpočet kubatury zásypového materiálu se uvažuje s hloubkou vyztuženého bloku jako jednonásobkem výšky konstrukce, u výšky do 2m pak jeden a půl násobkem výšky</t>
  </si>
  <si>
    <t>33817BR</t>
  </si>
  <si>
    <t xml:space="preserve">SLOUPKY OHRADNÍ A PLOTOVÉ Z DÍLCŮ KOVOVÝCH  DODATEČNĚ KOTVENÉ</t>
  </si>
  <si>
    <t>KS</t>
  </si>
  <si>
    <t xml:space="preserve"> "`viz Výkres 1201` "_x000d_
 "ocelové sloupky 80/80/4 mm, délka 2000 m   27 = 27,000 [A] "_x000d_
 "Celkem 27 = 27,000 "_x000d_
 Celkem 27 = 27,000 [D]_x000d_</t>
  </si>
  <si>
    <t xml:space="preserve">Položka zahrnuje:
- dodání a osazení předepsaného sloupku, kotevní desky a spojovacího materiálu  včetně PKO
- zřízení a výplň kotevních otvorů
- předepsané podlití kotevních desek
Položka nezahrnuje:
- x</t>
  </si>
  <si>
    <t>Vodorovné konstrukce</t>
  </si>
  <si>
    <t>451312</t>
  </si>
  <si>
    <t>PODKLADNÍ A VÝPLŇOVÉ VRSTVY Z PROSTÉHO BETONU C12/15</t>
  </si>
  <si>
    <t xml:space="preserve"> "`viz. přílohy PD: Příčne řezy, Situace odvodnění, Detail odvodnění` "_x000d_
 "pod dlažbu z lom kamene  lapač  3*(3,4*0,1) = 1,020 [A] "_x000d_
 "pod dlažbu z lom kamene  výust    4*(0,8*0,2) = 0,640 [B] "_x000d_
 "pod žlab TZM 233-190,237*76 = 18,012 [C] "_x000d_
 "pod žlab TZM 234-19     0,2545*168 = 42,756 [D] "_x000d_
 "podklad pod gabionovú zíďku  (0,1*1,4)*(20+90) = 15,400 [E] "_x000d_
 "A+B+C+D+E = 77,828 [F] "_x000d_
 "Celkem 77,828 = 77,828 "_x000d_
 Celkem 77,828 = 77,828 [I]_x000d_</t>
  </si>
  <si>
    <t>451313</t>
  </si>
  <si>
    <t>PODKLADNÍ A VÝPLŇOVÉ VRSTVY Z PROSTÉHO BETONU C16/20</t>
  </si>
  <si>
    <t xml:space="preserve"> "`viz. přílohy PD: Příčne řezy, Situace odvodnění, Detail odvodnění` "_x000d_
 "lapač  3*(4,14*0,1) = 1,242 [A] "_x000d_
 "šachta DN 800   59*(0,25*1,5) = 22,125 [B] "_x000d_
 "šachta DN 400   71*(0,31*0,713) = 15,693 [C] "_x000d_
 "A+B+C = 39,060 [D] "_x000d_
 "Celkem 39,06 = 39,060 "_x000d_
 Celkem 39,06 = 39,060 [G]_x000d_</t>
  </si>
  <si>
    <t>45852</t>
  </si>
  <si>
    <t>VÝPLŇ ZA OPĚRAMI A ZDMI Z KAMENIVA DRCENÉHO</t>
  </si>
  <si>
    <t xml:space="preserve"> "Zásyp obkladová zeď   0,097*525 = 50,925 [A] "_x000d_
 "Celkem 50,925 = 50,925 "_x000d_
 Celkem 50,925 = 50,925 [C]_x000d_</t>
  </si>
  <si>
    <t>465512</t>
  </si>
  <si>
    <t>DLAŽBY Z LOMOVÉHO KAMENE NA MC</t>
  </si>
  <si>
    <t xml:space="preserve"> "`viz. přílohy PD: Příčne řezy, Situace odvodnění, Detail odvodnění` "_x000d_
 "lapač   3*(3,4*0,15) = 1,530 [A] "_x000d_
 "výust   4*(0,8*0,15) = 0,480 [B] "_x000d_
 "A+B = 2,010 [C] "_x000d_
 "Celkem 2,01 = 2,010 "_x000d_
 Celkem 2,01 = 2,010 [F]_x000d_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</si>
  <si>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</si>
  <si>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501101</t>
  </si>
  <si>
    <t>ZŘÍZENÍ KONSTRUKČNÍ VRSTVY TĚLESA ŽELEZNIČNÍHO SPODKU ZE ŠTĚRKODRTI NOVÉ</t>
  </si>
  <si>
    <t xml:space="preserve"> "`viz. přílohy PD: Příčne rezy, SIituace, Technická zpráva` "_x000d_
 "`Štěrkodrť fr. 0/32 min. tl. 0,20 m    ` "_x000d_
 "potřeba celkem (10715,125+302,513+38,458+161,264+60+53,2)*1,1 = 12463,616 [A] "_x000d_
 "ŠD recykl 45% z SKL koleje  21418,399*0,45 = 9638,280 [B] "_x000d_
 "A-B = 2825,336 [C] "_x000d_
 "Celkem 2825,336 = 2825,336 "_x000d_
 Celkem 2825,336 = 2825,336 [G]_x000d_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</si>
  <si>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</si>
  <si>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501102</t>
  </si>
  <si>
    <t>ZŘÍZENÍ KONSTRUKČNÍ VRSTVY TĚLESA ŽELEZNIČNÍHO SPODKU ZE ŠTĚRKODRTI RECYKLOVANÉ</t>
  </si>
  <si>
    <t xml:space="preserve"> "ŠD recykl 45% z SKL koleje  21418,399*0,45 = 9638,280 [A] "_x000d_
 "Celkem 9638,28 = 9638,280 "_x000d_
 Celkem 9638,28 = 9638,280 [C]_x000d_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</si>
  <si>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</si>
  <si>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</si>
  <si>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</si>
  <si>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 xml:space="preserve"> "`viz. přílohy PD: Příčne rezy, SIituace, Technická zpráva` "_x000d_
 "Drcené kamenivo  fr. 0/90    85,8+92,8 = 178,600 [A] "_x000d_
 "Celkem 178,6 = 178,600 "_x000d_
 Celkem 178,6 = 178,600 [D]_x000d_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</si>
  <si>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</si>
  <si>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</si>
  <si>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</si>
  <si>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 "Geotextilie spodek    43077,701+1577,629+243,639+1043,820 = 45942,789 [A] "_x000d_
 "Geotextilie odvodnení  143,302 = 143,302 [B] "_x000d_
 "(A+B)*1,1 = 50694,700 [C] "_x000d_
 "Geotextilie gabionová ziďka   1,4*(20+90) = 154,000 [D] "_x000d_
 "C+D = 50848,700 [E] "_x000d_
 "Celkem 50848,7 = 50848,700 "_x000d_
 Celkem 50848,7 = 50848,700 [G]_x000d_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</si>
  <si>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</si>
  <si>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502946</t>
  </si>
  <si>
    <t>ZŘÍZENÍ KONSTRUKČNÍ VRSTVY TĚLESA ŽELEZNIČNÍHO SPODKU Z GEOKOMPOZITU</t>
  </si>
  <si>
    <t xml:space="preserve"> "Geomříž (zazubení)  454,16 = 454,160 [A] "_x000d_
 "Geomříž gabionova ziďka   1,4*(20+90) = 154,000 [B] "_x000d_
 "A+B = 608,160 [C] "_x000d_
 "Celkem 608,16 = 608,160 "_x000d_
 Celkem 608,16 = 608,160 [E]_x000d_</t>
  </si>
  <si>
    <t>56330</t>
  </si>
  <si>
    <t>VOZOVKOVÉ VRSTVY ZE ŠTĚRKODRTI</t>
  </si>
  <si>
    <t xml:space="preserve"> "`viz. přílohy PD: Příčne řezy, Situace odvodnění, Detail odvodnění` "_x000d_
 "Vsakovací studna DN 1500, filtrační vrstva 150 mm   8,21 = 8,210 [A] "_x000d_
 "Podkladní vrdstva pod gabionovu zíďku   (0,2*1,4)*(20+90) = 30,800 [B] "_x000d_
 "A+B = 39,010 [C] "_x000d_
 "Celkem 39,01 = 39,010 "_x000d_
 Celkem 39,01 = 39,010 [F]_x000d_</t>
  </si>
  <si>
    <t xml:space="preserve"> "`viz. přílohy PD: Příčne řezy, Situace odvodnění, Detail odvodnění` "_x000d_
 "Šachta DN 400   71*0,0257 = 1,825 [A] "_x000d_
 "Šachta DN 800   59*0,1125 = 6,638 [B] "_x000d_
 "Lapač3*0,234 = 0,702 [C] "_x000d_
 "A+B+C = 9,164 [D] "_x000d_
 "Celkem 9,165 = 9,165 "_x000d_
 Celkem 9,165 = 9,165 [G]_x000d_</t>
  </si>
  <si>
    <t>767911</t>
  </si>
  <si>
    <t>OPLOCENÍ Z DRÁTĚNÉHO PLETIVA POZINKOVANÉHO STANDARDNÍHO</t>
  </si>
  <si>
    <t xml:space="preserve"> "`viz Výkres 1201` "_x000d_
 "oplocení výplň svařované profilované sítě    65*2 = 130,000 [A] "_x000d_
 "Celkem 130 = 130,000 "_x000d_
 Celkem 130 = 130,000 [D]_x000d_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</si>
  <si>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</si>
  <si>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8</t>
  </si>
  <si>
    <t>Potrubí</t>
  </si>
  <si>
    <t>87433</t>
  </si>
  <si>
    <t>POTRUBÍ Z TRUB PLASTOVÝCH ODPADNÍCH DN DO 150MM</t>
  </si>
  <si>
    <t xml:space="preserve"> "Odvodňovací rúrka na obklad zdi, DN 140     100 = 100,000 [A] "_x000d_
 "Celkem 100 = 100,000 "_x000d_
 Celkem 100 = 100,000 [C]_x000d_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</si>
  <si>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</si>
  <si>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87444</t>
  </si>
  <si>
    <t>POTRUBÍ Z TRUB PLASTOVÝCH ODPADNÍCH DN DO 250MM</t>
  </si>
  <si>
    <t xml:space="preserve"> "`viz. přílohy PD: Příčne řezy, Situace odvodnění` "_x000d_
 "zvodné potrubí DN 250  lapač  3*2,1 = 6,300 [A] "_x000d_
 "Celkem 6,3 = 6,300 "_x000d_
 Celkem 6,3 = 6,300 [D]_x000d_</t>
  </si>
  <si>
    <t>87445</t>
  </si>
  <si>
    <t>POTRUBÍ Z TRUB PLASTOVÝCH ODPADNÍCH DN DO 300MM</t>
  </si>
  <si>
    <t xml:space="preserve"> "`viz. přílohy PD: Příčne řezy, Situace odvodnění` "_x000d_
 "zvodné potrubí DN 300  350 = 350,000 [A] "_x000d_
 "Celkem 350 = 350,000 "_x000d_
 Celkem 350 = 350,000 [D]_x000d_</t>
  </si>
  <si>
    <t>894184</t>
  </si>
  <si>
    <t>ŠACHTY KANALIZAČ Z BETON DÍLCŮ NA POTRUBÍ DN DO 1600MM</t>
  </si>
  <si>
    <t xml:space="preserve"> "`viz. přílohy PD: Příčne řezy, Situace odvodnění, Detail odvodnění` "_x000d_
 "Vsakovací studna DN 1500   10 = 10,000 [A] "_x000d_
 "Celkem 10 = 10,000 "_x000d_
 Celkem 10 = 10,000 [D]_x000d_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</si>
  <si>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</si>
  <si>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894846</t>
  </si>
  <si>
    <t>ŠACHTY KANALIZAČNÍ PLASTOVÉ D 400MM</t>
  </si>
  <si>
    <t xml:space="preserve"> "`viz. přílohy PD: Příčne řezy, Situace odvodnění, Detail odvodnění` "_x000d_
 "Šachty DN 400   71 = 71,000 [A] "_x000d_
 "Celkem 71 = 71,000 "_x000d_
 Celkem 71 = 71,000 [D]_x000d_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</si>
  <si>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</si>
  <si>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89486</t>
  </si>
  <si>
    <t>ŠACHTY KANALIZAČNÍ PLASTOVÉ D 800MM</t>
  </si>
  <si>
    <t xml:space="preserve"> "`viz. přílohy PD: Příčne řezy, Situace odvodnění, Detail odvodnění` "_x000d_
 "`Šachty DN 800` "_x000d_
 "59 = 59,000 [A] "_x000d_
 "Celkem 59 = 59,000 "_x000d_
 Celkem 59 = 59,000 [E]_x000d_</t>
  </si>
  <si>
    <t>89536</t>
  </si>
  <si>
    <t>DRENÁŽNÍ VÝUSŤ Z PROST BETONU</t>
  </si>
  <si>
    <t xml:space="preserve"> "`viz. přílohy PD: Příčne řezy, Situace odvodnění, Detail odvodnění` "_x000d_
 "4 = 4,000 [A] "_x000d_
 "Celkem 4 = 4,000 "_x000d_
 Celkem 4 = 4,000 [D]_x000d_</t>
  </si>
  <si>
    <t>Položka zahrnuje:
- dodání čerstvého betonu (betonové směsi) požadované kvality, jeho uložení do požadovaného tvaru, ošetření a ochranu betonu,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úpravy povrchu pro položení požadované izolace, povlaků a nátěrů, případně vyspravení,
- nátěry zabraňující soudržnost betonu a bednění,
- opatření povrchů betonu izolací proti zemní vlhkosti v částech, kde přijdou do styku se zeminou nebo kamenivem
Položka nezahrnuje:
- x</t>
  </si>
  <si>
    <t>899121</t>
  </si>
  <si>
    <t>MŘÍŽE OCELOVÉ SAMOSTATNÉ</t>
  </si>
  <si>
    <t xml:space="preserve"> "`viz. přílohy PD: Příčne řezy, Situace odvodnění, Detail odvodnění` "_x000d_
 "lapač   3 = 3,000 [A] "_x000d_
 "Celkem 3 = 3,000 "_x000d_
 Celkem 3 = 3,000 [D]_x000d_</t>
  </si>
  <si>
    <t>Položka zahrnuje:
- dodávku a osazení předepsané mříže včetně rámu
Položka nezahrnuje:
- x</t>
  </si>
  <si>
    <t>899522</t>
  </si>
  <si>
    <t>OBETONOVÁNÍ POTRUBÍ Z PROSTÉHO BETONU DO C12/15</t>
  </si>
  <si>
    <t xml:space="preserve"> "`viz. přílohy PD: Příčne řezy, Situace odvodnění, Detail odvodnění` "_x000d_
 "trativod DN 150    0,0546*1850 = 101,010 [A] "_x000d_
 "trativod DN 200    0,0582*1875 = 109,125 [B] "_x000d_
 "trativod DN 250     0,0716*780 = 55,848 [C] "_x000d_
 "zvodné potrubie    0,3685*350,162 = 129,035 [D] "_x000d_
 "A+B+C+D = 395,018 [E] "_x000d_
 "Celkem 395,018 = 395,018 "_x000d_
 Celkem 395,018 = 395,018 [H]_x000d_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</si>
  <si>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</si>
  <si>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935222</t>
  </si>
  <si>
    <t>PŘÍKOPOVÉ ŽLABY Z BETON TVÁRNIC ŠÍŘ DO 900MM DO BETONU TL 100MM</t>
  </si>
  <si>
    <t xml:space="preserve"> "`viz. přílohy PD: Příčne řezy, Situace odvodnění` "_x000d_
 "příkopové žlaby TZZ 4a    155 = 155,000 [A] "_x000d_
 "Celkem 155 = 155,000 "_x000d_
 Celkem 155 = 155,000 [D]_x000d_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</si>
  <si>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</si>
  <si>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935905</t>
  </si>
  <si>
    <t>ŽLABY A RIGOLY Z PŘÍKOPOVÝCH ŽLABŮ (VČETNĚ POKLOPŮ A MŘÍŽÍ) UCB 1</t>
  </si>
  <si>
    <t xml:space="preserve"> "`viz. přílohy PD: Příčne řezy, Situace odvodnění` "_x000d_
 "příkopové žlaby TZM 233-19  190 = 190,000 [A] "_x000d_
 "Celkem 190 = 190,000 "_x000d_
 Celkem 190 = 190,000 [D]_x000d_</t>
  </si>
  <si>
    <t>Položka zahrnuje:
- veškeré práce a materiál obsažený v názvu položky
Položka nezahrnuje:
- x
Způsob měření:
- měří se metr běžný</t>
  </si>
  <si>
    <t>935906</t>
  </si>
  <si>
    <t>ŽLABY A RIGOLY Z PŘÍKOPOVÝCH ŽLABŮ (VČETNĚ POKLOPŮ A MŘÍŽÍ) UCH 1</t>
  </si>
  <si>
    <t xml:space="preserve"> "`viz. přílohy PD: Příčne řezy, Situace odvodnění` "_x000d_
 "příkopové žlaby TZM 234-19  420 = 420,000 [A] "_x000d_
 "Celkem 420 = 420,000 "_x000d_
 Celkem 420 = 420,000 [D]_x000d_</t>
  </si>
  <si>
    <t>93620R</t>
  </si>
  <si>
    <t>DROBNÉ DOPLŇK KONSTR PREFABRIK BETON A ŽELEZOBETON - KRYCÍ DESKY</t>
  </si>
  <si>
    <t xml:space="preserve"> "`viz Výkres 1201` "_x000d_
 "krycí desky oplocení rozměry 300x400x60 mm   65/0,4 = 162,500 [A] "_x000d_
 "zaokrouhlení   A+0,5 = 163,000 [B] "_x000d_
 "Celkem 163 = 163,000 "_x000d_
 Celkem 163 = 163,000 [E]_x000d_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</si>
  <si>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</si>
  <si>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966842</t>
  </si>
  <si>
    <t>ODSTRANĚNÍ OPLOCENÍ Z DRÁT PLETIVA</t>
  </si>
  <si>
    <t xml:space="preserve"> "demontáž stávajícího oplocení    67,5 = 67,500 [A] "_x000d_
 "Celkem 67,5 = 67,500 "_x000d_
 Celkem 67,5 = 67,500 [C]_x000d_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</si>
  <si>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</si>
  <si>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96715</t>
  </si>
  <si>
    <t>VYBOURÁNÍ ČÁSTÍ KONSTRUKCÍ BETON</t>
  </si>
  <si>
    <t xml:space="preserve"> "`viz Výkres 1201` "_x000d_
 "vybourání základu a podezdívky (oplocení)   67,5*0,25*1,2 = 20,250 [A] "_x000d_
 "Celkem 20,25 = 20,250 "_x000d_
 Celkem 20,25 = 20,250 [D]_x000d_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</si>
  <si>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</si>
  <si>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96716</t>
  </si>
  <si>
    <t>VYBOURÁNÍ ČÁSTÍ KONSTRUKCÍ ŽELEZOBET</t>
  </si>
  <si>
    <t xml:space="preserve"> "vybourání části propustu  1,39+8,86 = 10,250 [A] "_x000d_
 "Celkem 10,25 = 10,250 "_x000d_
 Celkem 10,25 = 10,250 [C]_x000d_</t>
  </si>
  <si>
    <t xml:space="preserve"> "`zemina z výkopu   ` "_x000d_
 "Výkop spodek  (38768,815+1582,208+192,914+673,220)*1,1 = 45338,873 [A] "_x000d_
 "Výkop odvodnení(šachty, lapače, výuste)  1398,443*1,1 = 1538,287 [B] "_x000d_
 "Výkop pro základ oplocení  65*1*0,5 = 32,500 [C] "_x000d_
 "Spětný zásyp  26,95 = 26,950 [D] "_x000d_
 "(A+B+C-D)*1,8 = 84388,878 [E] "_x000d_
 "Celkem 84388,878 = 84388,878 "_x000d_
 Celkem 84388,878 = 84388,878 [H]_x000d_</t>
  </si>
  <si>
    <t xml:space="preserve"> "Vybour části propustu   10,25*2,4 = 24,600 [A] "_x000d_
 "Vybourání panelovej plochy   81,198*0,15*2,4 = 29,231 [B] "_x000d_
 "Vybourání základu a podezdívky (oplocení)   (67,5*0,25*1,2)*2,2 = 44,550 [C] "_x000d_
 "A+B+C = 98,381 [D] "_x000d_
 "Celkem 98,381 = 98,381 "_x000d_
 Celkem 98,381 = 98,381 [F]_x000d_</t>
  </si>
  <si>
    <t xml:space="preserve"> "demontáž stávajícího oplocení    67,5*0,01 = 0,675 [A] "_x000d_
 "Celkem 0,675 = 0,675 "_x000d_
 Celkem 0,675 = 0,675 [C]_x000d_</t>
  </si>
  <si>
    <t>SO 11-14-01</t>
  </si>
  <si>
    <t xml:space="preserve"> "24,441 = 24,441 [A] "_x000d_
 Celkem 24,441 = 24,441 [B]_x000d_</t>
  </si>
  <si>
    <t>923151</t>
  </si>
  <si>
    <t>ŽELEZOBETONOVÝ STANIČNÍK</t>
  </si>
  <si>
    <t xml:space="preserve"> "13 = 13,000 [A] "_x000d_
 Celkem 13 = 13,000 [B]_x000d_</t>
  </si>
  <si>
    <t xml:space="preserve"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</si>
  <si>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923341</t>
  </si>
  <si>
    <t>RYCHLOSTNÍK N - TABULE</t>
  </si>
  <si>
    <t>923411</t>
  </si>
  <si>
    <t>NÁVĚST "VLAK SE BLÍŽÍ K ZASTÁVCE" - ZÁKLADNÍ TABULE</t>
  </si>
  <si>
    <t>923431</t>
  </si>
  <si>
    <t>NÁVĚST "KONEC NÁSTUPIŠTĚ"</t>
  </si>
  <si>
    <t>923441</t>
  </si>
  <si>
    <t>NÁVĚST "POSUN ZAKÁZÁN"</t>
  </si>
  <si>
    <t xml:space="preserve"> "7 = 7,000 [A] "_x000d_
 Celkem 7 = 7,000 [B]_x000d_</t>
  </si>
  <si>
    <t>923451</t>
  </si>
  <si>
    <t>NÁVĚST "ZKRÁCENÁ VZDÁLENOST"</t>
  </si>
  <si>
    <t>923481</t>
  </si>
  <si>
    <t>STANIČNÍK - TABULE "ÚZKÁ"</t>
  </si>
  <si>
    <t>923491</t>
  </si>
  <si>
    <t>STANIČNÍK - TABULE "ŠIROKÁ"</t>
  </si>
  <si>
    <t>923821</t>
  </si>
  <si>
    <t>SLOUPEK DN 60 PRO NÁVĚST</t>
  </si>
  <si>
    <t xml:space="preserve"> "66 = 66,000 [A] "_x000d_
 Celkem 66 = 66,000 [B]_x000d_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</si>
  <si>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</si>
  <si>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965821</t>
  </si>
  <si>
    <t>DEMONTÁŽ KILOMETROVNÍKU, HEKTOMETROVNÍKU, 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</si>
  <si>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</si>
  <si>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965831</t>
  </si>
  <si>
    <t>DEMONTÁŽ NÁMEZNÍKU</t>
  </si>
  <si>
    <t>965841</t>
  </si>
  <si>
    <t>DEMONTÁŽ JAKÉKOLIV NÁVĚSTI</t>
  </si>
  <si>
    <t>SO 11-12-01</t>
  </si>
  <si>
    <t xml:space="preserve"> "Odstranení asfalt plochy  846,8*0,08 = 67,744 [A] "_x000d_
 Celkem 67,744 = 67,744 [B]_x000d_</t>
  </si>
  <si>
    <t xml:space="preserve"> "`viz. přílohy PD: Situace, Pudorys, Vzorový příčny řez` "_x000d_
 "zásyp veget tvárnic  (40/100*24)*0,08 = 0,768 [A] "_x000d_
 Celkem 0,768 = 0,768 [C]_x000d_</t>
  </si>
  <si>
    <t xml:space="preserve"> "`viz. přílohy PD: Situace, Pudorys, Vzorový příčny řez` "_x000d_
 "1898,279+741,099+356,8488+356,1691+19,574+6,094+637,3 = 4015,364 [A] "_x000d_
 Celkem 4015,364 = 4015,364 [C]_x000d_</t>
  </si>
  <si>
    <t xml:space="preserve"> "`viz. přílohy PD: Situace, Pudorys, Vzorový příčny řez` "_x000d_
 "základy nástupište+rampy1327,149*0,1 = 132,715 [A] "_x000d_
 "základy pod zídkou pri schodišti  (0,4075+0,33+0,33+0,33)*0,15 = 0,210 [B] "_x000d_
 "základové patky zábradlí   0,057*66 = 3,762 [C] "_x000d_
 "A+B+C = 136,687 [D] "_x000d_
 Celkem 136,687 = 136,687 [F]_x000d_</t>
  </si>
  <si>
    <t>327325</t>
  </si>
  <si>
    <t>ZDI OPĚRNÉ, ZÁRUBNÍ, NÁBŘEŽNÍ ZE ŽELEZOVÉHO BETONU DO C30/37 (B37)</t>
  </si>
  <si>
    <t xml:space="preserve"> "`viz. přílohy PD: Monolitická zídka - výkres tvaru` "_x000d_
 "(3*(0,25*1,21))+(0,25*1,54) = 1,293 [A] "_x000d_
 Celkem 1,293 = 1,293 [C]_x000d_</t>
  </si>
  <si>
    <t>327365</t>
  </si>
  <si>
    <t>VÝZTUŽ ZDÍ OPĚRNÝCH, ZÁRUBNÍCH, NÁBŘEŽNÍCH Z OCELI 10505</t>
  </si>
  <si>
    <t xml:space="preserve"> "`viz. přílohy PD: Monolitická zídka - výkres výstuže` "_x000d_
 "výztuž pro opěrnou zídku  0,094+0,04 = 0,134 [A] "_x000d_
 Celkem 0,134 = 0,134 [C]_x000d_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</si>
  <si>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</si>
  <si>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348175</t>
  </si>
  <si>
    <t>ZÁBRADLÍ Z DÍLCŮ KOVOVÝCH ŽÁROVĚ STŘÍKANÉ KOVEM S NÁTĚREM</t>
  </si>
  <si>
    <t xml:space="preserve"> "`viz. přílohy PD: Výkres zábradlí` "_x000d_
 "391,37+7055,93+324,94+226,8+233,07+92,41+117,31+117,31+122,8+122,8+148,72+148,72+101,16+116,93+84,45+84,45+129,05+145,97+80,39+462,36+462,36+224,18+224,18+116,73+116,73 = 11451,120 [B] "_x000d_
 Celkem 11451,12 = 11451,120 [C]_x000d_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</si>
  <si>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</si>
  <si>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431325</t>
  </si>
  <si>
    <t>SCHODIŠŤ KONSTR ZE ŽELEZOBETONU DO C30/37</t>
  </si>
  <si>
    <t xml:space="preserve"> "`viz. přílohy PD: Situace, Pudorys, Vzorový příčny řez` "_x000d_
 "(0,45*13,82)+(0,45*14)+(0,66*5,4) = 16,083 [A] "_x000d_
 Celkem 16,083 = 16,083 [C]_x000d_</t>
  </si>
  <si>
    <t>431365</t>
  </si>
  <si>
    <t>VÝZTUŽ SCHODIŠŤ KONSTR Z BETONÁŘSKÉ OCELI 10505, B500B</t>
  </si>
  <si>
    <t xml:space="preserve"> "výztuž pro schodiště  16,1*0,08 = 1,288 [A] "_x000d_
 Celkem 1,288 = 1,288 [B]_x000d_</t>
  </si>
  <si>
    <t xml:space="preserve"> "`viz. přílohy PD: Situace, Pudorys, Vzorový příčny řez` "_x000d_
 "podklad pod žlab  67*0,0475 = 3,183 [A] "_x000d_
 "podklad pod zídku   (3*(0,15*0,25*1,32)+(0,15*0,25*1,63)) = 0,210 [B] "_x000d_
 "A+B = 3,392 [C] "_x000d_
 Celkem 3,393 = 3,393 [E]_x000d_</t>
  </si>
  <si>
    <t>466921</t>
  </si>
  <si>
    <t>DLAŽBY VEGETAČNÍ Z BETONOVÝCH DLAŽDIC NA SUCHO</t>
  </si>
  <si>
    <t xml:space="preserve"> "`viz. přílohy PD: Situace, Pudorys, Vzorový příčny řez` "_x000d_
 "24 = 24,000 [A] "_x000d_
 Celkem 24 = 24,000 [C]_x000d_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</si>
  <si>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</si>
  <si>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 xml:space="preserve"> "ŠD pod prefabrikátmi   1327,15*0,2*1,2 = 318,516 [A] "_x000d_
 Celkem 318,516 = 318,516 [B]_x000d_</t>
  </si>
  <si>
    <t>56334</t>
  </si>
  <si>
    <t>VOZOVKOVÉ VRSTVY ZE ŠTĚRKODRTI TL. DO 200MM</t>
  </si>
  <si>
    <t xml:space="preserve"> "`viz. přílohy PD: Situace, Pudorys, Vzorový příčny řez` "_x000d_
 "`podklad pod dlažbu tl. 60 mm` "_x000d_
 "ŠD tl. 200 mm 2996,2+441,9 = 3438,100 [A] "_x000d_
 "ŠD tl. 190 mm 2996,2+441,9 = 3438,100 [B] "_x000d_
 "`Podklad pod dlažbu 80 mm` "_x000d_
 "ŠD tl. 200 mm   1741,3 = 1741,300 [C] "_x000d_
 "A+B+C = 8617,500 [D] "_x000d_
 Celkem 8617,5 = 8617,500 [H]_x000d_</t>
  </si>
  <si>
    <t xml:space="preserve"> "`viz. přílohy PD: Situace, Pudorys, Vzorový příčny řez` "_x000d_
 "pod obrubník cestný152,1*(0,35*0,05) = 2,662 [A] "_x000d_
 "pod obrubník parkový  38*0,0125 = 0,475 [B] "_x000d_
 "A+B = 3,137 [C] "_x000d_
 Celkem 3,137 = 3,137 [E]_x000d_</t>
  </si>
  <si>
    <t>582611</t>
  </si>
  <si>
    <t>KRYTY Z BETON DLAŽDIC SE ZÁMKEM ŠEDÝCH TL 60MM DO LOŽE Z KAM</t>
  </si>
  <si>
    <t xml:space="preserve"> "`viz. přílohy PD: Situace, Pudorys, Vzorový příčny řez` "_x000d_
 "(1898,279+356,8488+741,099) = 2996,227 [A] "_x000d_
 Celkem 2996,227 = 2996,227 [C]_x000d_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</si>
  <si>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</si>
  <si>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</si>
  <si>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</si>
  <si>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 xml:space="preserve"> "`viz. přílohy PD: Situace, Pudorys, Vzorový příčny řez` "_x000d_
 "382,0412+722+637,3 = 1741,341 [A] "_x000d_
 Celkem 1741,341 = 1741,341 [C]_x000d_</t>
  </si>
  <si>
    <t>58261A</t>
  </si>
  <si>
    <t>KRYTY Z BETON DLAŽDIC SE ZÁMKEM BAREV RELIÉF TL 60MM DO LOŽE Z KAM</t>
  </si>
  <si>
    <t xml:space="preserve"> "`viz. přílohy PD: Situace, Pudorys, Vzorový příčny řez` "_x000d_
 "dlažba s výstupkami  0,952+0,944+1,424+3,149+2,08+9,0893+3,2033+1,016+0,748+0,744+0,528+2,1+2,08+1,8999+2,1+1,1544 = 33,212 [A] "_x000d_
 "dlažba so zdrsneným povrchom   13,322 = 13,322 [E] "_x000d_
 "dlažba s kontrasným označením 3,321 = 3,321 [B] "_x000d_
 "dlažba s drážkami   18+52+26+15+26+26+43+38 = 244,000 [C] "_x000d_
 "dlažba s drážkami s optickým značením vodiacej líni  11+16+31+9+16+16+26+23 = 148,000 [D] "_x000d_
 "A+B+C+D+E = 441,855 [F] "_x000d_
 Celkem 441,855 = 441,855 [H]_x000d_</t>
  </si>
  <si>
    <t>6</t>
  </si>
  <si>
    <t>Úpravy povrchů, podlahy, výplně otvorů</t>
  </si>
  <si>
    <t>62945R</t>
  </si>
  <si>
    <t>VYROVNÁVACÍ VRSTVA Z CEMENT MALTY tl. 10 mm</t>
  </si>
  <si>
    <t xml:space="preserve"> "malta pod prefabrikát   1327,149 = 1327,149 [A] "_x000d_
 Celkem 1327,149 = 1327,149 [B]_x000d_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</si>
  <si>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</si>
  <si>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631452</t>
  </si>
  <si>
    <t>CEMENTOVÝ POTĚR TL DO 40MM S VLOŽKOU Z DRÁT SÍTÍ</t>
  </si>
  <si>
    <t xml:space="preserve"> "`viz. přílohy PD: Situace, Pudorys, Vzorový příčny řez` "_x000d_
 "(2,3*5,4)+(1,8*28) = 62,820 [A] "_x000d_
 Celkem 62,82 = 62,820 [C]_x000d_</t>
  </si>
  <si>
    <t>Položka zahrnuje:
- dodávku veškerého materiálu potřebného pro předepsanou úpravu v předepsané kvalitě
- nutné vyspravení podkladu, případně zatření spar
- položení vrstvy v předepsané tloušťce
- potřebná lešení a podpěrné konstrukce
Položka nezahrnuje:
- x</t>
  </si>
  <si>
    <t>917223</t>
  </si>
  <si>
    <t>SILNIČNÍ A CHODNÍKOVÉ OBRUBY Z BETONOVÝCH OBRUBNÍKŮ ŠÍŘ 100MM</t>
  </si>
  <si>
    <t xml:space="preserve"> "`viz. přílohy PD: Situace, Pudorys, Vzorový příčny řez` "_x000d_
 "parkový obrubník   38 = 38,000 [A] "_x000d_
 Celkem 38 = 38,000 [C]_x000d_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</si>
  <si>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</si>
  <si>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</si>
  <si>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</si>
  <si>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 "`viz. přílohy PD: Situace, Pudorys, Vzorový příčny řez` "_x000d_
 "(4,5+3,2+6,2+5,5)+(3,7+94+4+31) = 152,100 [A] "_x000d_
 Celkem 152,1 = 152,100 [C]_x000d_</t>
  </si>
  <si>
    <t>921940R</t>
  </si>
  <si>
    <t>MONTÁŽ a DEMONTÁŽ PŘEJEZDU NEBO PŘECHODU Z JAKÝCHKOLIV VYZÍSKANÝCH NEBO REGENEROVANÝCH DÍLCŮ</t>
  </si>
  <si>
    <t xml:space="preserve"> "`viz. přílohy PD: Technická zpráva` "_x000d_
 "dočasný pruchod   38 = 38,000 [A] "_x000d_
 Celkem 38 = 38,000 [C]_x000d_</t>
  </si>
  <si>
    <t>1. Položka obsahuje:
 – dodání a pokládka panelů včetně lože
 – příplatky za ztížené podmínky vyskytující se při zřízení kolejových vah, např. za překážky na straně koleje apod.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</si>
  <si>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924110</t>
  </si>
  <si>
    <t>NÁSTUPIŠTĚ PROVIZORNÍ SYPANÉ ÚROVŇOVÉ JEDNOSTRANNÉ</t>
  </si>
  <si>
    <t xml:space="preserve"> "Provizorní nástupiště      80*2 = 160,000 [A] "_x000d_
 Celkem 160 = 160,000 [B]_x000d_</t>
  </si>
  <si>
    <t>1. Položka obsahuje:
 – zřízení sypaného nástupiště pro různé osové vzdálenosti koleje i pro různou výšku nad TK včetně dodání vhodného nového nebo vyzískaného materiálu dle odpovídajících vzorových listů a TKP
 – po skončení provizorního stavu odstranění sypaného nástupiště
 – naložení vybouraného materiálu na dopravní prostředek
2. Položka neobsahuje: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</si>
  <si>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>924411R</t>
  </si>
  <si>
    <t>NÁSTUPIŠTĚ L (H) - ROHOVÝ DÍL</t>
  </si>
  <si>
    <t xml:space="preserve"> "`viz. přílohy PD: Situace, Pudorys, Vzorový příčny řez` "_x000d_
 "Rohový díl H/L pravý AZZ 172-19   8 = 8,000 [A] "_x000d_
 "Rohový díl H/L ľavý AZZ 171-19   7 = 7,000 [B] "_x000d_
 "A+B = 15,000 [C] "_x000d_
 Celkem 15 = 15,000 [E]_x000d_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</si>
  <si>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</si>
  <si>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924415R</t>
  </si>
  <si>
    <t>UKONČENÍ NÁSTUPIŠTĚ - SVAHOVÝ ŠIKMÝ DÍL H 130</t>
  </si>
  <si>
    <t xml:space="preserve"> "`viz. přílohy PD: Situace, Pudorys, Vzorový příčny řez` "_x000d_
 "4*2 = 8,000 [A] "_x000d_
 Celkem 8 = 8,000 [C]_x000d_</t>
  </si>
  <si>
    <t>1. Položka obsahuje:
 – dodávku veškerých prvků a částí daného typu nástupiště dle odpovídajících vzorových listů a TKP
 – zřízení nástupiště typu L nebo H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</t>
  </si>
  <si>
    <t>924420</t>
  </si>
  <si>
    <t>NÁSTUPIŠTĚ L (H) BEZ KONZOLOVÝCH DESEK</t>
  </si>
  <si>
    <t xml:space="preserve"> "`viz. přílohy PD: Situace, Pudorys, Vzorový příčny řez` "_x000d_
 "Nástupištní hrana H130 AZZ 125-19, délky 2m    497*2 = 994,000 [A] "_x000d_
 "Nástupištní hrana H130/2 AZZ 122-19, délky 1m   4 = 4,000 [B] "_x000d_
 "Nástupištní blok L130 AZZ 91-19, délky 2m    88*2 = 176,000 [C] "_x000d_
 "Nástupištní blok L130/2 AZZ 92-19, délky 1m   10 = 10,000 [D] "_x000d_
 "A+B+C+D = 1184,000 [E] "_x000d_
 Celkem 1184 = 1184,000 [G]_x000d_</t>
  </si>
  <si>
    <t>924825</t>
  </si>
  <si>
    <t>NÁSTUPIŠTĚ - UKONČENÍ NÁSTUPIŠŤ RAMPOU TYPU L (H) BEZ KONZOLOVÝCH DESEK</t>
  </si>
  <si>
    <t xml:space="preserve"> "`viz. přílohy PD: Situace, Pudorys, Vzorový příčny řez` "_x000d_
 "4*(7+7) = 56,000 [A] "_x000d_
 Celkem 56 = 56,000 [C]_x000d_</t>
  </si>
  <si>
    <t>1. Položka obsahuje:
 – dodávku veškerých prvků a částí daného typu nástupiště dle odpovídajících vzorových listů a TKP včetně výplňových desek
 – zřízení rampy nástupiště typu L nebo H na požadovanou osovou vzdálenost kolejí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nenástupní hrany nástupiště podél přilehlé koleje v metrech délkových, a to i u oboustranných nástupišť.</t>
  </si>
  <si>
    <t>924921R</t>
  </si>
  <si>
    <t>NÁSTUPIŠTĚ - POMOCNÉ STUPNĚ</t>
  </si>
  <si>
    <t xml:space="preserve"> "`viz. přílohy PD: Technická zpráva` "_x000d_
 "20 = 20,000 [A] "_x000d_
 Celkem 20 = 20,000 [C]_x000d_</t>
  </si>
  <si>
    <t>1. Položka obsahuje:
 – dodání a montáž veškerého materiálu
2. Položka neobsahuje:
 X</t>
  </si>
  <si>
    <t>93542</t>
  </si>
  <si>
    <t>ŽLABY Z DÍLCŮ Z POLYMERBETONU SVĚTLÉ ŠÍŘKY DO 150MM VČETNĚ MŘÍŽÍ</t>
  </si>
  <si>
    <t xml:space="preserve"> "`viz. přílohy PD: Situace, Pudorys, Vzorový příčny řez` "_x000d_
 "67 = 67,000 [A] "_x000d_
 Celkem 67 = 67,000 [C]_x000d_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</si>
  <si>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</si>
  <si>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965511</t>
  </si>
  <si>
    <t>ROZEBRÁNÍ NÁSTUPIŠTĚ TYPU TISCHER</t>
  </si>
  <si>
    <t xml:space="preserve"> "`viz. přílohy PD: Technická zpráva` "_x000d_
 "60 = 60,000 [A] "_x000d_
 Celkem 60 = 60,000 [C]_x000d_</t>
  </si>
  <si>
    <t>1. Položka obsahuje:
 – rozebrání nástupiště do součástí včetně hrubého očištění
 – naložení vybouraného materiálu na dopravní prostředek
 – příplatky za ztížené podmínky při práci v kolejišti, např. za překážky na straně koleje apod.
2. Položka neobsahuje:
 – rozebrání krytu a podkladních vrstev zpevněných ploch
 – zemní práce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</si>
  <si>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>R015130</t>
  </si>
  <si>
    <t>905</t>
  </si>
  <si>
    <t>NEOCEŇOVAT - POPLATKY ZA LIKVIDACI ODPADŮ NEKONTAMINOVANÝCH - 17 03 02 VYBOURANÝ ASFALTOVÝ BETON BEZ DEHTU VČ. DOPRAVY NA SKLÁDKU A MANIPULACE</t>
  </si>
  <si>
    <t xml:space="preserve"> "Odstranění asfalt plochy  846,8*0,08*2,2 = 149,037 [A] "_x000d_
 Celkem 149,037 = 149,037 [B]_x000d_</t>
  </si>
  <si>
    <t xml:space="preserve"> "60*(0,25*0,3)*2,4 = 10,800 [A] "_x000d_
 Celkem 10,8 = 10,800 [B]_x000d_</t>
  </si>
  <si>
    <t>R015320</t>
  </si>
  <si>
    <t>924</t>
  </si>
  <si>
    <t>NEOCEŇOVAT - POPLATKY ZA LIKVIDACI ODPADŮ NEKONTAMINOVANÝCH - 17 05 04 STÁVAJÍCÍ SYPANÝ MATERIÁL Z NÁSTUPIŠŤ VČ. DOPRAVY NA SKLÁDKU A MANIPULACE</t>
  </si>
  <si>
    <t xml:space="preserve"> "odstranění proviz nástup   193,0*2,0 = 386,000 [A] "_x000d_
 Celkem 386 = 386,000 [B]_x000d_</t>
  </si>
  <si>
    <t>R93751</t>
  </si>
  <si>
    <t>MONTÁŽ MOBILIÁŘE - KOVOVÉ LAVIČKY</t>
  </si>
  <si>
    <t xml:space="preserve"> "`viz. přílohy PD: technická zpráva` "_x000d_
 "8 = 8,000 [A] "_x000d_
 Celkem 8 = 8,000 [C]_x000d_</t>
  </si>
  <si>
    <t>Položka zahrnuje:
- montáž, osazení kompletního zařízení, předepsaného zadávací dokumentací
- CNM - centrální nákup materiálu 
- vnitrostaveništní dopravu
- nezbytné zemní práce a základové konstrukce
- předepsanou povrchovou úpravu (nátěry a pod.)</t>
  </si>
  <si>
    <t>R93755</t>
  </si>
  <si>
    <t>MONTÁŽ MOBILIÁŘE - KOŠE NA ODPADKY</t>
  </si>
  <si>
    <t xml:space="preserve"> "`viz. přílohy PD: Technická zpráva` "_x000d_
 "8 = 8,000 [A] "_x000d_
 Celkem 8 = 8,000 [C]_x000d_</t>
  </si>
  <si>
    <t>SO 11-12-02</t>
  </si>
  <si>
    <t xml:space="preserve"> "`viz. přílohy PD: Situace, Pudorys, Vzorový příčny řez` "_x000d_
 "255,6 = 255,600 [A] "_x000d_
 Celkem 255,6 = 255,600 [C]_x000d_</t>
  </si>
  <si>
    <t xml:space="preserve"> "`viz. přílohy PD: Situace, Pudorys, Vzorový příčny řez` "_x000d_
 "základové patky zábradlí   0,057*3 = 0,171 [A] "_x000d_
 "základové patky oplocení  (15+6)*0,057 = 1,197 [B] "_x000d_
 "A+B = 1,368 [C] "_x000d_
 Celkem 1,368 = 1,368 [E]_x000d_</t>
  </si>
  <si>
    <t xml:space="preserve"> "`viz. přílohy PD: Situace, Pudorys, Vzorový příčny řez` "_x000d_
 "podklad pod nást prefabrikát  0,105*0,05*80 = 0,420 [A] "_x000d_
 Celkem 0,42 = 0,420 [C]_x000d_</t>
  </si>
  <si>
    <t xml:space="preserve"> "`viz. přílohy PD: Situace, Pudorys, Vzorový příčny řez` "_x000d_
 "`podklad pod dlažbu tl. 60 mm` "_x000d_
 "ŠD tl. 200 mm 133,7+1,3 = 135,000 [A] "_x000d_
 Celkem 135 = 135,000 [D]_x000d_</t>
  </si>
  <si>
    <t xml:space="preserve"> "`viz. přílohy PD: Situace, Pudorys, Vzorový příčny řez` "_x000d_
 "pod obrubník  134,5*(0,35*0,05) = 2,354 [A] "_x000d_
 Celkem 2,354 = 2,354 [C]_x000d_</t>
  </si>
  <si>
    <t xml:space="preserve"> "`viz. přílohy PD: Situace, Pudorys, Vzorový příčny řez` "_x000d_
 "78,051+55,62 = 133,671 [A] "_x000d_
 Celkem 133,671 = 133,671 [C]_x000d_</t>
  </si>
  <si>
    <t xml:space="preserve"> "`viz. přílohy PD: Situace, Pudorys, Vzorový příčny řez` "_x000d_
 "dlažba s výstupkami  1,3 = 1,300 [A] "_x000d_
 Celkem 1,3 = 1,300 [C]_x000d_</t>
  </si>
  <si>
    <t xml:space="preserve"> "cementová malta  (0,105*80)*2 = 16,800 [A] "_x000d_
 Celkem 16,8 = 16,800 [B]_x000d_</t>
  </si>
  <si>
    <t>767911R</t>
  </si>
  <si>
    <t>OPLOCENÍ Z DRÁTĚNÉHO PLETIVA POZINKOVANÉHO STANDARDNÍHO, vč. sloupku a vzpěr</t>
  </si>
  <si>
    <t xml:space="preserve"> "nové oplocení   45,6*1,5 = 68,400 [A] "_x000d_
 Celkem 68,4 = 68,400 [B]_x000d_</t>
  </si>
  <si>
    <t xml:space="preserve">- položka zahrnuje vedle vlastního pletiva i rámy, rošty, lišty, kování, podpěrné, závěsné, upevňovací prvky, spojovací a těsnící materiál, pomocný materiál, kompletní povrchovou úpravu.
- jsou zahrnuty sloupky a vzpěry
- součástí položky je  případně i ostnatý drát, uvažovaná plocha se pak vypočítává po horní hranu drátu.</t>
  </si>
  <si>
    <t xml:space="preserve"> "`viz. přílohy PD: Situace, Pudorys, Vzorový příčny řez` "_x000d_
 "parkový obrubník   134,5 = 134,500 [A] "_x000d_
 Celkem 134,5 = 134,500 [C]_x000d_</t>
  </si>
  <si>
    <t>924355</t>
  </si>
  <si>
    <t xml:space="preserve">NÁSTUPIŠTĚ SUDOP PŘES 500 MM S U 95,  ZADNÍ HRANA PODEPŘENA TV. TISCHER S KONZOLOVÝMI DESKAMI 230</t>
  </si>
  <si>
    <t xml:space="preserve"> "`viz. přílohy PD: Situace, Pudorys, Vzorový příčny řez` "_x000d_
 "`nástupiště nové prefabrikáty:  ` "_x000d_
 "Nástupištní deska KTD 230    39 = 39,000 [A] "_x000d_
 "Nástupištní deska KTD 230, koncová pravá  1 = 1,000 [B] "_x000d_
 "Nástupištní deska KTD 230, koncová levá   1 = 1,000 [C] "_x000d_
 "Nástupištní deska KTD 230, signální   1 = 1,000 [D] "_x000d_
 "A+B+C+D = 42,000 [E] "_x000d_
 Celkem 42 = 42,000 [H]_x000d_</t>
  </si>
  <si>
    <t>1. Položka obsahuje:
 – dodávku veškerých prvků a částí daného typu nástupiště dle odpovídajících vzorových listů a TKP včetně výplňových desek
 – zřízení nástupiště SUDOP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</si>
  <si>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924356</t>
  </si>
  <si>
    <t xml:space="preserve">NÁSTUPIŠTĚ SUDOP PŘES 500 MM S U 95,  ZADNÍ HRANA PODEPŘENA TV. TISCHER S KONZOLOVÝMI DESKAMI 230 Z UŽITÉHO MATERIÁLU</t>
  </si>
  <si>
    <t xml:space="preserve"> "`viz. přílohy PD: Situace, Pudorys, Vzorový příčny řez` "_x000d_
 "nástupiště prefabrikáty užité  80-42 = 38,000 [A] "_x000d_
 Celkem 38 = 38,000 [C]_x000d_</t>
  </si>
  <si>
    <t>1. Položka obsahuje:
 – ověření kvality vyzískaných materiálů s případnou regenerací do předpisového stavu
 – dodávku veškerých prvků a částí daného typu nástupiště dle odpovídajících vzorových listů a TKP včetně výplňových desek
 – zřízení nástupiště SUDOP na požadovanou osovou vzdálenost kolejí i výšku nástupní hrany nad TK
 – slepá zakončení nástupiště
 – příplatky za ztížené podmínky při práci v kolejišti, např. za překážky na straně koleje ap.
2. Položka neobsahuje:
 – zemní práce, tj. odkopávky, hloubení rýh, násypy, zásypy ad.
 – náklady na zřízení zpevněné plochy nástupiště vyjma konzolových desek, např. ze zámkové dlažby, asfaltu ap. včetně konstrukčních vrstev
 – jiná zakončení nástupiště, např. schůdky apod.
 – zábradlí, osvětlení, přístřešky, mobiliář nástupiště, orientační a informační systém, kamerový systém, přístupové komunikace ap.
3. Způsob měření:
Měří se vždy délka nástupní hrany nástupiště podél přilehlé koleje v metrech délkových, a to i u oboustranných nástupišť.</t>
  </si>
  <si>
    <t>965521</t>
  </si>
  <si>
    <t>ROZEBRÁNÍ NÁSTUPIŠTĚ TYPU SUDOP</t>
  </si>
  <si>
    <t xml:space="preserve"> "`viz. přílohy PD: Situace, Pudorys, Vzorový příčny řez` "_x000d_
 "rozebrání jestvujícího nástupiště  58 = 58,000 [A] "_x000d_
 Celkem 58 = 58,000 [C]_x000d_</t>
  </si>
  <si>
    <t>1. Položka obsahuje:
 – rozebrání nástupiště do součástí včetně hrubého očištění
 – naložení vybouraného materiálu na dopravní prostředek
 – příplatky za ztížené podmínky při práci v kolejišti, např. za překážky na straně koleje apod.
2. Položka neobsahuje:
 – rozebrání krytu a podkladních vrstev zpevněných ploch vyjma nástupištních konzolových desek
 – zemní práce
 – odvoz vybouraného materiálu do skladu nebo na likvidaci
 – poplatky za likvidaci odpadů, nacení se položkami ze ssd 0
3. Způsob měření:
Měří se vždy délka nástupní hrany nástupiště podél přilehlé koleje v metrech délkových, a to i u oboustranných nástupišť.</t>
  </si>
  <si>
    <t xml:space="preserve"> "odstranení plotu   45,3 = 45,300 [A] "_x000d_
 Celkem 45,3 = 45,300 [B]_x000d_</t>
  </si>
  <si>
    <t xml:space="preserve"> "beton prefa z demont nástup cca 30%  20*(530+143+195+2*47)/1000 = 19,240 [A] "_x000d_
 "Vybourání ŽB zíďky   1,2*2,4 = 2,880 [B] "_x000d_
 "A+B = 22,120 [C] "_x000d_
 Celkem 22,12 = 22,120 [D]_x000d_</t>
  </si>
  <si>
    <t xml:space="preserve"> "odpad z demont oplocení   45,3*1,84/1000 = 0,083 [A] "_x000d_
 Celkem 0,083 = 0,083 [B]_x000d_</t>
  </si>
  <si>
    <t>SO 11-13-01</t>
  </si>
  <si>
    <t xml:space="preserve"> "demont bet panelov   2*(2*0,5*0,15)+12*(2*1,3*0,15)+4*(1*1,3*0,15)+10*(1*0,5*0,15) = 6,510 [A] "_x000d_
 Celkem 6,51 = 6,510 [B]_x000d_</t>
  </si>
  <si>
    <t>11316AR</t>
  </si>
  <si>
    <t>ODSTRANĚNÍ KRYTU - DREVENÉ FOŠNE</t>
  </si>
  <si>
    <t xml:space="preserve"> "vybour drev fošní   21*(2*0,25*0,06) = 0,630 [A] "_x000d_
 Celkem 0,63 = 0,630 [B]_x000d_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</si>
  <si>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</si>
  <si>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 xml:space="preserve"> "`viz. přílohy PD: Situace, Vzorový příčny řez přechodu, Technická zpráva` "_x000d_
 "6,1*24 = 146,400 [A] "_x000d_
 Celkem 146,4 = 146,400 [C]_x000d_</t>
  </si>
  <si>
    <t>45132</t>
  </si>
  <si>
    <t>PODKL A VÝPLŇ VRSTVY ZE ŽELEZOBET</t>
  </si>
  <si>
    <t xml:space="preserve"> "`viz. přílohy PD: Situace, Vzorový příčny řez přechodu, Technická zpráva` "_x000d_
 "podklad pod základ (5,4*4)*(0,450*0,05) = 0,486 [A] "_x000d_
 Celkem 0,486 = 0,486 [C]_x000d_</t>
  </si>
  <si>
    <t>451366</t>
  </si>
  <si>
    <t>VÝZTUŽ PODKL VRSTEV Z KARI-SÍTÍ</t>
  </si>
  <si>
    <t xml:space="preserve"> "`viz. přílohy PD: Situace, Vzorový příčny řez přechodu, Technická zpráva` "_x000d_
 "podklad pod základ (4*5,6)*0,3*7,9/1000 = 0,053 [A] "_x000d_
 Celkem 0,053 = 0,053 [C]_x000d_</t>
  </si>
  <si>
    <t>457315</t>
  </si>
  <si>
    <t>VYROVNÁVACÍ A SPÁDOVÝ PROSTÝ BETON C30/37</t>
  </si>
  <si>
    <t xml:space="preserve"> "`viz. přílohy PD: Situace, Vzorový příčny řez přechodu, Technická zpráva` "_x000d_
 "(5,4*4)*(0,450*0,02) = 0,194 [A] "_x000d_
 Celkem 0,194 = 0,194 [C]_x000d_</t>
  </si>
  <si>
    <t xml:space="preserve"> "`viz. přílohy PD: Situace, Vzorový příčny řez přechodu, Technická zpráva` "_x000d_
 "6,1 = 6,100 [A] "_x000d_
 Celkem 6,1 = 6,100 [C]_x000d_</t>
  </si>
  <si>
    <t xml:space="preserve"> "`viz. přílohy PD: Situace, Vzorový příčny řez přechodu, Technická zpráva` "_x000d_
 "podklad pod obrubník parkový  2,4*0,0125 = 0,030 [B] "_x000d_
 Celkem 0,03 = 0,030 [C]_x000d_</t>
  </si>
  <si>
    <t xml:space="preserve"> "`viz. přílohy PD: Situace, Vzorový příčny řez přechodu, Technická zpráva` "_x000d_
 "1,2+1,2 = 2,400 [A] "_x000d_
 Celkem 2,4 = 2,400 [C]_x000d_</t>
  </si>
  <si>
    <t>921122</t>
  </si>
  <si>
    <t>ŽELEZNIČNÍ PŘECHOD CELOPRYŽOVÝ NA BETONOVÝCH PRAŽCÍCH</t>
  </si>
  <si>
    <t xml:space="preserve"> "`viz. přílohy PD: Situace, Vzorový příčny řez přechodu, Technická zpráva` "_x000d_
 "19,4+19,4 = 38,800 [A] "_x000d_
 Celkem 38,8 = 38,800 [C]_x000d_</t>
  </si>
  <si>
    <t>1. Položka obsahuje:
 – úpravu a hutnění podloží přejezdové konstrukce
 – dodávku přejezdové konstrukce s veškerými prvky a částmi daného typu přejezdové konstrukce včetně závěrných zídek a jejich betonového základu dle odpovídajících vzorových listů a TKP
 – montáž přejezdové konstrukce z dílů a součástí na místě při přerušení železničního a silničního provozu
 – speciální montážní nářadí, závěsné zařízení
 – ochranné náběhy, koncové i mezilehlé zarážky, podélnou fixaci atd.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</si>
  <si>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 xml:space="preserve"> "demont bet panelov6,51*2,2 = 14,322 [A] "_x000d_
 Celkem 14,322 = 14,322 [B]_x000d_</t>
  </si>
  <si>
    <t xml:space="preserve"> "vybour drev fošní  0,63*0,65 = 0,410 [A] "_x000d_
 Celkem 0,41 = 0,410 [B]_x000d_</t>
  </si>
  <si>
    <t>SO 11-13-02</t>
  </si>
  <si>
    <t xml:space="preserve"> "`viz. přílohy PD: Situace, Vzorový příčny řez přechodu, Technická zpráva` "_x000d_
 "5,85+12+47,236 = 65,086 [A] "_x000d_
 Celkem 65,086 = 65,086 [C]_x000d_</t>
  </si>
  <si>
    <t xml:space="preserve"> "`viz. přílohy PD: Situace, Vzorový příčny řez přechodu, Technická zpráva` "_x000d_
 "výkop pro komunikaci   9,1703*26 = 238,428 [A] "_x000d_
 Celkem 238,428 = 238,428 [C]_x000d_</t>
  </si>
  <si>
    <t xml:space="preserve"> "`viz. přílohy PD: Situace, Vzorový příčny řez přechodu, Technická zpráva` "_x000d_
 "93,203*0,62 = 57,786 [A] "_x000d_
 Celkem 57,786 = 57,786 [C]_x000d_</t>
  </si>
  <si>
    <t>45131</t>
  </si>
  <si>
    <t>PODKL A VÝPLŇ VRSTVY Z PROST BET</t>
  </si>
  <si>
    <t xml:space="preserve"> "`viz. přílohy PD: Situace, Vzorový příčny řez přechodu, Technická zpráva` "_x000d_
 "podklad pod žlab  0,2*10,1 = 2,020 [A] "_x000d_
 Celkem 2,02 = 2,020 [C]_x000d_</t>
  </si>
  <si>
    <t xml:space="preserve"> "`viz. přílohy PD: Situace, Vzorový příčny řez přechodu, Technická zpráva` "_x000d_
 "podklad pod základ (14,549+14,549)*2*(0,456*0,05) = 1,327 [A] "_x000d_
 Celkem 1,327 = 1,327 [C]_x000d_</t>
  </si>
  <si>
    <t xml:space="preserve"> "`viz. přílohy PD: Situace, Vzorový příčny řez přechodu, Technická zpráva` "_x000d_
 "podklad pod základ (4*14,4)*0,3*7,9/1000 = 0,137 [A] "_x000d_
 Celkem 0,137 = 0,137 [C]_x000d_</t>
  </si>
  <si>
    <t xml:space="preserve"> "`viz. přílohy PD: Situace, Vzorový příčny řez přechodu, Technická zpráva` "_x000d_
 "(14,549+14,549)*2*(0,456*0,02) = 0,531 [A] "_x000d_
 Celkem 0,531 = 0,531 [C]_x000d_</t>
  </si>
  <si>
    <t>56314</t>
  </si>
  <si>
    <t>VOZOVKOVÉ VRSTVY Z MECHANICKY ZPEVNĚNÉHO KAMENIVA TL. DO 200MM</t>
  </si>
  <si>
    <t xml:space="preserve"> "`viz. přílohy PD: Situace, Vzorový příčny řez přechodu, Technická zpráva` "_x000d_
 "137,8 = 137,800 [A] "_x000d_
 Celkem 137,8 = 137,800 [C]_x000d_</t>
  </si>
  <si>
    <t xml:space="preserve"> "`viz. přílohy PD: Situace, Vzorový příčny řez přechodu, Technická zpráva` "_x000d_
 "74,703+18,5+15,9*0,4 = 99,563 [A] "_x000d_
 Celkem 99,563 = 99,563 [C]_x000d_</t>
  </si>
  <si>
    <t>56335</t>
  </si>
  <si>
    <t>VOZOVKOVÉ VRSTVY ZE ŠTĚRKODRTI TL. DO 250MM</t>
  </si>
  <si>
    <t xml:space="preserve"> "`viz. přílohy PD: Situace, Vzorový příčny řez přechodu, Technická zpráva` "_x000d_
 "podklad pod obrubník cestný  34,16*0,0175 = 0,598 [A] "_x000d_
 "podklad pod obrubník parkový  27,5*0,0125 = 0,344 [B] "_x000d_
 "A+B = 0,942 [C] "_x000d_
 Celkem 0,942 = 0,942 [E]_x000d_</t>
  </si>
  <si>
    <t>572211</t>
  </si>
  <si>
    <t>SPOJOVACÍ POSTŘIK Z ASFALTU DO 0,5KG/M2</t>
  </si>
  <si>
    <t xml:space="preserve"> "`viz. přílohy PD: Situace, Vzorový příčny řez přechodu, Technická zpráva` "_x000d_
 "2*137,8 = 275,600 [A] "_x000d_
 Celkem 275,6 = 275,600 [C]_x000d_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</si>
  <si>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</si>
  <si>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</si>
  <si>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</si>
  <si>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</si>
  <si>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574C66</t>
  </si>
  <si>
    <t>ASFALTOVÝ BETON PRO LOŽNÍ VRSTVY ACL 16+, 16S TL. 70MM</t>
  </si>
  <si>
    <t>574E76R</t>
  </si>
  <si>
    <t>ASFALTOVÝ BETON PRO PODKLADNÍ VRSTVY ACP 16+, 16S TL. 90MM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</si>
  <si>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</si>
  <si>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 xml:space="preserve"> "93,203-18,5 = 74,703 [A] "_x000d_
 Celkem 74,703 = 74,703 [B]_x000d_</t>
  </si>
  <si>
    <t>582618</t>
  </si>
  <si>
    <t>KRYTY Z BETON DLAŽDIC SE ZÁMKEM ŠEDÝCH RELIÉF TL 80MM DO LOŽE Z KAM</t>
  </si>
  <si>
    <t xml:space="preserve"> "`viz. přílohy PD: Situace, Vzorový příčny řez přechodu, Technická zpráva` "_x000d_
 "15,9*0,4 = 6,360 [A] "_x000d_
 Celkem 6,36 = 6,360 [C]_x000d_</t>
  </si>
  <si>
    <t>58261B</t>
  </si>
  <si>
    <t>KRYTY Z BETON DLAŽDIC SE ZÁMKEM BAREV RELIÉF TL 80MM DO LOŽE Z KAM</t>
  </si>
  <si>
    <t xml:space="preserve"> "`viz. přílohy PD: Situace, Vzorový příčny řez přechodu, Technická zpráva` "_x000d_
 "18,5 = 18,500 [A] "_x000d_
 Celkem 18,5 = 18,500 [C]_x000d_</t>
  </si>
  <si>
    <t xml:space="preserve"> "`viz. přílohy PD: Situace, Vzorový příčny řez přechodu, Technická zpráva` "_x000d_
 "27,5 = 27,500 [A] "_x000d_
 Celkem 27,5 = 27,500 [C]_x000d_</t>
  </si>
  <si>
    <t xml:space="preserve"> "`viz. přílohy PD: Situace, Vzorový příčny řez přechodu, Technická zpráva` "_x000d_
 "34,16 = 34,160 [A] "_x000d_
 Celkem 34,16 = 34,160 [C]_x000d_</t>
  </si>
  <si>
    <t>921112</t>
  </si>
  <si>
    <t>ŽELEZNIČNÍ PŘEJEZD CELOPRYŽOVÝ NA BETONOVÝCH PRAŽCÍCH</t>
  </si>
  <si>
    <t xml:space="preserve"> "`viz. přílohy PD: Situace, Vzorový příčny řez přechodu, Technická zpráva` "_x000d_
 "(14,549*3,5)+(14,549*3,5) = 101,843 [A] "_x000d_
 Celkem 101,843 = 101,843 [C]_x000d_</t>
  </si>
  <si>
    <t>931315</t>
  </si>
  <si>
    <t>TĚSNĚNÍ DILATAČ SPAR ASF ZÁLIVKOU PRŮŘ DO 600MM2</t>
  </si>
  <si>
    <t xml:space="preserve"> "`viz. přílohy PD: Situace, Vzorový příčny řez přechodu, Technická zpráva` "_x000d_
 "10,1+10,1+12,9+12,9+12,9+12,9+7,1+8,3+8,5+2,8+10,1 = 108,600 [A] "_x000d_
 Celkem 108,6 = 108,600 [C]_x000d_</t>
  </si>
  <si>
    <t>Položka zahrnuje:
- dodávku a osazení předepsaného materiálu
- očištění ploch spáry před úpravou
- očištění okolí spáry po úpravě
Položka nezahrnuje:
- těsnící profil</t>
  </si>
  <si>
    <t>93545</t>
  </si>
  <si>
    <t>ŽLABY Z DÍLCŮ Z POLYMERBETONU SVĚTLÉ ŠÍŘKY DO 300MM VČETNĚ MŘÍŽÍ</t>
  </si>
  <si>
    <t xml:space="preserve"> "`viz. přílohy PD: Situace, Vzorový příčny řez přechodu, Technická zpráva` "_x000d_
 "10,1 = 10,100 [A] "_x000d_
 Celkem 10,1 = 10,100 [C]_x000d_</t>
  </si>
  <si>
    <t>97617R</t>
  </si>
  <si>
    <t>VYBOURÁNÍ PŘEDMĚTŮ KOVOVÝCH - OPORNIC</t>
  </si>
  <si>
    <t xml:space="preserve"> "`viz. přílohy PD: Situace, Vzorový příčny řez přechodu, Technická zpráva` "_x000d_
 "4*15 = 60,000 [A] "_x000d_
 Celkem 60 = 60,000 [C]_x000d_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</si>
  <si>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</si>
  <si>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 xml:space="preserve"> "zemina z výkopu   238,428*1,8 = 429,170 [A] "_x000d_
 Celkem 429,17 = 429,170 [B]_x000d_</t>
  </si>
  <si>
    <t xml:space="preserve"> "vybour asfalt   65,086*2,2 = 143,189 [A] "_x000d_
 Celkem 143,189 = 143,189 [B]_x000d_</t>
  </si>
  <si>
    <t xml:space="preserve"> "demont opornice   60*49/1000 = 2,940 [A] "_x000d_
 Celkem 2,94 = 2,940 [B]_x000d_</t>
  </si>
  <si>
    <t>SO 11-13-03</t>
  </si>
  <si>
    <t xml:space="preserve"> "`viz. přílohy PD: Situace, Vzorový příčny řez přechodu, Technická zpráva` "_x000d_
 "2,73+61,073 = 63,803 [A] "_x000d_
 Celkem 63,803 = 63,803 [C]_x000d_</t>
  </si>
  <si>
    <t>11318</t>
  </si>
  <si>
    <t>ODSTRANĚNÍ KRYTU ZPEVNĚNÝCH PLOCH Z DLAŽDIC</t>
  </si>
  <si>
    <t xml:space="preserve"> "vybouraní dlažeb  29,5 = 29,500 [A] "_x000d_
 Celkem 29,5 = 29,500 [B]_x000d_</t>
  </si>
  <si>
    <t>11352</t>
  </si>
  <si>
    <t>ODSTRANĚNÍ CHODNÍKOVÝCH A SILNIČNÍCH OBRUBNÍKŮ BETONOVÝCH</t>
  </si>
  <si>
    <t xml:space="preserve"> "demont obrubnikov   21+21 = 42,000 [A] "_x000d_
 Celkem 42 = 42,000 [B]_x000d_</t>
  </si>
  <si>
    <t xml:space="preserve"> "`viz. přílohy PD: Situace, Vzorový příčny řez přechodu, Technická zpráva` "_x000d_
 "výkop pro komunikaci   6,031*33,5 = 202,039 [A] "_x000d_
 Celkem 202,039 = 202,039 [C]_x000d_</t>
  </si>
  <si>
    <t xml:space="preserve"> "`viz. přílohy PD: Situace, Vzorový příčny řez přechodu, Technická zpráva` "_x000d_
 "(1,3+0,4)*24 = 40,800 [A] "_x000d_
 Celkem 40,8 = 40,800 [C]_x000d_</t>
  </si>
  <si>
    <t xml:space="preserve"> "`viz. přílohy PD: Situace, Vzorový příčny řez přechodu, Technická zpráva` "_x000d_
 "podklad pod žlab  0,2*11 = 2,200 [A] "_x000d_
 Celkem 2,2 = 2,200 [C]_x000d_</t>
  </si>
  <si>
    <t xml:space="preserve"> "`viz. přílohy PD: Situace, Vzorový příčny řez přechodu, Technická zpráva` "_x000d_
 "podklad pod základ (16,8+15,6)*(0,610*0,05) = 0,988 [A] "_x000d_
 Celkem 0,988 = 0,988 [C]_x000d_</t>
  </si>
  <si>
    <t xml:space="preserve"> "`viz. přílohy PD: Situace, Vzorový příčny řez přechodu, Technická zpráva` "_x000d_
 "podklad pod základ (2*16,6)*0,3*7,9/1000 = 0,079 [A] "_x000d_
 Celkem 0,079 = 0,079 [C]_x000d_</t>
  </si>
  <si>
    <t xml:space="preserve"> "`viz. přílohy PD: Situace, Vzorový příčny řez přechodu, Technická zpráva` "_x000d_
 "(16,8+15,6)*(0,610*0,02) = 0,395 [A] "_x000d_
 Celkem 0,395 = 0,395 [C]_x000d_</t>
  </si>
  <si>
    <t xml:space="preserve"> "`viz. přílohy PD: Situace, Vzorový příčny řez přechodu, Technická zpráva` "_x000d_
 "200,6 = 200,600 [A] "_x000d_
 Celkem 200,6 = 200,600 [C]_x000d_</t>
  </si>
  <si>
    <t xml:space="preserve"> "`viz. přílohy PD: Situace, Vzorový příčny řez přechodu, Technická zpráva` "_x000d_
 "67,687+5,2+6,6*0,4 = 75,527 [A] "_x000d_
 Celkem 75,527 = 75,527 [C]_x000d_</t>
  </si>
  <si>
    <t xml:space="preserve"> "`viz. přílohy PD: Situace, Vzorový příčny řez přechodu, Technická zpráva` "_x000d_
 "podklad pod obrubník cestný  58*0,0175 = 1,015 [A] "_x000d_
 "podklad pod obrubník parkový  29*0,0125 = 0,363 [B] "_x000d_
 "A+B = 1,378 [C] "_x000d_
 Celkem 1,378 = 1,378 [E]_x000d_</t>
  </si>
  <si>
    <t xml:space="preserve"> "`viz. přílohy PD: Situace, Vzorový příčny řez přechodu, Technická zpráva` "_x000d_
 "2*200,6 = 401,200 [A] "_x000d_
 Celkem 401,2 = 401,200 [C]_x000d_</t>
  </si>
  <si>
    <t xml:space="preserve"> "`viz. přílohy PD: Situace, Vzorový příčny řez přechodu, Technická zpráva` "_x000d_
 "72,887-5,2 = 67,687 [A] "_x000d_
 Celkem 67,687 = 67,687 [C]_x000d_</t>
  </si>
  <si>
    <t xml:space="preserve"> "6,6*0,4 = 2,640 [A] "_x000d_
 Celkem 2,64 = 2,640 [B]_x000d_</t>
  </si>
  <si>
    <t xml:space="preserve"> "`viz. přílohy PD: Situace, Vzorový příčny řez přechodu, Technická zpráva` "_x000d_
 "5,2 = 5,200 [A] "_x000d_
 Celkem 5,2 = 5,200 [C]_x000d_</t>
  </si>
  <si>
    <t xml:space="preserve"> "`viz. přílohy PD: Situace, Vzorový příčny řez přechodu, Technická zpráva` "_x000d_
 "29 = 29,000 [A] "_x000d_
 Celkem 29 = 29,000 [C]_x000d_</t>
  </si>
  <si>
    <t xml:space="preserve"> "`viz. přílohy PD: Situace, Vzorový příčny řez přechodu, Technická zpráva` "_x000d_
 "58 = 58,000 [A] "_x000d_
 Celkem 58 = 58,000 [C]_x000d_</t>
  </si>
  <si>
    <t xml:space="preserve"> "`viz. přílohy PD: Situace, Vzorový příčny řez přechodu, Technická zpráva` "_x000d_
 "57,5 = 57,500 [A] "_x000d_
 Celkem 57,5 = 57,500 [C]_x000d_</t>
  </si>
  <si>
    <t xml:space="preserve"> "`viz. přílohy PD: Situace, Vzorový příčny řez přechodu, Technická zpráva` "_x000d_
 "13,4+3,2+3,2+7,6+7,6+13+13+14 = 75,000 [A] "_x000d_
 Celkem 75 = 75,000 [C]_x000d_</t>
  </si>
  <si>
    <t xml:space="preserve"> "`viz. přílohy PD: Situace, Vzorový příčny řez přechodu, Technická zpráva` "_x000d_
 "7,6+3,4 = 11,000 [A] "_x000d_
 Celkem 11 = 11,000 [C]_x000d_</t>
  </si>
  <si>
    <t xml:space="preserve"> "`viz. přílohy PD: Situace, Vzorový příčny řez přechodu, Technická zpráva` "_x000d_
 "2*14 = 28,000 [A] "_x000d_
 Celkem 28 = 28,000 [C]_x000d_</t>
  </si>
  <si>
    <t xml:space="preserve"> "zemina z výkopu   202,039*1,8 = 363,670 [A] "_x000d_
 Celkem 363,67 = 363,670 [B]_x000d_</t>
  </si>
  <si>
    <t xml:space="preserve"> "vybour asfalt   63,803*2,2 = 140,367 [A] "_x000d_
 Celkem 140,367 = 140,367 [B]_x000d_</t>
  </si>
  <si>
    <t xml:space="preserve"> "demont dlažby   29,5*133/1000 = 3,924 [A] "_x000d_
 "demont obrub   (((1*0,25*0,15)*21)*2200+((1*0,25*0,1)*21)*2200)/1000 = 2,888 [B] "_x000d_
 "A+B = 6,811 [C] "_x000d_
 Celkem 6,812 = 6,812 [D]_x000d_</t>
  </si>
  <si>
    <t xml:space="preserve"> "demont opornice   28*49/1000 = 1,372 [A] "_x000d_
 Celkem 1,372 = 1,372 [B]_x000d_</t>
  </si>
  <si>
    <t>SO 11-20-01</t>
  </si>
  <si>
    <t>R02910-2001</t>
  </si>
  <si>
    <t>R</t>
  </si>
  <si>
    <t>OSTATNÍ POŽADAVKY - ZEMĚMĚŘIČSKÁ MĚŘENÍ</t>
  </si>
  <si>
    <t xml:space="preserve"> "1: geodetické práce "_x000d_
 "Celkem 1 = 1,000 "_x000d_
 Celkem 1 = 1,000 [C]_x000d_</t>
  </si>
  <si>
    <t>R03730-2001</t>
  </si>
  <si>
    <t>POMOC PRÁCE ZAJIŠŤ NEBO ZŘÍZ OCHRANU INŽENÝRSKÝCH SÍTÍ</t>
  </si>
  <si>
    <t xml:space="preserve"> "1: ochrana kabelů v místě výkopu "_x000d_
 "Celkem 1 = 1,000 "_x000d_
 Celkem 1 = 1,000 [C]_x000d_</t>
  </si>
  <si>
    <t>OTS</t>
  </si>
  <si>
    <t xml:space="preserve"> "1: 25m2*2; odstranění náletových křovin "_x000d_
 "Celkem 50 = 50,000 "_x000d_
 Celkem 50 = 50,000 [C]_x000d_</t>
  </si>
  <si>
    <t>12393</t>
  </si>
  <si>
    <t>ODKOP PRO SPOD STAVBU SILNIC A ŽELEZNIC TŘ. III</t>
  </si>
  <si>
    <t xml:space="preserve"> "1: pol.č.12373*20km; odvoz na skládku "_x000d_
 "Celkem 236,68 = 236,680 "_x000d_
 Celkem 236,68 = 236,680 [C]_x000d_</t>
  </si>
  <si>
    <t xml:space="preserve"> "1: 8.9m2*(1m+7m)/2*2; výkopy v líci křídel pro vyústění drenáže "_x000d_
 "Celkem 71,2 = 71,200 "_x000d_
 Celkem 71,2 = 71,200 [C]_x000d_</t>
  </si>
  <si>
    <t>17120</t>
  </si>
  <si>
    <t>ULOŽENÍ SYPANINY DO NÁSYPŮ A NA SKLÁDKY BEZ ZHUTNĚNÍ</t>
  </si>
  <si>
    <t xml:space="preserve"> "1: viz položka č.12393+13173 "_x000d_
 "Celkem 307,88 = 307,880 "_x000d_
 Celkem 307,88 = 307,880 [C]_x000d_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</si>
  <si>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</si>
  <si>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"1: pol. 13173+12393-12,25m2*(4,7m+5,1m)/2; zásypy (mimo přechodové oblasti pod kolejí č. 1) - použije se nakupovaná zemina "_x000d_
 "Celkem 247,855 = 247,855 "_x000d_
 Celkem 247,855 = 247,855 [C]_x000d_</t>
  </si>
  <si>
    <t>17581</t>
  </si>
  <si>
    <t>OBSYP POTRUBÍ A OBJEKTŮ Z NAKUPOVANÝCH MATERIÁLŮ</t>
  </si>
  <si>
    <t xml:space="preserve"> "1: (0.48m2*12,06m+1,81m2*1m)*2; obsyp potrubí DN 150 za rubem opěr a podklad za lícem "_x000d_
 "Celkem 15,198 = 15,198 "_x000d_
 Celkem 15,198 = 15,198 [C]_x000d_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</si>
  <si>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</si>
  <si>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18243</t>
  </si>
  <si>
    <t>ZALOŽENÍ TRÁVNÍKU HYDROOSEVEM NA HLUŠINU</t>
  </si>
  <si>
    <t xml:space="preserve"> "1: 25m2*25m2; v líci křídel "_x000d_
 "Celkem 50 = 50,000 "_x000d_
 Celkem 50 = 50,000 [C]_x000d_</t>
  </si>
  <si>
    <t>Položka zahrnuje:
 - dodání předepsané travní směsi, hydroosev na hlušinu, zalévání, první pokosení, to vše bez ohledu na sklon terénu
Položka nezahrnuje:
- x</t>
  </si>
  <si>
    <t>26195</t>
  </si>
  <si>
    <t>VRTY PRO KOTV, INJEKT, MIKROPIL NA POVR TŘ V A VI D DO 300MM</t>
  </si>
  <si>
    <t xml:space="preserve"> "1: 2m*4; prostupy křídlem "_x000d_
 "Celkem 8 = 8,000 "_x000d_
 Celkem 8 = 8,000 [C]_x000d_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</si>
  <si>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</si>
  <si>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281611</t>
  </si>
  <si>
    <t>INJEKTOVÁNÍ NÍZKOTLAKÉ Z CEMENTOVÝCH POJIV NA POVRCHU</t>
  </si>
  <si>
    <t xml:space="preserve"> "1: 0.15m2*2m*4; vyplnění stávajících prostupů drenáže cementovou zálivkovou hmotou "_x000d_
 "Celkem 1,2 = 1,200 "_x000d_
 Celkem 1,2 = 1,200 [C]_x000d_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</si>
  <si>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</si>
  <si>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286322</t>
  </si>
  <si>
    <t>KOTVY SAMOZÁVRTNÉ V PODZEMÍ DL DO 4M ÚNOS DO 100KN</t>
  </si>
  <si>
    <t xml:space="preserve"> "1: 9ks*2; dočasné tyčové SN kotvy (samozávrtné hřebíky) "_x000d_
 "Celkem 18 = 18,000 "_x000d_
 Celkem 18 = 18,000 [C]_x000d_</t>
  </si>
  <si>
    <t>Položka zahrnuje:
- kompletní dodávku kotvy délky od 3,01 do 4,0m a únosnosti do 100kN včetně příslušenství (podložky, matice, vrtací korunky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hmot;
- součástí ceny je také vrtání včetně potřebné mechanizace;
- průkazné a kontrolní zkoušky kotev;
- druh, délku, rozmístění a rozsah zkoušek určuje zadávací dokumentace
Položka nezahrnuje:
- x</t>
  </si>
  <si>
    <t>289324</t>
  </si>
  <si>
    <t>STŘÍKANÝ ŽELEZOBETON DO C25/30</t>
  </si>
  <si>
    <t xml:space="preserve"> "1: (7.6m2+8.5m2)*0.15m; stříkaný beton pažení koleje č. 2 "_x000d_
 "Celkem 2,415 = 2,415 "_x000d_
 Celkem 2,415 = 2,415 [C]_x000d_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</si>
  <si>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dodání a osazení výztuže</t>
  </si>
  <si>
    <t>289366</t>
  </si>
  <si>
    <t>VÝZTUŽ STŘÍKANÉHO BETONU Z KARI SITÍ</t>
  </si>
  <si>
    <t xml:space="preserve"> "1: 7.9kg/m2*(7.6m2+8.5m2)*2; výztuž stříkaného betonu ? 8 mm, oka 100 x 100 mm při obou površích "_x000d_
 "Celkem 0,254 = 0,254 "_x000d_
 Celkem 0,254 = 0,254 [C]_x000d_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</si>
  <si>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 (provedení vrtu, dodání a vsunutí kotvičky, její zalepení předepsaným pojivem),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</si>
  <si>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451314</t>
  </si>
  <si>
    <t>PODKLADNÍ A VÝPLŇOVÉ VRSTVY Z PROSTÉHO BETONU C25/30</t>
  </si>
  <si>
    <t xml:space="preserve"> "1: (13,4m2+5,5m2)*0.1m; podkladní beton dlažby "_x000d_
 "Celkem 1,89 = 1,890 "_x000d_
 Celkem 1,89 = 1,890 [C]_x000d_</t>
  </si>
  <si>
    <t>45131A</t>
  </si>
  <si>
    <t>PODKLADNÍ A VÝPLŇOVÉ VRSTVY Z PROSTÉHO BETONU C20/25</t>
  </si>
  <si>
    <t xml:space="preserve"> "1: (3.4m2+5m2)/2*13m*2; podkladní beton drenáže "_x000d_
 "Celkem 7,233 = 7,233 "_x000d_
 Celkem 7,233 = 7,233 [C]_x000d_</t>
  </si>
  <si>
    <t>45157</t>
  </si>
  <si>
    <t>PODKLADNÍ A VÝPLŇOVÉ VRSTVY Z KAMENIVA TĚŽENÉHO</t>
  </si>
  <si>
    <t xml:space="preserve"> "1: 0.15m2*(6.7m+7.5m); podkladní vrstva potrubí v líci křídel   
2: 0.1m2*13m*2; podkladní vrstva kamenné rovnaniny "_x000d_
 "Celkem 4,73 = 4,730 "_x000d_
 Celkem 4,73 = 4,730 [C]_x000d_</t>
  </si>
  <si>
    <t>45851</t>
  </si>
  <si>
    <t>VÝPLŇ ZA OPĚRAMI A ZDMI Z LOM KAMENE</t>
  </si>
  <si>
    <t xml:space="preserve"> "1: 0.6m*1.8m*13m*2; kamenná rovnanina "_x000d_
 "Celkem 28,08 = 28,080 "_x000d_
 Celkem 28,08 = 28,080 [C]_x000d_</t>
  </si>
  <si>
    <t xml:space="preserve">Položka zahrnuje:
-  dodávku předepsaného kamene
-  mimostaveništní a vnitrostaveništní dopravu a jeho uložení
- není-li v zadávací dokumentaci uvedeno jinak, jedná se o nakupovaný materiál
Položka nezahrnuje:
- x</t>
  </si>
  <si>
    <t>45860</t>
  </si>
  <si>
    <t>VÝPLŇ ZA OPĚRAMI A ZDMI Z MEZEROVITÉHO BETONU</t>
  </si>
  <si>
    <t xml:space="preserve"> "1: 5.5m2*4.7m*2; zásyp přechodové oblasti pod kolejí č. 1 mezerovitým betonem "_x000d_
 "Celkem 51,7 = 51,700 "_x000d_
 Celkem 51,7 = 51,700 [C]_x000d_</t>
  </si>
  <si>
    <t>Položka zahrnuje:
 - dodávku mezerovitého betonu a jeho uložení se zhutněním
- včetně mimostaveništní a vnitrostaveništní dopravy (rovněž přesuny)
Položka nezahrnuje:
- x</t>
  </si>
  <si>
    <t xml:space="preserve"> "1: (2.5m2+5.5m2)*0.15m; odláždění výtoku drenáže "_x000d_
 "Celkem 1,2 = 1,200 "_x000d_
 Celkem 1,2 = 1,200 [C]_x000d_</t>
  </si>
  <si>
    <t>R502813-2001</t>
  </si>
  <si>
    <t>KONSTRUKČNÍ VRSTVA TĚLESA ŽELEZNIČNÍHO SPODKU Z ANTIVIBRAČNÍCH ROHOŽÍ VODOROVNÝCH TL. OD 21 DO 30 MM - SNESENÍ + OSAZENÍ</t>
  </si>
  <si>
    <t xml:space="preserve"> "1: (6.25m+5.1m+6.25m)*20.6m; použití stávající antivibrační rohože na mostě tl. 30 mm (snesení a poté znovu osazení) "_x000d_
 "Celkem 362,56 = 362,560 "_x000d_
 Celkem 362,56 = 362,560 [C]_x000d_</t>
  </si>
  <si>
    <t xml:space="preserve">1. Položka obsahuje:    
– snesení stávajících antivibračních rohoží a jejich dočasné uskladnění v místě stavby    
– nákup nových spojovacích prostředků    
– očištění, popř. vyspravení podkladu    
– montáž antivibračních rohoží dle předepsaného technologického předpisu bez rozlišení šířky, po etapách, včetně pracovních spar a spojů    
– průkazní zkoušky, kontrolní zkoušky a kontrolní měření    
– úpravu napojení, ukončení a těsnění podél trativodů, vpustí, šachet apod.    
– úpravu povrchu vrstvy    
2. Položka neobsahuje:    
X    
3. Způsob měření:    
Měří se metr čtverečný projektované nebo skutečné plochy, přičemž do výměry je již zahrnuto ztratné, přesahy, prořezy.</t>
  </si>
  <si>
    <t>Úpravy povrchů</t>
  </si>
  <si>
    <t>626112</t>
  </si>
  <si>
    <t>REPROFILACE PODHLEDŮ, SVISLÝCH PLOCH SANAČNÍ MALTOU JEDNOVRST TL 20MM</t>
  </si>
  <si>
    <t xml:space="preserve"> "1: (4m*13m+5m2*2)*2*0.02; v místě rubu opěr a křídel - 2% povrchu "_x000d_
 "Celkem 2,48 = 2,480 "_x000d_
 Celkem 2,48 = 2,480 [C]_x000d_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</si>
  <si>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</si>
  <si>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626212</t>
  </si>
  <si>
    <t>REPROFILACE VODOROVNÝCH PLOCH SHORA SANAČNÍ MALTOU JEDNOVRST TL 20MM</t>
  </si>
  <si>
    <t xml:space="preserve"> "1: (6.25m+5.1m+6.25m)*20.6m*0.02; v místě mostovky - 2% povrchu "_x000d_
 "Celkem 7,251 = 7,251 "_x000d_
 Celkem 7,251 = 7,251 [C]_x000d_</t>
  </si>
  <si>
    <t>62631</t>
  </si>
  <si>
    <t>SPOJOVACÍ MŮSTEK MEZI STARÝM A NOVÝM BETONEM</t>
  </si>
  <si>
    <t xml:space="preserve"> "1: (6.25m+5.1m+6.25m)*20.6m*0.05; v místě mostovky - 5% povrchu   
2: (4m*13m+5m2*2)*2*1; v místě rubu opěr a křídel - 100% povrchu "_x000d_
 "Celkem 142,128 = 142,128 "_x000d_
 Celkem 142,128 = 142,128 [C]_x000d_</t>
  </si>
  <si>
    <t>62641</t>
  </si>
  <si>
    <t>SJEDNOCUJÍCÍ STĚRKA JEMNOU MALTOU TL CCA 2MM</t>
  </si>
  <si>
    <t xml:space="preserve"> "1: (6.25m+5.1m+6.25m)*20.6m*0.01; stěrkování v místě poškožených částí izolace mostovky (odhad 1%)  
2:  (4m*13m+5m2*2)*2; stěrkování v místě přechodové oblastí (100%) "_x000d_
 "Celkem 127,626 = 127,626 "_x000d_
 Celkem 127,626 = 127,626 [C]_x000d_</t>
  </si>
  <si>
    <t>711111</t>
  </si>
  <si>
    <t>IZOLACE BĚŽNÝCH KONSTRUKCÍ PROTI ZEMNÍ VLHKOSTI ASFALTOVÝMI NÁTĚRY</t>
  </si>
  <si>
    <t xml:space="preserve"> "1: 0.64m*2m*2; nátěry stěn vrtů/prostupů drenáže (asfaltové nátěry 1xNp+2xNa) "_x000d_
 "Celkem 2,56 = 2,560 "_x000d_
 Celkem 2,56 = 2,560 [C]_x000d_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</si>
  <si>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</si>
  <si>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711415</t>
  </si>
  <si>
    <t>IZOLACE MOSTOVEK CELOPLOŠ POLYMERNÍ</t>
  </si>
  <si>
    <t xml:space="preserve"> "1: (6.25m+5.1m+6.25m)*20.6m*0.05; bezešvá syntetická izolace v místě mostovky - 5% povrchu "_x000d_
 "Celkem 1,813 = 1,813 "_x000d_
 Celkem 1,813 = 1,813 [C]_x000d_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</si>
  <si>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</si>
  <si>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711442</t>
  </si>
  <si>
    <t>IZOLACE MOSTOVEK CELOPLOŠNÁ ASFALTOVÝMI PÁSY S PEČETÍCÍ VRSTVOU</t>
  </si>
  <si>
    <t xml:space="preserve"> "1: 87,5m2*2; izolace v přechodové oblasti "_x000d_
 "Celkem 175 = 175,000 "_x000d_
 Celkem 175 = 175,000 [C]_x000d_</t>
  </si>
  <si>
    <t>711509</t>
  </si>
  <si>
    <t>OCHRANA IZOLACE NA POVRCHU TEXTILIÍ</t>
  </si>
  <si>
    <t xml:space="preserve"> "1: 87,5m2*2; ochrana izolace v přechodové oblasti "_x000d_
 "Celkem 175 = 175,000 "_x000d_
 Celkem 175 = 175,000 [C]_x000d_</t>
  </si>
  <si>
    <t>Položka zahrnuje:
- dodání předepsaného ochranného materiálu
- zřízení ochrany izolace
Položka nezahrnuje:
- x</t>
  </si>
  <si>
    <t>87533</t>
  </si>
  <si>
    <t>POTRUBÍ DREN Z TRUB PLAST DN DO 150MM</t>
  </si>
  <si>
    <t xml:space="preserve"> "1: 5,65m+4,98m; drenáž - neperforovaná část (v líci křídel)   
POZN: Vč. modulárního těsnění GKD (EPDM), s těsností do 5 bar "_x000d_
 "Celkem 10,63 = 10,630 "_x000d_
 Celkem 10,63 = 10,630 [C]_x000d_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</si>
  <si>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</si>
  <si>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</si>
  <si>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</si>
  <si>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 xml:space="preserve"> "1: 2*16m; drenáž - perforovaná část "_x000d_
 "Celkem 32 = 32,000 "_x000d_
 Celkem 32 = 32,000 [C]_x000d_</t>
  </si>
  <si>
    <t>917211</t>
  </si>
  <si>
    <t>ZÁHONOVÉ OBRUBY Z BETONOVÝCH OBRUBNÍKŮ ŠÍŘ 50MM</t>
  </si>
  <si>
    <t xml:space="preserve"> "1: 9,7m+19m*ODMOCNINA(3,25m2); ukončení odláždění obrubníkem "_x000d_
 "Celkem 332,252 = 332,252 "_x000d_
 Celkem 332,252 = 332,252 [C]_x000d_</t>
  </si>
  <si>
    <t>931185</t>
  </si>
  <si>
    <t>VÝPLŇ DILATAČNÍCH SPAR Z POLYSTYRENU TL 50MM</t>
  </si>
  <si>
    <t xml:space="preserve"> "1: 50m2*2; ochrana izolace v přechodové oblasti "_x000d_
 "Celkem 100 = 100,000 "_x000d_
 Celkem 100 = 100,000 [C]_x000d_</t>
  </si>
  <si>
    <t>Položka zahrnuje:
- dodávku a osazení předepsaného materiálu
- očištění ploch spáry před úpravou
- očištění okolí spáry po úpravě
Položka nezahrnuje:
- x</t>
  </si>
  <si>
    <t>93610</t>
  </si>
  <si>
    <t>DROBNÉ DOPLŇK KONSTR DŘEVĚNÉ</t>
  </si>
  <si>
    <t xml:space="preserve"> "1: 0.5m3; podepření stožáru osvětlení v čase výkopu "_x000d_
 "Celkem 0,5 = 0,500 "_x000d_
 Celkem 0,5 = 0,500 [C]_x000d_</t>
  </si>
  <si>
    <t xml:space="preserve">Položka zahrnuje:
- dílenská dokumentace, včetně technologického předpisu spojování
- dodání dřeva v požadované kvalitě a výroba konstrukce (vč. pomůcek,  přípravků a prostředků pro výrobu) bez ohledu na náročnost a její objem, dílenská montáž, montážní dokumentace
- dodání spojovacího materiálu
- zřízení montážních a dilatačních  spojů, spar, včetně potřebných úprav, vložek, opracování, očištění a ošetření
- podpěr. konstr. a lešení všech druhů pro montáž konstrukcí i doplňkových, včetně  požadovaných  otvorů, ochranných a bezpečnostních opatření a základů pro tyto konstrukce a lešení
- jakákoliv doprava a manipulace dílců a montážních sestav, včetně dopravy konstrukce z výrobny na stavbu
- montáž konstrukce na stavbě, včetně montážních prostředků a pomůcek a zednických výpomocí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 kotevních  otvorů (případně podlití patních desek) maltou, betonem nebo jinou speciální hmotou, vyplnění jam zeminou
- ošetření kotevní oblasti proti vzniku trhlin, vlivu povětrnosti a pod.
- osazení značek, včetně jejich zaměření
- veškeré úpravy dřeva pro zlepšení jeho užitných vlastností - např. impregnace, zpevňování a pod. (pokud je předepsáno v dokumentaci pro zadání stavby)
- veškeré druhy povrchových úprav (pokud je předepsáno v dokumentaci pro zadání stavby)
- zvláštní spojové prostředky, rozebíratelnost konstrukce (pokud je předepsáno v dokumentaci pro zadání stavby)
- osazení měřících zařízení a úprav pro ně (pokud je předepsáno v dokumentaci pro zadání stavby)
Položka nezahrnuje:
- x</t>
  </si>
  <si>
    <t>938543</t>
  </si>
  <si>
    <t>OČIŠTĚNÍ BETON KONSTR OTRYSKÁNÍM TLAK VODOU DO 1000 BARŮ</t>
  </si>
  <si>
    <t xml:space="preserve"> "1: (6.25m+5.1m+6.25m)*20.6m; v místě mostovky - 100% povrchu   
2: (4m*13m+5m2*2)*2; v místě rubu opěr a křídel - 100% povrchu "_x000d_
 "Celkem 486,56 = 486,560 "_x000d_
 Celkem 486,56 = 486,560 [C]_x000d_</t>
  </si>
  <si>
    <t>Položka zahrnuje:
- očištění předepsaným způsobem
- odklizení vzniklého odpadu
Položka nezahrnuje:
- x</t>
  </si>
  <si>
    <t>93857</t>
  </si>
  <si>
    <t>BROUŠENÍ BETON KONSTR</t>
  </si>
  <si>
    <t xml:space="preserve"> "1: (6.25m+5.1m+6.25m)*20.6m*0.01; v místě poškožených částí izolace mostovky (odhad 1%) "_x000d_
 "Celkem 3,626 = 3,626 "_x000d_
 Celkem 3,626 = 3,626 [C]_x000d_</t>
  </si>
  <si>
    <t>96615</t>
  </si>
  <si>
    <t>BOURÁNÍ KONSTRUKCÍ Z PROSTÉHO BETONU</t>
  </si>
  <si>
    <t xml:space="preserve"> "1: 0.8m2*13m*2; podkladní beton drenáže "_x000d_
 "Celkem 20,8 = 20,800 "_x000d_
 Celkem 20,8 = 20,800 [C]_x000d_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</si>
  <si>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</si>
  <si>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969133</t>
  </si>
  <si>
    <t>VYBOURÁNÍ POTRUBÍ DN DO 150MM VODOVODNÍCH</t>
  </si>
  <si>
    <t xml:space="preserve"> "1: 20m*2; odstranění stávající rubové drenáže vč. odvozu na RS a poplatku za uložení "_x000d_
 "Celkem 40 = 40,000 "_x000d_
 Celkem 40 = 40,000 [C]_x000d_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</si>
  <si>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</si>
  <si>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</si>
  <si>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</si>
  <si>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 xml:space="preserve"> "1: (6.25m+5.1m+6.25m)*20.6m*0.05; odstranění poškožených částí izolace mostovky (odhad 5%)  
2: 50m2*2; odstranění izolace v přechodové oblasti (100%) "_x000d_
 "Celkem 118,128 = 118,128 "_x000d_
 Celkem 118,128 = 118,128 [C]_x000d_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</si>
  <si>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</si>
  <si>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990</t>
  </si>
  <si>
    <t>Poplatky za skládky</t>
  </si>
  <si>
    <t xml:space="preserve"> "1: pol.č.17120*2.0t/m3; uložení na skládku "_x000d_
 "Celkem 4 = 4,000 "_x000d_
 Celkem 4 = 4,000 [C]_x000d_</t>
  </si>
  <si>
    <t xml:space="preserve"> "1: pol.č.96615*2.4t/m3; odvoz na skládku   
2: pol.č.26195*0.035m2*2.5t/m3; odvoz na skládku   
3: pol.č.12393*2.4t/m3; odvoz na skládku "_x000d_
 "Celkem 487,07 = 487,070 "_x000d_
 Celkem 487,07 = 487,070 [C]_x000d_</t>
  </si>
  <si>
    <t xml:space="preserve"> "1: viz pol.č. 97817*0.005t/m2; uložení na skládku nebezpečného odpadu "_x000d_
 "Celkem 0,091 = 0,091 "_x000d_
 Celkem 0,091 = 0,091 [C]_x000d_</t>
  </si>
  <si>
    <t>SO 11-21-01</t>
  </si>
  <si>
    <t>R02910-2101</t>
  </si>
  <si>
    <t>R03730-2101</t>
  </si>
  <si>
    <t xml:space="preserve"> "1: ochrana inž. Sítí v místě výkopu "_x000d_
 "Celkem 1 = 1,000 "_x000d_
 Celkem 1 = 1,000 [C]_x000d_</t>
  </si>
  <si>
    <t>11415</t>
  </si>
  <si>
    <t>ODSTRAN DLAŽEB VODNÍCH KORYT Z LOM KAM NA MC VČET PODKL</t>
  </si>
  <si>
    <t xml:space="preserve"> "1: 17,77m2*0,9m; odstranění dlažby dna, odvoz na RS "_x000d_
 "Celkem 3,199 = 3,199 "_x000d_
 Celkem 3,199 = 3,199 [C]_x000d_</t>
  </si>
  <si>
    <t xml:space="preserve">Položka zahrnuje:
- odstranění konstrukcí vodních koryt 
-  veškerou manipulaci s vybouranou sutí a s vybouranými hmotami  vč.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položce).
Způsob měření:
- měří se v m3 vybouraných hmot ve stavu před vybouráním</t>
  </si>
  <si>
    <t>12940</t>
  </si>
  <si>
    <t>ČIŠTĚNÍ RÁMOVÝCH A KLENBOVÝCH PROPUSTŮ OD NÁNOSŮ</t>
  </si>
  <si>
    <t xml:space="preserve"> "1: 1,4m2x15m; vyčištění na vtoku a výtoku propustku, vč. odvozu na RS "_x000d_
 "Celkem 21 = 21,000 "_x000d_
 Celkem 21 = 21,000 [C]_x000d_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</si>
  <si>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</si>
  <si>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 xml:space="preserve"> "1:(39m2*15m)+(39m2*2,5m)/2+(22m2*12m)/2-(8m2*6,5) výkopy "_x000d_
 "Celkem 713,75 = 713,750 "_x000d_
 Celkem 713,75 = 713,750 [C]_x000d_</t>
  </si>
  <si>
    <t xml:space="preserve"> "1: viz položka č.12940+13173 "_x000d_
 "Celkem 734,75 = 734,750 "_x000d_
 Celkem 734,75 = 734,750 [C]_x000d_</t>
  </si>
  <si>
    <t xml:space="preserve"> "1: (29,4m2*14,3m)+(29,4m2*4,7m)/2)+(14,7m2*2,6m)+(2*20m2*2,5m); zásypy - použije se nakupovaná zemina "_x000d_
 "Celkem 627,73 = 627,730 "_x000d_
 Celkem 627,73 = 627,730 [C]_x000d_</t>
  </si>
  <si>
    <t xml:space="preserve"> "1: (7,4m+3,88m)*11,88m+16,619m2*1,3; svahy kolem propustku "_x000d_
 "Celkem 155,611 = 155,611 "_x000d_
 Celkem 155,611 = 155,611 [C]_x000d_</t>
  </si>
  <si>
    <t>272325</t>
  </si>
  <si>
    <t>ZÁKLADY ZE ŽELEZOBETONU DO C30/37</t>
  </si>
  <si>
    <t xml:space="preserve"> "1: 0,4008m2*17,110m+0,5m*0,8m*2,05m+0,4188m2*2,4m; základ "_x000d_
 "Celkem 8,683 = 8,683 "_x000d_
 Celkem 8,683 = 8,683 [C]_x000d_</t>
  </si>
  <si>
    <t xml:space="preserve"> "1: viz. výkres 06 tvar a výztuž základu; betonářská výztuž "_x000d_
 "Celkem 0,210 = 0,210 "_x000d_
 Celkem 0,21 = 0,210 [C]_x000d_</t>
  </si>
  <si>
    <t>272366</t>
  </si>
  <si>
    <t>VÝZTUŽ ZÁKLADŮ Z KARI SÍTÍ</t>
  </si>
  <si>
    <t xml:space="preserve"> "1: viz. výkres 06 tvar a výztuž základu; betonářská výztuž "_x000d_
 "Celkem 0,853 = 0,853 "_x000d_
 Celkem 0,853 = 0,853 [C]_x000d_</t>
  </si>
  <si>
    <t>286374</t>
  </si>
  <si>
    <t>KOTVY SAMOZÁVRTNÉ V PODZEMÍ DL DO 9M ÚNOS DO 200KN</t>
  </si>
  <si>
    <t xml:space="preserve"> "1: 45ks; dočasné tyčové SN kotvy (hřebíky) "_x000d_
 "Celkem 45 = 45,000 "_x000d_
 Celkem 45 = 45,000 [C]_x000d_</t>
  </si>
  <si>
    <t>Položka zahrnuje:
- kompletní dodávku kotvy délky od 8,01 do 9,0m a únosnosti do 200kN včetně příslušenství (podložky, matice, vrtací korunky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hmot;
- součástí ceny je také vrtání včetně potřebné mechanizace;
- průkazné a kontrolní zkoušky kotev;
- druh, délku, rozmístění a rozsah zkoušek určuje zadávací dokumentace
Položka nezahrnuje:
- x</t>
  </si>
  <si>
    <t>28932A</t>
  </si>
  <si>
    <t>STŘÍKANÝ ŽELEZOBETON DO C20/25</t>
  </si>
  <si>
    <t xml:space="preserve"> "1: 68,155m2*0,15m; stříkaný beton vyztučený kari sítí "_x000d_
 "Celkem 10,223 = 10,223 "_x000d_
 Celkem 10,223 = 10,223 [C]_x000d_</t>
  </si>
  <si>
    <t xml:space="preserve"> "1: 2*68,155m2*5,6kg/m2/1000kg/t; kari 150x150x8mm "_x000d_
 "Celkem 0,763 = 0,763 "_x000d_
 Celkem 0,763 = 0,763 [C]_x000d_</t>
  </si>
  <si>
    <t>28997</t>
  </si>
  <si>
    <t>OPLÁŠTĚNÍ (ZPEVNĚNÍ) Z GEOTEXTILIE A GEOMŘÍŽOVIN</t>
  </si>
  <si>
    <t xml:space="preserve"> "1: 2*8,7m*0,32m; ochrana drenážní trubky "_x000d_
 "Celkem 5,568 = 5,568 "_x000d_
 Celkem 5,568 = 5,568 [C]_x000d_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</si>
  <si>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</si>
  <si>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386325</t>
  </si>
  <si>
    <t>KOMPLETNÍ KONSTRUKCE JÍMEK ZE ŽELEZOBETONU C30/37</t>
  </si>
  <si>
    <t xml:space="preserve"> "1: 2*(1,1m2*1,7m)+2*(4,75m2*0,25m)+2,89m2*0,3m; jímka "_x000d_
 "Celkem 6,982 = 6,982 "_x000d_
 Celkem 6,982 = 6,982 [C]_x000d_</t>
  </si>
  <si>
    <t>386365</t>
  </si>
  <si>
    <t>VÝZTUŽ KOMPLETNÍCH KONSTRUKCÍ JÍMEK Z OCELI 10505, B500B</t>
  </si>
  <si>
    <t xml:space="preserve"> "1: viz. výkres 08 výztuž jímky; betonářská výztuž "_x000d_
 "Celkem 0,376 = 0,376 "_x000d_
 Celkem 0,376 = 0,376 [C]_x000d_</t>
  </si>
  <si>
    <t>386366</t>
  </si>
  <si>
    <t>VÝZTUŽ KOMPL KONSTR JÍMEK Z KARI SÍTÍ</t>
  </si>
  <si>
    <t xml:space="preserve"> "1: viz. výkres 08 výztuž jímky; betonářská výztuž "_x000d_
 "Celkem 0,711 = 0,711 "_x000d_
 Celkem 0,711 = 0,711 [C]_x000d_</t>
  </si>
  <si>
    <t xml:space="preserve"> "1: 0,245m2*17,110m+0,2m2*2,5m; podkladní beton základu "_x000d_
 "Celkem 4,692 = 4,692 "_x000d_
 Celkem 4,692 = 4,692 [C]_x000d_</t>
  </si>
  <si>
    <t xml:space="preserve"> "1: 0,12m2*1,2m+10,498m2*0,1m+11,8m2*0,2m*ODMOCNINA(3,25m2); odláždění "_x000d_
 "Celkem 4,279 = 4,279 "_x000d_
 Celkem 4,279 = 4,279 [C]_x000d_</t>
  </si>
  <si>
    <t xml:space="preserve"> "1: 0,18m2*1,2m+10,498m2*0,2m+11,8m2*0,2m*ODMOCNINA(3,25m2); odláždění "_x000d_
 "Celkem 8,429 = 8,429 "_x000d_
 Celkem 8,429 = 8,429 [C]_x000d_</t>
  </si>
  <si>
    <t xml:space="preserve"> "1: 4,49m*17,850m; asfaltové nátěry 1xNp+2xNa "_x000d_
 "Celkem 80,147 = 80,147 "_x000d_
 Celkem 80,147 = 80,147 [C]_x000d_</t>
  </si>
  <si>
    <t>711132</t>
  </si>
  <si>
    <t>IZOLACE BĚŽNÝCH KONSTRUKCÍ PROTI VOLNĚ STÉKAJÍCÍ VODĚ ASFALTOVÝMI PÁSY</t>
  </si>
  <si>
    <t xml:space="preserve"> "1: 0,5m*2,05m; asfaltový pás přes dilatační spáru "_x000d_
 "Celkem 1,025 = 1,025 "_x000d_
 Celkem 1,025 = 1,025 [C]_x000d_</t>
  </si>
  <si>
    <t xml:space="preserve"> "1: 2*8,7m; drenážní trubky "_x000d_
 "Celkem 17,4 = 17,400 "_x000d_
 Celkem 17,4 = 17,400 [C]_x000d_</t>
  </si>
  <si>
    <t>899123</t>
  </si>
  <si>
    <t>MŘÍŽE Z KOMPOZITU SAMOSTATNÉ</t>
  </si>
  <si>
    <t xml:space="preserve"> "1: 1ks; pochozí rošt 1,3m x 2,2m z kompozitních materiálů, vč. Rámu "_x000d_
 "Celkem 1 = 1,000 "_x000d_
 Celkem 1 = 1,000 [C]_x000d_</t>
  </si>
  <si>
    <t>89915</t>
  </si>
  <si>
    <t>STUPADLA (A POD)</t>
  </si>
  <si>
    <t xml:space="preserve"> "1: 11ks; šachtová stupadla "_x000d_
 "Celkem 11 = 11,000 "_x000d_
 Celkem 11 = 11,000 [C]_x000d_</t>
  </si>
  <si>
    <t>Položka zahrnuje:
- veškerý materiál, výrobky a polotovary
- mimostaveništní a vnitrostaveništní dopravy (rovněž přesuny), včetně naložení a složení,případně s uložením
Položka nezahrnuje:
- x</t>
  </si>
  <si>
    <t>91355</t>
  </si>
  <si>
    <t>EVIDENČNÍ ČÍSLO MOSTU</t>
  </si>
  <si>
    <t xml:space="preserve"> "1: otisk data výstavby "_x000d_
 "Celkem 1 = 1,000 "_x000d_
 Celkem 1 = 1,000 [C]_x000d_</t>
  </si>
  <si>
    <t>Položka zahrnuje:
- štítek s evidenčním číslem mostu
- sloupek dopravní značky včetně osazení a nutných zemních prací a zabetonování
Položka nezahrnuje:
- x</t>
  </si>
  <si>
    <t xml:space="preserve"> "1: (6,5m)*ODMOCNINA(3,25m2); ukončení odláždění obrubníkem "_x000d_
 "Celkem 11,718 = 11,718 "_x000d_
 Celkem 11,718 = 11,718 [C]_x000d_</t>
  </si>
  <si>
    <t>918372</t>
  </si>
  <si>
    <t>PROPUSTY Z TRUB DN 1200MM</t>
  </si>
  <si>
    <t xml:space="preserve"> "1: 17,850m; trouba propustku "_x000d_
 "Celkem 17,85 = 17,850 "_x000d_
 Celkem 17,85 = 17,850 [C]_x000d_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</si>
  <si>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</si>
  <si>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931182</t>
  </si>
  <si>
    <t>VÝPLŇ DILATAČNÍCH SPAR Z POLYSTYRENU TL 20MM</t>
  </si>
  <si>
    <t xml:space="preserve"> "1: viz příloha 2.009 Mostní provizorium "_x000d_
 "Celkem 0,402 = 0,402 "_x000d_
 Celkem 0,402 = 0,402 [C]_x000d_</t>
  </si>
  <si>
    <t>96613</t>
  </si>
  <si>
    <t>BOURÁNÍ KONSTRUKCÍ Z KAMENE NA MC</t>
  </si>
  <si>
    <t xml:space="preserve"> "1: 3,89m2*13,97m+4,94m2*1m+9,85m2*2,6m+2*2,97m2*0,3m+1,1m2*3,3m; demolice "_x000d_
 "Celkem 90,305 = 90,305 "_x000d_
 Celkem 90,305 = 90,305 [C]_x000d_</t>
  </si>
  <si>
    <t>96616</t>
  </si>
  <si>
    <t>BOURÁNÍ KONSTRUKCÍ ZE ŽELEZOBETONU</t>
  </si>
  <si>
    <t xml:space="preserve"> "1: 0,15m2*2,6m+3m2*0,9m; demolice "_x000d_
 "Celkem 3,09 = 3,090 "_x000d_
 Celkem 3,09 = 3,090 [C]_x000d_</t>
  </si>
  <si>
    <t>R92201</t>
  </si>
  <si>
    <t>MOSTNÍ PROVIZORIUM DO 30 M</t>
  </si>
  <si>
    <t xml:space="preserve"> "1: 0,402m2; výplň dilatační spáry "_x000d_
 "Celkem 1 = 1,000 "_x000d_
 Celkem 1 = 1,000 [C]_x000d_</t>
  </si>
  <si>
    <t xml:space="preserve"> "1: pol.č.17120*2.0t/m3; uložení na skládku "_x000d_
 "Celkem 1469,5 = 1469,500 "_x000d_
 Celkem 1469,5 = 1469,500 [C]_x000d_</t>
  </si>
  <si>
    <t xml:space="preserve"> "1: pol.č.96616*2.5t/m3; odvoz na skládku "_x000d_
 "Celkem 7,725 = 7,725 "_x000d_
 Celkem 7,725 = 7,725 [C]_x000d_</t>
  </si>
  <si>
    <t>R015330</t>
  </si>
  <si>
    <t>925</t>
  </si>
  <si>
    <t>NEOCEŇOVAT - POPLATKY ZA LIKVIDACI ODPADŮ NEKONTAMINOVANÝCH - 17 05 04 KAMENNÁ SUŤ VČ. DOPRAVY NA SKLÁDKU A MANIPULACE</t>
  </si>
  <si>
    <t xml:space="preserve"> "1: pol.č.96613+11415*2.6t/m3; uložení na skládku "_x000d_
 "Celkem 243,110 = 243,110 "_x000d_
 Celkem 243,11 = 243,110 [C]_x000d_</t>
  </si>
  <si>
    <t>SO 11-21-02</t>
  </si>
  <si>
    <t xml:space="preserve"> "1: 2,61 m3; vyčištění na vtoku a výtoku propustku, vč. odvozu na RS "_x000d_
 "Celkem 2,61 = 2,610 "_x000d_
 Celkem 2,61 = 2,610 [C]_x000d_</t>
  </si>
  <si>
    <t xml:space="preserve"> "1: viz položka č.12940+(pol. č. 26123+16163)*(3,14*0,15m*0,15m/4) "_x000d_
 "Celkem 2,924 = 2,924 "_x000d_
 Celkem 2,924 = 2,924 [C]_x000d_</t>
  </si>
  <si>
    <t xml:space="preserve"> "1: 16,16 m3; zásypy - použije se nakupovaná zemina "_x000d_
 "Celkem 16,16 = 16,160 "_x000d_
 Celkem 16,16 = 16,160 [C]_x000d_</t>
  </si>
  <si>
    <t xml:space="preserve"> "1: 23,18 m2; svahy kolem propustku "_x000d_
 "Celkem 23,18 = 23,180 "_x000d_
 Celkem 23,18 = 23,180 [C]_x000d_</t>
  </si>
  <si>
    <t>26123</t>
  </si>
  <si>
    <t>VRTY PRO KOTVENÍ, INJEKTÁŽ A MIKROPILOTY NA POVRCHU TŘ. II D DO 150MM</t>
  </si>
  <si>
    <t xml:space="preserve"> "1: 15m; vrty pro injektáž-zemina "_x000d_
 "Celkem 15 = 15,000 "_x000d_
 Celkem 15 = 15,000 [C]_x000d_</t>
  </si>
  <si>
    <t>26163</t>
  </si>
  <si>
    <t>VRTY PRO KOTVENÍ, INJEKTÁŽ A MIKROPILOTY NA POVRCHU TŘ. VI D DO 150MM</t>
  </si>
  <si>
    <t xml:space="preserve"> "1: 4*0,7m; vrty pro injektáž-kamenná deska propustku "_x000d_
 "Celkem 2,8 = 2,800 "_x000d_
 Celkem 2,8 = 2,800 [C]_x000d_</t>
  </si>
  <si>
    <t>281452</t>
  </si>
  <si>
    <t>INJEKTOVÁNÍ NÍZKOTLAKÉ Z CEMENTOVÉ MALTY V PODZEMÍ</t>
  </si>
  <si>
    <t xml:space="preserve"> "1: pol. č. 45169*5%; doinjektování horní části propustku, vč. Pomocných vrtů "_x000d_
 "Celkem 2,429 = 2,429 "_x000d_
 Celkem 2,429 = 2,429 [C]_x000d_</t>
  </si>
  <si>
    <t>31823</t>
  </si>
  <si>
    <t>ZDI ODDĚLOVACÍ A OHRADNÍ Z CIHEL PÁLENÝCH</t>
  </si>
  <si>
    <t xml:space="preserve"> "1: (1,111m2*2,3m)*5; cihelná vyzdívka "_x000d_
 "Celkem 12,777 = 12,777 "_x000d_
 Celkem 12,777 = 12,777 [C]_x000d_</t>
  </si>
  <si>
    <t xml:space="preserve">Položka zahrnuje:
- dodávku  předepsaného materiálu dle zadávací dokumentace
- spojovacího materiálu
- vyzdění do předepsaného tvaru
- mimostaveništní a vnitrostaveništní dopravu (rovněž přesuny), včetně naložení a složení,
Položka nezahrnuje:
- x</t>
  </si>
  <si>
    <t xml:space="preserve"> "1: 7,5m2*0,65m; podkladní vrstva pod svodným potrubím "_x000d_
 "Celkem 4,875 = 4,875 "_x000d_
 Celkem 4,875 = 4,875 [C]_x000d_</t>
  </si>
  <si>
    <t>45169</t>
  </si>
  <si>
    <t>PODKL A VÝPLŇ VRSTVY ZE STABILIZOVANÉHO POPÍLKU</t>
  </si>
  <si>
    <t xml:space="preserve"> "1: 74,75m2*0,65m; zasypání propustku cementopopílkovou suspenze "_x000d_
 "Celkem 48,588 = 48,588 "_x000d_
 Celkem 48,588 = 48,588 [C]_x000d_</t>
  </si>
  <si>
    <t>Položka zahrnuje:
- dodávku stabilizovaného popílku a jeho uložení se zhutněním
- včetně mimostaveništní a vnitrostaveništní dopravy (rovněž přesuny)
Položka zahrnuje:
- x</t>
  </si>
  <si>
    <t>62745</t>
  </si>
  <si>
    <t>SPÁROVÁNÍ STARÉHO ZDIVA CEMENTOVOU MALTOU</t>
  </si>
  <si>
    <t xml:space="preserve"> "1: 30% pol.č.938443; hloubkové přespárování očištěného zdiva jímky "_x000d_
 "Celkem 5,088 = 5,088 "_x000d_
 Celkem 5,088 = 5,088 [C]_x000d_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</si>
  <si>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</si>
  <si>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 xml:space="preserve"> "1: pol.č. 26123+26163; svislé potrubí pro injektáž "_x000d_
 "Celkem 17,8 = 17,800 "_x000d_
 Celkem 17,8 = 17,800 [C]_x000d_</t>
  </si>
  <si>
    <t xml:space="preserve"> "1: 45m; vodorovné potrubí pro injektáž "_x000d_
 "Celkem 45 = 45,000 "_x000d_
 Celkem 45 = 45,000 [C]_x000d_</t>
  </si>
  <si>
    <t>87915</t>
  </si>
  <si>
    <t xml:space="preserve">POTRUBÍ ODPADNÍ MOSTNÍCH OBJEKTŮ Z PLAST TRUB  DN DO 300 MM</t>
  </si>
  <si>
    <t xml:space="preserve"> "1: 50.7m; svodné potrubí PVC DN250 "_x000d_
 "Celkem 50,7 = 50,700 "_x000d_
 Celkem 50,7 = 50,700 [C]_x000d_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</si>
  <si>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Položka nezahrnuje:
- x</t>
  </si>
  <si>
    <t>89911I</t>
  </si>
  <si>
    <t>OCELOVÝ POKLOP B125</t>
  </si>
  <si>
    <t xml:space="preserve"> "1: 1ks; poklop jímky "_x000d_
 "Celkem 1 = 1,000 "_x000d_
 Celkem 1 = 1,000 [C]_x000d_</t>
  </si>
  <si>
    <t xml:space="preserve"> "1: 10ks; stupadla jímky, vč. Uložení "_x000d_
 "Celkem 10 = 10,000 "_x000d_
 Celkem 10 = 10,000 [C]_x000d_</t>
  </si>
  <si>
    <t>936315</t>
  </si>
  <si>
    <t>DROBNÉ DOPLŇK KONSTR BETON MONOLIT DO C30/37</t>
  </si>
  <si>
    <t xml:space="preserve"> "1: 0,46m3; dobetonávky jímky vč. Výztuže, těsnění prac. spáry a adhezního můstku "_x000d_
 "Celkem 0,46 = 0,460 "_x000d_
 Celkem 0,46 = 0,460 [C]_x000d_</t>
  </si>
  <si>
    <t xml:space="preserve">Položka zahrnuje:
- dodání  čerstvého  betonu  (betonové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
Položka nezahrnuje:
- x</t>
  </si>
  <si>
    <t>93650</t>
  </si>
  <si>
    <t>DROBNÉ DOPLŇK KONSTR KOVOVÉ</t>
  </si>
  <si>
    <t xml:space="preserve"> "1: 0,675-0,4359kg; rám poklopu "_x000d_
 "Celkem 23,91 = 23,910 "_x000d_
 Celkem 23,91 = 23,910 [C]_x000d_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</si>
  <si>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</si>
  <si>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938443</t>
  </si>
  <si>
    <t>OČIŠTĚNÍ ZDIVA OTRYSKÁNÍM TLAKOVOU VODOU DO 1000 BARŮ</t>
  </si>
  <si>
    <t xml:space="preserve"> "1: 4,8m*3m+2,56m2; otryskání vnitřku a horního povrchu jímky "_x000d_
 "Celkem 16,96 = 16,960 "_x000d_
 Celkem 16,96 = 16,960 [C]_x000d_</t>
  </si>
  <si>
    <t xml:space="preserve"> "1: pol.č.17120*2.0t/m3; uložení na skládku "_x000d_
 "Celkem 5,849 = 5,849 "_x000d_
 Celkem 5,849 = 5,849 [C]_x000d_</t>
  </si>
  <si>
    <t>SO 11-21-03</t>
  </si>
  <si>
    <t xml:space="preserve"> "1: 3,72 m3; vyčištění na vtoku a výtoku propustku, vč. odvozu na RS "_x000d_
 "Celkem 3,72 = 3,720 "_x000d_
 Celkem 3,72 = 3,720 [C]_x000d_</t>
  </si>
  <si>
    <t xml:space="preserve"> "1: viz položka č.12940+(pol. č. 26123+16163)*(3,14*0,15m*0,15m/4) "_x000d_
 "Celkem 4,437 = 4,437 "_x000d_
 Celkem 4,437 = 4,437 [C]_x000d_</t>
  </si>
  <si>
    <t xml:space="preserve"> "1: 14,275 m3; zásypy - použije se nakupovaná zemina "_x000d_
 "Celkem 14,275 = 14,275 "_x000d_
 Celkem 14,275 = 14,275 [C]_x000d_</t>
  </si>
  <si>
    <t xml:space="preserve"> "1: 32,970 m2; svahy kolem propustku "_x000d_
 "Celkem 32,97 = 32,970 "_x000d_
 Celkem 32,97 = 32,970 [C]_x000d_</t>
  </si>
  <si>
    <t xml:space="preserve"> "1: 35m; vrty pro injektáž-zemina "_x000d_
 "Celkem 35 = 35,000 "_x000d_
 Celkem 35 = 35,000 [C]_x000d_</t>
  </si>
  <si>
    <t xml:space="preserve"> "1: 8*0,7m; vrty pro injektáž-kamenná deska propustku "_x000d_
 "Celkem 5,6 = 5,600 "_x000d_
 Celkem 5,6 = 5,600 [C]_x000d_</t>
  </si>
  <si>
    <t xml:space="preserve"> "1: pol. č. 45169*5%; doinjektování horní části propustku, vč. Pomocných vrtů "_x000d_
 "Celkem 3,599 = 3,599 "_x000d_
 Celkem 3,599 = 3,599 [C]_x000d_</t>
  </si>
  <si>
    <t xml:space="preserve"> "1: (1,103m2*1,7m)*9; cihelná vyzdívka "_x000d_
 "Celkem 16,876 = 16,876 "_x000d_
 Celkem 16,876 = 16,876 [C]_x000d_</t>
  </si>
  <si>
    <t xml:space="preserve"> "1: 119,973m2*0,6m; zasypání propustku cementopopílkovou suspenze "_x000d_
 "Celkem 71,984 = 71,984 "_x000d_
 Celkem 71,984 = 71,984 [C]_x000d_</t>
  </si>
  <si>
    <t xml:space="preserve"> "1: pol.č. 26123+26163; svislé potrubí pro injektáž "_x000d_
 "Celkem 40,6 = 40,600 "_x000d_
 Celkem 40,6 = 40,600 [C]_x000d_</t>
  </si>
  <si>
    <t xml:space="preserve"> "1: 85m; vodorovné potrubí pro injektáž "_x000d_
 "Celkem 85 = 85,000 "_x000d_
 Celkem 85 = 85,000 [C]_x000d_</t>
  </si>
  <si>
    <t>Ostatní konstrukce a práce:</t>
  </si>
  <si>
    <t xml:space="preserve"> "1: 2m3; dočasná výdřeva v místě vyvalené opěry "_x000d_
 "Celkem 2 = 2,000 "_x000d_
 Celkem 2 = 2,000 [C]_x000d_</t>
  </si>
  <si>
    <t xml:space="preserve"> "1: pol.č.17120*2.0t/m3; uložení na skládku "_x000d_
 "Celkem 8,874 = 8,874 "_x000d_
 Celkem 8,874 = 8,874 [C]_x000d_</t>
  </si>
  <si>
    <t>SO 11-21-04</t>
  </si>
  <si>
    <t>R02910-2104</t>
  </si>
  <si>
    <t>R03730-2104</t>
  </si>
  <si>
    <t xml:space="preserve"> "1: 8,4m*0,65m*0,25m; odstranění dlažby dna, odvoz na RS "_x000d_
 "Celkem 1,365 = 1,365 "_x000d_
 Celkem 1,365 = 1,365 [C]_x000d_</t>
  </si>
  <si>
    <t xml:space="preserve"> "1:8,4m*1m*0,65m; vyčištění na vtoku a výtoku propustku, vč. odvozu na RS "_x000d_
 "Celkem 5,46 = 5,460 "_x000d_
 Celkem 5,46 = 5,460 [C]_x000d_</t>
  </si>
  <si>
    <t xml:space="preserve"> "1: 14,07m2*8,4m+12m2*3,62m; výkopy "_x000d_
 "Celkem 161,628 = 161,628 "_x000d_
 Celkem 161,628 = 161,628 [C]_x000d_</t>
  </si>
  <si>
    <t xml:space="preserve"> "1: viz položka č.12940+13173 "_x000d_
 "Celkem 167,088 = 167,088 "_x000d_
 Celkem 167,088 = 167,088 [C]_x000d_</t>
  </si>
  <si>
    <t xml:space="preserve"> "1: 10,88m2*10,8m+2,1m2*3,62m; zásypy - použije se nakupovaná zemina "_x000d_
 "Celkem 125,106 = 125,106 "_x000d_
 Celkem 125,106 = 125,106 [C]_x000d_</t>
  </si>
  <si>
    <t xml:space="preserve"> "1: =2,96m2*2,05m; základ "_x000d_
 "Celkem 6,068 = 6,068 "_x000d_
 Celkem 6,068 = 6,068 [C]_x000d_</t>
  </si>
  <si>
    <t xml:space="preserve"> "1: viz. výkres 2.004 tvar a výztuž základu; betonářská výztuž "_x000d_
 "Celkem 0,284 = 0,284 "_x000d_
 Celkem 0,284 = 0,284 [C]_x000d_</t>
  </si>
  <si>
    <t xml:space="preserve"> "1: viz. výkres 2.004 tvar a výztuž základu; betonářská výztuž "_x000d_
 "Celkem 0,569 = 0,569 "_x000d_
 Celkem 0,569 = 0,569 [C]_x000d_</t>
  </si>
  <si>
    <t xml:space="preserve"> "1: 1,08m2*2,45m; podkladní beton základu "_x000d_
 "Celkem 2,646 = 2,646 "_x000d_
 Celkem 2,646 = 2,646 [C]_x000d_</t>
  </si>
  <si>
    <t xml:space="preserve"> "1: (11,02m2+8,5m2)*0,1m+0,09m2*3,62m*ODMOCNINA(3,25m2); odláždění "_x000d_
 "Celkem 4,106 = 4,106 "_x000d_
 Celkem 4,106 = 4,106 [C]_x000d_</t>
  </si>
  <si>
    <t xml:space="preserve"> "1: (11,02m2+8,5m2)*0,2m*ODMOCNINA(3,25m2); odláždění "_x000d_
 "Celkem 7,038 = 7,038 "_x000d_
 Celkem 7,038 = 7,038 [C]_x000d_</t>
  </si>
  <si>
    <t xml:space="preserve"> "1: 4,49m*10,80m; asfaltové nátěry 1xNp+2xNa "_x000d_
 "Celkem 48,492 = 48,492 "_x000d_
 Celkem 48,492 = 48,492 [C]_x000d_</t>
  </si>
  <si>
    <t xml:space="preserve"> "1: 2ks; tabulka roku výstavby "_x000d_
 "Celkem 2 = 2,000 "_x000d_
 Celkem 2 = 2,000 [C]_x000d_</t>
  </si>
  <si>
    <t xml:space="preserve"> "1: (8,8m*10,5m)*ODMOCNINA(3,25m2); ukončení odláždění obrubníkem "_x000d_
 "Celkem 166,576 = 166,576 "_x000d_
 Celkem 166,576 = 166,576 [C]_x000d_</t>
  </si>
  <si>
    <t xml:space="preserve"> "1: 10,80m; trouba propustku "_x000d_
 "Celkem 10,8 = 10,800 "_x000d_
 Celkem 10,8 = 10,800 [C]_x000d_</t>
  </si>
  <si>
    <t xml:space="preserve"> "1: 0,402m2; výplň dilatační spáry "_x000d_
 "Celkem 0,402 = 0,402 "_x000d_
 Celkem 0,402 = 0,402 [C]_x000d_</t>
  </si>
  <si>
    <t xml:space="preserve"> "1: 2,9m2*8,4m+4,64m2*2,2m; demolice "_x000d_
 "Celkem 34,568 = 34,568 "_x000d_
 Celkem 34,568 = 34,568 [C]_x000d_</t>
  </si>
  <si>
    <t xml:space="preserve"> "1: pol.č.17120*2.0t/m3; uložení na skládku "_x000d_
 "Celkem 334,176 = 334,176 "_x000d_
 Celkem 334,176 = 334,176 [C]_x000d_</t>
  </si>
  <si>
    <t xml:space="preserve"> "1: pol.č.11415+96613*2.6t/m3; uložení na skládku "_x000d_
 "Celkem 93,426 = 93,426 "_x000d_
 Celkem 93,426 = 93,426 [C]_x000d_</t>
  </si>
  <si>
    <t>SO 11-30-01</t>
  </si>
  <si>
    <t>R02910-3001</t>
  </si>
  <si>
    <t>R03730-3001</t>
  </si>
  <si>
    <t xml:space="preserve"> "1: 1134m2*0,1m; odstranení asfaltového krytu "_x000d_
 "Celkem 113,4 = 113,400 "_x000d_
 Celkem 113,4 = 113,400 [C]_x000d_</t>
  </si>
  <si>
    <t xml:space="preserve"> "1: 1150m2*1.4m; výkopy "_x000d_
 "Celkem 1610 = 1610,000 "_x000d_
 Celkem 1610 = 1610,000 [C]_x000d_</t>
  </si>
  <si>
    <t xml:space="preserve"> "1: 2m*0.6m*12; rýhy pro svody odvodnění "_x000d_
 "Celkem 14,4 = 14,400 "_x000d_
 Celkem 14,4 = 14,400 [C]_x000d_</t>
  </si>
  <si>
    <t xml:space="preserve"> "1: viz položka č.13173+13273 "_x000d_
 "Celkem 1624,4 = 1624,400 "_x000d_
 Celkem 1624,4 = 1624,400 [C]_x000d_</t>
  </si>
  <si>
    <t xml:space="preserve"> "1: 13.5m*88.3m+2.15m*1.8m*(8.4m+8.8m/2)+8.7m2*20m+(8.7m2+0.55m2)/2*11m+0.4m*127m+0.82m2*127m; zásypy - použije se nakupovaná zemina "_x000d_
 "Celkem 1621,401 = 1621,401 "_x000d_
 Celkem 1621,401 = 1621,401 [C]_x000d_</t>
  </si>
  <si>
    <t xml:space="preserve"> "1: 0.2m2*(4.5m*10+3.5m*2); obsyp potrubí DN 150 "_x000d_
 "Celkem 10,4 = 10,400 "_x000d_
 Celkem 10,4 = 10,400 [C]_x000d_</t>
  </si>
  <si>
    <t xml:space="preserve"> "1: ; úprava pláně dlážděného krytu rampy "_x000d_
 642 = 642,000 [B]_x000d_</t>
  </si>
  <si>
    <t>27157</t>
  </si>
  <si>
    <t>POLŠTÁŘE POD ZÁKLADY Z KAMENIVA TĚŽENÉHO</t>
  </si>
  <si>
    <t xml:space="preserve"> "1: 650m2*0.3m; podkladní vrstva (vyrovnání povrchu po demolici) "_x000d_
 "Celkem 195 = 195,000 "_x000d_
 Celkem 195 = 195,000 [C]_x000d_</t>
  </si>
  <si>
    <t xml:space="preserve"> `1: 2*14,51m2*0,4m+0,835m2*12,38m; TVAR 1.1,1.2 
2: 3*1,555m2*8,78m; TVAR 2.1 
3: 1,555m2*8,78m+1,82m2*0,4m; TVAR 2.2 
4: 2*3,76m2*0,4m+0,835m2*1,98m; TVAR 3.1 
5: 16*1,635m2*8,78m; TVAR 4.1 
6: 1,635m2*9,04m; TVAR 4.2 
7: 1,635m2*3,13m; TVAR 4.3 
8: 3*1,635m*8,78m+3,645m2*0,4m; TVAR 4.4,4.5 
9: 1,635m2*5,36m; TVAR 4.6` 431,24 = 431,240 [A]_x000d_</t>
  </si>
  <si>
    <t xml:space="preserve"> "viz. výkresy výztuže diletačního celku rampy DC1-14; betonářská výztuž "_x000d_
 70,217 = 70,217 [B]_x000d_</t>
  </si>
  <si>
    <t xml:space="preserve"> "0.15m; podkladní beton "_x000d_
 97,5 = 97,500 [B]_x000d_</t>
  </si>
  <si>
    <t xml:space="preserve"> "1: (9.6m+80.3m)*0.23m2; podkladní beton žlabů "_x000d_
 "Celkem 20,677 = 20,677 "_x000d_
 Celkem 20,677 = 20,677 [C]_x000d_</t>
  </si>
  <si>
    <t>56315</t>
  </si>
  <si>
    <t>VOZOVKOVÉ VRSTVY Z MECHANICKY ZPEVNĚNÉHO KAMENIVA TL. DO 250MM</t>
  </si>
  <si>
    <t xml:space="preserve"> "podkladní vrstva - mechanicky zpevněné kamenivo "_x000d_
 642,0 = 642,000 [B]_x000d_</t>
  </si>
  <si>
    <t xml:space="preserve"> "podkladní vrstva - štěrkodrť "_x000d_
 642,0 = 642,000 [B]_x000d_</t>
  </si>
  <si>
    <t>58211</t>
  </si>
  <si>
    <t>DLÁŽDĚNÉ KRYTY Z VELKÝCH KOSTEK DO LOŽE Z KAMENIVA</t>
  </si>
  <si>
    <t xml:space="preserve"> " dlážděný kryt do lože z drobného kameniva "_x000d_
 642,0 = 642,000 [B]_x000d_</t>
  </si>
  <si>
    <t>R75Z120-3001</t>
  </si>
  <si>
    <t>Měření vlivu bludných proudů při dokončení stavby</t>
  </si>
  <si>
    <t xml:space="preserve"> "1: kontrolní měření bludných proudů po dokončení stavby "_x000d_
 "Celkem 1 = 1,000 "_x000d_
 Celkem 1 = 1,000 [C]_x000d_</t>
  </si>
  <si>
    <t>1. Položka obsahuje: – veškeré práce a materiál obsažený v názvu položky2. Položka neobsahuje: X3. Způsob měření:Udává se komplet odlišných materiálů a činností, které tvoří funkční nedělitelný celek daný názvem položky.</t>
  </si>
  <si>
    <t>R75Z240-3001</t>
  </si>
  <si>
    <t>Trvalá zařízení pro sledování bludných proudů - vývody z výztuže</t>
  </si>
  <si>
    <t xml:space="preserve"> "1: 28ks*2+2ks, jeden kus do každého dilatačního celku "_x000d_
 "Celkem 58 = 58,000 "_x000d_
 Celkem 58 = 58,000 [C]_x000d_</t>
  </si>
  <si>
    <t>1. Položka obsahuje: 
– veškeré práce a materiál obsažený v názvu položky 
2. Položka neobsahuje: 
X 
3. Způsob měření: 
Udává se počet kusů kompletní konstrukce nebo práce.</t>
  </si>
  <si>
    <t>R78440-3001</t>
  </si>
  <si>
    <t>BEZPEČNOSTNÍ ZNAČENÍ</t>
  </si>
  <si>
    <t xml:space="preserve"> "1: 127.3m+121.3m; černo-žluté bezpečnostní označení hran rampy "_x000d_
 "Celkem 248,6 = 248,600 "_x000d_
 Celkem 248,6 = 248,600 [C]_x000d_</t>
  </si>
  <si>
    <t>- Položka zahrnuje veškerý materiál, výrobky a polotovary, včetně mimostaveništní a vnitrostaveništní dopravy (rovněž přesuny), včetně naložení a složení,případně s uložením.</t>
  </si>
  <si>
    <t xml:space="preserve"> "1: 4.06m*2+4.97m*10; svody odvodnění vč. těsnění v místě prostupů "_x000d_
 "Celkem 57,82 = 57,820 "_x000d_
 Celkem 57,82 = 57,820 [C]_x000d_</t>
  </si>
  <si>
    <t>87434</t>
  </si>
  <si>
    <t>POTRUBÍ Z TRUB PLASTOVÝCH ODPADNÍCH DN DO 200MM</t>
  </si>
  <si>
    <t xml:space="preserve"> "1: 0.4m*12ks; HDPE prostup v místě vyústění odvodnění, vč. těsnících hřebenů a přírub "_x000d_
 "Celkem 4,8 = 4,800 "_x000d_
 Celkem 4,8 = 4,800 [C]_x000d_</t>
  </si>
  <si>
    <t>897525</t>
  </si>
  <si>
    <t>VPUSŤ ODVOD ŽLABŮ Z BETON DÍLCŮ SV. ŠÍŘKY DO 300MM</t>
  </si>
  <si>
    <t xml:space="preserve"> "1: 12ks; vpusti bet. žlabů "_x000d_
 "Celkem 12 = 12,000 "_x000d_
 Celkem 12 = 12,000 [C]_x000d_</t>
  </si>
  <si>
    <t>Položka zahrnuje:
- dodávku a osazení předepsaného dílce včetně mříže
Položka nezahrnuje:
- předepsané podkladní konstrukce</t>
  </si>
  <si>
    <t>93136</t>
  </si>
  <si>
    <t>PŘEKRYTÍ DILATAČNÍCH SPAR ASFALTOVOU LEPENKOU</t>
  </si>
  <si>
    <t xml:space="preserve"> "překrytí rubu dilatačních spar "_x000d_
 123,006 = 123,006 [B]_x000d_</t>
  </si>
  <si>
    <t>Položka zahrnuje:
- dodávku a připevnění předepsané lepenky, včetně nutných přesahů
Položka nezahrnuje:
- x</t>
  </si>
  <si>
    <t>93555</t>
  </si>
  <si>
    <t>ŽLABY Z DÍLCŮ Z BETONU SVĚTLÉ ŠÍŘKY DO 300MM VČET MŘÍŽÍ</t>
  </si>
  <si>
    <t xml:space="preserve"> "1: 9.6m+80.3m; liniové betonové žlaby "_x000d_
 "Celkem 89,9 = 89,900 "_x000d_
 Celkem 89,9 = 89,900 [C]_x000d_</t>
  </si>
  <si>
    <t>93812</t>
  </si>
  <si>
    <t>OČIŠTĚNÍ ASFALTOVÝCH VOZOVEK OD VEGETACE</t>
  </si>
  <si>
    <t xml:space="preserve"> "1: 1133m2; očištění od vegetace "_x000d_
 "Celkem 1133 = 1133,000 "_x000d_
 Celkem 1133 = 1133,000 [C]_x000d_</t>
  </si>
  <si>
    <t xml:space="preserve"> "1: 250m3; demolice kamenných vyzdívek rampy "_x000d_
 "Celkem 250 = 250,000 "_x000d_
 Celkem 250 = 250,000 [C]_x000d_</t>
  </si>
  <si>
    <t>96614</t>
  </si>
  <si>
    <t>BOURÁNÍ KONSTRUKCÍ Z CIHEL A TVÁRNIC</t>
  </si>
  <si>
    <t xml:space="preserve"> "1: 50m3; demolice cihelných vyzdívek rampy "_x000d_
 "Celkem 50 = 50,000 "_x000d_
 Celkem 50 = 50,000 [C]_x000d_</t>
  </si>
  <si>
    <t xml:space="preserve"> "1: 1134m2*0.3m+cca180t; demolice nosné desky rampy, schodišť a podpěrných konmstrukcí "_x000d_
 "Celkem 412,2 = 412,200 "_x000d_
 Celkem 412,2 = 412,200 [C]_x000d_</t>
  </si>
  <si>
    <t>96618</t>
  </si>
  <si>
    <t>BOURÁNÍ KONSTRUKCÍ KOVOVÝCH</t>
  </si>
  <si>
    <t xml:space="preserve"> "1: 1,500t ; odhad kg zábradlí a lemujících úhelníků rampy "_x000d_
 "Celkem 1,5 = 1,500 "_x000d_
 Celkem 1,5 = 1,500 [C]_x000d_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</si>
  <si>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</si>
  <si>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"1: 1134m2; odstranění izolace na NK rampy (předpoklad) "_x000d_
 "Celkem 1134 = 1134,000 "_x000d_
 Celkem 1134 = 1134,000 [C]_x000d_</t>
  </si>
  <si>
    <t xml:space="preserve"> "1: pol.č.17120*2.0t/m3; uložení na skládku "_x000d_
 "Celkem 3248,8 = 3248,800 "_x000d_
 Celkem 3248,8 = 3248,800 [C]_x000d_</t>
  </si>
  <si>
    <t>R015120</t>
  </si>
  <si>
    <t>904</t>
  </si>
  <si>
    <t>NEOCEŇOVAT - POPLATKY ZA LIKVIDACI ODPADŮ NEKONTAMINOVANÝCH - 17 01 02 STAVEBNÍ A DEMOLIČNÍ SUŤ (CIHLY) VČ. DOPRAVY NA SKLÁDKU A MANIPULACE</t>
  </si>
  <si>
    <t xml:space="preserve"> "1: pol.č.96614*1.9t/m3; odvoz na skládku "_x000d_
 "Celkem 95 = 95,000 "_x000d_
 Celkem 95 = 95,000 [C]_x000d_</t>
  </si>
  <si>
    <t xml:space="preserve"> "1: pol.č.11313*2.2t/m3; uložení na skládku "_x000d_
 "Celkem 249,48 = 249,480 "_x000d_
 Celkem 249,48 = 249,480 [C]_x000d_</t>
  </si>
  <si>
    <t xml:space="preserve"> "1: pol.č.96616*2.5t/m3; odvoz na skládku "_x000d_
 "Celkem 1030,5 = 1030,500 "_x000d_
 Celkem 1030,5 = 1030,500 [C]_x000d_</t>
  </si>
  <si>
    <t xml:space="preserve"> "1: pol.č.96613*2.6t/m3; kamenná suť "_x000d_
 "Celkem 650 = 650,000 "_x000d_
 Celkem 650 = 650,000 [C]_x000d_</t>
  </si>
  <si>
    <t xml:space="preserve"> "1: viz pol.č. 97817*0.005t/m2; uložení na skládku nebezpečného odpadu "_x000d_
 "Celkem 5,67 = 5,670 "_x000d_
 Celkem 5,67 = 5,670 [C]_x000d_</t>
  </si>
  <si>
    <t>SO 11-31-01</t>
  </si>
  <si>
    <t>11313A</t>
  </si>
  <si>
    <t>ODSTRANĚNÍ KRYTU ZPEVNĚNÝCH PLOCH S ASFALTOVÝM POJIVEM - BEZ DOPRAVY</t>
  </si>
  <si>
    <t xml:space="preserve"> "0,799 = 0,799 [A] "_x000d_
 Celkem 0,799 = 0,799 [B]_x000d_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</si>
  <si>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</si>
  <si>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11332A</t>
  </si>
  <si>
    <t>ODSTRANĚNÍ PODKLADŮ ZPEVNĚNÝCH PLOCH Z KAMENIVA NESTMELENÉHO - BEZ DOPRAVY</t>
  </si>
  <si>
    <t xml:space="preserve"> "1,452 = 1,452 [A] "_x000d_
 Celkem 1,452 = 1,452 [B]_x000d_</t>
  </si>
  <si>
    <t>11334A</t>
  </si>
  <si>
    <t>ODSTRANĚNÍ PODKLADU ZPEVNĚNÝCH PLOCH S CEMENT POJIVEM - BEZ DOPRAVY</t>
  </si>
  <si>
    <t xml:space="preserve"> "1,089 = 1,089 [A] "_x000d_
 Celkem 1,089 = 1,089 [B]_x000d_</t>
  </si>
  <si>
    <t>12110</t>
  </si>
  <si>
    <t>SEJMUTÍ ORNICE NEBO LESNÍ PŮDY</t>
  </si>
  <si>
    <t xml:space="preserve"> "2,688 = 2,688 [A] "_x000d_
 Celkem 2,688 = 2,688 [B]_x000d_</t>
  </si>
  <si>
    <t xml:space="preserve">Položka zahrnuje:
- sejmutí ornice bez ohledu na tloušťku vrstvy
-  její vodorovnou dopravu
Položka nezahrnuje:
- uložení na trvalou skládku</t>
  </si>
  <si>
    <t>12573</t>
  </si>
  <si>
    <t>VYKOPÁVKY ZE ZEMNÍKŮ A SKLÁDEK TŘ. I</t>
  </si>
  <si>
    <t>VYKOPÁVKY ZE ZEMNÍKŮ A SKLÁDEK TŘ. I ORNICE Z DEPONIE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</si>
  <si>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</si>
  <si>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13273A</t>
  </si>
  <si>
    <t>HLOUBENÍ RÝH ŠÍŘ DO 2M PAŽ I NEPAŽ TŘ. I - BEZ DOPRAVY</t>
  </si>
  <si>
    <t xml:space="preserve"> "434,7 = 434,700 [A] "_x000d_
 Celkem 434,7 = 434,700 [B]_x000d_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</si>
  <si>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</si>
  <si>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 xml:space="preserve"> "437,388 = 437,388 [A] "_x000d_
 Celkem 437,388 = 437,388 [B]_x000d_</t>
  </si>
  <si>
    <t xml:space="preserve"> "218,292 = 218,292 [A] "_x000d_
 Celkem 218,292 = 218,292 [B]_x000d_</t>
  </si>
  <si>
    <t xml:space="preserve"> "161,068 = 161,068 [A] "_x000d_
 Celkem 161,068 = 161,068 [B]_x000d_</t>
  </si>
  <si>
    <t xml:space="preserve"> "7,26 = 7,260 [A] "_x000d_
 Celkem 7,26 = 7,260 [B]_x000d_</t>
  </si>
  <si>
    <t>18230</t>
  </si>
  <si>
    <t>ROZPROSTŘENÍ ORNICE V ROVINĚ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</si>
  <si>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</si>
  <si>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</si>
  <si>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</si>
  <si>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 xml:space="preserve"> "13,44 = 13,440 [A] "_x000d_
 Celkem 13,44 = 13,440 [B]_x000d_</t>
  </si>
  <si>
    <t>Položka zahrnuje:
- dodání předepsané travní směsi, její výsev na ornici, zalévání, první pokosení, to vše bez ohledu na sklon terénu
Položka nezahrnuje:
- x</t>
  </si>
  <si>
    <t>D2</t>
  </si>
  <si>
    <t xml:space="preserve"> "31,866 = 31,866 [A] "_x000d_
 Celkem 31,866 = 31,866 [B]_x000d_</t>
  </si>
  <si>
    <t>D3</t>
  </si>
  <si>
    <t>56143E</t>
  </si>
  <si>
    <t xml:space="preserve">SMĚSI Z KAMENIVA STMELENÉ CEMENTEM  SC C 3/4 TL. DO 150MM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</si>
  <si>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</si>
  <si>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572123</t>
  </si>
  <si>
    <t>INFILTRAČNÍ POSTŘIK Z EMULZE DO 1,0KG/M2</t>
  </si>
  <si>
    <t>INFILTRAČNÍ POSTŘIK Z EMULZE DO 1,0KG/M2 0,70 KG/M2</t>
  </si>
  <si>
    <t>572213</t>
  </si>
  <si>
    <t>SPOJOVACÍ POSTŘIK Z EMULZE DO 0,5KG/M2</t>
  </si>
  <si>
    <t>SPOJOVACÍ POSTŘIK Z EMULZE DO 0,5KG/M2 0,30 KG/M2</t>
  </si>
  <si>
    <t>574A33</t>
  </si>
  <si>
    <t>ASFALTOVÝ BETON PRO OBRUSNÉ VRSTVY ACO 11 TL. 40MM</t>
  </si>
  <si>
    <t>574E66</t>
  </si>
  <si>
    <t>ASFALTOVÝ BETON PRO PODKLADNÍ VRSTVY ACP 16+, 16S TL. 70MM</t>
  </si>
  <si>
    <t>ASFALTOVÝ BETON PRO PODKLADNÍ VRSTVY ACP 16+, 16S TL. 70MM ACP 16+</t>
  </si>
  <si>
    <t>58920</t>
  </si>
  <si>
    <t>VÝPLŇ SPAR MODIFIKOVANÝM ASFALTEM</t>
  </si>
  <si>
    <t xml:space="preserve"> "13,2 = 13,200 [A] "_x000d_
 Celkem 13,2 = 13,200 [B]_x000d_</t>
  </si>
  <si>
    <t>Položka zahrnuje: 
- dodávku předepsaného materiálu
- vyčištění a výplň spar tímto materiálem
Položka nezahrnuje:
- x</t>
  </si>
  <si>
    <t>D4</t>
  </si>
  <si>
    <t>72124</t>
  </si>
  <si>
    <t>LAPAČE STŘEŠNÍCH SPLAVENIN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</si>
  <si>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</si>
  <si>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D5</t>
  </si>
  <si>
    <t xml:space="preserve"> "60,6 = 60,600 [A] "_x000d_
 Celkem 60,6 = 60,600 [B]_x000d_</t>
  </si>
  <si>
    <t xml:space="preserve"> "210 = 210,000 [A] "_x000d_
 Celkem 210 = 210,000 [B]_x000d_</t>
  </si>
  <si>
    <t>894845</t>
  </si>
  <si>
    <t>ŠACHTY KANALIZAČNÍ PLASTOVÉ D 300MM</t>
  </si>
  <si>
    <t>894858</t>
  </si>
  <si>
    <t>ŠACHTY KANALIZAČNÍ PLASTOVÉ D 600MM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</si>
  <si>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</si>
  <si>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</si>
  <si>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</si>
  <si>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899632</t>
  </si>
  <si>
    <t>ZKOUŠKA VODOTĚSNOSTI POTRUBÍ DN DO 150MM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</si>
  <si>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</si>
  <si>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899652</t>
  </si>
  <si>
    <t>ZKOUŠKA VODOTĚSNOSTI POTRUBÍ DN DO 300MM</t>
  </si>
  <si>
    <t>89980</t>
  </si>
  <si>
    <t>TELEVIZNÍ PROHLÍDKA POTRUBÍ</t>
  </si>
  <si>
    <t xml:space="preserve"> "270,6 = 270,600 [A] "_x000d_
 Celkem 270,6 = 270,600 [B]_x000d_</t>
  </si>
  <si>
    <t>Položka zahrnuje:
- prohlídku potrubí televizní kamerou
- záznam prohlídky na nosičích DVD
- vyhotovení závěrečného písemného protokolu
Položka nezahrnuje:
- x</t>
  </si>
  <si>
    <t>D6</t>
  </si>
  <si>
    <t>919113</t>
  </si>
  <si>
    <t>ŘEZÁNÍ ASFALTOVÉHO KRYTU VOZOVEK TL DO 150MM</t>
  </si>
  <si>
    <t>D7</t>
  </si>
  <si>
    <t xml:space="preserve"> "869,4 = 869,400 [A] "_x000d_
 Celkem 869,4 = 869,400 [B]_x000d_</t>
  </si>
  <si>
    <t xml:space="preserve"> "1,87 = 1,870 [A] "_x000d_
 Celkem 1,87 = 1,870 [B]_x000d_</t>
  </si>
  <si>
    <t xml:space="preserve"> "2,505 = 2,505 [A] "_x000d_
 Celkem 2,505 = 2,505 [B]_x000d_</t>
  </si>
  <si>
    <t xml:space="preserve"> "2,759 = 2,759 [A] "_x000d_
 Celkem 2,759 = 2,759 [B]_x000d_</t>
  </si>
  <si>
    <t>SO 11-32-01</t>
  </si>
  <si>
    <t>R101441</t>
  </si>
  <si>
    <t>POPLATKY ZA NÁHRADNÍ ZÁSOBOVÁNÍ VODOU 1 CISTERNA PO DOBU 11 DNÍ</t>
  </si>
  <si>
    <t>R201441</t>
  </si>
  <si>
    <t>POPLATKY ZA NÁHRADNÍ ZÁSOBOVÁNÍ VODOU PROVIZORNÍ VODOVOD DN100 DÉLKY 15,0M - KOMPLETNÍ PROVEDENÍ</t>
  </si>
  <si>
    <t xml:space="preserve"> "183,113 = 183,113 [A] "_x000d_
 Celkem 183,113 = 183,113 [B]_x000d_</t>
  </si>
  <si>
    <t>11511</t>
  </si>
  <si>
    <t>ČERPÁNÍ VODY DO 500 L/MIN</t>
  </si>
  <si>
    <t>ČERPÁNÍ VODY DO 500 L/MIN PŘEČERPÁVÁNÍ SPLAŠKOVÝCH VOD</t>
  </si>
  <si>
    <t>Položka zahrnuje:
- čerpání vody na povrchu
- potrubí 
- pohotovost záložní čerpací soupravy
- zřízení čerpací jímky
- následná demontáž a likvidace těchto zařízení
Položka nezahrnuje:
- x</t>
  </si>
  <si>
    <t xml:space="preserve"> "12,872 = 12,872 [A] "_x000d_
 Celkem 12,872 = 12,872 [B]_x000d_</t>
  </si>
  <si>
    <t>13173A</t>
  </si>
  <si>
    <t>HLOUBENÍ JAM ZAPAŽ I NEPAŽ TŘ. I - BEZ DOPRAVY</t>
  </si>
  <si>
    <t xml:space="preserve"> "89,798 = 89,798 [A] "_x000d_
 Celkem 89,798 = 89,798 [B]_x000d_</t>
  </si>
  <si>
    <t xml:space="preserve"> "1233,272 = 1233,272 [A] "_x000d_
 Celkem 1233,272 = 1233,272 [B]_x000d_</t>
  </si>
  <si>
    <t xml:space="preserve"> "1335,942 = 1335,942 [A] "_x000d_
 Celkem 1335,942 = 1335,942 [B]_x000d_</t>
  </si>
  <si>
    <t xml:space="preserve"> "882,578 = 882,578 [A] "_x000d_
 Celkem 882,578 = 882,578 [B]_x000d_</t>
  </si>
  <si>
    <t xml:space="preserve"> "338,08 = 338,080 [A] "_x000d_
 Celkem 338,08 = 338,080 [B]_x000d_</t>
  </si>
  <si>
    <t xml:space="preserve"> "609,62 = 609,620 [A] "_x000d_
 Celkem 609,62 = 609,620 [B]_x000d_</t>
  </si>
  <si>
    <t xml:space="preserve"> "64,36 = 64,360 [A] "_x000d_
 Celkem 64,36 = 64,360 [B]_x000d_</t>
  </si>
  <si>
    <t>R14113</t>
  </si>
  <si>
    <t>PROTLAČOVÁNÍ OCELOVÉHO POTRUBÍ DN DO 100MM</t>
  </si>
  <si>
    <t>PODKL A VÝPLŇ VRSTVY ZE STABILIZOVANÉHO POPÍLKU CEMENTOPOPÍLKOVÁ SUSPENZE</t>
  </si>
  <si>
    <t xml:space="preserve"> "162,868 = 162,868 [A] "_x000d_
 Celkem 162,868 = 162,868 [B]_x000d_</t>
  </si>
  <si>
    <t>58730</t>
  </si>
  <si>
    <t>PŘEDLÁŽDĚNÍ KRYTU ZE SILNIČNÍCH DÍLCŮ (PANELŮ)</t>
  </si>
  <si>
    <t xml:space="preserve"> "404,9 = 404,900 [A] "_x000d_
 Celkem 404,9 = 404,900 [B]_x000d_</t>
  </si>
  <si>
    <t>72226</t>
  </si>
  <si>
    <t>VODOMĚRY</t>
  </si>
  <si>
    <t>VODOMĚRY VODOMĚRNÁ SESTAVA VE VODOMĚRNÉ ŠACHTĚ - KOMPLETNÍ PROVEDENÍ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</si>
  <si>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izolací, nejsou-li tyto práce předmětem jiné položky
- úprava, očištění a ošetření prostoru kolem instalace
- provedení požadovaných (i etapových) tlakových zkoušek, proplachu a desinfekce potrubí.
Položka nezahrnuje:
- x</t>
  </si>
  <si>
    <t>VODOMĚRY VÝMĚNA STÁVAJÍCÍHO VODOMĚRU VE STÁVAJÍCÍ VODOMĚRNÉ ŠACHTĚ - KOMPLETNÍ PROVEDENÍ</t>
  </si>
  <si>
    <t>85126</t>
  </si>
  <si>
    <t>POTRUBÍ Z TRUB LITINOVÝCH TLAKOVÝCH HRDLOVÝCH DN DO 80MM</t>
  </si>
  <si>
    <t>POTRUBÍ Z TRUB LITINOVÝCH TLAKOVÝCH HRDLOVÝCH DN DO 80MM SE ZÁMKOVÝMI SPOJI</t>
  </si>
  <si>
    <t xml:space="preserve"> "495,2 = 495,200 [A] "_x000d_
 Celkem 495,2 = 495,200 [B]_x000d_</t>
  </si>
  <si>
    <t>85127</t>
  </si>
  <si>
    <t>POTRUBÍ Z TRUB LITINOVÝCH TLAKOVÝCH HRDLOVÝCH DN DO 100MM</t>
  </si>
  <si>
    <t>POTRUBÍ Z TRUB LITINOVÝCH TLAKOVÝCH HRDLOVÝCH DN DO 100MM SE ZÁMKOVÝMI SPOJI</t>
  </si>
  <si>
    <t xml:space="preserve"> "5,4 = 5,400 [A] "_x000d_
 Celkem 5,4 = 5,400 [B]_x000d_</t>
  </si>
  <si>
    <t>87313</t>
  </si>
  <si>
    <t>POTRUBÍ Z TRUB PLASTOVÝCH TLAKOVÝCH SVAŘOVANÝCH DN DO 25MM</t>
  </si>
  <si>
    <t>POTRUBÍ Z TRUB PLASTOVÝCH TLAKOVÝCH SVAŘOVANÝCH DN DO 25MM D 32</t>
  </si>
  <si>
    <t xml:space="preserve"> "336,1 = 336,100 [A] "_x000d_
 Celkem 336,1 = 336,100 [B]_x000d_</t>
  </si>
  <si>
    <t>87314</t>
  </si>
  <si>
    <t>POTRUBÍ Z TRUB PLASTOVÝCH TLAKOVÝCH SVAŘOVANÝCH DN DO 40MM</t>
  </si>
  <si>
    <t>POTRUBÍ Z TRUB PLASTOVÝCH TLAKOVÝCH SVAŘOVANÝCH DN DO 40MM D 40</t>
  </si>
  <si>
    <t xml:space="preserve"> "25,3 = 25,300 [A] "_x000d_
 Celkem 25,3 = 25,300 [B]_x000d_</t>
  </si>
  <si>
    <t>87315</t>
  </si>
  <si>
    <t>POTRUBÍ Z TRUB PLASTOVÝCH TLAKOVÝCH SVAŘOVANÝCH DN DO 50MM</t>
  </si>
  <si>
    <t>POTRUBÍ Z TRUB PLASTOVÝCH TLAKOVÝCH SVAŘOVANÝCH DN DO 50MM D 63</t>
  </si>
  <si>
    <t xml:space="preserve"> "12,7 = 12,700 [A] "_x000d_
 Celkem 12,7 = 12,700 [B]_x000d_</t>
  </si>
  <si>
    <t xml:space="preserve"> "53 = 53,000 [A] "_x000d_
 Celkem 53 = 53,000 [B]_x000d_</t>
  </si>
  <si>
    <t>87814</t>
  </si>
  <si>
    <t>NASUNUTÍ PLAST TRUB DN DO 40MM DO CHRÁNIČKY</t>
  </si>
  <si>
    <t>Položka zahrnuje:
- pojízdná sedla (objímky)
- případně předepsané utěsnění konců chráničky
Položka nezahrnuje:
- dodávku potrubí</t>
  </si>
  <si>
    <t>891113</t>
  </si>
  <si>
    <t>ŠOUPÁTKA DN DO 25MM</t>
  </si>
  <si>
    <t>ŠOUPÁTKA DN DO 25MM ŠOUPÁTKO PRO DOMOVNÍ PŘÍPOJKY DN 5/4"</t>
  </si>
  <si>
    <t>Položka zahrnuje:
- kompletní montáž dle technologického předpisu
- dodávku armatury
- mimostaveništní a vnitrostaveništní dopravu
Položka nezahrnuje:
- x</t>
  </si>
  <si>
    <t>891114</t>
  </si>
  <si>
    <t>ŠOUPÁTKA DN DO 40MM</t>
  </si>
  <si>
    <t>ŠOUPÁTKA DN DO 40MM ŠOUPÁTKO PRO DOMOVNÍ PŘÍPOJKY DN 2"</t>
  </si>
  <si>
    <t>ŠOUPÁTKA DN DO 40MM ŠOUPÁTKO DN 3 / 2"</t>
  </si>
  <si>
    <t>891126</t>
  </si>
  <si>
    <t>ŠOUPÁTKA DN DO 80MM</t>
  </si>
  <si>
    <t>891426</t>
  </si>
  <si>
    <t>HYDRANTY PODZEMNÍ DN 80MM</t>
  </si>
  <si>
    <t>HYDRANTY PODZEMNÍ DN 80MM VČ POKLOPU</t>
  </si>
  <si>
    <t>891526</t>
  </si>
  <si>
    <t>HYDRANTY NADZEMNÍ DN 80MM</t>
  </si>
  <si>
    <t>891915</t>
  </si>
  <si>
    <t>ZEMNÍ SOUPRAVY DN DO 50MM S POKLOPEM</t>
  </si>
  <si>
    <t>891926</t>
  </si>
  <si>
    <t>ZEMNÍ SOUPRAVY DN DO 80MM S POKLOPEM</t>
  </si>
  <si>
    <t>893111</t>
  </si>
  <si>
    <t>ŠACHTY ARMATUR Z BETON DÍLCŮ PŮDORYS PLOCHY DO 1,5M2</t>
  </si>
  <si>
    <t>ŠACHTY ARMATUR Z BETON DÍLCŮ PŮDORYS PLOCHY DO 1,5M2 VČ LOŽE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</si>
  <si>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</si>
  <si>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893113</t>
  </si>
  <si>
    <t>ŠACHTY ARMATUR Z BETON DÍLCŮ PŮDORYS PLOCHY DO 3,5M2</t>
  </si>
  <si>
    <t>ŠACHTY ARMATUR Z BETON DÍLCŮ PŮDORYS PLOCHY DO 3,5M2 VČ LOŽE</t>
  </si>
  <si>
    <t>899308</t>
  </si>
  <si>
    <t>DOPLŇKY NA POTRUBÍ - SIGNALIZAČ VODIČ</t>
  </si>
  <si>
    <t xml:space="preserve"> "874,7 = 874,700 [A] "_x000d_
 Celkem 874,7 = 874,700 [B]_x000d_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</si>
  <si>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</si>
  <si>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899309</t>
  </si>
  <si>
    <t>DOPLŇKY NA POTRUBÍ - VÝSTRAŽNÁ FÓLIE</t>
  </si>
  <si>
    <t>89952A</t>
  </si>
  <si>
    <t>OBETONOVÁNÍ POTRUBÍ Z PROSTÉHO BETONU DO C20/25</t>
  </si>
  <si>
    <t xml:space="preserve"> "2,334 = 2,334 [A] "_x000d_
 Celkem 2,334 = 2,334 [B]_x000d_</t>
  </si>
  <si>
    <t>899611</t>
  </si>
  <si>
    <t>TLAKOVÉ ZKOUŠKY POTRUBÍ DN DO 80MM</t>
  </si>
  <si>
    <t xml:space="preserve"> "869,3 = 869,300 [A] "_x000d_
 Celkem 869,3 = 869,300 [B]_x000d_</t>
  </si>
  <si>
    <t>899621</t>
  </si>
  <si>
    <t>TLAKOVÉ ZKOUŠKY POTRUBÍ DN DO 100MM</t>
  </si>
  <si>
    <t>89971</t>
  </si>
  <si>
    <t>PROPLACH A DEZINFEKCE VODOVODNÍHO POTRUBÍ DN DO 80MM</t>
  </si>
  <si>
    <t xml:space="preserve"> "922,3 = 922,300 [A] "_x000d_
 Celkem 922,3 = 922,300 [B]_x000d_</t>
  </si>
  <si>
    <t>Položka zahrnuje:
- napuštění a vypuštění vody
- dodání vody a dezinfekčního prostředku
- bakteriologický rozbor vody
Položka nezahrnuje:
- x</t>
  </si>
  <si>
    <t>89972</t>
  </si>
  <si>
    <t>PROPLACH A DEZINFEKCE VODOVODNÍHO POTRUBÍ DN DO 100MM</t>
  </si>
  <si>
    <t xml:space="preserve"> "49,4 = 49,400 [A] "_x000d_
 Celkem 49,4 = 49,400 [B]_x000d_</t>
  </si>
  <si>
    <t>R89311</t>
  </si>
  <si>
    <t>ŠACHTY ARMATUR Z BETON DÍLCŮ OBNOVENÍ ZAKRYTÍ STÁV ARMATURNÍ ŠACHTY VČ POKLOPU - KOMPLETNÍ PROVEDENÍ</t>
  </si>
  <si>
    <t>R894871</t>
  </si>
  <si>
    <t>ŠACHTY PLASTOVÉ VODOMĚRNÉ VČ LOŽE</t>
  </si>
  <si>
    <t>935812</t>
  </si>
  <si>
    <t>ŽLABY A RIGOLY DLÁŽDĚNÉ Z KOSTEK DROBNÝCH DO BETONU TL 100MM</t>
  </si>
  <si>
    <t xml:space="preserve"> "0,8 = 0,800 [A] "_x000d_
 Celkem 0,8 = 0,800 [B]_x000d_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</si>
  <si>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</si>
  <si>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93658</t>
  </si>
  <si>
    <t>OCHRANNÉ TYČOVÉ ZNAKY - ORIENTAČNÍ SLOUPKY</t>
  </si>
  <si>
    <t>Položka zahrnuje:
- veškerý materiál, výrobky a polotovary
- mimostaveništní a vnitrostaveništní doprava (rovněž přesuny)
- naložení a složení,případně s uložením
Položka nezahrnuje:
- x</t>
  </si>
  <si>
    <t>96911</t>
  </si>
  <si>
    <t>VYBOURÁNÍ POTRUBÍ DN DO 50MM VODOVODNÍCH</t>
  </si>
  <si>
    <t xml:space="preserve"> "108 = 108,000 [A] "_x000d_
 Celkem 108 = 108,000 [B]_x000d_</t>
  </si>
  <si>
    <t>96912</t>
  </si>
  <si>
    <t>VYBOURÁNÍ POTRUBÍ DN DO 100MM VODOVODNÍCH</t>
  </si>
  <si>
    <t xml:space="preserve"> "43 = 43,000 [A] "_x000d_
 Celkem 43 = 43,000 [B]_x000d_</t>
  </si>
  <si>
    <t>969233</t>
  </si>
  <si>
    <t>VYBOURÁNÍ POTRUBÍ DN DO 150MM KANALIZAČ</t>
  </si>
  <si>
    <t>969234</t>
  </si>
  <si>
    <t>VYBOURÁNÍ POTRUBÍ DN DO 200MM KANALIZAČ</t>
  </si>
  <si>
    <t xml:space="preserve"> "21 = 21,000 [A] "_x000d_
 Celkem 21 = 21,000 [B]_x000d_</t>
  </si>
  <si>
    <t>R196688</t>
  </si>
  <si>
    <t>VYBOURÁNÍ ŠACHET KOMPLETNÍCH ZDĚNÉ ŠACHTY</t>
  </si>
  <si>
    <t>R296688</t>
  </si>
  <si>
    <t>VYBOURÁNÍ ŠACHET KOMPLETNÍCH BETONOVÉ ŠACHTY</t>
  </si>
  <si>
    <t>R396688</t>
  </si>
  <si>
    <t>VYBOURÁNÍ ŠACHET KOMPLETNÍCH ODSTRANĚNÍ ZAKRYTÍ STÁVAJÍCÍ VODOMĚRNÉ ŠACHTY</t>
  </si>
  <si>
    <t>D8</t>
  </si>
  <si>
    <t xml:space="preserve"> "2646,14 = 2646,140 [A] "_x000d_
 Celkem 2646,14 = 2646,140 [B]_x000d_</t>
  </si>
  <si>
    <t xml:space="preserve"> ",049 = 0,049 [A] "_x000d_
 Celkem 0,049 = 0,049 [B]_x000d_</t>
  </si>
  <si>
    <t xml:space="preserve"> "9,5 = 9,500 [A] "_x000d_
 Celkem 9,5 = 9,500 [B]_x000d_</t>
  </si>
  <si>
    <t xml:space="preserve"> "347,915 = 347,915 [A] "_x000d_
 Celkem 347,915 = 347,915 [B]_x000d_</t>
  </si>
  <si>
    <t>SO 11-32-02</t>
  </si>
  <si>
    <t xml:space="preserve"> "4,38 = 4,380 [A] "_x000d_
 Celkem 4,38 = 4,380 [B]_x000d_</t>
  </si>
  <si>
    <t xml:space="preserve"> "67,089 = 67,089 [A] "_x000d_
 Celkem 67,089 = 67,089 [B]_x000d_</t>
  </si>
  <si>
    <t xml:space="preserve"> "4,049 = 4,049 [A] "_x000d_
 Celkem 4,049 = 4,049 [B]_x000d_</t>
  </si>
  <si>
    <t xml:space="preserve"> "75,518 = 75,518 [A] "_x000d_
 Celkem 75,518 = 75,518 [B]_x000d_</t>
  </si>
  <si>
    <t xml:space="preserve"> "55,585 = 55,585 [A] "_x000d_
 Celkem 55,585 = 55,585 [B]_x000d_</t>
  </si>
  <si>
    <t xml:space="preserve"> "1,098 = 1,098 [A] "_x000d_
 Celkem 1,098 = 1,098 [B]_x000d_</t>
  </si>
  <si>
    <t xml:space="preserve"> "21,9 = 21,900 [A] "_x000d_
 Celkem 21,9 = 21,900 [B]_x000d_</t>
  </si>
  <si>
    <t>PODKLADNÍ A VÝPLŇOVÉ VRSTVY Z PROSTÉHO BETONU C12/15 BLOKY</t>
  </si>
  <si>
    <t xml:space="preserve"> "0,095 = 0,095 [A] "_x000d_
 Celkem 0,095 = 0,095 [B]_x000d_</t>
  </si>
  <si>
    <t>VODOMĚRY SDRUŽENÝ VODOMĚR DN50</t>
  </si>
  <si>
    <t xml:space="preserve"> "6,3 = 6,300 [A] "_x000d_
 Celkem 6,3 = 6,300 [B]_x000d_</t>
  </si>
  <si>
    <t>891115</t>
  </si>
  <si>
    <t>ŠOUPÁTKA DN DO 50MM</t>
  </si>
  <si>
    <t>ŠOUPÁTKA DN DO 80MM S RUČNÍM KOLEM</t>
  </si>
  <si>
    <t>891326</t>
  </si>
  <si>
    <t>MONTÁŽNÍ VLOŽKY DN DO 80MM</t>
  </si>
  <si>
    <t>891626</t>
  </si>
  <si>
    <t>KLAPKY DN DO 80MM</t>
  </si>
  <si>
    <t>KLAPKY DN DO 80MM ZPĚTNÁ KLAPKA</t>
  </si>
  <si>
    <t>893114</t>
  </si>
  <si>
    <t>ŠACHTY ARMATUR Z BETON DÍLCŮ PŮDORYS PLOCHY DO 4,5M2</t>
  </si>
  <si>
    <t>ŠACHTY ARMATUR Z BETON DÍLCŮ PŮDORYS PLOCHY DO 4,5M2 KOMPLETNÍ ZHOTOVENÍ VODOMĚRNÉ ŠACHTY VČ PODKLADNÍCH VRSTEV DLE VÝKRESU "SKLADBA VODOVODNÍ PŘÍPOJKY"</t>
  </si>
  <si>
    <t xml:space="preserve"> "2,8 = 2,800 [A] "_x000d_
 Celkem 2,8 = 2,800 [B]_x000d_</t>
  </si>
  <si>
    <t>89942</t>
  </si>
  <si>
    <t>VÝŘEZ, VÝSEK, ÚTES NA POTRUBÍ DN DO 100MM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</si>
  <si>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</si>
  <si>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R891715</t>
  </si>
  <si>
    <t>KOŠE DN DO 50MM LAPAČ NEČISTOT</t>
  </si>
  <si>
    <t>91781</t>
  </si>
  <si>
    <t>VÝŠKOVÁ ÚPRAVA OBRUBNÍKŮ BETONOVÝCH</t>
  </si>
  <si>
    <t>Položka zahrnuje:
- vytrhání, očištění, manipulaci
- nové betonové lože a osazení. 
Položka nezahrnuje:
- nutné doplnění novými obrubami se uvede v položkách 9172 až 9177</t>
  </si>
  <si>
    <t>OCHRANNÉ TYČOVÉ ZNAKY - ORIENTAČNÍ SLOUPKY VČ ZÁKLADU</t>
  </si>
  <si>
    <t xml:space="preserve"> "142,276 = 142,276 [A] "_x000d_
 Celkem 142,276 = 142,276 [B]_x000d_</t>
  </si>
  <si>
    <t xml:space="preserve"> "0,912 = 0,912 [A] "_x000d_
 Celkem 0,912 = 0,912 [B]_x000d_</t>
  </si>
  <si>
    <t>SO 11-50-01</t>
  </si>
  <si>
    <t>014201</t>
  </si>
  <si>
    <t>POPLATKY ZA ZEMNÍK - ZEMINA</t>
  </si>
  <si>
    <t xml:space="preserve"> "dle pol.č.12573: 300,0m3 = 300,000 [A] "_x000d_
 Celkem 300 = 300,000 [B]_x000d_</t>
  </si>
  <si>
    <t>Položka zahrnuje:
- veškeré poplatky majiteli zemníku související s nákupem zeminy (nikoliv s otvírkou zemníku)
Položka nezahrnuje:
- x</t>
  </si>
  <si>
    <t xml:space="preserve"> "`ze situace` "_x000d_
 "komunikace: 1940,0m2*0,20 = 388,000 [A] "_x000d_
 "odstavná stání: (134,0m2+184,0m2)*0,20 = 63,600 [B] "_x000d_
 "Celkem: A+B = 451,600 [C] "_x000d_
 Celkem 451,6 = 451,600 [E]_x000d_</t>
  </si>
  <si>
    <t>11351A</t>
  </si>
  <si>
    <t>ODSTRANĚNÍ ZÁHONOVÝCH OBRUBNÍKŮ - BEZ DOPRAVY</t>
  </si>
  <si>
    <t xml:space="preserve"> "ze situace: 101,0m+89,0m = 190,000 [A] "_x000d_
 Celkem 190 = 190,000 [B]_x000d_</t>
  </si>
  <si>
    <t>113763</t>
  </si>
  <si>
    <t>FRÉZOVÁNÍ DRÁŽKY PRŮŘEZU DO 300MM2 V ASFALTOVÉ VOZOVCE</t>
  </si>
  <si>
    <t xml:space="preserve"> "12 x 25mm podél obrubníků z pol.č.917223, 917224: 755,0m+48,0m = 803,000 [A] "_x000d_
 Celkem 803 = 803,000 [B]_x000d_</t>
  </si>
  <si>
    <t>Položka zahrnuje:
- veškerou manipulaci s vybouranou sutí a s vybouranými hmotami vč. uložení na skládku.
Položka nezahrnuje:
- x</t>
  </si>
  <si>
    <t>12373A</t>
  </si>
  <si>
    <t>ODKOP PRO SPOD STAVBU SILNIC A ŽELEZNIC TŘ. I - BEZ DOPRAVY</t>
  </si>
  <si>
    <t xml:space="preserve"> "`ze situace a řezů` "_x000d_
 "komunikace: 1940,0m2*0,20 = 388,000 [A] "_x000d_
 "odstavná stání: (134,0m2+184,0m2)*0,27 = 85,860 [B] "_x000d_
 "pro AZ: 1000,0m2*0,30 = 300,000 [C] "_x000d_
 "Celkem: A+B+C = 773,860 [D] "_x000d_
 Celkem 773,86 = 773,860 [F]_x000d_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</si>
  <si>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</si>
  <si>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ZEMINA ZE ZEMNÍKU</t>
  </si>
  <si>
    <t xml:space="preserve"> "natěžení a dovoz vhodné zeminy pro AZ z pol.č.17130: 300,0m3 = 300,000 [A] "_x000d_
 Celkem 300 = 300,000 [B]_x000d_</t>
  </si>
  <si>
    <t xml:space="preserve"> "potrubí DN150: 4,00*1,25*0,90 = 4,500 [A] "_x000d_
 Celkem 4,5 = 4,500 [B]_x000d_</t>
  </si>
  <si>
    <t>13373A</t>
  </si>
  <si>
    <t>HLOUBENÍ ŠACHET ZAPAŽ I NEPAŽ TŘ. I - BEZ DOPRAVY</t>
  </si>
  <si>
    <t xml:space="preserve"> "pro šachty na trativodu: 2*1,50*1,50*1,25 = 5,625 [A] "_x000d_
 Celkem 5,625 = 5,625 [B]_x000d_</t>
  </si>
  <si>
    <t xml:space="preserve"> "uložení výkopu na skládku/deponii z pol.č.12373A, 13273A, 13373A: 773,86m3+4,5m3+5,625m3 = 783,985 [A] "_x000d_
 Celkem 783,985 = 783,985 [B]_x000d_</t>
  </si>
  <si>
    <t>17130</t>
  </si>
  <si>
    <t>ULOŽENÍ SYPANINY DO NÁSYPŮ V AKTIVNÍ ZÓNĚ SE ZHUTNĚNÍM</t>
  </si>
  <si>
    <t>POLOŽKA BUDE ČERPÁNA SE SOUHLASEM TDS A INVESTORA</t>
  </si>
  <si>
    <t xml:space="preserve"> "ze situace: 1000,0m2*0,30 = 300,000 [A] "_x000d_
 Celkem 300 = 300,000 [B]_x000d_</t>
  </si>
  <si>
    <t xml:space="preserve"> "potrubí DN150: 4,00*0,70*0,90 = 2,520 [A] "_x000d_
 "drenážní šachty: 2*1,75*1,15 = 4,025 [B] "_x000d_
 "Celkem: A+B = 6,545 [C] "_x000d_
 Celkem 6,545 = 6,545 [D]_x000d_</t>
  </si>
  <si>
    <t xml:space="preserve"> "potrubí DN150: 4,00*0,90*0,55 = 1,980 [A] "_x000d_
 Celkem 1,98 = 1,980 [B]_x000d_</t>
  </si>
  <si>
    <t xml:space="preserve"> "ze situace: 2140,0m2 = 2140,000 [A] "_x000d_
 Celkem 2140 = 2140,000 [B]_x000d_</t>
  </si>
  <si>
    <t>21197</t>
  </si>
  <si>
    <t>OPLÁŠTĚNÍ ODVODŇOVACÍCH ŽEBER Z GEOTEXTILIE</t>
  </si>
  <si>
    <t>TYP S1</t>
  </si>
  <si>
    <t xml:space="preserve"> "opláštění trativodu z pol.č.26262: 155,00*2,00 = 310,000 [A] "_x000d_
 Celkem 310 = 310,000 [B]_x000d_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</si>
  <si>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</si>
  <si>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</t>
  </si>
  <si>
    <t>TRATIVODY KOMPLET Z TRUB Z PLAST HMOT DN DO 100MM</t>
  </si>
  <si>
    <t xml:space="preserve"> "ze situace: 68,0m+39,0m+15,0m+33,0m = 155,000 [A] "_x000d_
 Celkem 155 = 155,000 [B]_x000d_</t>
  </si>
  <si>
    <t xml:space="preserve"> "potrubí DN150: 4,00*0,10*0,90 = 0,360 [A] "_x000d_
 Celkem 0,36 = 0,360 [B]_x000d_</t>
  </si>
  <si>
    <t>56324</t>
  </si>
  <si>
    <t>VOZOVKOVÉ VRSTVY Z VIBROVANÉHO ŠTĚRKU TL. DO 200MM</t>
  </si>
  <si>
    <t xml:space="preserve"> "pod dlažbu z pol.č.582612: 299,0m2 = 299,000 [A] "_x000d_
 Celkem 299 = 299,000 [B]_x000d_</t>
  </si>
  <si>
    <t xml:space="preserve"> "z pol.č.574A45: 1640,0m2*0,25 = 410,000 [A] "_x000d_
 "`ze situace a řezů` "_x000d_
 "odstavné stání 1: 14,00*2,4m2 = 33,600 [B] "_x000d_
 "odstavné stání 2: 33,00*1,0m2+5,00*0,42m2 = 35,100 [C] "_x000d_
 "Celkem: A+B+C = 478,700 [D] "_x000d_
 Celkem 478,7 = 478,700 [F]_x000d_</t>
  </si>
  <si>
    <t>56362</t>
  </si>
  <si>
    <t>VOZOVKOVÉ VRSTVY Z RECYKLOVANÉHO MATERIÁLU TL DO 100MM</t>
  </si>
  <si>
    <t>S VYUŽITÍM VYFRÉZOVANÉHO MATERIÁLU ZE STAVBY</t>
  </si>
  <si>
    <t xml:space="preserve"> "dle pol.č.574A45: 1640,0m2 = 1640,000 [A] "_x000d_
 Celkem 1640 = 1640,000 [B]_x000d_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</si>
  <si>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</si>
  <si>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56930</t>
  </si>
  <si>
    <t>ZPEVNĚNÍ KRAJNIC ZE ŠTĚRKODRTI</t>
  </si>
  <si>
    <t xml:space="preserve"> "za obrubníky, ze situace a řezů: 701,00*0,075m2 = 52,575 [A] "_x000d_
 Celkem 52,575 = 52,575 [B]_x000d_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</si>
  <si>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</si>
  <si>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0,7KG/M2</t>
  </si>
  <si>
    <t xml:space="preserve"> "pod recyklát z pol.č.56362: 1640,0m2 = 1640,000 [A] "_x000d_
 Celkem 1640 = 1640,000 [B]_x000d_</t>
  </si>
  <si>
    <t>0,3KG/M2</t>
  </si>
  <si>
    <t xml:space="preserve"> "pod ACO z pol.č.574A45: 1640,0m2 = 1640,000 [A] "_x000d_
 Celkem 1640 = 1640,000 [B]_x000d_</t>
  </si>
  <si>
    <t>574A45</t>
  </si>
  <si>
    <t>ASFALTOVÝ BETON PRO OBRUSNÉ VRSTVY ACO 16 TL. 50MM</t>
  </si>
  <si>
    <t xml:space="preserve"> "ze situace: 1640,0m2 = 1640,000 [A] "_x000d_
 Celkem 1640 = 1640,000 [B]_x000d_</t>
  </si>
  <si>
    <t>57621</t>
  </si>
  <si>
    <t>POSYP KAMENIVEM DRCENÝM 5KG/M2</t>
  </si>
  <si>
    <t>3,0KG/M2</t>
  </si>
  <si>
    <t xml:space="preserve"> "na infiltrační postřik z pol.č.572123: 1640,0m2 = 1640,000 [A] "_x000d_
 Celkem 1640 = 1640,000 [B]_x000d_</t>
  </si>
  <si>
    <t>Položka zahrnuje:
- dodání kameniva předepsané kvality a zrnitosti
- posyp předepsaným množstvím
Položka nezahrnuje:
- x</t>
  </si>
  <si>
    <t>VEGETAČNÍ ZÁMKOVÁ DLAŽBA (ŠIROKÁ SPÁRA)</t>
  </si>
  <si>
    <t xml:space="preserve"> "`ze situace` "_x000d_
 "odstavné stání 1: 126,0m2 = 126,000 [A] "_x000d_
 "odstavné stání 2: 173,0m2 = 173,000 [B] "_x000d_
 "Celkem: A+B = 299,000 [C] "_x000d_
 Celkem 299 = 299,000 [E]_x000d_</t>
  </si>
  <si>
    <t xml:space="preserve"> "ze situace: 15,0m2 = 15,000 [A] "_x000d_
 Celkem 15 = 15,000 [B]_x000d_</t>
  </si>
  <si>
    <t xml:space="preserve"> "přípojky drenáže, ze situace: 4,0m = 4,000 [A] "_x000d_
 Celkem 4 = 4,000 [B]_x000d_</t>
  </si>
  <si>
    <t>895811</t>
  </si>
  <si>
    <t>DRENÁŽNÍ ŠACHTICE NORMÁLNÍ Z PLAST DÍLCŮ ŠN 60</t>
  </si>
  <si>
    <t>PLAST</t>
  </si>
  <si>
    <t xml:space="preserve"> "na trativodu, ze situace: 2ks = 2,000 [A] "_x000d_
 Celkem 2 = 2,000 [B]_x000d_</t>
  </si>
  <si>
    <t>89921</t>
  </si>
  <si>
    <t>VÝŠKOVÁ ÚPRAVA POKLOPŮ</t>
  </si>
  <si>
    <t xml:space="preserve"> "ze situace: 5ks = 5,000 [A] "_x000d_
 Celkem 5 = 5,000 [B]_x000d_</t>
  </si>
  <si>
    <t>Položka zahrnuje:
- všechny nutné práce a materiály pro zvýšení nebo snížení zařízení (včetně nutné úpravy stávajícího povrchu vozovky nebo chodníku)
Položka nezahrnuje:
- x</t>
  </si>
  <si>
    <t xml:space="preserve"> "dle pol.č.87433: 4,0m = 4,000 [A] "_x000d_
 Celkem 4 = 4,000 [B]_x000d_</t>
  </si>
  <si>
    <t>914121</t>
  </si>
  <si>
    <t>DOPRAVNÍ ZNAČKY ZÁKLADNÍ VELIKOSTI OCELOVÉ FÓLIE TŘ 1 - DODÁVKA A MONTÁŽ</t>
  </si>
  <si>
    <t xml:space="preserve"> "`ze situace` "_x000d_
 "B1: 1ks = 1,000 [A] "_x000d_
 "E12: 1ks = 1,000 [B] "_x000d_
 "Celkem: A+B = 2,000 [C] "_x000d_
 Celkem 2 = 2,000 [E]_x000d_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</si>
  <si>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</si>
  <si>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</si>
  <si>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</si>
  <si>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 xml:space="preserve"> "pro značky z pol.č.914121, ze situace: 1ks = 1,000 [A] "_x000d_
 Celkem 1 = 1,000 [B]_x000d_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</si>
  <si>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</si>
  <si>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</si>
  <si>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</si>
  <si>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 xml:space="preserve"> "ze situace, V13a: 2,0m2 = 2,000 [A] "_x000d_
 Celkem 2 = 2,000 [B]_x000d_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</si>
  <si>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</si>
  <si>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</si>
  <si>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</si>
  <si>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 xml:space="preserve"> "ze situace: 481,0m+173,0m+101,0m = 755,000 [A] "_x000d_
 Celkem 755 = 755,000 [B]_x000d_</t>
  </si>
  <si>
    <t xml:space="preserve"> "ze situace, nájezdový obrubník: 15,0m+33,0m = 48,000 [A] "_x000d_
 Celkem 48 = 48,000 [B]_x000d_</t>
  </si>
  <si>
    <t>931323</t>
  </si>
  <si>
    <t>TĚSNĚNÍ DILATAČ SPAR ASF ZÁLIVKOU MODIFIK PRŮŘ DO 300MM2</t>
  </si>
  <si>
    <t xml:space="preserve"> "přebytečná zemina z pol.č.12373A, 13273A, 13373A, 17411: (773,86m3+4,5m3+5,625m3-6,545m3)*2,0t/m3 = 1554,880 [A] "_x000d_
 Celkem 1554,88 = 1554,880 [B]_x000d_</t>
  </si>
  <si>
    <t xml:space="preserve"> "obrubníky z pol.č.11351: 190,0m*0,04t/m = 7,600 [A] "_x000d_
 Celkem 7,6 = 7,600 [B]_x000d_</t>
  </si>
  <si>
    <t xml:space="preserve"> "z pol.č.11332A: 451,6m3*1,9t/m3 = 858,040 [A] "_x000d_
 Celkem 858,04 = 858,040 [B]_x000d_</t>
  </si>
  <si>
    <t>SO 11-50-02</t>
  </si>
  <si>
    <t>R03710</t>
  </si>
  <si>
    <t>NÁKLADY VYPLÝVAJÍCÍ Z ČÁSTI B.8 ZOV</t>
  </si>
  <si>
    <t>Pomocné konstrukce, vysprávky komunikací apod. dle B.8 ZOV</t>
  </si>
  <si>
    <t>R03711</t>
  </si>
  <si>
    <t>NÁKLADY VYPLÝVAJÍCÍ Z SO11-50-02</t>
  </si>
  <si>
    <t>- pasportizace před a po stavbě
- oprava komunikace na základě vyhodnocení pasportu, rozsah viz TZ</t>
  </si>
  <si>
    <t>SO 11-51-01</t>
  </si>
  <si>
    <t xml:space="preserve"> "dle pol.č.12573.B: 318,0m3 = 318,000 [A] "_x000d_
 Celkem 318 = 318,000 [B]_x000d_</t>
  </si>
  <si>
    <t>014211</t>
  </si>
  <si>
    <t>POPLATKY ZA ZEMNÍK - ORNICE</t>
  </si>
  <si>
    <t xml:space="preserve"> "dle pol.č.12573.A: 66,75m3 = 66,750 [A] "_x000d_
 Celkem 66,75 = 66,750 [B]_x000d_</t>
  </si>
  <si>
    <t>11130</t>
  </si>
  <si>
    <t>SEJMUTÍ DRNU</t>
  </si>
  <si>
    <t xml:space="preserve"> "tl. 100mm, ze situace: 56,0m2+722,0m2+95,0m2 = 873,000 [A] "_x000d_
 Celkem 873 = 873,000 [B]_x000d_</t>
  </si>
  <si>
    <t xml:space="preserve">Položka zahrnuje:
- vodorovnou dopravu  a uložení na skládku
Položka nezahrnuje:
- x</t>
  </si>
  <si>
    <t>11317</t>
  </si>
  <si>
    <t>ODSTRAN KRYTU ZPEVNĚNÝCH PLOCH Z DLAŽEB KOSTEK</t>
  </si>
  <si>
    <t>VČ ODVOZU A ULOŽENÍ NA DEPONII MĚSTA RAKOVNÍK</t>
  </si>
  <si>
    <t xml:space="preserve"> "ze situace: (21,0m2+62,0m2)*0,12 = 9,960 [A] "_x000d_
 Celkem 9,96 = 9,960 [B]_x000d_</t>
  </si>
  <si>
    <t>11318A</t>
  </si>
  <si>
    <t>ODSTRANĚNÍ KRYTU ZPEVNĚNÝCH PLOCH Z DLAŽDIC - BEZ DOPRAVY</t>
  </si>
  <si>
    <t xml:space="preserve"> "ze situace: (22,0m2+209,0m2+4,0m2)*0,06 = 14,100 [A] "_x000d_
 Celkem 14,1 = 14,100 [B]_x000d_</t>
  </si>
  <si>
    <t xml:space="preserve"> "`ze situace` "_x000d_
 "komunikace asfalt: (380,0m2+9,0m2+123,0m2)*0,35 = 179,200 [A] "_x000d_
 "žulové kostky: 83,0m2*0,35 = 29,050 [B] "_x000d_
 "zámková dlažba: 235,0m2*0,24 = 56,400 [C] "_x000d_
 "Celkem: A+B+C = 264,650 [D] "_x000d_
 Celkem 264,65 = 264,650 [F]_x000d_</t>
  </si>
  <si>
    <t xml:space="preserve"> "ze situace: 10,0m+177,0m+21,0m = 208,000 [A] "_x000d_
 Celkem 208 = 208,000 [B]_x000d_</t>
  </si>
  <si>
    <t>11352A</t>
  </si>
  <si>
    <t>ODSTRANĚNÍ CHODNÍKOVÝCH A SILNIČNÍCH OBRUBNÍKŮ BETONOVÝCH - BEZ DOPRAVY</t>
  </si>
  <si>
    <t xml:space="preserve"> "ze situace: 178,0m+10,0m = 188,000 [A] "_x000d_
 Celkem 188 = 188,000 [B]_x000d_</t>
  </si>
  <si>
    <t>11372</t>
  </si>
  <si>
    <t>FRÉZOVÁNÍ ZPEVNĚNÝCH PLOCH ASFALTOVÝCH</t>
  </si>
  <si>
    <t xml:space="preserve"> "`ze situace` "_x000d_
 "asfaltová plocha: (380,0m2+9,0m2+246,0m2)*0,12 = 76,200 [A] "_x000d_
 "na žulových kostkách: (21,0m2+62,0m2)*0,05 = 4,150 [B] "_x000d_
 "Celkem: A+B = 80,350 [C] "_x000d_
 Celkem 80,35 = 80,350 [E]_x000d_</t>
  </si>
  <si>
    <t xml:space="preserve"> "12 x 25mm podél obrubníků: 4,0m+180,0m+10,0m = 194,000 [A] "_x000d_
 Celkem 194 = 194,000 [B]_x000d_</t>
  </si>
  <si>
    <t xml:space="preserve"> "`ze situace a řezů` "_x000d_
 "tl.0,2m: (12,0m2+49,0m2+202,0m2+18,0m2+45,0m2)*0,20 = 65,200 [A] "_x000d_
 "tl. 0,4m: (49,0m2+49,0m2+60,0m2+60,0m2+95,0m2+45,0m2+48,0m2+60,0m2+42,0m2)*0,40 = 203,200 [B] "_x000d_
 "pro AZ: 708,0m2*0,30 = 212,400 [C] "_x000d_
 "Celkem: A+B+C = 480,800 [D] "_x000d_
 Celkem 480,8 = 480,800 [F]_x000d_</t>
  </si>
  <si>
    <t>A</t>
  </si>
  <si>
    <t>ORNICE ZE ZEMNÍKU</t>
  </si>
  <si>
    <t xml:space="preserve"> "nastěžení a dovoz ornice z pol.č.18230: 66,75m3 = 66,750 [A] "_x000d_
 Celkem 66,75 = 66,750 [B]_x000d_</t>
  </si>
  <si>
    <t>B</t>
  </si>
  <si>
    <t xml:space="preserve"> "natěžení a dovoz vhodné zeminy pro násyp a AZ z pol.č.17110,17130: 105,6m3+212,4m3 = 318,000 [A] "_x000d_
 Celkem 318 = 318,000 [B]_x000d_</t>
  </si>
  <si>
    <t>C</t>
  </si>
  <si>
    <t>ZEMINA Z DEPONIE</t>
  </si>
  <si>
    <t xml:space="preserve"> "natěžení a dovoz zeminy pro zásyp z pol.č.17411: 2,8m3 = 2,800 [A] "_x000d_
 Celkem 2,8 = 2,800 [B]_x000d_</t>
  </si>
  <si>
    <t xml:space="preserve"> "přípojka drenáže: 20,00*1,25*0,70 = 17,500 [A] "_x000d_
 Celkem 17,5 = 17,500 [B]_x000d_</t>
  </si>
  <si>
    <t>17110</t>
  </si>
  <si>
    <t>ULOŽENÍ SYPANINY DO NÁSYPŮ SE ZHUTNĚNÍM</t>
  </si>
  <si>
    <t xml:space="preserve"> "`ze situace a řezů` "_x000d_
 "tl. 0,15m: (10,0m2+6,0m2+24,0m2)*0,15 = 6,000 [A] "_x000d_
 "tl. 0,2m: (29,0m2+380,0m2+9,0m2)*0,20 = 83,600 [B] "_x000d_
 "tl. 0,4m: (5,0m2+7,0m2+28,0m2)*0,40 = 16,000 [C] "_x000d_
 "Celkem: A+B+C = 105,600 [D] "_x000d_
 Celkem 105,6 = 105,600 [F]_x000d_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</si>
  <si>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</si>
  <si>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"uložení výkopu na skládku/deponii z pol.č.12373A, 13273A: 480,8m3+17,5m3 = 498,300 [A] "_x000d_
 Celkem 498,3 = 498,300 [B]_x000d_</t>
  </si>
  <si>
    <t xml:space="preserve"> "ze situace: 708,0m2*0,30 = 212,400 [A] "_x000d_
 Celkem 212,4 = 212,400 [B]_x000d_</t>
  </si>
  <si>
    <t xml:space="preserve"> "potrubí DN200: 20,00*0,70*0,20 = 2,800 [A] "_x000d_
 Celkem 2,8 = 2,800 [B]_x000d_</t>
  </si>
  <si>
    <t xml:space="preserve"> "potrubí DN200: 20,00*0,4m2 = 8,000 [A] "_x000d_
 Celkem 8 = 8,000 [B]_x000d_</t>
  </si>
  <si>
    <t xml:space="preserve"> "ze situace: 597,0m2+708,0m2 = 1305,000 [A] "_x000d_
 Celkem 1305 = 1305,000 [B]_x000d_</t>
  </si>
  <si>
    <t xml:space="preserve"> "ze situace: 445,0m2*0,15 = 66,750 [A] "_x000d_
 Celkem 66,75 = 66,750 [B]_x000d_</t>
  </si>
  <si>
    <t xml:space="preserve"> "z pol.č.18230: 445,0m2 = 445,000 [A] "_x000d_
 Celkem 445 = 445,000 [B]_x000d_</t>
  </si>
  <si>
    <t>184721</t>
  </si>
  <si>
    <t xml:space="preserve">ZDRAVOTNÍ ŘEZ VĚTVÍ STROMŮ  KMENE D DO 50CM</t>
  </si>
  <si>
    <t xml:space="preserve"> "ze situace: 9ks = 9,000 [A] "_x000d_
 Celkem 9 = 9,000 [B]_x000d_</t>
  </si>
  <si>
    <t>Položka zahrnuje:
- odstranění větví suchých a odumírajících
- odstranění větví nevhodných po stránce tvaru a budoucího vývoje koruny
- odstranění větví napadených patogenními organismy
- odstranění větví se silně sníženou vitalitou
- odstranění sekundárních výhonů
Položka nezahrnuje:
- x</t>
  </si>
  <si>
    <t>18481</t>
  </si>
  <si>
    <t>OCHRANA STROMŮ BEDNĚNÍM</t>
  </si>
  <si>
    <t xml:space="preserve"> "ze situace: 9ks*4,00*2,00 = 72,000 [A] "_x000d_
 Celkem 72 = 72,000 [B]_x000d_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</si>
  <si>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</si>
  <si>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184E2</t>
  </si>
  <si>
    <t>PŘESAZOVÁNÍ STROMŮ</t>
  </si>
  <si>
    <t xml:space="preserve"> "ze situace: 1ks = 1,000 [A] "_x000d_
 Celkem 1 = 1,000 [B]_x000d_</t>
  </si>
  <si>
    <t xml:space="preserve">Položka  zahrnuje:
-  vykopání na původním místě
- hloubení jamek pro nové osazení (min. rozměry pro stromy 50/50/50cm)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</t>
  </si>
  <si>
    <t xml:space="preserve"> "opláštění trativodu z pol.č.26263: 157,00*2,00 = 314,000 [A] "_x000d_
 Celkem 314 = 314,000 [B]_x000d_</t>
  </si>
  <si>
    <t xml:space="preserve"> "ze situace: 157,0m = 157,000 [A] "_x000d_
 Celkem 157 = 157,000 [B]_x000d_</t>
  </si>
  <si>
    <t>27210.R</t>
  </si>
  <si>
    <t>ZÁKLADY Z DÍLCŮ KOMPOZITOVÝCH</t>
  </si>
  <si>
    <t>Plastová základna z polykarbonátu s ocelovým rámem z pozinkované oceli nebo oceli s povrchovou úpravou o rozměrech 950 x 810 x 700 mm. Součástí základny jsou vylamovací prvky pro protažení kabelových průchodek.</t>
  </si>
  <si>
    <t xml:space="preserve"> "pro nabíjecí stanici elektromobilu: 4ks = 4,000 [A] "_x000d_
 Celkem 4 = 4,000 [B]_x000d_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</si>
  <si>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</si>
  <si>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 xml:space="preserve"> "pod základ nabíjecí stanice: 4*0,95*0,80*0,30 = 0,912 [A] "_x000d_
 Celkem 0,912 = 0,912 [B]_x000d_</t>
  </si>
  <si>
    <t>56313</t>
  </si>
  <si>
    <t>VOZOVKOVÉ VRSTVY Z MECHANICKY ZPEVNĚNÉHO KAMENIVA TL. DO 150MM</t>
  </si>
  <si>
    <t xml:space="preserve"> "ze sitace: 126,0m2 = 126,000 [A] "_x000d_
 Celkem 126 = 126,000 [B]_x000d_</t>
  </si>
  <si>
    <t xml:space="preserve"> "parkovací stání, pod dlažbu z pol.č.582612.A,B, 582615: 572,45m2+19,55m2+51,0m2 = 643,000 [A] "_x000d_
 Celkem 643 = 643,000 [B]_x000d_</t>
  </si>
  <si>
    <t xml:space="preserve"> "`ze situace a řezů` "_x000d_
 "vozovka asfalt: 169,0m2*0,20 = 33,800 [A] "_x000d_
 "parkovací stání: 708,0m2*0,15 = 106,200 [B] "_x000d_
 "chodník: 428,0m2*0,20 = 85,600 [C] "_x000d_
 "Celkem: A+B+C = 225,600 [D] "_x000d_
 Celkem 225,6 = 225,600 [F]_x000d_</t>
  </si>
  <si>
    <t xml:space="preserve"> "pod ACP z pol.č.574E76: 247,0m2 = 247,000 [A] "_x000d_
 Celkem 247 = 247,000 [B]_x000d_</t>
  </si>
  <si>
    <t xml:space="preserve"> "pod ACO z pol.č.574A33: 247,0m2 = 247,000 [A] "_x000d_
 Celkem 247 = 247,000 [B]_x000d_</t>
  </si>
  <si>
    <t xml:space="preserve"> "ze situace: 247,0m2 = 247,000 [A] "_x000d_
 Celkem 247 = 247,000 [B]_x000d_</t>
  </si>
  <si>
    <t>574E76</t>
  </si>
  <si>
    <t>ASFALTOVÝ BETON PRO PODKLADNÍ VRSTVY ACP 16+, 16S TL. 80MM</t>
  </si>
  <si>
    <t>ACP 16+</t>
  </si>
  <si>
    <t xml:space="preserve"> "na infiltrační postřik z pol.č.572123: 247,0m2 = 247,000 [A] "_x000d_
 Celkem 247 = 247,000 [B]_x000d_</t>
  </si>
  <si>
    <t xml:space="preserve"> "ze situace, parkovací stání: 572,5m2 = 572,500 [A] "_x000d_
 Celkem 572,5 = 572,500 [B]_x000d_</t>
  </si>
  <si>
    <t>ZÁMKOVÁ DLAŽBA</t>
  </si>
  <si>
    <t xml:space="preserve"> "parkovací stání pro tělesně postižené, ze situace: 51,0m2 = 51,000 [A] "_x000d_
 Celkem 51 = 51,000 [B]_x000d_</t>
  </si>
  <si>
    <t>582614</t>
  </si>
  <si>
    <t>KRYTY Z BETON DLAŽDIC SE ZÁMKEM BAREV TL 60MM DO LOŽE Z KAM</t>
  </si>
  <si>
    <t xml:space="preserve"> "ze situace, chodník: 27,0m2+337,0m2+47,0m2 = 411,000 [A] "_x000d_
 Celkem 411 = 411,000 [B]_x000d_</t>
  </si>
  <si>
    <t>582615</t>
  </si>
  <si>
    <t>KRYTY Z BETON DLAŽDIC SE ZÁMKEM BAREV TL 80MM DO LOŽE Z KAM</t>
  </si>
  <si>
    <t xml:space="preserve"> "ze situace, oddělení parkovacích stání: 19,6m2 = 19,600 [A] "_x000d_
 Celkem 19,6 = 19,600 [B]_x000d_</t>
  </si>
  <si>
    <t xml:space="preserve"> "chodník, ze situace: 3,0m2+11,0m2+3,0m2 = 17,000 [A] "_x000d_
 Celkem 17 = 17,000 [B]_x000d_</t>
  </si>
  <si>
    <t xml:space="preserve"> "přípojka drenáže, ze situace: 2*10,0m = 20,000 [A] "_x000d_
 Celkem 20 = 20,000 [B]_x000d_</t>
  </si>
  <si>
    <t>899642</t>
  </si>
  <si>
    <t>ZKOUŠKA VODOTĚSNOSTI POTRUBÍ DN DO 200MM</t>
  </si>
  <si>
    <t xml:space="preserve"> "dle pol.č.87434: 20,0m = 20,000 [A] "_x000d_
 Celkem 20 = 20,000 [B]_x000d_</t>
  </si>
  <si>
    <t xml:space="preserve"> "ze situace: IP11b: 1ks, EJ7:  = 1,000 [A] "_x000d_
 "2ks, E1:  = 2,000 [B] "_x000d_
 "2ks, IP12:  = 2,000 [C] "_x000d_
 "1ks, E7b:  = 1,000 [D] "_x000d_
 "1ks = 1,000 [E] "_x000d_
 "Celkem: A+B+C+D+E = 7,000 [F] "_x000d_
 Celkem 7 = 7,000 [G]_x000d_</t>
  </si>
  <si>
    <t xml:space="preserve"> "pro značky z pol.č.914121, ze situace: 4ks = 4,000 [A] "_x000d_
 Celkem 4 = 4,000 [B]_x000d_</t>
  </si>
  <si>
    <t>91551</t>
  </si>
  <si>
    <t>VODOROVNÉ DOPRAVNÍ ZNAČENÍ - PŘEDEM PŘIPRAVENÉ SYMBOLY</t>
  </si>
  <si>
    <t xml:space="preserve"> "parkovací stání `invalida`, V10f: 1ks = 1,000 [A] "_x000d_
 Celkem 1 = 1,000 [B]_x000d_</t>
  </si>
  <si>
    <t>Položka zahrnuje:
- dodání a pokládku předepsaného symbolu
- předznačení a reflexní úpravu
Položka nezahrnuje:
- x</t>
  </si>
  <si>
    <t xml:space="preserve"> "dobíjecí stanice elektromobilů: 8ks = 8,000 [A] "_x000d_
 Celkem 8 = 8,000 [B]_x000d_</t>
  </si>
  <si>
    <t>916A1</t>
  </si>
  <si>
    <t>PARKOVACÍ SLOUPKY A ZÁBRANY KOVOVÉ</t>
  </si>
  <si>
    <t xml:space="preserve"> "ze situace: 8ks = 8,000 [A] "_x000d_
 Celkem 8 = 8,000 [B]_x000d_</t>
  </si>
  <si>
    <t>Položka zahrnuje:
- dodání zařízení v předepsaném provedení včetně jeho osazení
Položka nezahrnuje:
- x</t>
  </si>
  <si>
    <t>917212</t>
  </si>
  <si>
    <t>ZÁHONOVÉ OBRUBY Z BETONOVÝCH OBRUBNÍKŮ ŠÍŘ 80MM</t>
  </si>
  <si>
    <t xml:space="preserve"> "ze situace: 15,0m+11,0m+6,0m+187,0m+7,0m+10,0m+23,0m = 259,000 [A] "_x000d_
 Celkem 259 = 259,000 [B]_x000d_</t>
  </si>
  <si>
    <t xml:space="preserve"> "ze situace: 4,0m+190,0m+14,5m+14,5m+14,5m+14,5m+14,5m+15,0m+15,0m+15,0m+10,0m = 321,500 [A] "_x000d_
 Celkem 321,5 = 321,500 [B]_x000d_</t>
  </si>
  <si>
    <t>NÁJEZDOVÝ</t>
  </si>
  <si>
    <t xml:space="preserve"> "ze situace: 13,0m+13,0m+15,5m+15,5m+28,0m+13,0m+13,0m+15,5m+11,0m = 137,500 [A] "_x000d_
 Celkem 137,5 = 137,500 [B]_x000d_</t>
  </si>
  <si>
    <t xml:space="preserve"> "přebytečná zemina z pol.č.12373A, 13273A, 17411: (480,8m3+17,5m3-2,8m3)*2,0t/m3 = 991,000 [A] "_x000d_
 "drn z pol.č.11130: 873,0m2*0,10*2,0t/m3 = 174,600 [B] "_x000d_
 "Celkem: A+B = 1165,600 [C] "_x000d_
 Celkem 1165,6 = 1165,600 [D]_x000d_</t>
  </si>
  <si>
    <t xml:space="preserve"> "`obrubníky ` "_x000d_
 "z pol.č.11351: 208,0m*0,04t/m = 8,320 [A] "_x000d_
 "z pol.č.11352: 188,0m*0,1t/m3 = 18,800 [B] "_x000d_
 "zámková dlažby z pol.č.11318A: 14,1m3*2,3t/m3 = 32,430 [C] "_x000d_
 "Celkem: A+B+C = 59,550 [D] "_x000d_
 Celkem 59,55 = 59,550 [F]_x000d_</t>
  </si>
  <si>
    <t xml:space="preserve"> "z pol.č.11332A: 264,65m3*1,9t/m3 = 502,835 [A] "_x000d_
 Celkem 502,835 = 502,835 [B]_x000d_</t>
  </si>
  <si>
    <t>SO 11-51-02</t>
  </si>
  <si>
    <t xml:space="preserve"> "dle pol.č.12573.B: 150,0m3 = 150,000 [A] "_x000d_
 Celkem 150 = 150,000 [B]_x000d_</t>
  </si>
  <si>
    <t xml:space="preserve"> "dle pol.č.12573.A: 79,2m3 = 79,200 [A] "_x000d_
 Celkem 79,2 = 79,200 [B]_x000d_</t>
  </si>
  <si>
    <t xml:space="preserve"> "tl. 100mm, ze situace: 117,0m2+29,0m2 = 146,000 [A] "_x000d_
 Celkem 146 = 146,000 [B]_x000d_</t>
  </si>
  <si>
    <t>11316A</t>
  </si>
  <si>
    <t>ODSTRANĚNÍ KRYTU ZPEVNĚNÝCH PLOCH ZE SILNIČNÍCH DÍLCŮ - BEZ DOPRAVY</t>
  </si>
  <si>
    <t xml:space="preserve"> "ze situace: (436,0m2+46,0m2)*0,215 = 103,630 [A] "_x000d_
 Celkem 103,63 = 103,630 [B]_x000d_</t>
  </si>
  <si>
    <t xml:space="preserve"> "ze situace: 98,0m2*0,12 = 11,760 [A] "_x000d_
 Celkem 11,76 = 11,760 [B]_x000d_</t>
  </si>
  <si>
    <t xml:space="preserve"> "ze situace: (13,0m2+4,0m2)*0,06 = 1,020 [A] "_x000d_
 Celkem 1,02 = 1,020 [B]_x000d_</t>
  </si>
  <si>
    <t xml:space="preserve"> "`ze situace` "_x000d_
 "komunikace asfalt: 1200,0m2*0,37 = 444,000 [A] "_x000d_
 "panely: 436,0m2*0,25 = 109,000 [B] "_x000d_
 "žulové kostky: 98,0m2*0,35 = 34,300 [C] "_x000d_
 "zámková dlažba: 17,0m2*0,24 = 4,080 [D] "_x000d_
 "Celkem: A+B+C+D = 591,380 [E] "_x000d_
 Celkem 591,38 = 591,380 [G]_x000d_</t>
  </si>
  <si>
    <t xml:space="preserve"> "ze situace: 8,0m = 8,000 [A] "_x000d_
 Celkem 8 = 8,000 [B]_x000d_</t>
  </si>
  <si>
    <t xml:space="preserve"> "ze situace: 21,0m+13,0m = 34,000 [A] "_x000d_
 Celkem 34 = 34,000 [B]_x000d_</t>
  </si>
  <si>
    <t>11353</t>
  </si>
  <si>
    <t>ODSTRANĚNÍ CHODNÍKOVÝCH KAMENNÝCH OBRUBNÍKŮ</t>
  </si>
  <si>
    <t xml:space="preserve"> "ze situace: 27,0m = 27,000 [A] "_x000d_
 Celkem 27 = 27,000 [B]_x000d_</t>
  </si>
  <si>
    <t xml:space="preserve"> "`ze situace` "_x000d_
 "asfaltová plocha: 1200,0m2*0,10 = 120,000 [A] "_x000d_
 "na žulových kostkách a panelech: 247,0m2*0,05 = 12,350 [B] "_x000d_
 "Celkem: A+B = 132,350 [C] "_x000d_
 Celkem 132,35 = 132,350 [E]_x000d_</t>
  </si>
  <si>
    <t xml:space="preserve"> "12 x 25mm podél obrubníků a panelové plochy: 177,0m = 177,000 [A] "_x000d_
 Celkem 177 = 177,000 [B]_x000d_</t>
  </si>
  <si>
    <t xml:space="preserve"> "`ze situace a řezů` "_x000d_
 "pod sejmutím drnu: 146,0m2*0,37 = 54,020 [A] "_x000d_
 "pod zámkovou dlažbou: 17,0m2*0,17 = 2,890 [B] "_x000d_
 "pod vybouranou rampou: 53,0m2*0,30 = 15,900 [C] "_x000d_
 "pod parkovištěm: 83,0m2*0,50 = 41,500 [D] "_x000d_
 "pro AZ: 500,0m2*0,30 = 150,000 [E] "_x000d_
 "Celkem: A+B+C+D+E = 264,310 [F] "_x000d_
 Celkem 264,31 = 264,310 [H]_x000d_</t>
  </si>
  <si>
    <t xml:space="preserve"> "natěžení a dovoz ornice z pol.č.18230: 79,2m3 = 79,200 [A] "_x000d_
 Celkem 79,2 = 79,200 [B]_x000d_</t>
  </si>
  <si>
    <t xml:space="preserve"> "natěžení a dovoz vhodné zeminy pro AZ z pol.č.17130: 150,0m3 = 150,000 [A] "_x000d_
 Celkem 150 = 150,000 [B]_x000d_</t>
  </si>
  <si>
    <t xml:space="preserve"> "vsakovací rýha: (182,00+5,00)*0,75*1,30+14,00*0,75*0,50 = 187,575 [A] "_x000d_
 "propojení na propustné podloží: 30,0m2*1,15+3,0m2*1,95 = 40,350 [B] "_x000d_
 "Celkem: A+B = 227,925 [C] "_x000d_
 Celkem 227,925 = 227,925 [D]_x000d_</t>
  </si>
  <si>
    <t xml:space="preserve"> "uložení výkopu na skládku z pol.č.12373A, 13273A: 264,31m3+227,925m3 = 492,235 [A] "_x000d_
 Celkem 492,235 = 492,235 [B]_x000d_</t>
  </si>
  <si>
    <t xml:space="preserve"> "ze situace: 500,0m2*0,30 = 150,000 [A] "_x000d_
 Celkem 150 = 150,000 [B]_x000d_</t>
  </si>
  <si>
    <t xml:space="preserve"> "ze situace: 2080,0m2 = 2080,000 [A] "_x000d_
 Celkem 2080 = 2080,000 [B]_x000d_</t>
  </si>
  <si>
    <t xml:space="preserve"> "ze situace: 264,0m2*0,30 = 79,200 [A] "_x000d_
 Celkem 79,2 = 79,200 [B]_x000d_</t>
  </si>
  <si>
    <t xml:space="preserve"> "z pol.č.18230: 264,0m2 = 264,000 [A] "_x000d_
 Celkem 264 = 264,000 [B]_x000d_</t>
  </si>
  <si>
    <t>21152</t>
  </si>
  <si>
    <t>SANAČNÍ ŽEBRA Z KAMENIVA DRCENÉHO ŠD</t>
  </si>
  <si>
    <t xml:space="preserve"> "ze situace a řezů, vsakovací rýha vč. propojení na propustné podloží: (182,00+5,00)*0,75*1,30+14,00*0,75*0,50+30,0m2*1,15+3,0m2*1,95 = 227,925 [A] "_x000d_
 Celkem 227,925 = 227,925 [B]_x000d_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</si>
  <si>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</si>
  <si>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21157</t>
  </si>
  <si>
    <t>SANAČNÍ ŽEBRA Z KAMENIVA TĚŽENÉHO</t>
  </si>
  <si>
    <t xml:space="preserve"> "vsakovací rýha, filtrační vrstva: (187,00+14,00)*0,75*0,10 = 15,075 [A] "_x000d_
 Celkem 15,075 = 15,075 [B]_x000d_</t>
  </si>
  <si>
    <t xml:space="preserve"> "opláštění trativodu z pol.č.26263: 35,00*2,00 = 70,000 [A] "_x000d_
 "vsakovací rýha z pol.č.21152: 187,00*4,85+14,00*3,20 = 951,750 [B] "_x000d_
 "Celkem: A+B = 1021,750 [C] "_x000d_
 Celkem 1021,75 = 1021,750 [D]_x000d_</t>
  </si>
  <si>
    <t xml:space="preserve"> "ze situace, parkovací stání: 35,0m = 35,000 [A] "_x000d_
 Celkem 35 = 35,000 [B]_x000d_</t>
  </si>
  <si>
    <t xml:space="preserve"> "pro nabíjecí stanici elektromobilu: 1ks = 1,000 [A] "_x000d_
 Celkem 1 = 1,000 [B]_x000d_</t>
  </si>
  <si>
    <t xml:space="preserve"> "pod základ nabíjecí stanice: 0,95*0,80*0,30 = 0,228 [A] "_x000d_
 Celkem 0,228 = 0,228 [B]_x000d_</t>
  </si>
  <si>
    <t xml:space="preserve"> "ze sitace: 1336,0m2 = 1336,000 [A] "_x000d_
 Celkem 1336 = 1336,000 [B]_x000d_</t>
  </si>
  <si>
    <t xml:space="preserve"> "parkovací stání, pod dlažbu z pol.č.582612, 582615: 167,0m2+11,0m2 = 178,000 [A] "_x000d_
 Celkem 178 = 178,000 [B]_x000d_</t>
  </si>
  <si>
    <t xml:space="preserve"> "`ze situace a řezů` "_x000d_
 "vozovka asfalt: 1751,0m2*0,20 = 350,200 [A] "_x000d_
 "parkovací stání: 178,0m2*0,15 = 26,700 [B] "_x000d_
 "chodník: 71,0m2*0,20 = 14,200 [C] "_x000d_
 "panely: 252,0m2*0,20 = 50,400 [D] "_x000d_
 "Celkem: A+B+C+D = 441,500 [E] "_x000d_
 Celkem 441,5 = 441,500 [G]_x000d_</t>
  </si>
  <si>
    <t xml:space="preserve"> "pod ACP z pol.č.574E76: 1307,0m2 = 1307,000 [A] "_x000d_
 Celkem 1307 = 1307,000 [B]_x000d_</t>
  </si>
  <si>
    <t xml:space="preserve"> "pod ACO z pol.č.574A33: 1292,0m2 = 1292,000 [A] "_x000d_
 Celkem 1292 = 1292,000 [B]_x000d_</t>
  </si>
  <si>
    <t xml:space="preserve"> "ze situace: 1292,0m2 = 1292,000 [A] "_x000d_
 Celkem 1292 = 1292,000 [B]_x000d_</t>
  </si>
  <si>
    <t xml:space="preserve"> "ze situace: 1307,0m2 = 1307,000 [A] "_x000d_
 Celkem 1307 = 1307,000 [B]_x000d_</t>
  </si>
  <si>
    <t xml:space="preserve"> "na infiltrační postřik z pol.č.572123: 1307,0m2 = 1307,000 [A] "_x000d_
 Celkem 1307 = 1307,000 [B]_x000d_</t>
  </si>
  <si>
    <t xml:space="preserve"> "ze situace, chodník: 71,0m2 = 71,000 [A] "_x000d_
 Celkem 71 = 71,000 [B]_x000d_</t>
  </si>
  <si>
    <t xml:space="preserve"> "ze situace, parkovací stání: 167,0m2 = 167,000 [A] "_x000d_
 Celkem 167 = 167,000 [B]_x000d_</t>
  </si>
  <si>
    <t xml:space="preserve"> "ze situace, oddělení parkovacích stání: 11,0m2 = 11,000 [A] "_x000d_
 Celkem 11 = 11,000 [B]_x000d_</t>
  </si>
  <si>
    <t>58303</t>
  </si>
  <si>
    <t>KRYT ZE SILNIČNÍCH DÍLCŮ (PANELŮ) TL 210MM</t>
  </si>
  <si>
    <t xml:space="preserve"> "ze situace: 7,00*36,00 = 252,000 [A] "_x000d_
 Celkem 252 = 252,000 [B]_x000d_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</si>
  <si>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</si>
  <si>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895822</t>
  </si>
  <si>
    <t>DRENÁŽNÍ ŠACHTICE KONTROLNÍ Z PLAST DÍLCŮ ŠK 80</t>
  </si>
  <si>
    <t xml:space="preserve"> "na trativodu, ze situace: 1ks = 1,000 [A] "_x000d_
 Celkem 1 = 1,000 [B]_x000d_</t>
  </si>
  <si>
    <t xml:space="preserve"> "ze situace: B11: 2ks, E13:  = 2,000 [A] "_x000d_
 "2ks, B4:  = 2,000 [B] "_x000d_
 "1ks, E5:  = 1,000 [C] "_x000d_
 "1ks, IP12:  = 1,000 [D] "_x000d_
 "1ks, E8e:  = 1,000 [E] "_x000d_
 "1ks, E12:  = 1,000 [F] "_x000d_
 "1ks, IJ7:  = 1,000 [G] "_x000d_
 "1ks, E1:  = 1,000 [H] "_x000d_
 "1ks, IP11b:  = 1,000 [I] "_x000d_
 "1ks = 1,000 [J] "_x000d_
 "Celkem: A+B+C+D+E+F+G+H+I+J = 12,000 [K] "_x000d_
 Celkem 12 = 12,000 [L]_x000d_</t>
  </si>
  <si>
    <t>914123</t>
  </si>
  <si>
    <t>DOPRAVNÍ ZNAČKY ZÁKLADNÍ VELIKOSTI OCELOVÉ FÓLIE TŘ 1 - DEMONTÁŽ</t>
  </si>
  <si>
    <t xml:space="preserve"> "ze situace: 4ks = 4,000 [A] "_x000d_
 Celkem 4 = 4,000 [B]_x000d_</t>
  </si>
  <si>
    <t>Položka zahrnuje:
- odstranění, demontáž a odklizení materiálu s odvozem na předepsané místo
Položka nezahrnuje:
- x</t>
  </si>
  <si>
    <t xml:space="preserve"> "pro značky z pol.č.914121, ze situace: 6ks = 6,000 [A] "_x000d_
 Celkem 6 = 6,000 [B]_x000d_</t>
  </si>
  <si>
    <t>914923</t>
  </si>
  <si>
    <t>SLOUPKY A STOJKY DZ Z OCEL TRUBEK DO PATKY DEMONTÁŽ</t>
  </si>
  <si>
    <t xml:space="preserve"> "ze situace: 2ks = 2,000 [A] "_x000d_
 Celkem 2 = 2,000 [B]_x000d_</t>
  </si>
  <si>
    <t xml:space="preserve"> "parkovací stání `invalida`, V10f: 2ks = 2,000 [A] "_x000d_
 Celkem 2 = 2,000 [B]_x000d_</t>
  </si>
  <si>
    <t xml:space="preserve"> "dobíjecí stanice elektromobilů: 2ks = 2,000 [A] "_x000d_
 Celkem 2 = 2,000 [B]_x000d_</t>
  </si>
  <si>
    <t xml:space="preserve"> "ze situace: 2,0m+40,0m+36,0m = 78,000 [A] "_x000d_
 Celkem 78 = 78,000 [B]_x000d_</t>
  </si>
  <si>
    <t xml:space="preserve"> "ze situace: 18,0m+11,0m+10,0m+10,0m+59,0m = 108,000 [A] "_x000d_
 Celkem 108 = 108,000 [B]_x000d_</t>
  </si>
  <si>
    <t xml:space="preserve"> "zemina z pol.č.12373A, 13273A: (264,31m3+227,925m3)*2,0t/m3 = 984,470 [A] "_x000d_
 "drn z pol.č.11130: 146,0m2*0,10*2,0t/m3 = 29,200 [B] "_x000d_
 "Celkem: A+B = 1013,670 [C] "_x000d_
 Celkem 1013,67 = 1013,670 [D]_x000d_</t>
  </si>
  <si>
    <t xml:space="preserve"> "`obrubníky ` "_x000d_
 "z pol.č.11351: 8,0m*0,04t/m = 0,320 [A] "_x000d_
 "z pol.č.11352: 34,0m*0,1t/m3 = 3,400 [B] "_x000d_
 "panely z pol.č.11316A: 103,63m3*2,5t/m3 = 259,075 [C] "_x000d_
 "zámková dlažby z pol.č.11318A: 1,02m3*2,3t/m3 = 2,346 [D] "_x000d_
 "Celkem: A+B+C+D = 265,141 [E] "_x000d_
 Celkem 265,141 = 265,141 [G]_x000d_</t>
  </si>
  <si>
    <t xml:space="preserve"> "z pol.č.11332A: 591,38m3*1,9t/m3 = 1123,622 [A] "_x000d_
 Celkem 1123,622 = 1123,622 [B]_x000d_</t>
  </si>
  <si>
    <t>SO 11-51-03</t>
  </si>
  <si>
    <t>O2</t>
  </si>
  <si>
    <t>SO 11-51-03.01</t>
  </si>
  <si>
    <t xml:space="preserve"> "dle pol.č.12573.B: 111,0m3 = 111,000 [A] "_x000d_
 Celkem 111 = 111,000 [B]_x000d_</t>
  </si>
  <si>
    <t xml:space="preserve"> "dle pol.č.12573.A: 72,6m3 = 72,600 [A] "_x000d_
 Celkem 72,6 = 72,600 [B]_x000d_</t>
  </si>
  <si>
    <t xml:space="preserve"> "tl. 100mm, ze situace: 84,0m2+25,0m2+23,0m2 = 132,000 [A] "_x000d_
 Celkem 132 = 132,000 [B]_x000d_</t>
  </si>
  <si>
    <t xml:space="preserve"> "ze situace: (6,0m2+241,0m2)*0,10 = 24,700 [A] "_x000d_
 Celkem 24,7 = 24,700 [B]_x000d_</t>
  </si>
  <si>
    <t xml:space="preserve"> "ze situace: 122,0m2*0,05+10,0m2*0,06 = 6,700 [A] "_x000d_
 Celkem 6,7 = 6,700 [B]_x000d_</t>
  </si>
  <si>
    <t xml:space="preserve"> "`ze situace` "_x000d_
 "asfalt: 247,0m2*0,20 = 49,400 [A] "_x000d_
 "bet. dlažba: 132,0m2*0,20 = 26,400 [B] "_x000d_
 "Celkem: A+B = 75,800 [C] "_x000d_
 Celkem 75,8 = 75,800 [E]_x000d_</t>
  </si>
  <si>
    <t xml:space="preserve"> "ze situace: 7,0m = 7,000 [A] "_x000d_
 Celkem 7 = 7,000 [B]_x000d_</t>
  </si>
  <si>
    <t xml:space="preserve"> "`ze situace a řezů` "_x000d_
 "tl.0,2m: (23,0m2+203,0m2)*0,20 = 45,200 [A] "_x000d_
 "pro AZ: 370,0m2*0,30 = 111,000 [B] "_x000d_
 "Celkem: A+B = 156,200 [C] "_x000d_
 Celkem 156,2 = 156,200 [E]_x000d_</t>
  </si>
  <si>
    <t xml:space="preserve"> "nastěžení a dovoz ornice z pol.č.18230: 72,6m3 = 72,600 [A] "_x000d_
 Celkem 72,6 = 72,600 [B]_x000d_</t>
  </si>
  <si>
    <t xml:space="preserve"> "natěžení a dovoz vhodné zeminy pro AZ z pol.č.17130: 111,0m3 = 111,000 [A] "_x000d_
 Celkem 111 = 111,000 [B]_x000d_</t>
  </si>
  <si>
    <t xml:space="preserve"> "natěžení a dovoz zeminy pro zásyp z pol.č.17411: 113,48m3 = 113,480 [A] "_x000d_
 Celkem 113,48 = 113,480 [B]_x000d_</t>
  </si>
  <si>
    <t xml:space="preserve"> "vsakovací objekt, ze situace a řezů: 12,50*16,0m2 = 200,000 [A] "_x000d_
 Celkem 200 = 200,000 [B]_x000d_</t>
  </si>
  <si>
    <t xml:space="preserve"> "plast DN150,200: 24,00*1,00*0,70 = 16,800 [A] "_x000d_
 Celkem 16,8 = 16,800 [B]_x000d_</t>
  </si>
  <si>
    <t>DEPONIE/SKLÁDKA</t>
  </si>
  <si>
    <t xml:space="preserve"> "uložení výkopu na skládku/deponii z pol.č.12373A, 13173A, 13273A: 156,2m3+200,0m3+16,8m3 = 373,000 [A] "_x000d_
 Celkem 373 = 373,000 [B]_x000d_</t>
  </si>
  <si>
    <t>NÁSYP</t>
  </si>
  <si>
    <t xml:space="preserve"> "`ze situace a řezů` "_x000d_
 "tl. 0,1m: 122,0m2*0,10 = 12,200 [A] "_x000d_
 "tl. 0,2m: (16,0m2+94,0m2)*0,20 = 22,000 [B] "_x000d_
 "Celkem: A+B = 34,200 [C] "_x000d_
 Celkem 34,2 = 34,200 [E]_x000d_</t>
  </si>
  <si>
    <t xml:space="preserve"> "ze situace: 370,0m2*0,30 = 111,000 [A] "_x000d_
 Celkem 111 = 111,000 [B]_x000d_</t>
  </si>
  <si>
    <t xml:space="preserve"> "potrubí DN200: 24,00*0,70*0,40 = 6,720 [A] "_x000d_
 "vsakovací objekt: (1,63m2+1,55m2)*10,50+(6,67m2+6,67m2)*5,50 = 106,760 [B] "_x000d_
 "Celkem: A+B = 113,480 [C] "_x000d_
 Celkem 113,48 = 113,480 [D]_x000d_</t>
  </si>
  <si>
    <t>ŠTĚRKOPÍSEK</t>
  </si>
  <si>
    <t xml:space="preserve"> "potrubí DN150,200: 24,00*0,4m2 = 9,600 [A] "_x000d_
 Celkem 9,6 = 9,600 [B]_x000d_</t>
  </si>
  <si>
    <t>ŠTĚRKODRŤ</t>
  </si>
  <si>
    <t xml:space="preserve"> "vsakovací objekt: 1,8m2*9,70+2*0,36m2*3,90+2,4m2*10,50 = 45,468 [A] "_x000d_
 Celkem 45,468 = 45,468 [B]_x000d_</t>
  </si>
  <si>
    <t xml:space="preserve"> "ze situace: 370,0m2 = 370,000 [A] "_x000d_
 Celkem 370 = 370,000 [B]_x000d_</t>
  </si>
  <si>
    <t xml:space="preserve"> "ze situace: (478,0m2+6,0m2)*0,15 = 72,600 [A] "_x000d_
 Celkem 72,6 = 72,600 [B]_x000d_</t>
  </si>
  <si>
    <t xml:space="preserve"> "z pol.č.18230: 478,0m2+6,0m2 = 484,000 [A] "_x000d_
 Celkem 484 = 484,000 [B]_x000d_</t>
  </si>
  <si>
    <t>21461B</t>
  </si>
  <si>
    <t>SEPARAČNÍ GEOTEXTILIE DO 200G/M2</t>
  </si>
  <si>
    <t xml:space="preserve"> "vsakovací objekt: 2*(6,5m2+2,2m2+33,0m2) = 83,400 [A] "_x000d_
 Celkem 83,4 = 83,400 [B]_x000d_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</si>
  <si>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</si>
  <si>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 xml:space="preserve"> "vsakovací objekt: 11,25*4,30*1,00 = 48,375 [A] "_x000d_
 Celkem 48,375 = 48,375 [B]_x000d_</t>
  </si>
  <si>
    <t>27210.R1</t>
  </si>
  <si>
    <t>Plastová základna z polykarbonátu s ocelovým rámem z pozinkované oceli nebo oceli s povrchovou úpravou. Součástí základny jsou vylamovací prvky pro protažení kabelových průchodek.</t>
  </si>
  <si>
    <t xml:space="preserve"> "pro nabíjecí stanici elektrokol: 1ks = 1,000 [A] "_x000d_
 Celkem 1 = 1,000 [B]_x000d_</t>
  </si>
  <si>
    <t>R38215</t>
  </si>
  <si>
    <t>KOMPL KONSTR NÁDRŽÍ Z DÍLCŮ Z PLAST HMOT</t>
  </si>
  <si>
    <t>MODULÁRNÍ VSAKOVACÍ SYSTÉM VČ. 2KS VSTUPNÍ ŠACHTY A POKLOPU</t>
  </si>
  <si>
    <t xml:space="preserve"> "vsakovací nádrž: 1ks = 1,000 [A] "_x000d_
 Celkem 1 = 1,000 [B]_x000d_</t>
  </si>
  <si>
    <t>položka zahrnuje dodávku a osazení předepsané nádrže
nezahrnuje přípravu podloží ani zemní práce</t>
  </si>
  <si>
    <t xml:space="preserve"> "potrubí DN150,200: 24,00*0,70*0,10 = 1,680 [A] "_x000d_
 "vsakovací objekt: 11,35*4,40*0,10 = 4,994 [B] "_x000d_
 "Celkem: A+B = 6,674 [C] "_x000d_
 Celkem 6,674 = 6,674 [D]_x000d_</t>
  </si>
  <si>
    <t>45168.R</t>
  </si>
  <si>
    <t>PODKL A VÝPLŇ VRSTVY Z PÍSČITO-HLINITÉ ZEMINY</t>
  </si>
  <si>
    <t xml:space="preserve"> "vsakovací objekt, fitrační vrstva: 10,40*3,90*0,30 = 12,168 [A] "_x000d_
 Celkem 12,168 = 12,168 [B]_x000d_</t>
  </si>
  <si>
    <t xml:space="preserve">Položka zahrnuje:
- dodávku předepsaného materiálu
-  mimostaveništní a vnitrostaveništní dopravu a jeho uložení
není-li v zadávací dokumentaci uvedeno jinak, jedná se o nakupovaný jíl</t>
  </si>
  <si>
    <t xml:space="preserve"> "`ze situace a řezů` "_x000d_
 "stání pro kontejnery: 19,0m2*0,20 = 3,800 [A] "_x000d_
 "chodník: 338,0m2*0,20 = 67,600 [B] "_x000d_
 "Celkem: A+B = 71,400 [C] "_x000d_
 Celkem 71,4 = 71,400 [E]_x000d_</t>
  </si>
  <si>
    <t xml:space="preserve"> "ze situace: 210,0m2 = 210,000 [A] "_x000d_
 Celkem 210 = 210,000 [B]_x000d_</t>
  </si>
  <si>
    <t xml:space="preserve"> "ze situace: 103,0m2 = 103,000 [A] "_x000d_
 Celkem 103 = 103,000 [B]_x000d_</t>
  </si>
  <si>
    <t xml:space="preserve"> "ze situace: 25,0m2 = 25,000 [A] "_x000d_
 Celkem 25 = 25,000 [B]_x000d_</t>
  </si>
  <si>
    <t xml:space="preserve"> "ze situace: 22,0m2 = 22,000 [A] "_x000d_
 Celkem 22 = 22,000 [B]_x000d_</t>
  </si>
  <si>
    <t xml:space="preserve"> "ze situace: 4,0m2 = 4,000 [A] "_x000d_
 Celkem 4 = 4,000 [B]_x000d_</t>
  </si>
  <si>
    <t xml:space="preserve"> "ze situace: 10,0m2 = 10,000 [A] "_x000d_
 Celkem 10 = 10,000 [B]_x000d_</t>
  </si>
  <si>
    <t xml:space="preserve"> "ze situace: 6,0m = 6,000 [A] "_x000d_
 Celkem 6 = 6,000 [B]_x000d_</t>
  </si>
  <si>
    <t xml:space="preserve"> "ze situace: 11,0m+7,0m = 18,000 [A] "_x000d_
 Celkem 18 = 18,000 [B]_x000d_</t>
  </si>
  <si>
    <t xml:space="preserve"> "z pol.č.87433: 6,0m = 6,000 [A] "_x000d_
 Celkem 6 = 6,000 [B]_x000d_</t>
  </si>
  <si>
    <t xml:space="preserve"> "dle pol.č.87434: 18,0m = 18,000 [A] "_x000d_
 Celkem 18 = 18,000 [B]_x000d_</t>
  </si>
  <si>
    <t xml:space="preserve"> "dle pol.č.87433,87434: 6,0m+18,0m = 24,000 [A] "_x000d_
 Celkem 24 = 24,000 [B]_x000d_</t>
  </si>
  <si>
    <t xml:space="preserve"> "ze situace: 21,0m+18,0m+30,0m+37,0m+27,0m = 133,000 [A] "_x000d_
 Celkem 133 = 133,000 [B]_x000d_</t>
  </si>
  <si>
    <t xml:space="preserve"> "billboard: 0,04t = 0,040 [A] "_x000d_
 Celkem 0,04 = 0,040 [B]_x000d_</t>
  </si>
  <si>
    <t>R93762</t>
  </si>
  <si>
    <t>MONTÁŽ MOBILIÁŘE - STOJANY PRO KOLA VE TVARU OBRÁCENÉHO "U"</t>
  </si>
  <si>
    <t>STOJANY PRO KOLA VE TVARU OBRÁCENÉHO "U"</t>
  </si>
  <si>
    <t xml:space="preserve"> "2ks = 2,000 [A] "_x000d_
 Celkem 2 = 2,000 [B]_x000d_</t>
  </si>
  <si>
    <t>Položka zahrnuje:
- montáž a osazení kompletního zařízení, předepsaného zadávací dokumentací
- mimostavništní a vnitrostaveništní dopravu
- nezbytné zemní práce a základové konstrukce
- předepsanou povrchovou úpravu (nátěry a pod.)
Pozn.: materiál uvedený v textu představuje rozhodující podíl ve výrobku</t>
  </si>
  <si>
    <t>R937801</t>
  </si>
  <si>
    <t>MOBILIÁŘ - UZAMYKATELNÉ BOXY NA JÍZDNÍ KOLA</t>
  </si>
  <si>
    <t>UZAMYKATELNÉ BOXY NA JÍZDNÍ KOLA</t>
  </si>
  <si>
    <t xml:space="preserve"> "ze situace: 11ks = 11,000 [A] "_x000d_
 Celkem 11 = 11,000 [B]_x000d_</t>
  </si>
  <si>
    <t>Položka zahrnuje:
- montáž, dodání a osazení kompletního zařízení, předepsaného zadávací dokumentací
- vnitrostaveništní a mimostaveništní dopravu
- nezbytné zemní práce a základové konstrukce
- předepsanou povrchovou úpravu (nátěry a pod.)</t>
  </si>
  <si>
    <t>R937802</t>
  </si>
  <si>
    <t>MOBILIÁŘ - OBOUSTRANNÝ MODULOVÝ PŘÍSTŘEŠEK PRO KOLA SE STOJANY</t>
  </si>
  <si>
    <t>OBOUSTRANNÝ MODULOVÝ PŘÍSTŘEŠEK PRO KOLA SE STOJANY</t>
  </si>
  <si>
    <t xml:space="preserve"> "ze situace: 3ks = 3,000 [A] "_x000d_
 Celkem 3 = 3,000 [B]_x000d_</t>
  </si>
  <si>
    <t xml:space="preserve"> "přebytečná zemina z pol.č.12373A, 13173A, 13273A, 17411: (156,2m3+200,0m3+16,8m3-48,72m3)*2,0t/m3 = 648,560 [A] "_x000d_
 "drn z pol.č.11130: 132,0m2*0,10*2,0t/m3 = 26,400 [B] "_x000d_
 "Celkem: A+B = 674,960 [C] "_x000d_
 Celkem 674,96 = 674,960 [D]_x000d_</t>
  </si>
  <si>
    <t xml:space="preserve"> "z pol.č.11313A: 24,7m3*2,5t/m3 = 61,750 [A] "_x000d_
 Celkem 61,75 = 61,750 [B]_x000d_</t>
  </si>
  <si>
    <t xml:space="preserve"> "obrubníky z pol.č.11351: 7,0m*0,04t/m = 0,280 [A] "_x000d_
 "dlažby z pol.č.11318A: 6,7m3*2,3t/m3 = 15,410 [B] "_x000d_
 "Celkem: A+B = 15,690 [C] "_x000d_
 Celkem 15,69 = 15,690 [D]_x000d_</t>
  </si>
  <si>
    <t xml:space="preserve"> "z pol.č.11332A: 75,8m3*1,9t/m3 = 144,020 [A] "_x000d_
 Celkem 144,02 = 144,020 [B]_x000d_</t>
  </si>
  <si>
    <t>SO 11-51-03.02</t>
  </si>
  <si>
    <t>CNM - Mobiliář</t>
  </si>
  <si>
    <t>R937621</t>
  </si>
  <si>
    <t>DODÁNÍ MOBILIÁŘE - STOJANY PRO KOLA VE TVARU OBRÁCENÉHO "U"</t>
  </si>
  <si>
    <t>Položka zahrnuje:
- dodávku kompletního zařízení, předepsaného zadávací dokumentací (materiál uvedený v textu představuje rozhodující podíl ve výrobku)
- mimostavništní dopravu
- předepsanou povrchovou úpravu (nátěry a pod.)
Položka nezahrnuje:
- nezbytné zemní práce a základové konstrukce
- vnitrostaveništní dopravu
- montáž</t>
  </si>
  <si>
    <t>SO 11-60-01</t>
  </si>
  <si>
    <t>R03730-6001</t>
  </si>
  <si>
    <t xml:space="preserve"> "1: ochrana inž. sítí v místě výkopu "_x000d_
 "Celkem 1 = 1,000 "_x000d_
 Celkem 1 = 1,000 [C]_x000d_</t>
  </si>
  <si>
    <t xml:space="preserve"> "1: š1=27,49m2*5m; š2=32,75m2*5m; š3=32,5m2*14,1m; š4=39,2m2*14,1m; š5=39,4m2*13,25m; š6=42,3m2*8,9m; š7=47,9m2*9,4m; š8=36,81m2*9,5m; š9=23,5m2*5m; š10,11=20,6m2*5m; š12=22,5m2*5m; š13,14=14,5m2*5m; š15=27,2m2*5m; š16,18=29,9m2*5m; š17,19=25,5m2*5m - Otevřené výkopy šachet 
2: (49,02m2*2,1m+2*(4,6m2*4,5m+4,6m2*4m)+13,67m2*5m+22,96m2*5m+21,62m2*5m+4,2m*23,8m+5,1m*23,8m+3m*19,24m+4m*20,8m+3,2m*23,8m+4,5m*20,8m+3,5m*13,4m+4,9m*20,8m+4,2m*20,8m+5,3m*20,8m+2*(5,8m*20,8m)+2*(5m*20,8m))*0,4m - Systémové pažení šachet a kabelovodů 
3: 49,02m2*2,1m+2*(4,6m2*4,5m+4,6m2*4m)+13,4m2*5m; 22,96m2*5m; 23,34m2*2,1m ;21,62m2*2,1m+2*(7,1m2*4,5m+7,1m2*4m)+13,5m2*5m; 3,55m*2,1m*26,23m; 3,1m*2,1m*11,1m; 155,8m3; 4,48m*2,1m*38,59m; 4,38m*2,1m*3*47,1m; Otevřené výkopy kabelovodu "_x000d_
 "Celkem 7564,321 = 7564,321 "_x000d_
 Celkem 7564,321 = 7564,321 [C]_x000d_</t>
  </si>
  <si>
    <t>141158</t>
  </si>
  <si>
    <t>PROTLAČOVÁNÍ OCELOVÉHO POTRUBÍ DN DO 600MM</t>
  </si>
  <si>
    <t xml:space="preserve"> "1: 4*(11,17m+11,6m); protlak "_x000d_
 "Celkem 91,08 = 91,080 "_x000d_
 Celkem 91,08 = 91,080 [C]_x000d_</t>
  </si>
  <si>
    <t xml:space="preserve"> "1: pol. č. 13173 - pol.č (17581+38824B*0,16m2+386325+(8m*1,8m+0,81m2*1,78m)+21150+Díl 4 Vodorovné konstrukce); zásyp zeminou "_x000d_
 "Celkem 5884,165 = 5884,165 "_x000d_
 Celkem 5884,165 = 5884,165 [C]_x000d_</t>
  </si>
  <si>
    <t xml:space="preserve"> "1: 1,815m2*(14,65m+26,23m+12,32m+39,4m+42,9m+11,53m+28,6m+27,7m+31,78m+13,76m+2,4m+16,05m+18,23m+41,35m+49,9m); hutněný obsyb kabelovodu "_x000d_
 "Celkem 683,892 = 683,892 "_x000d_
 Celkem 683,892 = 683,892 [C]_x000d_</t>
  </si>
  <si>
    <t>21150</t>
  </si>
  <si>
    <t>SANAČNÍ ŽEBRA Z KAMENIVA</t>
  </si>
  <si>
    <t xml:space="preserve"> "1: 0,169m2*(14,65m+26,23m+12,32m+39,4m+42,9m+11,53m+28,6m+27,7m+31,78m+13,76m+2,4m+16,05m+18,23m+41,35m+49,9m); drenážní rýha "_x000d_
 "Celkem 63,679 = 63,679 "_x000d_
 Celkem 63,679 = 63,679 [C]_x000d_</t>
  </si>
  <si>
    <t>224313</t>
  </si>
  <si>
    <t>PILOTY Z PROSTÉHO BETONU C16/20</t>
  </si>
  <si>
    <t xml:space="preserve"> "1: 54ks*3m*0,25m "_x000d_
 "Celkem 40,5 = 40,500 "_x000d_
 Celkem 40,5 = 40,500 [C]_x000d_</t>
  </si>
  <si>
    <t xml:space="preserve">Položka zahrnuje:
- dodání  čerstvého  betonu  (betonové  směsi)  požadované  kvality,  jeho  uložení  do požadovaného tvaru,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a sedel, zřízení  všech  požadovaných  otvorů,  výklenků, prostupů, dutin, drážek a pod., vč. ztížení práce a úprav  kolem nich
- úpravy pro osazení výztuže, doplňkových konstrukcí a vybavení
- úpravy povrchu pro položení požadované izolace, povlaků a nátěrů, případně vyspravení
- ztížení práce u kabelových a injektážních trubek a ostatních zařízení osazovaných do betonu
- konstrukce betonových kloubů,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 vrty
Způsob měření:
- objem betonu pro přebetonování a nadbetonování se nezapočítává</t>
  </si>
  <si>
    <t>22694</t>
  </si>
  <si>
    <t>ZÁPOROVÉ PAŽENÍ Z KOVU DOČASNÉ</t>
  </si>
  <si>
    <t xml:space="preserve"> "1: ((3*(2*6,9m+2*5m)+9*(2*5,4m+2*5m)+2*(2*10,4m+2*5m)+(2*4,6m+2*5m)+2*12,9m+2*7,3m+2*4,6m+2*26,23m+2*29m+2*11,1m+2*38,59m+3*(2*47,1m)))/1,5m*7,5m*120kg/m; nesystémové pažení 
2: (881,44m*3+15*2,5m)*25,3kg/m; převázky nesystémového pažení vč šimkých rozpěr 
3: (3*8ks)*(1,7m*18,8kg/m)+4ks*(4*4,266m+4,165m+4,397m+2,35m+4,634m+2,098m+4,602m+1,845m+3,905m+1,593m+3,217m+1,341m+2,522m+1,088m+1,822m+1,822m+0,836m+1,122m+0,584m+0,694m+0,647m+0,614m)*18,8kg/m;rozpěry mikropilot 
4: 2*(3*2,5m+1,638+1,510m+1,37m+13,29m+3,88m+3,88m+13,13m+13,18m+1,65m+1,56m+2,36m+11,66m+6,23m)*25,3kg/m; převázky mikropilot 
5: (5*6ks)*(1,8m*8,64kg/m);podložení plynu/kanalizace 
6: 5*(6ks*(0,6m*0,97kg/m));závěs "_x000d_
 "Celkem 606,891 = 606,891 "_x000d_
 Celkem 606,891 = 606,891 [C]_x000d_</t>
  </si>
  <si>
    <t>Položka zahrnuje:
- opotřebení ocelových zápor
- jejich osazení do připravených vrtů včetně zabetonování konců a obsypu, případně jejich zaberanění ,
- odstranění.
Položka nezahrnuje:
- vrty
Způsob měření:
- ocelová převázka se započítává do výsledné hmotnosti</t>
  </si>
  <si>
    <t>227821</t>
  </si>
  <si>
    <t>MIKROPILOTY KOMPLET D DO 100MM NA POVRCHU</t>
  </si>
  <si>
    <t xml:space="preserve"> "1: 3*(18ks*6,2m)+138ks*?výška 4,3m; pažení mikropilotami v místě výpravní budovy a křížení sítí "_x000d_
 "Celkem 928,2 = 928,200 "_x000d_
 Celkem 928,2 = 928,200 [C]_x000d_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</si>
  <si>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</si>
  <si>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227832</t>
  </si>
  <si>
    <t>MIKROPIL KOMPL D DO 150MM V PODZ PRO OCHR DEŠTNÍK HOR SUCHÁ</t>
  </si>
  <si>
    <t xml:space="preserve"> "1: 11*4*(11,17m+11,6m); ochranný deštník "_x000d_
 "Celkem 1001,88 = 1001,880 "_x000d_
 Celkem 1001,88 = 1001,880 [C]_x000d_</t>
  </si>
  <si>
    <t>Položka zahrnuje:
- kompletní práce, které jsou nutné pro předepsanou funkci mikropilot
- dodání trubek a injekčních hmot, osazení a zainjektování trubek
- ztížení osazení a zainjektování v podzemí
- včetně pomocných konstrukcí (lešení, montážní plošiny a pod.)
Položka nezahrnuje:
- vrty (uvedou se v položce 261 nebo 266).
Způsob měření:
- pod pojmem DN mikropilot se rozumí DN dříku</t>
  </si>
  <si>
    <t>23217A</t>
  </si>
  <si>
    <t>ŠTĚTOVÉ STĚNY BERANĚNÉ Z KOVOVÝCH DÍLCŮ DOČASNÉ (PLOCHA)</t>
  </si>
  <si>
    <t xml:space="preserve"> "1: 4m*13,5m; dočasné pažení "_x000d_
 "Celkem 54 = 54,000 "_x000d_
 Celkem 54 = 54,000 [C]_x000d_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</si>
  <si>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</si>
  <si>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</si>
  <si>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</si>
  <si>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 xml:space="preserve"> "1: viz pol. č. 23217A "_x000d_
 "Celkem 54 = 54,000 "_x000d_
 Celkem 54 = 54,000 [C]_x000d_</t>
  </si>
  <si>
    <t>Položka zahrnuje:
- odstranění stěn včetně odvozu a uložení na skládku
Položka nezahrnuje:
- x</t>
  </si>
  <si>
    <t>26175</t>
  </si>
  <si>
    <t>VRTY PRO KOTV, INJEKT, MIKROPIL NA POVR TŘ I A II D DO 300MM</t>
  </si>
  <si>
    <t xml:space="preserve"> "1: viz pol. 227821; vrty pro mikropiloty "_x000d_
 "Celkem 928,2 = 928,200 "_x000d_
 Celkem 928,2 = 928,200 [C]_x000d_</t>
  </si>
  <si>
    <t>264716</t>
  </si>
  <si>
    <t>VRTY PRO PILOTY TŘ I A II D DO 400MM</t>
  </si>
  <si>
    <t xml:space="preserve"> "1: ((3*(2*6,9m+2*5m)+9*(2*5,4m+2*5m)+2*(2*10,4m+2*5m)+(2*4,6m+2*5m)+2*12,9m+2*7,3m+2*4,6m+2*26,23m+2*29m+2*11,1m+2*38,59m+3*(2*47,1m)))/1,5m*7,5m; vrty pro záporové pažení "_x000d_
 "Celkem 528,864 = 528,864 "_x000d_
 Celkem 528,864 = 528,864 [C]_x000d_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</si>
  <si>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</si>
  <si>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 xml:space="preserve"> "1: 0,13m2*4*(11,17m+11,6m); vyplnění mezikruží "_x000d_
 "Celkem 11,840 = 11,840 "_x000d_
 Celkem 11,84 = 11,840 [C]_x000d_</t>
  </si>
  <si>
    <t xml:space="preserve"> "1: 5*(2*6,35m2*0.2m)+(1,69m+1,51m+1,37m+13,29m+3,88m+13,13m+1,65m+3,88m+13,18m+2,56m+6,23m+11,66m+2,36m)*0,2m*?výška 4,3m; stříkaný beton mikropilotového pažení a pro doplnění sloupů tryskové injektáže "_x000d_
 "Celkem 78,395 = 78,395 "_x000d_
 Celkem 78,395 = 78,395 [C]_x000d_</t>
  </si>
  <si>
    <t xml:space="preserve"> "1: (pol. 289324/0,2)*0.005t/m2; výztuž stříkaného betonu mikropilotového pažení "_x000d_
 "Celkem 1,960 = 1,960 "_x000d_
 Celkem 1,96 = 1,960 [C]_x000d_</t>
  </si>
  <si>
    <t xml:space="preserve"> "1: viz. příloha 2.005 Výkres tvarů "_x000d_
 "Celkem 212,46 = 212,460 "_x000d_
 Celkem 212,46 = 212,460 [C]_x000d_</t>
  </si>
  <si>
    <t>38824B</t>
  </si>
  <si>
    <t>KABELOVOD Z MULTIKANÁLŮ DEVÍTIOTVOROVÝCH PROTIPOŽÁRNÍCH</t>
  </si>
  <si>
    <t xml:space="preserve"> "1: 4*(14,65m+26,23m+12,32m)+6*(3*39,4m+42,9m+11,53m)+4*28,6m+6*(27,7m+31,78m+13,76m+2,4m+16,05m+18,23m+41,35m+3*49,9m); kabelovod "_x000d_
 "Celkem 3168,8 = 3168,800 "_x000d_
 Celkem 3168,8 = 3168,800 [C]_x000d_</t>
  </si>
  <si>
    <t>Položka zahrnuje:
- veškerý materiál, výrobky a polotovary
- včetně mimostaveništní a vnitrostaveništní dopravy (rovněž přesuny)
- včetně naložení a složení, případně s uložením.
Položka nezahrnuje:
- x</t>
  </si>
  <si>
    <t>389365</t>
  </si>
  <si>
    <t>VÝZTUŽ MOSTNÍ RÁMOVÉ KONSTRUKCE Z OCELI 10505, B500B</t>
  </si>
  <si>
    <t xml:space="preserve"> "1: pol.č.389325*7.85t/m3*0.025; betonářská výztuž - odhad 2.5% vyztužení "_x000d_
 "Celkem 41,695 = 41,695 "_x000d_
 Celkem 41,695 = 41,695 [C]_x000d_</t>
  </si>
  <si>
    <t xml:space="preserve"> "1: 19ks*1,2m2*1,9m; podbetonování multikanálu 
2: 6*(1,815m2*1m);obetonování multikanálu "_x000d_
 "Celkem 43,32 = 43,320 "_x000d_
 Celkem 43,32 = 43,320 [C]_x000d_</t>
  </si>
  <si>
    <t xml:space="preserve"> "1: 19ks*(0,498m2*2,6m); podkladní beton "_x000d_
 "Celkem 24,601 = 24,601 "_x000d_
 Celkem 24,601 = 24,601 [C]_x000d_</t>
  </si>
  <si>
    <t xml:space="preserve"> "1: 0,225m2*(14,65m+26,23m+12,32m+39,4m+42,9m+11,53m+28,6m+27,7m+31,78m+13,76m+2,4m+16,05m+18,23m+41,35m+49,9m); zhutněný podsyp "_x000d_
 "Celkem 84,78 = 84,780 "_x000d_
 Celkem 84,78 = 84,780 [C]_x000d_</t>
  </si>
  <si>
    <t>457314</t>
  </si>
  <si>
    <t>VYROVNÁVACÍ A SPÁDOVÝ PROSTÝ BETON C25/30</t>
  </si>
  <si>
    <t xml:space="preserve"> "1: 19ks*0,05m*4,51m2; tvrdá ochrana 
2: 19ks*0,141m2*12,8m; ochrana zpětného zpoje 
3: 19ks*0,07m*4,51m2; spádový beton "_x000d_
 "Celkem 44,574 = 44,574 "_x000d_
 Celkem 44,574 = 44,574 [C]_x000d_</t>
  </si>
  <si>
    <t>702423</t>
  </si>
  <si>
    <t>KABELOVÝ PROSTUP DO OBJEKTU PŘES ZÁKLAD BETONOVÝ SVĚTLÉ ŠÍŘKY PŘES 200 MM</t>
  </si>
  <si>
    <t xml:space="preserve"> "1: š1,3,10,16-3ks; š2,4,8,11,19-4ks; š6,12,15-2ks; š9-5ks; vodotěsný prostup/rám kabelů v místě vstupu do konstrukce podchodu včetně napojení na hydroizolaci 
(pozn) - počet prostupů byl stanoven pro předpokládané svazky kabelů jednotlivých profesí "_x000d_
 "Celkem 43 = 43,000 "_x000d_
 Celkem 43 = 43,000 [C]_x000d_</t>
  </si>
  <si>
    <t>1. Položka obsahuje:
 – vybourání otvoru z kabelové rýhy do budovy ve zdi z prostého betonu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</si>
  <si>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703114</t>
  </si>
  <si>
    <t>KABELOVÝ ROŠT/LÁVKA NOSNÝ ŽÁROVĚ ZINKOVANÝ VČETNĚ UPEVNĚNÍ A PŘÍSLUŠENSTVÍ SVĚTLÉ ŠÍŘKY PŘES 400 DO 600 MM</t>
  </si>
  <si>
    <t xml:space="preserve"> "1: délka 1,9m*27ks (š3-3ks, š8-6ks, š12-6ks, š13-6ks, š14-6ks); prostup v šachtách "_x000d_
 "Celkem 51,3 = 51,300 "_x000d_
 Celkem 51,3 = 51,300 [C]_x000d_</t>
  </si>
  <si>
    <t xml:space="preserve"> "1: 0,164m2*12ks; protipožární ucpávka a ochrana proti hlodavcům mutlikan. v místě výpr. Budovy "_x000d_
 "Celkem 1,968 = 1,968 "_x000d_
 Celkem 1,968 = 1,968 [C]_x000d_</t>
  </si>
  <si>
    <t xml:space="preserve"> "1:  19ks*(0,3m*3,2m+0,55m*2,6m+2,91m*2,6m+10,24m2)+1,5m*1,5m*(2*0,55m+3*2,7m+4*1,1m+4*1,85m+4*2,25m+2*1,9m);  izolace "_x000d_
 "Celkem 459,774 = 459,774 "_x000d_
 Celkem 459,774 = 459,774 [C]_x000d_</t>
  </si>
  <si>
    <t>711507</t>
  </si>
  <si>
    <t>OCHRANA IZOLACE NA POVRCHU Z PE FÓLIE</t>
  </si>
  <si>
    <t xml:space="preserve"> "1:  19ks*(0,3m*3,2m+0,55m*2,6m); separační vrstva z PE folie v místě tvrdé ochrany "_x000d_
 "Celkem 45,41 = 45,410 "_x000d_
 Celkem 45,41 = 45,410 [C]_x000d_</t>
  </si>
  <si>
    <t xml:space="preserve"> "1:  19ks*(0,3m*3,2m+0,55m*2,6m+2,91m*2,6m)+1,5m*1,5m*(2*0,55m+3*2,7m+4*1,1m+4*1,85m+4*2,25m+2*1,9m); ochrana izolace  textilií  
2: 2,804m*(14,65m+26,23m+12,32m+3*39,4m+42,9m+11,53m+28,6m+27,7m+31,78m+13,76m+2,4m+16,05m+18,23m+41,35m+3*49,9m); separační a filtrační geotext. "_x000d_
 "Celkem 1822,556 = 1822,556 "_x000d_
 Celkem 1822,556 = 1822,556 [C]_x000d_</t>
  </si>
  <si>
    <t>72410</t>
  </si>
  <si>
    <t>ČERPADLA</t>
  </si>
  <si>
    <t xml:space="preserve"> "1: 2ks; čerpadla pro údržbu "_x000d_
 "Celkem 2 = 2,000 "_x000d_
 Celkem 2 = 2,000 [C]_x000d_</t>
  </si>
  <si>
    <t xml:space="preserve"> "1: 19ks*(2*(3,16m+3m)+1,08m+5,8m+0,55m)+14,65m+26,23m+12,32m+3*39,4m+42,9m+11,53m+28,6m+27,7m+31,78m+13,76m+2,4m+16,05m+18,23m+41,35m+3*49,9m; zemnící pásek "_x000d_
 "Celkem 930,65 = 930,650 "_x000d_
 Celkem 930,65 = 930,650 [C]_x000d_</t>
  </si>
  <si>
    <t>89911E</t>
  </si>
  <si>
    <t>LITINOVÝ POKLOP B125</t>
  </si>
  <si>
    <t xml:space="preserve"> "1: 7ks ;ocelový poklop "_x000d_
 "Celkem 7 = 7,000 "_x000d_
 Celkem 7 = 7,000 [C]_x000d_</t>
  </si>
  <si>
    <t>89911G</t>
  </si>
  <si>
    <t>LITINOVÝ POKLOP D400</t>
  </si>
  <si>
    <t xml:space="preserve"> "1: 5ks ;zadlažďivací poklop "_x000d_
 "Celkem 5 = 5,000 "_x000d_
 Celkem 5 = 5,000 [C]_x000d_</t>
  </si>
  <si>
    <t xml:space="preserve"> "1: 1ks; pochozí rošt čerp. jímky z kompozitních materiálů, vč. Rámu "_x000d_
 "Celkem 1 = 1,000 "_x000d_
 Celkem 1 = 1,000 [C]_x000d_</t>
  </si>
  <si>
    <t>936502</t>
  </si>
  <si>
    <t>DROBNÉ DOPLŇK KONSTR KOVOVÉ POZINK</t>
  </si>
  <si>
    <t xml:space="preserve"> "1: 1373,5kg+2680,03kg viz. příloha 2.015 Výres žebříku a výstroje "_x000d_
 "Celkem 4053,53 = 4053,530 "_x000d_
 Celkem 4053,53 = 4053,530 [C]_x000d_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</si>
  <si>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</si>
  <si>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 xml:space="preserve"> "1: pol.č.13173*2.0t/m3; uložení na skládku "_x000d_
 "Celkem 15128,642 = 15128,642 "_x000d_
 Celkem 15128,642 = 15128,642 [C]_x000d_</t>
  </si>
  <si>
    <t>SO 11-72-01</t>
  </si>
  <si>
    <t>SO 11-72-01.00</t>
  </si>
  <si>
    <t>Provozní vybavení</t>
  </si>
  <si>
    <t>44932211</t>
  </si>
  <si>
    <t>přístroj hasicí ruční sněhový KS 5 BG</t>
  </si>
  <si>
    <t>kus</t>
  </si>
  <si>
    <t>CS ÚRS 2024 02</t>
  </si>
  <si>
    <t xml:space="preserve"> "2.000000 = 2,000 [A] "_x000d_
 "Celkem 2 = 2,000 "_x000d_
 Celkem 2 = 2,000 [C]_x000d_</t>
  </si>
  <si>
    <t>953943211</t>
  </si>
  <si>
    <t>Osazování drobných kovových předmětů kotvených do stěny hasicího přístroje</t>
  </si>
  <si>
    <t>SO 11-72-01.1</t>
  </si>
  <si>
    <t>Stavební část</t>
  </si>
  <si>
    <t>111211101</t>
  </si>
  <si>
    <t>Odstranění křovin a stromů s odstraněním kořenů ručně průměru kmene do 100 mm jakékoliv plochy v rovině nebo ve svahu o sklonu do 1:5</t>
  </si>
  <si>
    <t>m2</t>
  </si>
  <si>
    <t xml:space="preserve"> "(11,00*2+10,585)*2,00"_x000d_</t>
  </si>
  <si>
    <t>132351101</t>
  </si>
  <si>
    <t>Hloubení nezapažených rýh šířky do 800 mm strojně s urovnáním dna do předepsaného profilu a spádu v hornině třídy těžitelnosti II skupiny 4 do 20 m3</t>
  </si>
  <si>
    <t>m3</t>
  </si>
  <si>
    <t xml:space="preserve"> "`pro základové pasy"_x000d_
 "`HH: -1,600; HH: -2,350"_x000d_
 "1,225*0,70*0,75*2"_x000d_</t>
  </si>
  <si>
    <t>132351251</t>
  </si>
  <si>
    <t>Hloubení nezapažených rýh šířky přes 800 do 2 000 mm strojně s urovnáním dna do předepsaného profilu a spádu v hornině třídy těžitelnosti II skupiny 4 do 20 m3</t>
  </si>
  <si>
    <t xml:space="preserve"> "`HH` -1,250; SH: -1,600"_x000d_
 "9,39*1,225*0,35"_x000d_</t>
  </si>
  <si>
    <t>Zakládání</t>
  </si>
  <si>
    <t>R213311113.1</t>
  </si>
  <si>
    <t>Polštáře zhutněné pod základy z kameniva hrubého drceného, frakce 32/64 mm</t>
  </si>
  <si>
    <t xml:space="preserve"> "`SH` -1,600; HH: -1,250"_x000d_
 "(9,39-0,30*2)*1,225*0,35"_x000d_</t>
  </si>
  <si>
    <t>Ceny jsou určeny pro jakoukoliv míru zhutnění.
V cenách jsou započteny i náklady na urovnání povrchu polštáře.</t>
  </si>
  <si>
    <t>271572211</t>
  </si>
  <si>
    <t>Podsyp pod základové konstrukce se zhutněním a urovnáním povrchu ze štěrkopísku netříděného</t>
  </si>
  <si>
    <t xml:space="preserve"> "`SH: -2,350; HH: -2,250"_x000d_
 "1,225*0,55*0,10*2"_x000d_</t>
  </si>
  <si>
    <t>274313711</t>
  </si>
  <si>
    <t>Základy z betonu prostého pasy betonu kamenem neprokládaného tř. C 20/25</t>
  </si>
  <si>
    <t xml:space="preserve"> "`SH: -2,250; HH: -1,600"_x000d_
 "1,225*0,70*0,65*2*1,035"_x000d_</t>
  </si>
  <si>
    <t>279113144</t>
  </si>
  <si>
    <t>Základové zdi z tvárnic ztraceného bednění včetně výplně z betonu bez zvláštních nároků na vliv prostředí třídy C 20/25, tloušťky zdiva přes 250 do 300 mm</t>
  </si>
  <si>
    <t xml:space="preserve"> "`SH: -1,600; HH: -0,275"_x000d_
 "1,225*1,325*2"_x000d_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</si>
  <si>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</si>
  <si>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</si>
  <si>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t</t>
  </si>
  <si>
    <t xml:space="preserve"> "`v tvarovkách ztraceného bednění"_x000d_
 "`svislé R10 po 250 mm"_x000d_
 "1,325*6*2*0,6165*0,001*1,08"_x000d_
 "`vodorovně 2x R8 v každé ložné spáře"_x000d_
 "1,225*2*6*2*0,3946*0,001*1,08"_x000d_
 "`svisle v základových pasech R10 po 1 m"_x000d_
 "0,80*3*2*0,6165*0,001*1,08"_x000d_
 "Součet 0,026"_x000d_</t>
  </si>
  <si>
    <t>R411135001.1</t>
  </si>
  <si>
    <t>Konstrukce rampy z železobetonových desek z předpjatého betonu tl.160 mm</t>
  </si>
  <si>
    <t xml:space="preserve"> "`nová rampa"_x000d_
 "10,505*1,215"_x000d_</t>
  </si>
  <si>
    <t>Osazení včetně dodávky předpjatého panelu a kotvení</t>
  </si>
  <si>
    <t>Úpravy povrchů, podlahy a osazování výplní</t>
  </si>
  <si>
    <t>611325422</t>
  </si>
  <si>
    <t>Oprava vápenocementové omítky vnitřních ploch štukové dvouvrstvé, tl. jádrové omítky do 20 mm a tl. štuku do 3 mm stropů, v rozsahu opravované plochy přes 10 do 30%</t>
  </si>
  <si>
    <t xml:space="preserve"> "`101 - trafo"_x000d_
 "(3,15+3,146)/2*4,50"_x000d_
 "`102 - rozvodna NN"_x000d_
 "(2,951+2,982)/2*4,50"_x000d_
 "`103 - trafo NN"_x000d_
 "3,15*4,50"_x000d_
 "`104 - rozvodna VN"_x000d_
 "(9,825+9,847)/2*3,48"_x000d_
 "Součet 75,92"_x000d_</t>
  </si>
  <si>
    <t>612325422</t>
  </si>
  <si>
    <t>Oprava vápenocementové omítky vnitřních ploch štukové dvouvrstvé, tl. jádrové omítky do 20 mm a tl. štuku do 3 mm stěn, v rozsahu opravované plochy přes 10 do 30%</t>
  </si>
  <si>
    <t xml:space="preserve"> "`101 - trafo"_x000d_
 "(3,179+4,50)*2*4,30"_x000d_
 "-3,00*0,85+(3,00+0,85)*2*0,23"_x000d_
 "-0,975*0,695+(0,975+0,695)*2*0,294"_x000d_
 "-2,755*2,735+(2,755+2,735*2)*0,25"_x000d_
 "-1,50*0,85+(1,50+0,85*2)*0,30"_x000d_
 "-2,998*0,85+(2,998+0,85)*2*0,25"_x000d_
 "`102 - rozvodna NN"_x000d_
 "(3,011+4,50)*2*4,30"_x000d_
 "-0,975*0,695*2"_x000d_
 "-1,80*0,85+(1,80+0,85)*2*0,25"_x000d_
 "-1,775*2,455+(1,775+2,455*2)*0,25"_x000d_
 "`103 - trafo NN"_x000d_
 "(3,21+4,50)*2*4,30"_x000d_
 "-1,50*0,85+(1,50+0,85*2)*0,30"_x000d_
 "-0,975*0,695+(0,975+0,695)*2*0,313"_x000d_
 "-3,00*0,85+(3,00+0,85)*2*0,23"_x000d_
 "-3,304*0,85+(3,304+0,85)*2*0,25"_x000d_
 "-2,755*2,735+(2,755+2,735*2)*0,25"_x000d_
 "`104 - rozvodna VN"_x000d_
 "(9,803+3,467)*2*4,30"_x000d_
 "-1,50*0,85*2"_x000d_
 "-0,90*2,10"_x000d_
 "Součet 288,546"_x000d_</t>
  </si>
  <si>
    <t>622335201</t>
  </si>
  <si>
    <t>Oprava cementové škrábané (břízolitové) omítky vnějších ploch stěn, v rozsahu opravované plochy do 10%</t>
  </si>
  <si>
    <t xml:space="preserve"> "`pohled jižní"_x000d_
 "10,485*5,855+0,715*0,175*2"_x000d_
 "1,225*1,215"_x000d_
 "-(2,998+1,80+3,304)*0,85"_x000d_
 "-(2,755*2,735+1,775*2,455+2,755*2,735)"_x000d_
 "`pohled západní"_x000d_
 "8,865*6,50"_x000d_
 "-0,90*2,10+(1,20+2,25*2)*0,20"_x000d_
 "-3,00*0,85"_x000d_
 "`pohled severní"_x000d_
 "10,425*6,50+1,19*1,25"_x000d_
 "-3,00*0,85"_x000d_
 "`pohled východní"_x000d_
 "8,865*6,50"_x000d_
 "1,225*1,215"_x000d_
 "Součet 216,948"_x000d_</t>
  </si>
  <si>
    <t>629995101</t>
  </si>
  <si>
    <t>Očištění vnějších ploch tlakovou vodou omytím tlakovou vodou</t>
  </si>
  <si>
    <t xml:space="preserve"> "`fasáda"_x000d_
 "216,948"_x000d_
 "`schodiště (dle reprofilace)"_x000d_
 "2,372/0,10"_x000d_
 "Součet 240,668"_x000d_</t>
  </si>
  <si>
    <t>631311126</t>
  </si>
  <si>
    <t>Mazanina z betonu prostého bez zvýšených nároků na prostředí tl. přes 80 do 120 mm tř. C 25/30</t>
  </si>
  <si>
    <t xml:space="preserve"> "`nová rampa"_x000d_
 "10,505*1,215*0,09"_x000d_</t>
  </si>
  <si>
    <t>631319173</t>
  </si>
  <si>
    <t>Příplatek k cenám mazanin za stržení povrchu spodní vrstvy mazaniny latí před vložením výztuže nebo pletiva pro tl. obou vrstev mazaniny přes 80 do 120 mm</t>
  </si>
  <si>
    <t xml:space="preserve"> 1.149000 = 1,149 [A]_x000d_</t>
  </si>
  <si>
    <t>631351101</t>
  </si>
  <si>
    <t>Bednění v podlahách rýh a hran zřízení</t>
  </si>
  <si>
    <t xml:space="preserve"> "`nová rampa"_x000d_
 "(10,505+1,215*2)*0,09"_x000d_</t>
  </si>
  <si>
    <t>631351102</t>
  </si>
  <si>
    <t>Bednění v podlahách rýh a hran odstranění</t>
  </si>
  <si>
    <t xml:space="preserve"> 1.164000 = 1,164 [A]_x000d_</t>
  </si>
  <si>
    <t>631362021</t>
  </si>
  <si>
    <t>Výztuž mazanin ze svařovaných sítí z drátů typu KARI</t>
  </si>
  <si>
    <t xml:space="preserve"> "`nová rampa"_x000d_
 "`150/6x150/6 mm"_x000d_
 "10,505*1,215*3,03*0,001*1,17"_x000d_</t>
  </si>
  <si>
    <t>635111142</t>
  </si>
  <si>
    <t>Násyp ze štěrkopísku, písku nebo kameniva pod podlahy s udusáním a urovnáním povrchu z kameniva hrubého 16-32</t>
  </si>
  <si>
    <t xml:space="preserve"> "`trafokobky"_x000d_
 "3,15*4,50*2*0,10"_x000d_</t>
  </si>
  <si>
    <t>R632451032.1</t>
  </si>
  <si>
    <t>Lokální vyspravení stávající betonové maznainy v rozsahu do 10% plochy</t>
  </si>
  <si>
    <t xml:space="preserve"> "`101 - trafo"_x000d_
 "(3,15+3,146)/2*4,50+2,754*0,25+1,50*0,30"_x000d_
 "-1,328*2,03"_x000d_
 "`102 - rozvodna NN"_x000d_
 "(2,951+2,982)/2*4,50+1,777*0,25"_x000d_
 "`103 - trafo NN"_x000d_
 "3,15*4,50+2,754*0,25+1,50*0,30"_x000d_
 "-1,342*2,03"_x000d_
 "`104 - rozvodna VN"_x000d_
 "(9,825+9,847)/2*3,48"_x000d_
 "`střecha"_x000d_
 "10,02*8,692"_x000d_
 "Součet 160,315"_x000d_</t>
  </si>
  <si>
    <t>Výměra v ploše celé podlahy a střechy</t>
  </si>
  <si>
    <t>712</t>
  </si>
  <si>
    <t>Povlakové krytiny</t>
  </si>
  <si>
    <t>712300843</t>
  </si>
  <si>
    <t>Ostatní práce při odstranění povlakové krytiny střech plochých do 10° zbytkového asfaltového pásu odsekáním</t>
  </si>
  <si>
    <t xml:space="preserve"> "87,094"_x000d_</t>
  </si>
  <si>
    <t>712311101</t>
  </si>
  <si>
    <t>Provedení povlakové krytiny střech plochých do 10° natěradly a tmely za studena nátěrem lakem penetračním nebo asfaltovým</t>
  </si>
  <si>
    <t>11163153</t>
  </si>
  <si>
    <t>emulze asfaltová penetrační</t>
  </si>
  <si>
    <t>litr</t>
  </si>
  <si>
    <t xml:space="preserve"> "87,094*0,35"_x000d_</t>
  </si>
  <si>
    <t>712340832</t>
  </si>
  <si>
    <t>Odstranění povlakové krytiny střech plochých do 10° z přitavených pásů NAIP v plné ploše dvouvrstvé</t>
  </si>
  <si>
    <t xml:space="preserve"> "10,02*8,692"_x000d_
 "Součet 87,094"_x000d_</t>
  </si>
  <si>
    <t>712341559</t>
  </si>
  <si>
    <t>Provedení povlakové krytiny střech plochých do 10° pásy přitavením NAIP v plné ploše</t>
  </si>
  <si>
    <t xml:space="preserve"> "10,02*8,692"_x000d_
 "Mezisoučet 87.09384"_x000d_
 "`druhá vrstva"_x000d_
 "87,094"_x000d_
 "Mezisoučet 87.094"_x000d_
 "Součet 174,188"_x000d_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</si>
  <si>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</si>
  <si>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</si>
  <si>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"87,094*1,15"_x000d_</t>
  </si>
  <si>
    <t>62853005</t>
  </si>
  <si>
    <t>pás asfaltový natavitelný modifikovaný SBS s vložkou ze skleněné tkaniny a hrubozrnným břidličným posypem na horním povrchu tl 4,0mm</t>
  </si>
  <si>
    <t>712742559</t>
  </si>
  <si>
    <t>Provedení povlakové krytiny střech samostatným zesílením pásy přitavením NAIP, šířky 500 mm</t>
  </si>
  <si>
    <t>m</t>
  </si>
  <si>
    <t xml:space="preserve"> "8,692*2+10,02"_x000d_
 "Součet 27,404"_x000d_</t>
  </si>
  <si>
    <t xml:space="preserve"> "27,404*0,50*1,20"_x000d_</t>
  </si>
  <si>
    <t>712800843</t>
  </si>
  <si>
    <t>Ostatní práce při odstranění povlakové krytiny ze svislých ploch zbytkového asfaltového pásu odsekáním</t>
  </si>
  <si>
    <t xml:space="preserve"> "5,481"_x000d_</t>
  </si>
  <si>
    <t>712811101</t>
  </si>
  <si>
    <t>Provedení povlakové krytiny střech samostatným vytažením izolačního povlaku za studena na konstrukce převyšující úroveň střechy, nátěrem penetračním</t>
  </si>
  <si>
    <t xml:space="preserve"> "(8,692*2+10,02)*0,20"_x000d_
 "Součet 5,481"_x000d_</t>
  </si>
  <si>
    <t xml:space="preserve"> "5,481*0,40"_x000d_</t>
  </si>
  <si>
    <t>712840862</t>
  </si>
  <si>
    <t>Odstranění povlakové krytiny ze svislých ploch z přitavených pásů na konstrukcích převyšující úroveň střechy NAIP v plné ploše dvouvrstvá</t>
  </si>
  <si>
    <t>712841559</t>
  </si>
  <si>
    <t>Provedení povlakové krytiny střech samostatným vytažením izolačního povlaku pásy přitavením na konstrukce převyšující úroveň střechy, NAIP</t>
  </si>
  <si>
    <t xml:space="preserve"> "5,481*2"_x000d_</t>
  </si>
  <si>
    <t xml:space="preserve"> "5,481*1,20"_x000d_</t>
  </si>
  <si>
    <t>998712102</t>
  </si>
  <si>
    <t>Přesun hmot pro povlakové krytiny stanovený z hmotnosti přesunovaného materiálu vodorovná dopravní vzdálenost do 50 m základní v objektech výšky přes 6 do 12 m</t>
  </si>
  <si>
    <t xml:space="preserve"> 1.387000 = 1,387 [A]_x000d_</t>
  </si>
  <si>
    <t>762</t>
  </si>
  <si>
    <t>Konstrukce tesařské</t>
  </si>
  <si>
    <t>762361313</t>
  </si>
  <si>
    <t>Konstrukční vrstva pod klempířské prvky pro oplechování horních ploch zdí a nadezdívek (atik) z desek dřevoštěpkových šroubovaných do podkladu, tloušťky desky 25 mm</t>
  </si>
  <si>
    <t xml:space="preserve"> "28,379*0,275"_x000d_</t>
  </si>
  <si>
    <t>998762102</t>
  </si>
  <si>
    <t>Přesun hmot pro konstrukce tesařské stanovený z hmotnosti přesunovaného materiálu vodorovná dopravní vzdálenost do 50 m základní v objektech výšky přes 6 do 12 m</t>
  </si>
  <si>
    <t xml:space="preserve"> 0.123000 = 0,123 [A]_x000d_</t>
  </si>
  <si>
    <t>764</t>
  </si>
  <si>
    <t>Konstrukce klempířské</t>
  </si>
  <si>
    <t>764002811</t>
  </si>
  <si>
    <t>Demontáž klempířských konstrukcí okapového plechu do suti, v krytině povlakové</t>
  </si>
  <si>
    <t xml:space="preserve"> "10,02"_x000d_</t>
  </si>
  <si>
    <t>764002841</t>
  </si>
  <si>
    <t>Demontáž klempířských konstrukcí oplechování horních ploch zdí a nadezdívek do suti</t>
  </si>
  <si>
    <t xml:space="preserve"> "10,465+8,966*2"_x000d_</t>
  </si>
  <si>
    <t>764002871</t>
  </si>
  <si>
    <t>Demontáž klempířských konstrukcí lemování zdí do suti</t>
  </si>
  <si>
    <t xml:space="preserve"> "10,02+8,692*2"_x000d_</t>
  </si>
  <si>
    <t>764004801</t>
  </si>
  <si>
    <t>Demontáž klempířských konstrukcí žlabu podokapního do suti</t>
  </si>
  <si>
    <t xml:space="preserve"> 10.485000 = 10,485 [A]_x000d_</t>
  </si>
  <si>
    <t>764004861</t>
  </si>
  <si>
    <t>Demontáž klempířských konstrukcí svodu do suti</t>
  </si>
  <si>
    <t xml:space="preserve"> 5.800000 = 5,800 [A]_x000d_</t>
  </si>
  <si>
    <t>764242433</t>
  </si>
  <si>
    <t>Oplechování střešních prvků z titanzinkového předzvětralého plechu okapu okapovým plechem střechy rovné rš 250 mm</t>
  </si>
  <si>
    <t xml:space="preserve"> 10.020000 = 10,020 [A]_x000d_</t>
  </si>
  <si>
    <t>764246404</t>
  </si>
  <si>
    <t>Oplechování parapetů z titanzinkového předzvětralého plechu rovných mechanicky kotvené, bez rohů rš 330 mm</t>
  </si>
  <si>
    <t xml:space="preserve"> 28.397000 = 28,397 [A]_x000d_</t>
  </si>
  <si>
    <t>R764341406.1</t>
  </si>
  <si>
    <t>Ukončení hydroizolace na stěně oplechováním z titanzinkového předzvětralého plechu</t>
  </si>
  <si>
    <t xml:space="preserve"> 27.404000 = 27,404 [A]_x000d_</t>
  </si>
  <si>
    <t>Montáž a dodávka</t>
  </si>
  <si>
    <t>764541405</t>
  </si>
  <si>
    <t>Žlab podokapní z titanzinkového předzvětralého plechu včetně háků a čel půlkruhový rš 330 mm</t>
  </si>
  <si>
    <t>764541446</t>
  </si>
  <si>
    <t>Žlab podokapní z titanzinkového předzvětralého plechu kotlík oválný (trychtýřový), rš žlabu/průměr svodu 330/100 mm</t>
  </si>
  <si>
    <t xml:space="preserve"> 1.000000 = 1,000 [A]_x000d_</t>
  </si>
  <si>
    <t>764548423</t>
  </si>
  <si>
    <t>Svod z titanzinkového předzvětralého plechu včetně objímek, kolen a odskoků kruhový, průměru 100 mm</t>
  </si>
  <si>
    <t>998764102</t>
  </si>
  <si>
    <t>Přesun hmot pro konstrukce klempířské stanovený z hmotnosti přesunovaného materiálu vodorovná dopravní vzdálenost do 50 m základní v objektech výšky přes 6 do 12 m</t>
  </si>
  <si>
    <t xml:space="preserve"> 0.196000 = 0,196 [A]_x000d_</t>
  </si>
  <si>
    <t>767</t>
  </si>
  <si>
    <t>Konstrukce zámečnické</t>
  </si>
  <si>
    <t>767691822</t>
  </si>
  <si>
    <t>Ostatní práce - vyvěšení nebo zavěšení kovových křídel dveří, plochy do 2 m2</t>
  </si>
  <si>
    <t>767691832</t>
  </si>
  <si>
    <t>Ostatní práce - vyvěšení nebo zavěšení kovových křídel vrat, plochy do 4 m2</t>
  </si>
  <si>
    <t xml:space="preserve"> "3*2"_x000d_</t>
  </si>
  <si>
    <t>R767712800.1</t>
  </si>
  <si>
    <t>Demontáž venkovních větracích žaluzií</t>
  </si>
  <si>
    <t xml:space="preserve"> "3,00*0,85*2"_x000d_
 "2,998*0,85"_x000d_
 "1,80*0,85"_x000d_
 "3,304*0,85"_x000d_
 "`trafokobky"_x000d_
 "3,00*0,85*2"_x000d_
 "Součet 17,087"_x000d_</t>
  </si>
  <si>
    <t>Demontáž</t>
  </si>
  <si>
    <t>R767712811.1</t>
  </si>
  <si>
    <t>Demontáž vnitřních křídel traf v rozvodně VN</t>
  </si>
  <si>
    <t xml:space="preserve"> "6*2"_x000d_</t>
  </si>
  <si>
    <t>R767990010.2</t>
  </si>
  <si>
    <t>Dvoukřídlové dveře kovové 1100x1750 mm včetně povrchové úpravy a kování - rozvodna VN</t>
  </si>
  <si>
    <t xml:space="preserve"> 6.000000 = 6,000 [A]_x000d_</t>
  </si>
  <si>
    <t>montáž a dodávka včetně povrchové úpravy</t>
  </si>
  <si>
    <t>R767990020.1</t>
  </si>
  <si>
    <t>Protidešťová větrací žaluzie 2998x850 mm včetně parapetu</t>
  </si>
  <si>
    <t>R767990030.1</t>
  </si>
  <si>
    <t>Protidešťová větrací žaluzie 3000x850 mm včetně parapetu</t>
  </si>
  <si>
    <t xml:space="preserve"> 4.000000 = 4,000 [A]_x000d_</t>
  </si>
  <si>
    <t>R767990040.1</t>
  </si>
  <si>
    <t>Protidešťová větrací žaluzie 3304x850 mm včetně parapetu</t>
  </si>
  <si>
    <t>R767990050.1</t>
  </si>
  <si>
    <t>Protidešťová větrací žaluzie 1800x850 mm včetně parapetu</t>
  </si>
  <si>
    <t>R767990060.1</t>
  </si>
  <si>
    <t>Křídla pro ocelová dvoukřídlá vrata 2755x2735 mm včetně zámků a kování</t>
  </si>
  <si>
    <t>kpl</t>
  </si>
  <si>
    <t xml:space="preserve"> 2.000000 = 2,000 [A]_x000d_</t>
  </si>
  <si>
    <t>montáž a dodávka
sada 2 křídel
včetně povrchové úpravy
osazení do stávajícího rámu</t>
  </si>
  <si>
    <t>R767990080.1</t>
  </si>
  <si>
    <t>Křídla pro ocelová dvoukřídlá vrata 1775x2455 mm včetně zámků a kování</t>
  </si>
  <si>
    <t>R767990090.1</t>
  </si>
  <si>
    <t>Křídlo ocelových dveří 900x2100 mm včetně zámku a kování</t>
  </si>
  <si>
    <t>montáž a dodávka
včetně povrchové úpravy
osazení do stávajícího rámu</t>
  </si>
  <si>
    <t>998767102</t>
  </si>
  <si>
    <t>Přesun hmot pro zámečnické konstrukce stanovený z hmotnosti přesunovaného materiálu vodorovná dopravní vzdálenost do 50 m základní v objektech výšky přes 6 do 12 m</t>
  </si>
  <si>
    <t xml:space="preserve"> 0.753000 = 0,753 [A]_x000d_</t>
  </si>
  <si>
    <t>776</t>
  </si>
  <si>
    <t>Podlahy povlakové</t>
  </si>
  <si>
    <t>776121321</t>
  </si>
  <si>
    <t>Příprava podkladu povlakových podlah a stěn penetrace neředěná podlah</t>
  </si>
  <si>
    <t xml:space="preserve"> "48,023"_x000d_</t>
  </si>
  <si>
    <t>776201812</t>
  </si>
  <si>
    <t>Demontáž povlakových podlahovin lepených ručně s podložkou</t>
  </si>
  <si>
    <t xml:space="preserve"> "`102 - rozvodna NN"_x000d_
 "(2,951+2,982)/2*4,50+1,777*0,25"_x000d_
 "`104 - rozvodna VN"_x000d_
 "(9,825+9,847)/2*3,48"_x000d_
 "Součet 48,023"_x000d_</t>
  </si>
  <si>
    <t>776211121</t>
  </si>
  <si>
    <t>Montáž textilních podlahovin lepením pásů elektrostaticky vodivých</t>
  </si>
  <si>
    <t>R27251100.1</t>
  </si>
  <si>
    <t>koberec dielektrický</t>
  </si>
  <si>
    <t xml:space="preserve"> "48,023*1,10"_x000d_</t>
  </si>
  <si>
    <t>776411111</t>
  </si>
  <si>
    <t>Montáž soklíků lepením obvodových, výšky do 80 mm</t>
  </si>
  <si>
    <t xml:space="preserve"> "`102 - rozvodna NN"_x000d_
 "(3,011+4,50)*2-(0,975*2+1,775)+0,25*2"_x000d_
 "`104 - rozvodna VN"_x000d_
 "(9,803+3,467)*2-(1,50*2+0,90)"_x000d_
 "Součet 34,437"_x000d_</t>
  </si>
  <si>
    <t>R28411009.1</t>
  </si>
  <si>
    <t>soklová lišta</t>
  </si>
  <si>
    <t xml:space="preserve"> "34,437*1,05"_x000d_</t>
  </si>
  <si>
    <t>776991821</t>
  </si>
  <si>
    <t>Ostatní práce odstranění lepidla ručně z podlah</t>
  </si>
  <si>
    <t>998776101</t>
  </si>
  <si>
    <t>Přesun hmot pro podlahy povlakové stanovený z hmotnosti přesunovaného materiálu vodorovná dopravní vzdálenost do 50 m základní v objektech výšky do 6 m</t>
  </si>
  <si>
    <t xml:space="preserve"> 0.374000 = 0,374 [A]_x000d_</t>
  </si>
  <si>
    <t>783</t>
  </si>
  <si>
    <t>Dokončovací práce - nátěry</t>
  </si>
  <si>
    <t>783301303</t>
  </si>
  <si>
    <t>Příprava podkladu zámečnických konstrukcí před provedením nátěru odrezivění odrezovačem bezoplachovým</t>
  </si>
  <si>
    <t xml:space="preserve"> "19,716"_x000d_</t>
  </si>
  <si>
    <t>783301313</t>
  </si>
  <si>
    <t>Příprava podkladu zámečnických konstrukcí před provedením nátěru odmaštění odmašťovačem ředidlovým</t>
  </si>
  <si>
    <t>783306809</t>
  </si>
  <si>
    <t>Odstranění nátěrů ze zámečnických konstrukcí okartáčováním</t>
  </si>
  <si>
    <t>R783334101.1</t>
  </si>
  <si>
    <t>Nátěr zámečnických konstrukcí 2x základní + 2x vrchní</t>
  </si>
  <si>
    <t xml:space="preserve"> "`rámy dveří a vrat"_x000d_
 "(0,90+2,10*2)*0,10*3"_x000d_
 "(2,755+2,735*2)*0,10*3*2"_x000d_
 "(1,775+2,455*2)*0,10*3"_x000d_
 "`zábradlí"_x000d_
 "(1,94+1,125+2,43)*1,00"_x000d_
 "2,75*1,00"_x000d_
 "`ostatní"_x000d_
 "3,00"_x000d_
 "Součet 19,716"_x000d_</t>
  </si>
  <si>
    <t>783801691</t>
  </si>
  <si>
    <t>Očištění omítek odstraňovačem graffiti neošetřených ochrannými nátěry, povrchů hrubých betonových povrchů nebo omítek hrubých, rýhovaných tenkovrstvých nebo škrábaných (břízolitových)</t>
  </si>
  <si>
    <t xml:space="preserve"> "`předpoklad: 40% celkové plochy"_x000d_
 "`dle opravy omítek"_x000d_
 "216,948*0,40"_x000d_</t>
  </si>
  <si>
    <t>783823155</t>
  </si>
  <si>
    <t>Penetrační nátěr omítek hrubých betonových povrchů nebo omítek hrubých, rýhovaných tenkovrstvých nebo škrábaných (břízolitových) silikonový</t>
  </si>
  <si>
    <t xml:space="preserve"> "`dle opravy omítek"_x000d_
 "216,948"_x000d_</t>
  </si>
  <si>
    <t>783827225</t>
  </si>
  <si>
    <t>Krycí (ochranný ) nátěr omítek jednonásobný hrubých betonových povrchů nebo omítek hrubých, rýhovaných tenkovrstvých nebo škrábaných (břízolitových) silikonový</t>
  </si>
  <si>
    <t>783901551</t>
  </si>
  <si>
    <t>Příprava podkladu betonových podlah před provedením nátěru omytím tlakovou vodou</t>
  </si>
  <si>
    <t xml:space="preserve"> "`101 - trafo"_x000d_
 "(3,15+3,146)/2*4,50+2,754*0,25+1,50*0,30"_x000d_
 "-1,328*2,03"_x000d_
 "`102 - rozvodna NN"_x000d_
 "(2,951+2,982)/2*4,50+1,777*0,25"_x000d_
 "`103 - trafo NN"_x000d_
 "3,15*4,50+2,754*0,25+1,50*0,30"_x000d_
 "-1,342*2,03"_x000d_
 "`104 - rozvodna VN"_x000d_
 "(9,825+9,847)/2*3,48"_x000d_
 "Součet 73,221"_x000d_</t>
  </si>
  <si>
    <t>R783917161.1</t>
  </si>
  <si>
    <t>Krycí oděruodolný nátěr betonových podlah</t>
  </si>
  <si>
    <t>včetně případného penetračního nátěru</t>
  </si>
  <si>
    <t>R783917161.2</t>
  </si>
  <si>
    <t>Oděruodolný nátěr betonových povrchů</t>
  </si>
  <si>
    <t xml:space="preserve"> "`nová rampa - nepochozí plochy"_x000d_
 "(10,505-0,30*4)*1,215+(10,505+1,215*2)*0,25"_x000d_</t>
  </si>
  <si>
    <t>R783917170.1</t>
  </si>
  <si>
    <t>Dvojnásobný oděruodolný nátěr betonových podlah s protiskluznou úpravou</t>
  </si>
  <si>
    <t xml:space="preserve"> "`nová rampa"_x000d_
 "10,505*1,215"_x000d_
 "`betonová schodiště - dle reprofilace"_x000d_
 "2,372/0,10"_x000d_
 "Součet 36,484"_x000d_</t>
  </si>
  <si>
    <t>784</t>
  </si>
  <si>
    <t>Dokončovací práce - malby a tapety</t>
  </si>
  <si>
    <t>784181123</t>
  </si>
  <si>
    <t>Penetrace podkladu jednonásobná hloubková akrylátová bezbarvá v místnostech výšky přes 3,80 do 5,00 m</t>
  </si>
  <si>
    <t xml:space="preserve"> "`dle opravy omítek"_x000d_
 "75,919+288,547"_x000d_</t>
  </si>
  <si>
    <t>784211103</t>
  </si>
  <si>
    <t>Malby z malířských směsí oděruvzdorných za mokra dvojnásobné, bílé za mokra oděruvzdorné výborně v místnostech výšky přes 3,80 do 5,00 m</t>
  </si>
  <si>
    <t>789</t>
  </si>
  <si>
    <t>Povrchové úpravy ocelových konstrukcí a technologických zařízení</t>
  </si>
  <si>
    <t>789223542</t>
  </si>
  <si>
    <t>Otryskání povrchů ocelových konstrukcí suché abrazivní tryskání abrazivem ze strusky třídy III stupeň zrezivění D, stupeň přípravy Sa 2 1/2</t>
  </si>
  <si>
    <t xml:space="preserve"> "`I 240"_x000d_
 "4,75*0,84*4"_x000d_</t>
  </si>
  <si>
    <t>R789327210.1</t>
  </si>
  <si>
    <t>Nátěr ocelových konstrukcí (I profily v trafokobkách) 2x základní + 2x vrchní</t>
  </si>
  <si>
    <t xml:space="preserve"> 15.960000 = 15,960 [A]_x000d_</t>
  </si>
  <si>
    <t>Ostatní konstrukce a práce, bourání</t>
  </si>
  <si>
    <t>941211111</t>
  </si>
  <si>
    <t>Lešení řadové rámové lehké pracovní s podlahami s provozním zatížením tř. 3 do 200 kg/m2 šířky tř. SW06 od 0,6 do 0,9 m výšky do 10 m montáž</t>
  </si>
  <si>
    <t xml:space="preserve"> "`pohled jižní"_x000d_
 "11,985*(5,855-1,80)"_x000d_
 "`pohled západní"_x000d_
 "10,365*(6,50-1,80)"_x000d_
 "`pohled severní"_x000d_
 "11,925*(6,50-1,80)"_x000d_
 "`pohled východní"_x000d_
 "10,365*(6,50-1,80)"_x000d_
 "Součet 202,078"_x000d_</t>
  </si>
  <si>
    <t>941211211</t>
  </si>
  <si>
    <t>Lešení řadové rámové lehké pracovní s podlahami s provozním zatížením tř. 3 do 200 kg/m2 šířky tř. SW06 od 0,6 do 0,9 m výšky do 10 m příplatek za každý den použití</t>
  </si>
  <si>
    <t xml:space="preserve"> "202,079*45"_x000d_</t>
  </si>
  <si>
    <t>941211312</t>
  </si>
  <si>
    <t>Odborná prohlídka lešení řadového rámového lehkého pracovního s podlahami s provozním zatížením tř. 3 do 200 kg/m2 šířky tř. SW06 od 0,6 do 0,9 m výšky do 25 m, celkové plochy do 500 m2 zakrytého sítí</t>
  </si>
  <si>
    <t>941211811</t>
  </si>
  <si>
    <t>Lešení řadové rámové lehké pracovní s podlahami s provozním zatížením tř. 3 do 200 kg/m2 šířky tř. SW06 od 0,6 do 0,9 m výšky do 10 m demontáž</t>
  </si>
  <si>
    <t xml:space="preserve"> "202,079"_x000d_</t>
  </si>
  <si>
    <t>944611111</t>
  </si>
  <si>
    <t>Plachta ochranná zavěšená na konstrukci lešení z textilie z umělých vláken montáž</t>
  </si>
  <si>
    <t>944611211</t>
  </si>
  <si>
    <t>Plachta ochranná zavěšená na konstrukci lešení z textilie z umělých vláken příplatek k ceně za každý den použití</t>
  </si>
  <si>
    <t>944611811</t>
  </si>
  <si>
    <t>Plachta ochranná zavěšená na konstrukci lešení z textilie z umělých vláken demontáž</t>
  </si>
  <si>
    <t>949101112</t>
  </si>
  <si>
    <t>Lešení pomocné pracovní pro objekty pozemních staveb pro zatížení do 150 kg/m2, o výšce lešeňové podlahy přes 1,9 do 3,5 m</t>
  </si>
  <si>
    <t xml:space="preserve"> "`dle opravy omítek"_x000d_
 "75,919"_x000d_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</si>
  <si>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</si>
  <si>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</si>
  <si>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 xml:space="preserve"> "10,558*10,118"_x000d_</t>
  </si>
  <si>
    <t>965082923</t>
  </si>
  <si>
    <t>Odstranění násypu pod podlahami nebo ochranného násypu na střechách tl. do 100 mm, plochy přes 2 m2</t>
  </si>
  <si>
    <t>977211112</t>
  </si>
  <si>
    <t>Řezání konstrukcí stěnovou pilou betonových nebo železobetonových průměru řezané výztuže do 16 mm hloubka řezu přes 200 do 350 mm</t>
  </si>
  <si>
    <t xml:space="preserve"> "`demolice původní rampy"_x000d_
 "10,505+1,215*2"_x000d_</t>
  </si>
  <si>
    <t>978011141</t>
  </si>
  <si>
    <t>Otlučení vápenných nebo vápenocementových omítek vnitřních ploch stropů, v rozsahu přes 10 do 30 %</t>
  </si>
  <si>
    <t>978013141</t>
  </si>
  <si>
    <t>Otlučení vápenných nebo vápenocementových omítek vnitřních ploch stěn s vyškrabáním spar, s očištěním zdiva, v rozsahu přes 10 do 30 %</t>
  </si>
  <si>
    <t xml:space="preserve"> "`dle opravy omítek"_x000d_
 "288,547"_x000d_</t>
  </si>
  <si>
    <t>978036121</t>
  </si>
  <si>
    <t>Otlučení cementových omítek vnějších ploch s vyškrabáním spar zdiva a s očištěním povrchu, v rozsahu do 10 %</t>
  </si>
  <si>
    <t>981511114</t>
  </si>
  <si>
    <t>Demolice konstrukcí objektů postupným rozebíráním konstrukcí ze železobetonu</t>
  </si>
  <si>
    <t xml:space="preserve"> "10,505*1,23*0,26"_x000d_</t>
  </si>
  <si>
    <t>R985311312.1</t>
  </si>
  <si>
    <t>Reprofilace betonu venkovních schodišť a podest</t>
  </si>
  <si>
    <t xml:space="preserve"> "`předpoklad: 10% celkové plochy"_x000d_
 "((2,108+1,05)*1,32+2,154*(1,25+0,10*2)+0,30*0,15/2*7*2)*0,10"_x000d_
 "((1,80+1,225)*1,20+1,20*1,86+(1,20+1,86)*1,25+1,97*1,25/2+0,30*0,18/2*7)*0,10"_x000d_
 "`ostatní"_x000d_
 "5,00*0,10"_x000d_
 "Součet 2,371"_x000d_</t>
  </si>
  <si>
    <t>993111111</t>
  </si>
  <si>
    <t>Dovoz a odvoz lešení včetně naložení a složení řadového, na vzdálenost do 10 km</t>
  </si>
  <si>
    <t>993111119</t>
  </si>
  <si>
    <t>Dovoz a odvoz lešení včetně naložení a složení řadového, na vzdálenost Příplatek k ceně za každých dalších i započatých 10 km přes 10 km</t>
  </si>
  <si>
    <t>997</t>
  </si>
  <si>
    <t>Přesun sutě</t>
  </si>
  <si>
    <t xml:space="preserve"> "(1,286+4,026)*1,750"_x000d_</t>
  </si>
  <si>
    <t xml:space="preserve"> "`dle automatického výpočtu programku Kros 4 ÚRS Praha"_x000d_
 "0,759+2,885+1,085"_x000d_
 "`z části elektroinstalace"_x000d_
 "0,270"_x000d_
 "Součet 4,999"_x000d_</t>
  </si>
  <si>
    <t xml:space="preserve"> "`dle automatického výpočtu programku Kros 4 ÚRS Praha"_x000d_
 "8,095"_x000d_</t>
  </si>
  <si>
    <t xml:space="preserve"> "65,17*0,003"_x000d_</t>
  </si>
  <si>
    <t>R015190</t>
  </si>
  <si>
    <t>911</t>
  </si>
  <si>
    <t>NEOCEŇOVAT - POPLATKY ZA LIKVIDACI ODPADŮ NEKONTAMINOVANÝCH - 17 02 03 PLASTY Z INTERIÉRŮ REKONSTRUOVANÝCH - OBJEKTŮ VČ. DOPRAVY NA SKLÁDKU A MANIPULACE</t>
  </si>
  <si>
    <t xml:space="preserve"> "`dle automatického výpočtu programku Kros 4 ÚRS Praha"_x000d_
 "0,144"_x000d_</t>
  </si>
  <si>
    <t xml:space="preserve"> "`dle automatického výpočtu programku Kros 4 ÚRS Praha"_x000d_
 "0,174+0,958+0,011+0,060"_x000d_</t>
  </si>
  <si>
    <t xml:space="preserve"> "`dle automatického výpočtu programku Kros 4 ÚRS Praha"_x000d_
 "0,170+0,933"_x000d_</t>
  </si>
  <si>
    <t>R171903</t>
  </si>
  <si>
    <t>973</t>
  </si>
  <si>
    <t>NEOCEŇOVAT - POPLATKY ZA LIKVIDACI ODPADŮ - 17 09 03 JINÉ STAVEBNÍ A DEMOLIČNÍ ODPADY OBSAHUJÍCÍ NEBEZPEČNÉ LÁTKY VČ. DOPRAVY NA SKLÁDKU A MANIPULACE (10 01 14 ŠKVÁRA ATD.)</t>
  </si>
  <si>
    <t xml:space="preserve"> "`dle automatického výpočtu programku Kros 4 ÚRS Praha"_x000d_
 "3,969+0,287"_x000d_</t>
  </si>
  <si>
    <t>998</t>
  </si>
  <si>
    <t>Přesun hmot</t>
  </si>
  <si>
    <t>998017002</t>
  </si>
  <si>
    <t>Přesun hmot pro budovy občanské výstavby, bydlení, výrobu a služby s omezením mechanizace vodorovná dopravní vzdálenost do 100 m pro budovy s jakoukoliv nosnou konstrukcí výšky přes 6 do 12 m</t>
  </si>
  <si>
    <t>CS ÚRS 2023 02</t>
  </si>
  <si>
    <t xml:space="preserve"> 35.557000 = 35,557 [A]_x000d_</t>
  </si>
  <si>
    <t>SO 11-72-01.2</t>
  </si>
  <si>
    <t>Zařízení silnoproudé elektrotechniky</t>
  </si>
  <si>
    <t>61</t>
  </si>
  <si>
    <t>Úprava povrchů vnitřních</t>
  </si>
  <si>
    <t>612403380R00</t>
  </si>
  <si>
    <t>Hrubá výplň rýh ve stěnách do 3x3 cm maltou ze SMS</t>
  </si>
  <si>
    <t>RTS II / 2024</t>
  </si>
  <si>
    <t xml:space="preserve"> "98.000000 = 98,000 [A] "_x000d_
 "Celkem 98 = 98,000 "_x000d_
 Celkem 98 = 98,000 [C]_x000d_</t>
  </si>
  <si>
    <t>V položce nejsou zakalkulovány náklady na omítku rýh</t>
  </si>
  <si>
    <t>767881121RT1</t>
  </si>
  <si>
    <t>Příchytka, 1 upevňovací bod, hmoždinka + vrut, BSM</t>
  </si>
  <si>
    <t xml:space="preserve"> "80.000000 = 80,000 [A] "_x000d_
 "Celkem 80 = 80,000 "_x000d_
 Celkem 80 = 80,000 [C]_x000d_</t>
  </si>
  <si>
    <t>příchytka BSM 8 mm</t>
  </si>
  <si>
    <t>97</t>
  </si>
  <si>
    <t>Prorážení otvorů a ostatní bourací práce</t>
  </si>
  <si>
    <t>971033122R00</t>
  </si>
  <si>
    <t>Vrtání otvorů, zeď cihelná, do 3 cm, hl. do 30 cm</t>
  </si>
  <si>
    <t xml:space="preserve"> "5.000000 = 5,000 [A] "_x000d_
 "Celkem 5 = 5,000 "_x000d_
 Celkem 5 = 5,000 [C]_x000d_</t>
  </si>
  <si>
    <t>973032616R00</t>
  </si>
  <si>
    <t>Vysekání kapes cih. duté špalík, krabice 10x10x5cm</t>
  </si>
  <si>
    <t xml:space="preserve"> "9.000000 = 9,000 [A] "_x000d_
 "Celkem 9 = 9,000 "_x000d_
 Celkem 9 = 9,000 [C]_x000d_</t>
  </si>
  <si>
    <t>973100011RA0</t>
  </si>
  <si>
    <t>Vysekání kapes ve zdivu z cihel, 30 x 30 x 15 cm</t>
  </si>
  <si>
    <t xml:space="preserve"> "4.000000 = 4,000 [A] "_x000d_
 "Celkem 4 = 4,000 "_x000d_
 Celkem 4 = 4,000 [C]_x000d_</t>
  </si>
  <si>
    <t>974032121R00</t>
  </si>
  <si>
    <t>Vysekání rýh zeď z dutých cihel 3 x 3 cm</t>
  </si>
  <si>
    <t>Práce a dodávky M</t>
  </si>
  <si>
    <t>R1</t>
  </si>
  <si>
    <t>Svítidlo LED, specifikace dle protokolu umělého osvětlení, v protokolu označeno jako svítídlo - B</t>
  </si>
  <si>
    <t xml:space="preserve"> "6.000000 = 6,000 [A] "_x000d_
 "Celkem 6 = 6,000 "_x000d_
 Celkem 6 = 6,000 [C]_x000d_</t>
  </si>
  <si>
    <t>specifikace dle protokolu umělého osvětlení</t>
  </si>
  <si>
    <t>R2</t>
  </si>
  <si>
    <t>Dodávka rozvaděče , včetně výzbroje a výstroje rozvaděče</t>
  </si>
  <si>
    <t xml:space="preserve"> "1.000000 = 1,000 [A] "_x000d_
 "Celkem 1 = 1,000 "_x000d_
 Celkem 1 = 1,000 [C]_x000d_</t>
  </si>
  <si>
    <t>specifikace zařízení uvedena v technické zprávě a v příslušné části projektové dokumentace</t>
  </si>
  <si>
    <t>M21</t>
  </si>
  <si>
    <t>Elektromontáže</t>
  </si>
  <si>
    <t>210111011RT6</t>
  </si>
  <si>
    <t>Zásuvka domovní zapuštěná - provedení 2P+PE</t>
  </si>
  <si>
    <t>včetně dodávky zásuvky a rámečku</t>
  </si>
  <si>
    <t>210201511R00</t>
  </si>
  <si>
    <t>Svítidlo LED bytové stropní přisazené</t>
  </si>
  <si>
    <t>210220002RT2</t>
  </si>
  <si>
    <t>Vedení uzemňovací na povrchu FeZn D 10 mm</t>
  </si>
  <si>
    <t>včetně drátu FeZn 10 mm</t>
  </si>
  <si>
    <t>210220101RT1</t>
  </si>
  <si>
    <t>Vodiče svodové FeZn D do 10,Al 10,Cu 8 +podpěry</t>
  </si>
  <si>
    <t xml:space="preserve"> "48.000000 = 48,000 [A] "_x000d_
 "Celkem 48 = 48,000 "_x000d_
 Celkem 48 = 48,000 [C]_x000d_</t>
  </si>
  <si>
    <t>včetně drátu FeZn 8 mm + PV 32</t>
  </si>
  <si>
    <t>210220301RT2</t>
  </si>
  <si>
    <t>Svorka hromosvodová do 2 šroubů /SS, SZ, SO/</t>
  </si>
  <si>
    <t xml:space="preserve"> "40.000000 = 40,000 [A] "_x000d_
 "Celkem 40 = 40,000 "_x000d_
 Celkem 40 = 40,000 [C]_x000d_</t>
  </si>
  <si>
    <t>včetně dodávky svorky SS</t>
  </si>
  <si>
    <t>210220301RT3</t>
  </si>
  <si>
    <t>včetně dodávky svorky SZ</t>
  </si>
  <si>
    <t>210220302RT2</t>
  </si>
  <si>
    <t>Svorka hromosvodová nad 2 šrouby /ST, SJ, SR, atd/</t>
  </si>
  <si>
    <t>včetně dodávky svorky SR 3a Fe</t>
  </si>
  <si>
    <t>210220372RT1</t>
  </si>
  <si>
    <t>Úhelník ochranný nebo trubka s držáky do zdiva</t>
  </si>
  <si>
    <t>včetně ochran.úhelníku + 2 držáky do zdi</t>
  </si>
  <si>
    <t>210220401RT1</t>
  </si>
  <si>
    <t>Označení svodu štítky, smaltované, umělá hmota</t>
  </si>
  <si>
    <t>včetně dodávky štítku</t>
  </si>
  <si>
    <t>210800105RT1</t>
  </si>
  <si>
    <t>Kabel CYKY 750 V 3x1,5 mm2 uložený pod omítkou</t>
  </si>
  <si>
    <t xml:space="preserve"> "77.000000 = 77,000 [A] "_x000d_
 "Celkem 77 = 77,000 "_x000d_
 Celkem 77 = 77,000 [C]_x000d_</t>
  </si>
  <si>
    <t>včetně dodávky kabelu</t>
  </si>
  <si>
    <t>210800106RT1</t>
  </si>
  <si>
    <t>Kabel CYKY 750 V 3x2,5 mm2 uložený pod omítkou</t>
  </si>
  <si>
    <t xml:space="preserve"> "72.000000 = 72,000 [A] "_x000d_
 "Celkem 72 = 72,000 "_x000d_
 Celkem 72 = 72,000 [C]_x000d_</t>
  </si>
  <si>
    <t>210800118RT2</t>
  </si>
  <si>
    <t>Kabel CYKY 750 V 5 žil uložený pod omítkou</t>
  </si>
  <si>
    <t xml:space="preserve"> "10.000000 = 10,000 [A] "_x000d_
 "Celkem 10 = 10,000 "_x000d_
 Celkem 10 = 10,000 [C]_x000d_</t>
  </si>
  <si>
    <t>včetně dodávky kabelu 5x10 mm2</t>
  </si>
  <si>
    <t>210800649RT1</t>
  </si>
  <si>
    <t>Vodič H07V-K (CYA) 25 mm2 uložený pevně</t>
  </si>
  <si>
    <t>včetně dodávky vodiče CYA 25</t>
  </si>
  <si>
    <t>M22</t>
  </si>
  <si>
    <t>Montáže sdělovací a zabezpečovací techniky</t>
  </si>
  <si>
    <t>220890202R00</t>
  </si>
  <si>
    <t>Revize</t>
  </si>
  <si>
    <t>hod</t>
  </si>
  <si>
    <t>R3</t>
  </si>
  <si>
    <t>Demontáž stávající elektroinstalace - lišt, kabelů, vypínačů atd. vč. její likvidace</t>
  </si>
  <si>
    <t>demontáže jsou uvedené v popisu položky</t>
  </si>
  <si>
    <t>M65</t>
  </si>
  <si>
    <t>Elektroinstalace</t>
  </si>
  <si>
    <t>650012111RT2</t>
  </si>
  <si>
    <t>Uložení krabice kruhové pod omítku bez zapojení</t>
  </si>
  <si>
    <t>včetně dodávky krabice KU 68-45</t>
  </si>
  <si>
    <t>650031621R00</t>
  </si>
  <si>
    <t>Montáž rozváděče do váhy 25 kg</t>
  </si>
  <si>
    <t>650051311RT4</t>
  </si>
  <si>
    <t>Montáž spínače zapuštěného, řaz. 1</t>
  </si>
  <si>
    <t>vč. dodávky strojku, krytu a rámečku</t>
  </si>
  <si>
    <t>650141111R00</t>
  </si>
  <si>
    <t>Ukončení vodiče v rozvaděči + zapojení do 2,5 mm2</t>
  </si>
  <si>
    <t xml:space="preserve"> "30.000000 = 30,000 [A] "_x000d_
 "Celkem 30 = 30,000 "_x000d_
 Celkem 30 = 30,000 [C]_x000d_</t>
  </si>
  <si>
    <t>650141115R00</t>
  </si>
  <si>
    <t>Ukončení vodiče v rozvaděči + zapojení do 16 mm2</t>
  </si>
  <si>
    <t xml:space="preserve"> "8.000000 = 8,000 [A] "_x000d_
 "Celkem 8 = 8,000 "_x000d_
 Celkem 8 = 8,000 [C]_x000d_</t>
  </si>
  <si>
    <t>650141117R00</t>
  </si>
  <si>
    <t>Ukončení vodiče v rozvaděči + zapojení do 25 mm2</t>
  </si>
  <si>
    <t>SO 11-72-01.3</t>
  </si>
  <si>
    <t>3002</t>
  </si>
  <si>
    <t>Inženýrská činnost</t>
  </si>
  <si>
    <t>045002000</t>
  </si>
  <si>
    <t>Kompletační a koordinační činnost</t>
  </si>
  <si>
    <t>SO 11-72-02</t>
  </si>
  <si>
    <t>SO 11-72-02.00</t>
  </si>
  <si>
    <t>44932114</t>
  </si>
  <si>
    <t>přístroj hasicí ruční práškový PG 6 LE</t>
  </si>
  <si>
    <t>SO 11-72-02.1</t>
  </si>
  <si>
    <t>Svislé a kompletní konstrukce</t>
  </si>
  <si>
    <t>310239211</t>
  </si>
  <si>
    <t>Zazdívka otvorů ve zdivu nadzákladovém cihlami pálenými plochy přes 1 m2 do 4 m2 na maltu vápenocementovou</t>
  </si>
  <si>
    <t xml:space="preserve"> "`po vybourané vestavěné skříni"_x000d_
 "0,95*2,155*0,18"_x000d_</t>
  </si>
  <si>
    <t>319201321</t>
  </si>
  <si>
    <t>Vyrovnání nerovného povrchu vnitřního i vnějšího zdiva bez odsekání vadných cihel, maltou (s dodáním hmot) tl. do 30 mm</t>
  </si>
  <si>
    <t xml:space="preserve"> "`ostění pro dveře mezi 203 a 204"_x000d_
 "(0,955+2,01*2)*0,10"_x000d_</t>
  </si>
  <si>
    <t>349231811</t>
  </si>
  <si>
    <t>Přizdívka z cihel ostění s ozubem ve vybouraných otvorech, s vysekáním kapes pro zavázaní přes 80 do 150 mm</t>
  </si>
  <si>
    <t xml:space="preserve"> "`vstupní dveře"_x000d_
 "(1,165+2,18*2)*0,15"_x000d_</t>
  </si>
  <si>
    <t>612325225</t>
  </si>
  <si>
    <t>Vápenocementová omítka jednotlivých malých ploch štuková dvouvrstvá na stěnách, plochy jednotlivě přes 1,0 do 4 m2</t>
  </si>
  <si>
    <t xml:space="preserve"> "`zazdívka po vestavěné skříni"_x000d_
 "1"_x000d_</t>
  </si>
  <si>
    <t>612325302</t>
  </si>
  <si>
    <t>Vápenocementová omítka ostění nebo nadpraží štuková dvouvrstvá</t>
  </si>
  <si>
    <t xml:space="preserve"> "`nová ostění dveřních otvorů"_x000d_
 "(1,165*2,18-0,80*1,97)*2*1,2"_x000d_
 "(0,955*2,01-0,80*1,97)*2*1,2"_x000d_
 "Součet 3,137"_x000d_</t>
  </si>
  <si>
    <t>612325421</t>
  </si>
  <si>
    <t>Oprava vápenocementové omítky vnitřních ploch štukové dvouvrstvé, tl. jádrové omítky do 20 mm a tl. štuku do 3 mm stěn, v rozsahu opravované plochy do 10%</t>
  </si>
  <si>
    <t xml:space="preserve"> "(5,69+4,19+0,17)*2*2,80"_x000d_
 "-1,165*2,18"_x000d_
 "-1,625*1,85+(1,625+1,85*2)*0,15"_x000d_
 "-1,22*1,85+(1,22+1,85*2)*0,15"_x000d_
 "-0,955*2,01+(0,955+2,01*2)*0,07"_x000d_
 "(4,02+3,75+0,17)*2*2,80"_x000d_
 "-0,95*2,155"_x000d_
 "-0,955*2,01"_x000d_
 "-1,225*1,84+(1,225+1,84*2)*0,15"_x000d_
 "Součet 87,421"_x000d_</t>
  </si>
  <si>
    <t>629135101</t>
  </si>
  <si>
    <t>Vyrovnávací vrstva z cementové malty pod klempířskými prvky šířky do 150 mm</t>
  </si>
  <si>
    <t xml:space="preserve"> "1,675+1,270+1,275"_x000d_</t>
  </si>
  <si>
    <t>Lokální vyspravení stávající podlahy v rozsahu do 10% plochy</t>
  </si>
  <si>
    <t xml:space="preserve"> "5,69*4,19-0,81*0,17"_x000d_
 "3,75*4,02+2,425*0,17"_x000d_
 "Součet 39,191"_x000d_</t>
  </si>
  <si>
    <t>Výměra v ploše celé podlahy</t>
  </si>
  <si>
    <t>762511232</t>
  </si>
  <si>
    <t>Podlahové konstrukce podkladové z dřevoštěpkových desek OSB jednovrstvých lepených na pero a drážku broušených, tloušťky desky 12 mm</t>
  </si>
  <si>
    <t xml:space="preserve"> 0.307000 = 0,307 [A]_x000d_</t>
  </si>
  <si>
    <t>763</t>
  </si>
  <si>
    <t>Konstrukce suché výstavby</t>
  </si>
  <si>
    <t>763111411</t>
  </si>
  <si>
    <t>SDK příčka tl 100 mm profil CW+UW 50 desky 2xA 12,5 s izolací EI 60 Rw do 51 dB</t>
  </si>
  <si>
    <t>Příčka ze sádrokartonových desek s nosnou konstrukcí z jednoduchých ocelových profilů UW, CW dvojitě opláštěná deskami standardními A tl. 2 x 12,5 mm s izolací, EI 60, příčka tl. 100 mm, profil 50, Rw do 51 dB</t>
  </si>
  <si>
    <t xml:space="preserve"> "2,715*2,80-0,80*1,97"_x000d_</t>
  </si>
  <si>
    <t>763111431</t>
  </si>
  <si>
    <t>SDK příčka tl 100 mm profil CW+UW 50 desky 2xH2 12,5 s izolací EI 60 Rw do 51 dB</t>
  </si>
  <si>
    <t>Příčka ze sádrokartonových desek s nosnou konstrukcí z jednoduchých ocelových profilů UW, CW dvojitě opláštěná deskami impregnovanými H2 tl. 2 x 12,5 mm EI 60, příčka tl. 100 mm, profil 50, s izolací, Rw do 51 dB</t>
  </si>
  <si>
    <t xml:space="preserve"> "1,83*2,80-0,80*1,97"_x000d_
 "(1,20+0,90)*2,80-0,70*1,97"_x000d_
 "Součet 8,049"_x000d_</t>
  </si>
  <si>
    <t>763111437</t>
  </si>
  <si>
    <t>SDK příčka tl 150 mm profil CW+UW 100 desky 2xH2 12,5 s izolací EI 60 Rw do 56 dB</t>
  </si>
  <si>
    <t>Příčka ze sádrokartonových desek s nosnou konstrukcí z jednoduchých ocelových profilů UW, CW dvojitě opláštěná deskami impregnovanými H2 tl. 2 x 12,5 mm EI 60, příčka tl. 150 mm, profil 100, s izolací, Rw do 56 dB</t>
  </si>
  <si>
    <t xml:space="preserve"> "2,975*2,80"_x000d_</t>
  </si>
  <si>
    <t>763111717</t>
  </si>
  <si>
    <t>Příčka ze sádrokartonových desek ostatní konstrukce a práce na příčkách ze sádrokartonových desek základní penetrační nátěr (oboustranný)</t>
  </si>
  <si>
    <t xml:space="preserve"> "6,026+8,049+8,33"_x000d_</t>
  </si>
  <si>
    <t>763111811</t>
  </si>
  <si>
    <t>Demontáž příček ze sádrokartonových desek s nosnou konstrukcí z ocelových profilů jednoduchých, opláštění jednoduché</t>
  </si>
  <si>
    <t xml:space="preserve"> "(2,005+1,29)*2,905"_x000d_
 "-0,80*1,97"_x000d_
 "-0,75*0,48"_x000d_
 "Součet 7,636"_x000d_</t>
  </si>
  <si>
    <t>763131412</t>
  </si>
  <si>
    <t>Podhled ze sádrokartonových desek dvouvrstvá zavěšená spodní konstrukce z ocelových profilů CD, UD jednoduše opláštěná deskou standardní A, tl. 12,5 mm, s izolací</t>
  </si>
  <si>
    <t xml:space="preserve"> "`202 - zádveří"_x000d_
 "2,715*1,435-0,71*0,17"_x000d_
 "`203 - denní místnost + kuchyňský kout"_x000d_
 "2,975*2,04+2,715*2,655"_x000d_
 "`204 - pokoj / místnost pro odpočinek"_x000d_
 "4,02*3,75+2,435*0,17"_x000d_
 "Součet 32,542"_x000d_</t>
  </si>
  <si>
    <t>763131452</t>
  </si>
  <si>
    <t>Podhled ze sádrokartonových desek dvouvrstvá zavěšená spodní konstrukce z ocelových profilů CD, UD jednoduše opláštěná deskou impregnovanou H2, tl. 12,5 mm, s izolací</t>
  </si>
  <si>
    <t xml:space="preserve"> "`205 - hygienické zázemí"_x000d_
 "1,10*0,90"_x000d_
 "1,20*1,00+1,675*2,00"_x000d_
 "Součet 5,54"_x000d_</t>
  </si>
  <si>
    <t>763131714</t>
  </si>
  <si>
    <t>Podhled ze sádrokartonových desek ostatní práce a konstrukce na podhledech ze sádrokartonových desek základní penetrační nátěr</t>
  </si>
  <si>
    <t xml:space="preserve"> "32,541+5,54"_x000d_</t>
  </si>
  <si>
    <t>763181811</t>
  </si>
  <si>
    <t>Demontáž kovových zárubní konstrukcí ze sádrokartonových příček výšky do 2,75 m jednokřídlových</t>
  </si>
  <si>
    <t>998763302</t>
  </si>
  <si>
    <t>Přesun hmot tonážní pro konstrukce montované z desek v objektech v přes 6 do 12 m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</si>
  <si>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</si>
  <si>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 xml:space="preserve"> 1.635000 = 1,635 [A]_x000d_</t>
  </si>
  <si>
    <t>764002851</t>
  </si>
  <si>
    <t>Demontáž klempířských konstrukcí oplechování parapetů do suti</t>
  </si>
  <si>
    <t xml:space="preserve"> "1,675+1,27+1,275"_x000d_</t>
  </si>
  <si>
    <t>764246543</t>
  </si>
  <si>
    <t>Oplechování parapetů z titanzinkového plechu s povrchovou úpravou rovných celoplošně lepené, bez rohů rš 250 mm</t>
  </si>
  <si>
    <t xml:space="preserve"> 0.009000 = 0,009 [A]_x000d_</t>
  </si>
  <si>
    <t>766</t>
  </si>
  <si>
    <t>Konstrukce truhlářské</t>
  </si>
  <si>
    <t>766441821</t>
  </si>
  <si>
    <t>Demontáž parapetních desek dřevěných nebo plastových šířky do 300 mm, délky přes 1000 do 2000 mm</t>
  </si>
  <si>
    <t>R766622132.1</t>
  </si>
  <si>
    <t>Plastové okno 1625x1850 mm zasklené izolačním trojsklem</t>
  </si>
  <si>
    <t>Montáž a dodávka včetně kování a začištění ostění</t>
  </si>
  <si>
    <t>R766622132.2</t>
  </si>
  <si>
    <t>Plastové okno 1220x1850 mm zasklené izolačním trojsklem</t>
  </si>
  <si>
    <t>R766622132.3</t>
  </si>
  <si>
    <t>Plastové okno 1225x1840 mm zasklené izolačním trojsklem</t>
  </si>
  <si>
    <t>R766694116.1</t>
  </si>
  <si>
    <t>Vnitřní parapet z dřevotřískových desek tl.20 mm, barva bílá</t>
  </si>
  <si>
    <t>Montáž a dodávka včetně přípravy podkladu po vybouraném parapetu</t>
  </si>
  <si>
    <t>766825811</t>
  </si>
  <si>
    <t>Demontáž nábytku vestavěného skříní jednokřídlových</t>
  </si>
  <si>
    <t>998766102</t>
  </si>
  <si>
    <t>Přesun hmot pro konstrukce truhlářské stanovený z hmotnosti přesunovaného materiálu vodorovná dopravní vzdálenost do 50 m základní v objektech výšky přes 6 do 12 m</t>
  </si>
  <si>
    <t xml:space="preserve"> 0.317000 = 0,317 [A]_x000d_</t>
  </si>
  <si>
    <t>767640111</t>
  </si>
  <si>
    <t>Montáž dveří ocelových nebo hliníkových vchodových jednokřídlových bez nadsvětlíku</t>
  </si>
  <si>
    <t>R55341330.1</t>
  </si>
  <si>
    <t>dveře jednokřídlé ocelové bezpečnostní 800x1970 mm s ocelovou zárubní</t>
  </si>
  <si>
    <t>Dodávka, včetně zámku, kování a povrchové úpravy</t>
  </si>
  <si>
    <t>767661811</t>
  </si>
  <si>
    <t>Demontáž mříží pevných nebo otevíravých</t>
  </si>
  <si>
    <t xml:space="preserve"> "1,00*2,00"_x000d_</t>
  </si>
  <si>
    <t xml:space="preserve"> 0.024000 = 0,024 [A]_x000d_</t>
  </si>
  <si>
    <t xml:space="preserve"> 38.148000 = 38,148 [A]_x000d_</t>
  </si>
  <si>
    <t xml:space="preserve"> "`202 - zádveří"_x000d_
 "2,005*1,46"_x000d_
 "`203 - kancelář"_x000d_
 "5,69*4,19-(0,735*0,17+2,08*1,535)"_x000d_
 "`204 - kancelář"_x000d_
 "3,75*4,02+1,485*0,17"_x000d_
 "Součet 38,778"_x000d_</t>
  </si>
  <si>
    <t>776221111</t>
  </si>
  <si>
    <t>Montáž podlahovin z PVC lepením standardním lepidlem z pásů</t>
  </si>
  <si>
    <t xml:space="preserve"> "`202 - zádveří"_x000d_
 "2,715*1,435-0,71*0,17"_x000d_
 "`203 - denní místnost + kuchyňský kout"_x000d_
 "2,975*2,04+2,715*2,655+0,955*0,07"_x000d_
 "`204 - pokoj / místnost pro odpočinek"_x000d_
 "4,02*3,75+2,435*0,17"_x000d_
 "`205 - hygienické zázemí"_x000d_
 "1,10*0,90"_x000d_
 "1,20*1,00+1,675*2,00"_x000d_
 "Součet 38,148"_x000d_</t>
  </si>
  <si>
    <t>28412245</t>
  </si>
  <si>
    <t>krytina podlahová heterogenní š 1,5m tl 2mm</t>
  </si>
  <si>
    <t xml:space="preserve"> "38,148*1,10"_x000d_</t>
  </si>
  <si>
    <t>776223112</t>
  </si>
  <si>
    <t>Montáž podlahovin z PVC spoj podlah svařováním za studena</t>
  </si>
  <si>
    <t xml:space="preserve"> "38,081/1,50*1,2"_x000d_</t>
  </si>
  <si>
    <t>776410811</t>
  </si>
  <si>
    <t>Demontáž soklíků nebo lišt pryžových nebo plastových</t>
  </si>
  <si>
    <t xml:space="preserve"> "`202 - zádveří"_x000d_
 "(2,005+1,46)*2-0,80*2"_x000d_
 "`203 - kancelář"_x000d_
 "(5,69+4,19)*2-(0,80+0,95)+0,17*2"_x000d_
 "`204 - kancelář"_x000d_
 "(3,75+4,02+0,17)*2-0,95"_x000d_
 "Součet 38,61"_x000d_</t>
  </si>
  <si>
    <t xml:space="preserve"> "`202 - zádveří"_x000d_
 "(2,715+1,435)*2-0,80*3"_x000d_
 "`203 - denní místnost + kuchyňský kout"_x000d_
 "(5,69+2,655)*2-0,80*2+0,07*2"_x000d_
 "`204 - pokoj / místnost pro odpočinek"_x000d_
 "(4,02+3,75+0,17)*2-0,80"_x000d_
 "`205 - hygienické zázemí"_x000d_
 "(1,10+0,90+2,875+2,00)*2-(0,80+0,70)"_x000d_
 "Součet 48,46"_x000d_</t>
  </si>
  <si>
    <t>28411009</t>
  </si>
  <si>
    <t>lišta soklová PVC 18x80mm</t>
  </si>
  <si>
    <t xml:space="preserve"> "48,46*1,10"_x000d_</t>
  </si>
  <si>
    <t xml:space="preserve"> "`dle odstranění PVC"_x000d_
 "38,777"_x000d_</t>
  </si>
  <si>
    <t xml:space="preserve"> 0.172000 = 0,172 [A]_x000d_</t>
  </si>
  <si>
    <t>781</t>
  </si>
  <si>
    <t>Dokončovací práce - obklady</t>
  </si>
  <si>
    <t>781121011</t>
  </si>
  <si>
    <t>Příprava podkladu před provedením obkladu nátěr penetrační na stěnu</t>
  </si>
  <si>
    <t xml:space="preserve"> 29.826000 = 29,826 [A]_x000d_</t>
  </si>
  <si>
    <t>781131112</t>
  </si>
  <si>
    <t>Izolace stěny pod obklad izolace nátěrem nebo stěrkou ve dvou vrstvách</t>
  </si>
  <si>
    <t xml:space="preserve"> "`205 - hygienické zázemí"_x000d_
 "(2,875+2,00)*2*2,00-(0,70*1,97+0,80*1,97)"_x000d_</t>
  </si>
  <si>
    <t>781474115</t>
  </si>
  <si>
    <t>Montáž keramických obkladů stěn lepených cementovým flexibilním lepidlem hladkých přes 22 do 25 ks/m2</t>
  </si>
  <si>
    <t xml:space="preserve"> "`205 - hygienické zázemí"_x000d_
 "(1,10+0,90)*2*2,00-0,70*1,97"_x000d_
 "(2,875+2,00)*2*2,00-(0,70*1,97+0,80*1,97)"_x000d_
 "`203 - denní místnost + kuchyňský kout"_x000d_
 "(1,20*2+2,04)*1,50"_x000d_
 "Součet 29,826"_x000d_</t>
  </si>
  <si>
    <t>59761039</t>
  </si>
  <si>
    <t>obklad keramický hladký přes 22 do 25ks/m2</t>
  </si>
  <si>
    <t xml:space="preserve"> "29,826*1,10"_x000d_</t>
  </si>
  <si>
    <t>781477111</t>
  </si>
  <si>
    <t>Montáž obkladů vnitřních stěn z dlaždic keramických Příplatek k cenám za plochu do 10 m2 jednotlivě</t>
  </si>
  <si>
    <t xml:space="preserve"> "`205 - hygienické zázemí"_x000d_
 "(1,10+0,90)*2*2,00-0,70*1,97"_x000d_
 "`203 - denní místnost + kuchyňský kout"_x000d_
 "(1,20*2+2,04)*1,50"_x000d_
 "Součet 13,281"_x000d_</t>
  </si>
  <si>
    <t>781492211</t>
  </si>
  <si>
    <t>Obklad - dokončující práce montáž profilu lepeného flexibilním cementovým lepidlem rohového</t>
  </si>
  <si>
    <t>19416005</t>
  </si>
  <si>
    <t>lišta ukončovací z eloxovaného hliníku 10mm</t>
  </si>
  <si>
    <t xml:space="preserve"> "2,00*1,10"_x000d_</t>
  </si>
  <si>
    <t>781492251</t>
  </si>
  <si>
    <t>Obklad - dokončující práce montáž profilu lepeného flexibilním cementovým lepidlem ukončovacího</t>
  </si>
  <si>
    <t xml:space="preserve"> "`205 - hygienické zázemí"_x000d_
 "(1,10+0,90+2,875+2,00)*2"_x000d_
 "`203 - denní místnost + kuchyňský kout"_x000d_
 "1,20*2+2,04+1,50*2"_x000d_
 "Součet 21,19"_x000d_</t>
  </si>
  <si>
    <t xml:space="preserve"> "21,19*1,10"_x000d_</t>
  </si>
  <si>
    <t>998781102</t>
  </si>
  <si>
    <t>Přesun hmot pro obklady keramické stanovený z hmotnosti přesunovaného materiálu vodorovná dopravní vzdálenost do 50 m základní v objektech výšky přes 6 do 12 m</t>
  </si>
  <si>
    <t xml:space="preserve"> 0.615000 = 0,615 [A]_x000d_</t>
  </si>
  <si>
    <t>784121001</t>
  </si>
  <si>
    <t>Oškrabání malby v místnostech výšky do 3,80 m</t>
  </si>
  <si>
    <t xml:space="preserve"> "`dle opravy omítek"_x000d_
 "87,421"_x000d_</t>
  </si>
  <si>
    <t>784121011</t>
  </si>
  <si>
    <t>Rozmývání podkladu po oškrabání malby v místnostech výšky do 3,80 m</t>
  </si>
  <si>
    <t xml:space="preserve"> 87.421000 = 87,421 [A]_x000d_</t>
  </si>
  <si>
    <t>784181121</t>
  </si>
  <si>
    <t>Penetrace podkladu jednonásobná hloubková akrylátová bezbarvá v místnostech výšky do 3,80 m</t>
  </si>
  <si>
    <t xml:space="preserve"> 146.434000 = 146,434 [A]_x000d_</t>
  </si>
  <si>
    <t>784211101</t>
  </si>
  <si>
    <t>Malby z malířských směsí oděruvzdorných za mokra dvojnásobné, bílé za mokra oděruvzdorné výborně v místnostech výšky do 3,80 m</t>
  </si>
  <si>
    <t xml:space="preserve"> "`stěny"_x000d_
 "`202 - zádveří"_x000d_
 "(2,715+1,435)*2*2,75-0,80*1,97*3"_x000d_
 "`203 - denní místnost + kuchyňský kout"_x000d_
 "(5,69+2,655)*2*2,75"_x000d_
 "-0,80*1,97*2+(0,955+2,01*2)*0,07"_x000d_
 "-1,625*1,85+(1,625+1,85*2)*0,15"_x000d_
 "-1,22*1,85+(1,22+1,85*2)*0,15"_x000d_
 "`204 - pokoj / místnost pro odpočinek"_x000d_
 "(4,02+3,75+0,17)*2*2,75"_x000d_
 "-0,80*1,97"_x000d_
 "-1,225*1,84+(1,225+1,84*2)*0,15"_x000d_
 "`205 - hygienické zázemí"_x000d_
 "(1,10+0,90+2,875+2,00)*2*(2,75-2,00)"_x000d_
 "Mezisoučet 108.35250000000002"_x000d_
 "`stropy"_x000d_
 "`202 - zádveří"_x000d_
 "2,715*1,435-0,71*0,17"_x000d_
 "`203 - denní místnost + kuchyňský kout"_x000d_
 "2,975*2,04+2,715*2,655"_x000d_
 "`204 - pokoj / místnost pro odpočinek"_x000d_
 "4,02*3,75+2,435*0,17"_x000d_
 "`205 - hygienické zázemí"_x000d_
 "1,10*0,90"_x000d_
 "1,20*1,00+1,675*2,00"_x000d_
 "Mezisoučet 38.0816"_x000d_
 "Součet 146,434"_x000d_</t>
  </si>
  <si>
    <t>949101111</t>
  </si>
  <si>
    <t>Lešení pomocné pracovní pro objekty pozemních staveb pro zatížení do 150 kg/m2, o výšce lešeňové podlahy do 1,9 m</t>
  </si>
  <si>
    <t xml:space="preserve"> "`dle SDK podhledů"_x000d_
 "32,541+5,54"_x000d_</t>
  </si>
  <si>
    <t>952901111</t>
  </si>
  <si>
    <t>Vyčištění budov nebo objektů před předáním do užívání budov bytové nebo občanské výstavby, světlé výšky podlaží do 4 m</t>
  </si>
  <si>
    <t xml:space="preserve"> "5,09*10,51"_x000d_</t>
  </si>
  <si>
    <t>967031132</t>
  </si>
  <si>
    <t>Přisekání (špicování) plošné nebo rovných ostění zdiva z cihel pálených rovných ostění, bez odstupu, po hrubém vybourání otvorů, na maltu vápennou nebo vápenocementovou</t>
  </si>
  <si>
    <t xml:space="preserve"> "`úprava otvoru po vybourání špaletových oken"_x000d_
 "(1,625+1,85+1,22+1,85+1,225+1,84)*2*0,125"_x000d_
 "`odsekání ostění bouraných dveří"_x000d_
 "(1,165+2,18*2)*0,15"_x000d_
 "Součet 3,231"_x000d_</t>
  </si>
  <si>
    <t>968062356</t>
  </si>
  <si>
    <t>Vybourání dřevěných rámů oken s křídly, dveřních zárubní, vrat, stěn, ostění nebo obkladů rámů oken s křídly dvojitých, plochy do 4 m2</t>
  </si>
  <si>
    <t xml:space="preserve"> "1,625*1,85+1,22*1,85+1,225*1,84"_x000d_</t>
  </si>
  <si>
    <t>968072455</t>
  </si>
  <si>
    <t>Vybourání kovových rámů oken s křídly, dveřních zárubní, vrat, stěn, ostění nebo obkladů dveřních zárubní, plochy do 2 m2</t>
  </si>
  <si>
    <t xml:space="preserve"> "0,80*1,97"_x000d_</t>
  </si>
  <si>
    <t>978013121</t>
  </si>
  <si>
    <t>Otlučení vápenných nebo vápenocementových omítek vnitřních ploch stěn s vyškrabáním spar, s očištěním zdiva, v rozsahu přes 5 do 10 %</t>
  </si>
  <si>
    <t xml:space="preserve"> "`dle automatického výpočtu programku Kros 4 ÚRS Praha"_x000d_
 "0,178+0,120*0,3"_x000d_
 "0,350+0,242+0,027"_x000d_
 "`elektroinstalace"_x000d_
 "0,19"_x000d_
 "Součet 1,023"_x000d_</t>
  </si>
  <si>
    <t xml:space="preserve"> "`dle automatického výpočtu programku Kros 4 ÚRS Praha"_x000d_
 "0,406*0,6+0,109"_x000d_</t>
  </si>
  <si>
    <t>R015180</t>
  </si>
  <si>
    <t>910</t>
  </si>
  <si>
    <t>NEOCEŇOVAT - POPLATKY ZA LIKVIDACI ODPADŮ NEKONTAMINOVANÝCH - 17 02 02 SKLO Z INTERIÉRŮ REKONSTRUOVANÝCH OBJEKTŮ VČ. DOPRAVY NA SKLÁDKU A MANIPULACE</t>
  </si>
  <si>
    <t xml:space="preserve"> "`dle automatického výpočtu programku Kros 4 ÚRS Praha"_x000d_
 "0,406*0,4"_x000d_</t>
  </si>
  <si>
    <t xml:space="preserve"> "`dle automatického výpočtu programku Kros 4 ÚRS Praha"_x000d_
 "0,128"_x000d_</t>
  </si>
  <si>
    <t xml:space="preserve"> "`dle automatického výpočtu programku Kros 4 ÚRS Praha"_x000d_
 "0,007+0,120*0,7+0,017+0,040"_x000d_</t>
  </si>
  <si>
    <t xml:space="preserve"> 2.056000 = 2,056 [A]_x000d_</t>
  </si>
  <si>
    <t>SO 11-72-02.2</t>
  </si>
  <si>
    <t>Zdravotní technika - kanalizace, vodovod</t>
  </si>
  <si>
    <t>721</t>
  </si>
  <si>
    <t>Zdravotechnika - vnitřní kanalizace</t>
  </si>
  <si>
    <t>721110951</t>
  </si>
  <si>
    <t>Opravy odpadního potrubí kameninového vsazení odbočky do potrubí DN 100</t>
  </si>
  <si>
    <t>721174005</t>
  </si>
  <si>
    <t>Potrubí z trub polypropylenových svodné (ležaté) DN 110</t>
  </si>
  <si>
    <t xml:space="preserve"> "3.000000 = 3,000 [A] "_x000d_
 "Celkem 3 = 3,000 "_x000d_
 Celkem 3 = 3,000 [C]_x000d_</t>
  </si>
  <si>
    <t>721174025</t>
  </si>
  <si>
    <t>Potrubí z trub polypropylenových odpadní (svislé) DN 110</t>
  </si>
  <si>
    <t>721174043</t>
  </si>
  <si>
    <t>Potrubí z trub polypropylenových připojovací DN 50</t>
  </si>
  <si>
    <t>721174044</t>
  </si>
  <si>
    <t>Potrubí z trub polypropylenových připojovací DN 75</t>
  </si>
  <si>
    <t>721174045</t>
  </si>
  <si>
    <t>Potrubí z trub polypropylenových připojovací DN 110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</si>
  <si>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</si>
  <si>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</si>
  <si>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</si>
  <si>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</si>
  <si>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</si>
  <si>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</si>
  <si>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721273153</t>
  </si>
  <si>
    <t>Ventilační hlavice z polypropylenu (PP) DN 110</t>
  </si>
  <si>
    <t>721279153</t>
  </si>
  <si>
    <t>Ventilační hlavice montáž ventilační hlavice z polypropylenu (PP) ostatních typů DN 110</t>
  </si>
  <si>
    <t>721290111</t>
  </si>
  <si>
    <t>Zkouška těsnosti kanalizace v objektech vodou do DN 125</t>
  </si>
  <si>
    <t xml:space="preserve"> "16.000000 = 16,000 [A] "_x000d_
 "Celkem 16 = 16,000 "_x000d_
 Celkem 16 = 16,000 [C]_x000d_</t>
  </si>
  <si>
    <t>722</t>
  </si>
  <si>
    <t>Zdravotechnika - vnitřní vodovod</t>
  </si>
  <si>
    <t>722131912</t>
  </si>
  <si>
    <t>Opravy vodovodního potrubí z ocelových trubek pozinkovaných závitových vsazení odbočky do potrubí DN 20</t>
  </si>
  <si>
    <t>soubor</t>
  </si>
  <si>
    <t>722175002</t>
  </si>
  <si>
    <t>Potrubí z plastových trubek z polypropylenu PP-RCT svařovaných polyfúzně D 20 x 2,8</t>
  </si>
  <si>
    <t xml:space="preserve"> "12.000000 = 12,000 [A] "_x000d_
 "Celkem 12 = 12,000 "_x000d_
 Celkem 12 = 12,000 [C]_x000d_</t>
  </si>
  <si>
    <t>722175003</t>
  </si>
  <si>
    <t>Potrubí z plastových trubek z polypropylenu PP-RCT svařovaných polyfúzně D 25 x 3,5</t>
  </si>
  <si>
    <t>722182012</t>
  </si>
  <si>
    <t>Podpůrný žlab pro potrubí průměru D 25</t>
  </si>
  <si>
    <t>722220111</t>
  </si>
  <si>
    <t>Armatury s jedním závitem nástěnky pro výtokový ventil G 1/2"</t>
  </si>
  <si>
    <t>722220121</t>
  </si>
  <si>
    <t>Armatury s jedním závitem nástěnky pro baterii G 1/2"</t>
  </si>
  <si>
    <t>pár</t>
  </si>
  <si>
    <t>722224115</t>
  </si>
  <si>
    <t>Armatury s jedním závitem kohouty plnicí a vypouštěcí PN 10 G 1/2"</t>
  </si>
  <si>
    <t>722229101</t>
  </si>
  <si>
    <t>Armatury s jedním závitem montáž vodovodních armatur s jedním závitem ostatních typů G 1/2"</t>
  </si>
  <si>
    <t>722230112</t>
  </si>
  <si>
    <t>Armatury se dvěma závity ventily přímé s odvodňovacím ventilem G 3/4"</t>
  </si>
  <si>
    <t>722239102</t>
  </si>
  <si>
    <t>Armatury se dvěma závity montáž vodovodních armatur se dvěma závity ostatních typů G 3/4"</t>
  </si>
  <si>
    <t>722290226</t>
  </si>
  <si>
    <t>Zkoušky, proplach a desinfekce vodovodního potrubí zkoušky těsnosti vodovodního potrubí závitového do DN 50</t>
  </si>
  <si>
    <t xml:space="preserve"> "28.000000 = 28,000 [A] "_x000d_
 "Celkem 28 = 28,000 "_x000d_
 Celkem 28 = 28,000 [C]_x000d_</t>
  </si>
  <si>
    <t>722290234</t>
  </si>
  <si>
    <t>Zkoušky, proplach a desinfekce vodovodního potrubí proplach a desinfekce vodovodního potrubí do DN 80</t>
  </si>
  <si>
    <t>998722202</t>
  </si>
  <si>
    <t>Přesun hmot pro vnitřní vodovod stanovený procentní sazbou (%) z ceny vodorovná dopravní vzdálenost do 50 m základní v objektech výšky přes 6 do 12 m</t>
  </si>
  <si>
    <t>%</t>
  </si>
  <si>
    <t xml:space="preserve"> "179.890000 = 179,890 [A] "_x000d_
 "Celkem 179,89 = 179,890 "_x000d_
 Celkem 179,89 = 179,890 [C]_x000d_</t>
  </si>
  <si>
    <t>725</t>
  </si>
  <si>
    <t>Zdravotechnika - zařizovací předměty</t>
  </si>
  <si>
    <t>725112022</t>
  </si>
  <si>
    <t>Zařízení záchodů klozety keramické závěsné na nosné stěny s hlubokým splachováním odpad vodorovný</t>
  </si>
  <si>
    <t>725119122</t>
  </si>
  <si>
    <t>Zařízení záchodů montáž klozetových mís kombi</t>
  </si>
  <si>
    <t>725211602</t>
  </si>
  <si>
    <t>Umyvadla keramická bílá bez výtokových armatur připevněná na stěnu šrouby bez sloupu nebo krytu na sifon, šířka umyvadla 550 mm</t>
  </si>
  <si>
    <t>725219102</t>
  </si>
  <si>
    <t>Umyvadla montáž umyvadel ostatních typů na šrouby</t>
  </si>
  <si>
    <t>725241112</t>
  </si>
  <si>
    <t>Sprchové vaničky akrylátové čtvercové 900x900 mm</t>
  </si>
  <si>
    <t>725241901</t>
  </si>
  <si>
    <t>Sprchové vaničky montáž sprchových vaniček</t>
  </si>
  <si>
    <t>725244123</t>
  </si>
  <si>
    <t>Sprchové dveře a zástěny dveře sprchové do niky rámové se skleněnou výplní tl. 5 mm otvíravé dvoukřídlové, na vaničku šířky 900 mm</t>
  </si>
  <si>
    <t>725244904</t>
  </si>
  <si>
    <t>Sprchové dveře a zástěny montáž sprchových dveří</t>
  </si>
  <si>
    <t>725311111</t>
  </si>
  <si>
    <t>Dřezy bez výtokových armatur jednoduché se zápachovou uzávěrkou keramické 590x450 mm</t>
  </si>
  <si>
    <t>725319111</t>
  </si>
  <si>
    <t>Dřezy bez výtokových armatur montáž dřezů ostatních typů</t>
  </si>
  <si>
    <t>725813111</t>
  </si>
  <si>
    <t>Ventily rohové bez připojovací trubičky nebo flexi hadičky G 1/2"</t>
  </si>
  <si>
    <t>725819401</t>
  </si>
  <si>
    <t>Ventily montáž ventilů ostatních typů rohových s připojovací trubičkou G 1/2"</t>
  </si>
  <si>
    <t>725821325</t>
  </si>
  <si>
    <t>Baterie dřezové stojánkové pákové s otáčivým ústím a délkou ramínka 220 mm</t>
  </si>
  <si>
    <t>725822611</t>
  </si>
  <si>
    <t>Baterie umyvadlové stojánkové pákové bez výpusti</t>
  </si>
  <si>
    <t>725829111</t>
  </si>
  <si>
    <t>Baterie dřezové montáž ostatních typů stojánkových G 1/2"</t>
  </si>
  <si>
    <t>725829131</t>
  </si>
  <si>
    <t>Baterie umyvadlové montáž ostatních typů stojánkových G 1/2"</t>
  </si>
  <si>
    <t>725841312</t>
  </si>
  <si>
    <t>Baterie sprchové nástěnné pákové</t>
  </si>
  <si>
    <t>725841312.1</t>
  </si>
  <si>
    <t>sprchový set - sprchová hlavice</t>
  </si>
  <si>
    <t>725849411</t>
  </si>
  <si>
    <t>Baterie sprchové montáž nástěnných baterií s nastavitelnou výškou sprchy</t>
  </si>
  <si>
    <t>725861102</t>
  </si>
  <si>
    <t>Zápachové uzávěrky zařizovacích předmětů pro umyvadla DN 40</t>
  </si>
  <si>
    <t>725862103</t>
  </si>
  <si>
    <t>Zápachové uzávěrky zařizovacích předmětů pro dřezy DN 40/50</t>
  </si>
  <si>
    <t>725869101</t>
  </si>
  <si>
    <t>Zápachové uzávěrky zařizovacích předmětů montáž zápachových uzávěrek umyvadlových do DN 40</t>
  </si>
  <si>
    <t>725869204</t>
  </si>
  <si>
    <t>Zápachové uzávěrky zařizovacích předmětů montáž zápachových uzávěrek dřezových jednodílných DN 50</t>
  </si>
  <si>
    <t>725980123</t>
  </si>
  <si>
    <t>Dvířka 30/30</t>
  </si>
  <si>
    <t>7259821</t>
  </si>
  <si>
    <t>Dopojovací manžeta k WC</t>
  </si>
  <si>
    <t>767111</t>
  </si>
  <si>
    <t>Konstrukce zámečnické - konzole , závěsy , objímky</t>
  </si>
  <si>
    <t>soub</t>
  </si>
  <si>
    <t>9389233.12</t>
  </si>
  <si>
    <t>stavební přípomoce</t>
  </si>
  <si>
    <t xml:space="preserve"> "20.000000 = 20,000 [A] "_x000d_
 "Celkem 20 = 20,000 "_x000d_
 Celkem 20 = 20,000 [C]_x000d_</t>
  </si>
  <si>
    <t>9389233.13</t>
  </si>
  <si>
    <t>vysekání drážky ve zdivu vč. uvedení do původního stavu</t>
  </si>
  <si>
    <t>OST</t>
  </si>
  <si>
    <t>11114</t>
  </si>
  <si>
    <t>doprava</t>
  </si>
  <si>
    <t>11114.2</t>
  </si>
  <si>
    <t>koordinační činnost</t>
  </si>
  <si>
    <t>11121.3</t>
  </si>
  <si>
    <t>rozbor vody</t>
  </si>
  <si>
    <t>11121.4</t>
  </si>
  <si>
    <t>průchodková taška střešní krytinou vč. montáže</t>
  </si>
  <si>
    <t>SO 11-72-02.3</t>
  </si>
  <si>
    <t>Vzduchotechnika</t>
  </si>
  <si>
    <t>EF 1.1</t>
  </si>
  <si>
    <t>EF1.1 - Odvětrání soc. zařízení</t>
  </si>
  <si>
    <t>EF1.1 01</t>
  </si>
  <si>
    <t>Ventilátor</t>
  </si>
  <si>
    <t>Ventilátor do kruhového potrubí , V = 250 m3/h, Pext = 200Pa; Včetně pružného připojení na potrubí</t>
  </si>
  <si>
    <t>EF1.1 02</t>
  </si>
  <si>
    <t>Odvodní talířový ventil</t>
  </si>
  <si>
    <t>Odvodní talířový ventil D100</t>
  </si>
  <si>
    <t>EF1.1 03</t>
  </si>
  <si>
    <t>Odvodní talířový ventil D160</t>
  </si>
  <si>
    <t>EF1.1 04</t>
  </si>
  <si>
    <t>Protidešťová žaluzie</t>
  </si>
  <si>
    <t>Protidešťová žaluzie vč. Pozedního rámu a krycího síta vel. 200x200, s pevnými lamelami, pozink</t>
  </si>
  <si>
    <t>EF1.1 05</t>
  </si>
  <si>
    <t>zpětná klapka</t>
  </si>
  <si>
    <t>zpětná klapka těsná do potrubí D125</t>
  </si>
  <si>
    <t>EF1.1 06</t>
  </si>
  <si>
    <t>Tlumič hluku</t>
  </si>
  <si>
    <t>Tlumič hluku do kruhové potrubí vel.D125-délka 600 mm</t>
  </si>
  <si>
    <t>EF1.1 07</t>
  </si>
  <si>
    <t>Kruhové potrubí</t>
  </si>
  <si>
    <t>Kruhové potrubí z pozinkovaného plechu o síle dle norem, včetně tvarovek, regulačních klapek, spojovacího, kotvícího a těsnícího materiálu ( SPIRO ) - průměr 125, třída těsnosti C</t>
  </si>
  <si>
    <t>EF1.1 08</t>
  </si>
  <si>
    <t>hadice ohebná</t>
  </si>
  <si>
    <t>hadice ohebná z Al s tepelnou izolací 25mm D100</t>
  </si>
  <si>
    <t>EF1.1 09</t>
  </si>
  <si>
    <t>hadice ohebná z Al s tepelnou izolací 25mm D160</t>
  </si>
  <si>
    <t>Od</t>
  </si>
  <si>
    <t>Odvod vzduchu od kuchyňských digestoří Objekt A</t>
  </si>
  <si>
    <t>Od 02</t>
  </si>
  <si>
    <t>Od 03</t>
  </si>
  <si>
    <t>Ost</t>
  </si>
  <si>
    <t>Ost 01</t>
  </si>
  <si>
    <t>Uvedení zařízení do provozu, seřízení a zaregulování všech systémů a zařízení, provedení předepsaných zkoušek</t>
  </si>
  <si>
    <t>Ost 02</t>
  </si>
  <si>
    <t>Požární ucpávky prostupů ve smyslu projektu PBŘ</t>
  </si>
  <si>
    <t>Ost 03</t>
  </si>
  <si>
    <t>Dílenská dokumentace</t>
  </si>
  <si>
    <t>Ost 05</t>
  </si>
  <si>
    <t>Materiál na závěsy</t>
  </si>
  <si>
    <t>SO 11-72-02.4</t>
  </si>
  <si>
    <t xml:space="preserve"> "90.000000 = 90,000 [A] "_x000d_
 "Celkem 90 = 90,000 "_x000d_
 Celkem 90 = 90,000 [C]_x000d_</t>
  </si>
  <si>
    <t>735</t>
  </si>
  <si>
    <t>Ústřední vytápění - otopná tělesa</t>
  </si>
  <si>
    <t>R5</t>
  </si>
  <si>
    <t xml:space="preserve">D+m  trubkové otopné těleso, elektrické 1500 × 750mm, 800W, vč termostatu</t>
  </si>
  <si>
    <t xml:space="preserve"> "50.000000 = 50,000 [A] "_x000d_
 "Celkem 50 = 50,000 "_x000d_
 Celkem 50 = 50,000 [C]_x000d_</t>
  </si>
  <si>
    <t xml:space="preserve"> "26.000000 = 26,000 [A] "_x000d_
 "Celkem 26 = 26,000 "_x000d_
 Celkem 26 = 26,000 [C]_x000d_</t>
  </si>
  <si>
    <t xml:space="preserve"> "70.000000 = 70,000 [A] "_x000d_
 "Celkem 70 = 70,000 "_x000d_
 Celkem 70 = 70,000 [C]_x000d_</t>
  </si>
  <si>
    <t>974032122R00</t>
  </si>
  <si>
    <t>Vysekání rýh zeď z dutých cihel 3 x 7 cm</t>
  </si>
  <si>
    <t>Svítidlo LED, specifikace dle protokolu umělého osvětlení, v protokolu označeno jako svítídlo - A</t>
  </si>
  <si>
    <t>Dodávka rozvaděče , včetně výzbroje a výstroje rozvaděče řešené části objektu</t>
  </si>
  <si>
    <t>Dodávka rozvaděče , včetně výzbroje a výstroje rozvaděče měření</t>
  </si>
  <si>
    <t>R4</t>
  </si>
  <si>
    <t>R5.1</t>
  </si>
  <si>
    <t>Svítidlo LED, specifikace dle protokolu umělého osvětlení, v protokolu označeno jako svítídlo - C</t>
  </si>
  <si>
    <t xml:space="preserve"> "7.000000 = 7,000 [A] "_x000d_
 "Celkem 7 = 7,000 "_x000d_
 Celkem 7 = 7,000 [C]_x000d_</t>
  </si>
  <si>
    <t>210111014RT7</t>
  </si>
  <si>
    <t>Zásuvka domovní zapuštěná - provedení 2x (2P+PE)</t>
  </si>
  <si>
    <t xml:space="preserve"> "11.000000 = 11,000 [A] "_x000d_
 "Celkem 11 = 11,000 "_x000d_
 Celkem 11 = 11,000 [C]_x000d_</t>
  </si>
  <si>
    <t>včetně dodávky zásuvky s natočenou dutin.a rámečku, serie Tang</t>
  </si>
  <si>
    <t xml:space="preserve"> "150.000000 = 150,000 [A] "_x000d_
 "Celkem 150 = 150,000 "_x000d_
 Celkem 150 = 150,000 [C]_x000d_</t>
  </si>
  <si>
    <t xml:space="preserve"> "160.000000 = 160,000 [A] "_x000d_
 "Celkem 160 = 160,000 "_x000d_
 Celkem 160 = 160,000 [C]_x000d_</t>
  </si>
  <si>
    <t>210800116RT1</t>
  </si>
  <si>
    <t>Kabel CYKY 750 V 5x2,5 mm2 uložený pod omítkou</t>
  </si>
  <si>
    <t xml:space="preserve"> "15.000000 = 15,000 [A] "_x000d_
 "Celkem 15 = 15,000 "_x000d_
 Celkem 15 = 15,000 [C]_x000d_</t>
  </si>
  <si>
    <t>R6</t>
  </si>
  <si>
    <t>650051341RT4</t>
  </si>
  <si>
    <t>Montáž spínače zapuštěného, řaz. 6</t>
  </si>
  <si>
    <t>SO 11-72-02.5</t>
  </si>
  <si>
    <t>5002</t>
  </si>
  <si>
    <t>SO 11-72-03</t>
  </si>
  <si>
    <t>SO 11-72-03.00</t>
  </si>
  <si>
    <t>SO 11-72-03.1</t>
  </si>
  <si>
    <t>310235251</t>
  </si>
  <si>
    <t>Zazdívka otvorů ve zdivu nadzákladovém cihlami pálenými plochy do 0,0225 m2, ve zdi tl. přes 300 do 450 mm</t>
  </si>
  <si>
    <t xml:space="preserve"> "`zrušení stávajícího odvětrání průměru 150 mm"_x000d_
 "1"_x000d_</t>
  </si>
  <si>
    <t>310236251</t>
  </si>
  <si>
    <t>Zazdívka otvorů ve zdivu nadzákladovém cihlami pálenými plochy přes 0,0225 m2 do 0,09 m2, ve zdi tl. přes 300 do 450 mm</t>
  </si>
  <si>
    <t xml:space="preserve"> "`zrušení stávajícího odvětrání průměru 255 mm"_x000d_
 "1"_x000d_</t>
  </si>
  <si>
    <t>317121151</t>
  </si>
  <si>
    <t>Montáž překladů ze železobetonových prefabrikátů dodatečně do připravených rýh, světlosti otvoru do 1050 mm</t>
  </si>
  <si>
    <t xml:space="preserve"> "`RZP 1490x140x140"_x000d_
 "3*2"_x000d_
 "`RZP 1190x140x140"_x000d_
 "3"_x000d_
 "Součet 9"_x000d_</t>
  </si>
  <si>
    <t>59321210</t>
  </si>
  <si>
    <t>překlad železobetonový RZP vylehčený 1190x140x140mm</t>
  </si>
  <si>
    <t xml:space="preserve"> 3.000000 = 3,000 [A]_x000d_</t>
  </si>
  <si>
    <t>59321211</t>
  </si>
  <si>
    <t>překlad železobetonový RZP vylehčený 1490x140x140mm</t>
  </si>
  <si>
    <t>611325417</t>
  </si>
  <si>
    <t>Oprava vápenocementové omítky vnitřních ploch hladké, tl. do 20 mm, s celoplošným přeštukováním, tl. štuku do 3 mm stropů, v rozsahu opravované plochy přes 10 do 30%</t>
  </si>
  <si>
    <t xml:space="preserve"> "`101 - rozvodna NN"_x000d_
 "7,80*3,55"_x000d_
 "`102 - diesel agregát"_x000d_
 "7,80*3,65"_x000d_
 "Součet 56,16"_x000d_</t>
  </si>
  <si>
    <t>612325417</t>
  </si>
  <si>
    <t>Oprava vápenocementové omítky vnitřních ploch hladké, tl. do 20 mm, s celoplošným přeštukováním, tl. štuku do 3 mm stěn, v rozsahu opravované plochy přes 10 do 30%</t>
  </si>
  <si>
    <t xml:space="preserve"> "`101 - rozvodna NN"_x000d_
 "(7,80+3,55)*2*4,50"_x000d_
 "-0,90*2,50"_x000d_
 "-1,50*1,00+(1,50+1,00)*0,075"_x000d_
 "`102 - diesel agregát"_x000d_
 "(7,80+3,65)*2*4,50"_x000d_
 "-2,30*2,60+(2,40+2,60*2)*0,10"_x000d_
 "-(1,60+1,80)*2,50+(1,60+1,80+2,50*2)*2*0,075"_x000d_
 "Součet 189,178"_x000d_</t>
  </si>
  <si>
    <t>631311137</t>
  </si>
  <si>
    <t>Mazanina z betonu prostého bez zvýšených nároků na prostředí tl. přes 120 do 240 mm tř. C 30/37</t>
  </si>
  <si>
    <t xml:space="preserve"> "`102 - diesel agregát"_x000d_
 "7,80*3,65*0,15"_x000d_</t>
  </si>
  <si>
    <t>631319175</t>
  </si>
  <si>
    <t>Příplatek k cenám mazanin za stržení povrchu spodní vrstvy mazaniny latí před vložením výztuže nebo pletiva pro tl. obou vrstev mazaniny přes 120 do 240 mm</t>
  </si>
  <si>
    <t xml:space="preserve"> 4.271000 = 4,271 [A]_x000d_</t>
  </si>
  <si>
    <t xml:space="preserve"> "`100/8x100/8 mm při obou površích"_x000d_
 "`102 - diesel agregát"_x000d_
 "7,80*3,65*7,90*0,001*1,17*2"_x000d_</t>
  </si>
  <si>
    <t>632453471</t>
  </si>
  <si>
    <t>Potěr průmyslový samonivelační ze suchých směsí krycí pro těžký provoz, tl. do 5 mm</t>
  </si>
  <si>
    <t xml:space="preserve"> "`102 - diesel agregát"_x000d_
 "7,80*3,65"_x000d_</t>
  </si>
  <si>
    <t>634112115</t>
  </si>
  <si>
    <t>Obvodová dilatace mezi stěnou a mazaninou nebo potěrem podlahovým páskem z pěnového PE tl. do 10 mm, výšky 150 mm</t>
  </si>
  <si>
    <t xml:space="preserve"> "`102 - diesel agregát"_x000d_
 "(7,80+3,65)*2"_x000d_</t>
  </si>
  <si>
    <t xml:space="preserve"> "`101 - rozvodna NN"_x000d_
 "7,80*3,55"_x000d_</t>
  </si>
  <si>
    <t>711</t>
  </si>
  <si>
    <t>Izolace proti vodě, vlhkosti a plynům</t>
  </si>
  <si>
    <t>711111002</t>
  </si>
  <si>
    <t>Provedení izolace proti zemní vlhkosti natěradly a tmely za studena na ploše vodorovné V nátěrem lakem asfaltovým</t>
  </si>
  <si>
    <t>11163155</t>
  </si>
  <si>
    <t>lak hydroizolační z modifikovaného asfaltu</t>
  </si>
  <si>
    <t xml:space="preserve"> "28,47*0,00039"_x000d_</t>
  </si>
  <si>
    <t>998711101</t>
  </si>
  <si>
    <t>Přesun hmot pro izolace proti vodě, vlhkosti a plynům stanovený z hmotnosti přesunovaného materiálu vodorovná dopravní vzdálenost do 50 m základní v objektech výšky do 6 m</t>
  </si>
  <si>
    <t xml:space="preserve"> 0.011000 = 0,011 [A]_x000d_</t>
  </si>
  <si>
    <t>R767646413.1</t>
  </si>
  <si>
    <t>Venkovní protidešťová žaluzie 1000x500 mm s vnitřní síťkou (mřížkou) proti hmyzu</t>
  </si>
  <si>
    <t>Montáž a dodávka včetně kotecních prvků a povrchové úpravy</t>
  </si>
  <si>
    <t>R767646414.1</t>
  </si>
  <si>
    <t>Venkovní protidešťová žaluzie 400x400 mm s vnitřní síťkou (mřížkou) proti hmyzu</t>
  </si>
  <si>
    <t>767810811</t>
  </si>
  <si>
    <t>Demontáž větracích mřížek ocelových čtyřhranných neho kruhových</t>
  </si>
  <si>
    <t>R767990010.1</t>
  </si>
  <si>
    <t>Zateplená dvoukřídlová ocelová vrata 2300x2600 mm včetně rámu</t>
  </si>
  <si>
    <t>Montáž a dodávka
Včetně kování a zámku
Včetně povrchové úpravy
Včetně úpravy ostění po vybourání původních vrat</t>
  </si>
  <si>
    <t>Zateplené ocelové dveře se sklopným nadsvětlíkem včetně rámu, celkový rozměr 900x2400 mm</t>
  </si>
  <si>
    <t>Montáž a dodávka
Včetně kování a zámku
Včetně povrchové úpravy
Včetně úpravy ostění po vybourání původních dveří</t>
  </si>
  <si>
    <t>998767101</t>
  </si>
  <si>
    <t>Přesun hmot pro zámečnické konstrukce stanovený z hmotnosti přesunovaného materiálu vodorovná dopravní vzdálenost do 50 m základní v objektech výšky do 6 m</t>
  </si>
  <si>
    <t xml:space="preserve"> 0.316000 = 0,316 [A]_x000d_</t>
  </si>
  <si>
    <t xml:space="preserve"> 27.690000 = 27,690 [A]_x000d_</t>
  </si>
  <si>
    <t>776141122</t>
  </si>
  <si>
    <t>Příprava podkladu povlakových podlah a stěn vyrovnání samonivelační stěrkou podlah min.pevnosti 30 MPa, tloušťky přes 3 do 5 mm</t>
  </si>
  <si>
    <t xml:space="preserve"> "`diaelektrický koberec"_x000d_
 "`101 - rozvodna NN"_x000d_
 "7,80*3,55"_x000d_</t>
  </si>
  <si>
    <t>R27251100</t>
  </si>
  <si>
    <t xml:space="preserve"> "27,69*1,10"_x000d_</t>
  </si>
  <si>
    <t xml:space="preserve"> "`101 - rozvodna NN"_x000d_
 "(7,80+3,55)*2-(0,80+0,90)"_x000d_</t>
  </si>
  <si>
    <t>R28411009</t>
  </si>
  <si>
    <t xml:space="preserve"> "21,00*1,05"_x000d_</t>
  </si>
  <si>
    <t xml:space="preserve"> 0.424000 = 0,424 [A]_x000d_</t>
  </si>
  <si>
    <t xml:space="preserve"> 56.160000 = 56,160 [A]_x000d_</t>
  </si>
  <si>
    <t xml:space="preserve"> "`101 - rozvodna NN"_x000d_
 "7,80*3,65"_x000d_
 "`102 - diesel agregát"_x000d_
 "7,80*3,55"_x000d_
 "Součet 56,16"_x000d_</t>
  </si>
  <si>
    <t xml:space="preserve"> "`dle opravy omítek"_x000d_
 "56,16+189,177"_x000d_</t>
  </si>
  <si>
    <t xml:space="preserve"> "(3,55+3,65)*7,80"_x000d_</t>
  </si>
  <si>
    <t xml:space="preserve"> "8,15*8,60"_x000d_</t>
  </si>
  <si>
    <t>965043441</t>
  </si>
  <si>
    <t>Bourání mazanin betonových s potěrem nebo teracem tl. do 150 mm, plochy přes 4 m2</t>
  </si>
  <si>
    <t>965049112</t>
  </si>
  <si>
    <t>Bourání mazanin Příplatek k cenám za bourání mazanin betonových se svařovanou sítí, tl. přes 100 mm</t>
  </si>
  <si>
    <t>968062456</t>
  </si>
  <si>
    <t>Vybourání dřevěných rámů oken s křídly, dveřních zárubní, vrat, stěn, ostění nebo obkladů dveřních zárubní, plochy přes 2 m2</t>
  </si>
  <si>
    <t xml:space="preserve"> "`101 - rozvodna NN"_x000d_
 "1,00*2,40"_x000d_</t>
  </si>
  <si>
    <t>968062559</t>
  </si>
  <si>
    <t>Vybourání dřevěných rámů oken s křídly, dveřních zárubní, vrat, stěn, ostění nebo obkladů vrat, plochy přes 5 m2</t>
  </si>
  <si>
    <t xml:space="preserve"> "`102 - diesel agregát"_x000d_
 "3,65*2,70"_x000d_</t>
  </si>
  <si>
    <t>971033341</t>
  </si>
  <si>
    <t>Vybourání otvorů ve zdivu základovém nebo nadzákladovém z cihel, tvárnic, příčkovek z cihel pálených na maltu vápennou nebo vápenocementovou plochy do 0,09 m2, tl. do 300 mm</t>
  </si>
  <si>
    <t xml:space="preserve"> "`prostup 200x200 mm pod podlahou do kabelového kanálu"_x000d_
 "1"_x000d_</t>
  </si>
  <si>
    <t>971033451</t>
  </si>
  <si>
    <t>Vybourání otvorů ve zdivu základovém nebo nadzákladovém z cihel, tvárnic, příčkovek z cihel pálených na maltu vápennou nebo vápenocementovou plochy do 0,25 m2, tl. do 450 mm</t>
  </si>
  <si>
    <t xml:space="preserve"> "`prostup 400x400 mm v.150 mm pod stropem - výfukové potrubí"_x000d_
 "1"_x000d_</t>
  </si>
  <si>
    <t>971033561</t>
  </si>
  <si>
    <t>Vybourání otvorů ve zdivu základovém nebo nadzákladovém z cihel, tvárnic, příčkovek z cihel pálených na maltu vápennou nebo vápenocementovou plochy do 1 m2, tl. do 600 mm</t>
  </si>
  <si>
    <t xml:space="preserve"> "`prostup 1000x500 mm v.150 mm pod stropem - odvětrání"_x000d_
 "1,00*0,50*0,328*2"_x000d_</t>
  </si>
  <si>
    <t>974031264</t>
  </si>
  <si>
    <t>Vysekání rýh ve zdivu cihelném na maltu vápennou nebo vápenocementovou v prostoru přilehlém ke stropní konstrukci do hl. 150 mm a šířky do 150 mm</t>
  </si>
  <si>
    <t xml:space="preserve"> "`pro překlady RZP"_x000d_
 "1,50*3*2+1,20*3"_x000d_</t>
  </si>
  <si>
    <t xml:space="preserve"> 189.177000 = 189,177 [A]_x000d_</t>
  </si>
  <si>
    <t xml:space="preserve"> "`dle automatického výpočtu programku Kros 4 ÚRS Praha"_x000d_
 "0,054+0,207+0,590+0,504"_x000d_
 "0,562+1,892+0,076"_x000d_
 "`elektroinstalace"_x000d_
 "0,270"_x000d_
 "Součet 4,155"_x000d_</t>
  </si>
  <si>
    <t xml:space="preserve"> "`dle automatického výpočtu programku Kros 4 ÚRS Praha"_x000d_
 "9,396+0,124"_x000d_</t>
  </si>
  <si>
    <t xml:space="preserve"> "`dle automatického výpočtu programku Kros 4 ÚRS Praha"_x000d_
 "0,161+0,512"_x000d_</t>
  </si>
  <si>
    <t xml:space="preserve"> "`dle automatického výpočtu programku Kros 4 ÚRS Praha"_x000d_
 "0,083"_x000d_</t>
  </si>
  <si>
    <t xml:space="preserve"> "`dle automatického výpočtu programku Kros 4 ÚRS Praha"_x000d_
 "0,002"_x000d_</t>
  </si>
  <si>
    <t>998017001</t>
  </si>
  <si>
    <t>Přesun hmot pro budovy občanské výstavby, bydlení, výrobu a služby s omezením mechanizace vodorovná dopravní vzdálenost do 100 m pro budovy s jakoukoliv nosnou konstrukcí výšky do 6 m</t>
  </si>
  <si>
    <t xml:space="preserve"> 17.779000 = 17,779 [A]_x000d_</t>
  </si>
  <si>
    <t>SO 11-72-03.2</t>
  </si>
  <si>
    <t>Svítidlo nouzové, LED 3x1W, s piktogramem, IP65, přisazené, svícení při výpadku, baterie 1h</t>
  </si>
  <si>
    <t xml:space="preserve"> "82.000000 = 82,000 [A] "_x000d_
 "Celkem 82 = 82,000 "_x000d_
 Celkem 82 = 82,000 [C]_x000d_</t>
  </si>
  <si>
    <t xml:space="preserve"> "110.000000 = 110,000 [A] "_x000d_
 "Celkem 110 = 110,000 "_x000d_
 Celkem 110 = 110,000 [C]_x000d_</t>
  </si>
  <si>
    <t>SO 11-72-03.3</t>
  </si>
  <si>
    <t>SO 11-75-01</t>
  </si>
  <si>
    <t>271532211</t>
  </si>
  <si>
    <t>Podsyp pod základové konstrukce se zhutněním a urovnáním povrchu z kameniva hrubého, frakce 32 - 63 mm</t>
  </si>
  <si>
    <t xml:space="preserve"> "``2x přístřešek 6,21x2 m` "_x000d_
 "`6,94*2,50*0,30*2` "_x000d_
 "``2x přístřešek 9,21x2 m` "_x000d_
 "`9,94*2,50*0,30*2` "_x000d_
 "`Součet 25,32` "_x000d_
 "Celkem 25,32 = 25,320 "_x000d_
 Celkem 25,32 = 25,320 [G]_x000d_</t>
  </si>
  <si>
    <t>273322511</t>
  </si>
  <si>
    <t>Základy z betonu železového (bez výztuže) desky z betonu se zvýšenými nároky na prostředí tř. C 25/30</t>
  </si>
  <si>
    <t xml:space="preserve"> "``2x přístřešek 6,21x2 m` "_x000d_
 "`6,94*2,50*0,35*2` "_x000d_
 "``2x přístřešek 9,21x2 m` "_x000d_
 "`9,94*2,50*0,35*2` "_x000d_
 "`Součet 29,54` "_x000d_
 "Celkem 29,54 = 29,540 "_x000d_
 Celkem 29,54 = 29,540 [G]_x000d_</t>
  </si>
  <si>
    <t>273351121</t>
  </si>
  <si>
    <t>Bednění základů desek zřízení</t>
  </si>
  <si>
    <t xml:space="preserve"> "``2x přístřešek 6,21x2 m` "_x000d_
 "`(6,94+2,50)*2*0,35*2` "_x000d_
 "``2x přístřešek 9,21x2 m` "_x000d_
 "`(9,94+2,50)*2*0,35*2` "_x000d_
 "`Součet 30,632` "_x000d_
 "Celkem 30,632 = 30,632 "_x000d_
 Celkem 30,632 = 30,632 [G]_x000d_</t>
  </si>
  <si>
    <t>273351122</t>
  </si>
  <si>
    <t>Bednění základů desek odstranění</t>
  </si>
  <si>
    <t xml:space="preserve"> "30.632000 = 30,632 [A] "_x000d_
 "Celkem 30,632 = 30,632 "_x000d_
 Celkem 30,632 = 30,632 [C]_x000d_</t>
  </si>
  <si>
    <t>273362021</t>
  </si>
  <si>
    <t>Výztuž základů desek ze svařovaných sítí z drátů typu KARI</t>
  </si>
  <si>
    <t xml:space="preserve"> "``2x 100/8x100/8 mm` "_x000d_
 "``2x přístřešek 6,21x2 m` "_x000d_
 "`6,94*2,50*7,90*0,001*1,17*2*2` "_x000d_
 "``2x přístřešek 9,21x2 m` "_x000d_
 "`9,94*2,50*7,90*0,001*1,17*2*2` "_x000d_
 "`Součet 1,56` "_x000d_
 "Celkem 1,56 = 1,560 "_x000d_
 Celkem 1,56 = 1,560 [H]_x000d_</t>
  </si>
  <si>
    <t>275322511</t>
  </si>
  <si>
    <t>Základy z betonu železového (bez výztuže) patky z betonu se zvýšenými nároky na prostředí tř. C 25/30</t>
  </si>
  <si>
    <t xml:space="preserve"> "``pro odpadkový koš` "_x000d_
 "``2x přístřešek 6,21x2 m` "_x000d_
 "`0,70*0,35*0,30*2` "_x000d_
 "``2x přístřešek 9,21x2 m` "_x000d_
 "`0,70*0,35*0,30*2` "_x000d_
 "`Součet 0,294` "_x000d_
 "Celkem 0,294 = 0,294 "_x000d_
 Celkem 0,294 = 0,294 [H]_x000d_</t>
  </si>
  <si>
    <t>275351121</t>
  </si>
  <si>
    <t>Bednění základů patek zřízení</t>
  </si>
  <si>
    <t xml:space="preserve"> "``2x přístřešek 6,21x2 m` "_x000d_
 "`(0,70+0,35)*2*0,30*2` "_x000d_
 "``2x přístřešek 9,21x2 m` "_x000d_
 "`(0,70+0,35)*2*0,30*2` "_x000d_
 "`Součet 2,52` "_x000d_
 "Celkem 2,52 = 2,520 "_x000d_
 Celkem 2,52 = 2,520 [G]_x000d_</t>
  </si>
  <si>
    <t>275351122</t>
  </si>
  <si>
    <t>Bednění základů patek odstranění</t>
  </si>
  <si>
    <t xml:space="preserve"> "2.520000 = 2,520 [A] "_x000d_
 "Celkem 2,52 = 2,520 "_x000d_
 Celkem 2,52 = 2,520 [C]_x000d_</t>
  </si>
  <si>
    <t>275362021</t>
  </si>
  <si>
    <t>Výztuž základů patek ze svařovaných sítí z drátů typu KARI</t>
  </si>
  <si>
    <t xml:space="preserve"> "``kari 150/8x150/8 mm` "_x000d_
 "``2x přístřešek 6,21x2 m` "_x000d_
 "`0,75*0,35*5,40*0,001*1,17*2*2` "_x000d_
 "``2x přístřešek 9,21x2 m` "_x000d_
 "`0,75*0,35*5,40*0,001*1,17*2*2` "_x000d_
 "`Součet 0,013` "_x000d_
 "Celkem 0,014 = 0,014 "_x000d_
 Celkem 0,014 = 0,014 [H]_x000d_</t>
  </si>
  <si>
    <t>R279990010.1</t>
  </si>
  <si>
    <t>Zemnicí pásek FeZn 30/4 včetně vyvedení na terén zemnicím drátem D10</t>
  </si>
  <si>
    <t xml:space="preserve"> "`20,00*4` "_x000d_
 "Celkem 80 = 80,000 "_x000d_
 Celkem 80 = 80,000 [C]_x000d_</t>
  </si>
  <si>
    <t>444151111</t>
  </si>
  <si>
    <t>Montáž krytiny střech ocelových konstrukcí ze sendvičových panelů šroubovaných, výšky budovy do 6 m</t>
  </si>
  <si>
    <t xml:space="preserve"> "``2x přístřešek 6,21x2 m` "_x000d_
 "`1,85*6,21*2` "_x000d_
 "``2x přístřešek 9,21x2 m` "_x000d_
 "`1,85*9,21*2` "_x000d_
 "`Součet 57,054` "_x000d_
 "Celkem 57,054 = 57,054 "_x000d_
 Celkem 57,054 = 57,054 [G]_x000d_</t>
  </si>
  <si>
    <t>R55324700.1</t>
  </si>
  <si>
    <t>panel sendvičový střešní na bázi PUR tl.80 mm a horní vrstvou z trapézového plechu tl.35 mm, vč. systémových lemovacích plechů</t>
  </si>
  <si>
    <t xml:space="preserve"> "``2x přístřešek 6,21x2 m` "_x000d_
 "`1,85*6,21*1,02*2` "_x000d_
 "``2x přístřešek 9,21x2 m` "_x000d_
 "`1,85*9,21*1,02*2` "_x000d_
 "`Součet 58,195` "_x000d_
 "Celkem 58,196 = 58,196 "_x000d_
 Celkem 58,196 = 58,196 [G]_x000d_</t>
  </si>
  <si>
    <t>998721101</t>
  </si>
  <si>
    <t>Přesun hmot pro vnitřní kanalizaci stanovený z hmotnosti přesunovaného materiálu vodorovná dopravní vzdálenost do 50 m základní v objektech výšky do 6 m</t>
  </si>
  <si>
    <t xml:space="preserve"> "0.012000 = 0,012 [A] "_x000d_
 "Celkem 0,012 = 0,012 "_x000d_
 Celkem 0,012 = 0,012 [C]_x000d_</t>
  </si>
  <si>
    <t>R721242105.1</t>
  </si>
  <si>
    <t>Lapače střešních splavenin se svislým odtokem DN 110</t>
  </si>
  <si>
    <t xml:space="preserve"> "`2*4` "_x000d_
 "Celkem 8 = 8,000 "_x000d_
 Celkem 8 = 8,000 [C]_x000d_</t>
  </si>
  <si>
    <t>998763301</t>
  </si>
  <si>
    <t>Přesun hmot pro konstrukce montované z desek sádrokartonových v objektech výšky do 6 m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</si>
  <si>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</si>
  <si>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 xml:space="preserve"> "1.196000 = 1,196 [A] "_x000d_
 "Celkem 1,196 = 1,196 "_x000d_
 Celkem 1,196 = 1,196 [C]_x000d_</t>
  </si>
  <si>
    <t>R763411111.1</t>
  </si>
  <si>
    <t>Obklad zadní stěny přístřešku deskami HPL včetně spojovacích a kotvicích prvků</t>
  </si>
  <si>
    <t xml:space="preserve"> "``zadní stěna přístřešku` "_x000d_
 "``2x přístřešek 6,21x2 m` "_x000d_
 "`6,075*2,35*2` "_x000d_
 "``2x přístřešek 9,21x2 m` "_x000d_
 "`8,80*2,35*2` "_x000d_
 "`Součet 69,913` "_x000d_
 "Celkem 69,913 = 69,913 "_x000d_
 Celkem 69,913 = 69,913 [H]_x000d_</t>
  </si>
  <si>
    <t>764518422</t>
  </si>
  <si>
    <t>Svod z pozinkovaného plechu včetně objímek, kolen a odskoků kruhový, průměru 100 mm</t>
  </si>
  <si>
    <t xml:space="preserve"> "``2x přístřešek 6,21x2 m` "_x000d_
 "`2,80*2*2` "_x000d_
 "``2x přístřešek 9,21x2 m` "_x000d_
 "`2,80*2*2` "_x000d_
 "`Součet 22,4` "_x000d_
 "Celkem 22,4 = 22,400 "_x000d_
 Celkem 22,4 = 22,400 [G]_x000d_</t>
  </si>
  <si>
    <t>998764101</t>
  </si>
  <si>
    <t>Přesun hmot pro konstrukce klempířské stanovený z hmotnosti přesunovaného materiálu vodorovná dopravní vzdálenost do 50 m základní v objektech výšky do 6 m</t>
  </si>
  <si>
    <t xml:space="preserve"> "0.896000 = 0,896 [A] "_x000d_
 "Celkem 0,896 = 0,896 "_x000d_
 Celkem 0,896 = 0,896 [C]_x000d_</t>
  </si>
  <si>
    <t>R764218631.1</t>
  </si>
  <si>
    <t>Oplechování boků a čela ocelové střešní konstrukce lakovaným pozinkovaným plechem</t>
  </si>
  <si>
    <t xml:space="preserve"> "``2x přístřešek 6,21x2 m` "_x000d_
 "`6,21*(0,20+0,16+0,65)*2` "_x000d_
 "`1,85*(0,20+0,18+0,10)*2*2` "_x000d_
 "`Mezisoučet 16.0962` "_x000d_
 "``2x přístřešek 9,21x2 m` "_x000d_
 "`9,21*(0,20+0,16+0,65)*2` "_x000d_
 "`1,85*(0,20+0,18+0,10)*2*2` "_x000d_
 "`Mezisoučet 22.1562` "_x000d_
 "`Součet 38,252` "_x000d_
 "Celkem 38,252 = 38,252 "_x000d_
 Celkem 38,252 = 38,252 [K]_x000d_</t>
  </si>
  <si>
    <t>R764545315.1</t>
  </si>
  <si>
    <t>Střešní žlab z pozinkovaného lakovaného plechu r.š. cca 950 mm</t>
  </si>
  <si>
    <t xml:space="preserve"> "``2x přístřešek 6,21x2 m` "_x000d_
 "`6,21*2` "_x000d_
 "``2x přístřešek 9,21x2 m` "_x000d_
 "`9,21*2` "_x000d_
 "`Součet 30,84` "_x000d_
 "Celkem 30,84 = 30,840 "_x000d_
 Celkem 30,84 = 30,840 [G]_x000d_</t>
  </si>
  <si>
    <t>767131111</t>
  </si>
  <si>
    <t>Montáž stěn a příček z plechu spojených šroubováním</t>
  </si>
  <si>
    <t xml:space="preserve"> "``vnější opláštění zadní stěny` "_x000d_
 "``2x přístřešek 6,21x2 m` "_x000d_
 "`6,21*2,75*2` "_x000d_
 "``2x přístřešek 9,21x2 m` "_x000d_
 "`9,21*2,75*2` "_x000d_
 "`Součet 84,81` "_x000d_
 "Celkem 84,81 = 84,810 "_x000d_
 Celkem 84,81 = 84,810 [H]_x000d_</t>
  </si>
  <si>
    <t xml:space="preserve"> "4.772000 = 4,772 [A] "_x000d_
 "Celkem 4,772 = 4,772 "_x000d_
 Celkem 4,772 = 4,772 [C]_x000d_</t>
  </si>
  <si>
    <t>R19112000.1</t>
  </si>
  <si>
    <t>plech pozinkovaný lakovaný tl.2 mm</t>
  </si>
  <si>
    <t xml:space="preserve"> "``vnější opláštění zadní stěny` "_x000d_
 "``2x přístřešek 6,21x2 m` "_x000d_
 "`6,21*2,75*1,10*2` "_x000d_
 "``2x přístřešek 9,21x2 m` "_x000d_
 "`9,21*2,75*1,10*2` "_x000d_
 "`Součet 93,291` "_x000d_
 "Celkem 93,292 = 93,292 "_x000d_
 Celkem 93,292 = 93,292 [H]_x000d_</t>
  </si>
  <si>
    <t>R194209900.1</t>
  </si>
  <si>
    <t>ocelová konstrukce nástupních přístřešků, včetně spojovacích prvků, svarů a souvisejících prvků</t>
  </si>
  <si>
    <t>kg</t>
  </si>
  <si>
    <t xml:space="preserve"> "`3822,294*1,08` "_x000d_
 "Celkem 4128,078 = 4128,078 "_x000d_
 Celkem 4128,078 = 4128,078 [C]_x000d_</t>
  </si>
  <si>
    <t>R55324001.1</t>
  </si>
  <si>
    <t>podhled z panelu kompozitního</t>
  </si>
  <si>
    <t xml:space="preserve"> "`51,098*1,05` "_x000d_
 "Celkem 53,653 = 53,653 "_x000d_
 Celkem 53,653 = 53,653 [C]_x000d_</t>
  </si>
  <si>
    <t>R767415621.1</t>
  </si>
  <si>
    <t>Montáž obkladu kompozitních panelů podhledů včetně pomocné konstrukce a kotvení</t>
  </si>
  <si>
    <t xml:space="preserve"> "``2x přístřešek 6,21x2 m` "_x000d_
 "`(1,047+0,67)*5,94*2` "_x000d_
 "``2x přístřešek 9,21x2 m` "_x000d_
 "`(1,047+0,67)*8,94*2` "_x000d_
 "`Součet 51,098` "_x000d_
 "Celkem 51,098 = 51,098 "_x000d_
 Celkem 51,098 = 51,098 [G]_x000d_</t>
  </si>
  <si>
    <t>R767995112.1</t>
  </si>
  <si>
    <t>Montáž ocelové konstrukce nástupních přístřešků</t>
  </si>
  <si>
    <t xml:space="preserve"> "``2x přístřešek 6,21x2 m` "_x000d_
 "``patní deska P25-260x260 mm` "_x000d_
 "`2*13,52*1,10*2` "_x000d_
 "``patní deska P25-350x350 mm` "_x000d_
 "`4*24,50*1,10*2` "_x000d_
 "``patní deska P15-180x180 mm` "_x000d_
 "`2*3,89*1,10*2` "_x000d_
 "``TRHR 100/100/4 mm` "_x000d_
 "`2,781*2*11,90*1,10*2` "_x000d_
 "`(0,62*2+1,35*2)*11,90*1,10*2` "_x000d_
 "``TRHR 200/100/4 mm` "_x000d_
 "`2,63*4*18,20*1,10*2` "_x000d_
 "``TRHR 120/60/4 mm` "_x000d_
 "`2,63*2*10,70*1,10*2` "_x000d_
 "``TRHR 150/100/6 mm` "_x000d_
 "`6,21*23,10*1,10*2` "_x000d_
 "`1,065*2*23,10*1,10*2` "_x000d_
 "``ostatní` "_x000d_
 "`150,00` "_x000d_
 "`Mezisoučet 1659.84636` "_x000d_
 "``2x přístřešek 9,21x2 m` "_x000d_
 "``patní deska P25-260x260 mm` "_x000d_
 "`2*13,52*1,10*2` "_x000d_
 "``patní deska P25-350x350 mm` "_x000d_
 "`5*24,50*1,10*2` "_x000d_
 "``patní deska P15-180x180 mm` "_x000d_
 "`4*3,89*1,10*2` "_x000d_
 "``TRHR 100/100/4 mm` "_x000d_
 "`2,781*2*11,90*1,10*2` "_x000d_
 "`(0,62*2+1,35*2)*11,90*1,10*2` "_x000d_
 "``TRHR 200/100/4 mm` "_x000d_
 "`2,63*5*18,20*1,10*2` "_x000d_
 "``TRHR 120/60/4 mm` "_x000d_
 "`2,63*4*10,70*1,10*2` "_x000d_
 "``TRHR 150/100/6 mm` "_x000d_
 "`9,21*23,10*1,10*2` "_x000d_
 "`1,065*2*23,10*1,10*2` "_x000d_
 "``ostatní` "_x000d_
 "`200,00` "_x000d_
 "`Mezisoučet 2162.44796` "_x000d_
 "`Součet 3822,294` "_x000d_
 "Celkem 3822,294 = 3822,294 "_x000d_
 Celkem 3822,294 = 3822,294 [AQ]_x000d_</t>
  </si>
  <si>
    <t>783401313</t>
  </si>
  <si>
    <t>Příprava podkladu klempířských konstrukcí před provedením nátěru odmaštěním odmašťovačem ředidlovým</t>
  </si>
  <si>
    <t xml:space="preserve"> "86.587000 = 86,587 [A] "_x000d_
 "Celkem 86,587 = 86,587 "_x000d_
 Celkem 86,587 = 86,587 [C]_x000d_</t>
  </si>
  <si>
    <t>783434201</t>
  </si>
  <si>
    <t>Základní antikorozní nátěr klempířských konstrukcí jednonásobný epoxidový</t>
  </si>
  <si>
    <t>783437101</t>
  </si>
  <si>
    <t>Krycí nátěr (email) klempířských konstrukcí jednonásobný epoxidový</t>
  </si>
  <si>
    <t xml:space="preserve"> "`38,252+30,84*0,95+22,40*pi*0,10` "_x000d_
 "``ostatní` "_x000d_
 "`12,00` "_x000d_
 "`Součet 12` "_x000d_
 "Celkem 86,587 = 86,587 "_x000d_
 Celkem 86,587 = 86,587 [F]_x000d_</t>
  </si>
  <si>
    <t>787</t>
  </si>
  <si>
    <t>Dokončovací práce - zasklívání</t>
  </si>
  <si>
    <t>998787101</t>
  </si>
  <si>
    <t>Přesun hmot pro zasklívání stanovený z hmotnosti přesunovaného materiálu vodorovná dopravní vzdálenost do 50 m základní v objektech výšky do 6 m</t>
  </si>
  <si>
    <t xml:space="preserve"> "1.059000 = 1,059 [A] "_x000d_
 "Celkem 1,059 = 1,059 "_x000d_
 Celkem 1,059 = 1,059 [C]_x000d_</t>
  </si>
  <si>
    <t>R63437140.1</t>
  </si>
  <si>
    <t>sklo bezpečnostnostní kalené</t>
  </si>
  <si>
    <t xml:space="preserve"> "`28,08*1,05` "_x000d_
 "Celkem 29,484 = 29,484 "_x000d_
 Celkem 29,484 = 29,484 [C]_x000d_</t>
  </si>
  <si>
    <t>R787792523.1</t>
  </si>
  <si>
    <t>Montáž opláštění bočnic přístřešku deskami z bezpečnostního skla včetně spojovacích prvků a lišt</t>
  </si>
  <si>
    <t xml:space="preserve"> "``2x přístřešek 6,21x2 m` "_x000d_
 "`2,60*1,35*2*2` "_x000d_
 "``2x přístřešek 9,21x2 m` "_x000d_
 "`2,60*1,35*2*2` "_x000d_
 "`Součet 28,08` "_x000d_
 "Celkem 28,08 = 28,080 "_x000d_
 Celkem 28,08 = 28,080 [G]_x000d_</t>
  </si>
  <si>
    <t>789327311</t>
  </si>
  <si>
    <t>Nátěr ocelových konstrukcí třídy III dvousložkový polyuretanový základní, tloušťky do 80 µm</t>
  </si>
  <si>
    <t xml:space="preserve"> "``2x přístřešek 6,21x2 m` "_x000d_
 "``patní deska P25-260x260 mm` "_x000d_
 "`0,26*0,26*2*2*2` "_x000d_
 "``patní deska P25-350x350 mm` "_x000d_
 "`0,35*0,35*2*4*2` "_x000d_
 "``patní deska P15-180x180 mm` "_x000d_
 "`0,18*0,18*2*2*2` "_x000d_
 "``TRHR 100/100/4 mm` "_x000d_
 "`2,781*2*0,39*1,10*2` "_x000d_
 "`(0,62*2+1,35*2)*0,39*1,10*2` "_x000d_
 "``TRHR 200/100/4 mm` "_x000d_
 "`2,63*4*0,59*1,10*2` "_x000d_
 "``TRHR 120/60/4 mm` "_x000d_
 "`2,63*2*0,35*1,10*2` "_x000d_
 "``TRHR 150/100/6 mm` "_x000d_
 "`6,21*0,48*1,10*2` "_x000d_
 "`1,065*2*0,48*1,10*2` "_x000d_
 "``ostatní` "_x000d_
 "`150,00*30,00*0,001` "_x000d_
 "`Mezisoučet 41.924915999999996` "_x000d_
 "``2x přístřešek 9,21x2 m` "_x000d_
 "``patní deska P25-260x260 mm` "_x000d_
 "`0,26*0,26*2*2*2` "_x000d_
 "``patní deska P25-350x350 mm` "_x000d_
 "`0,35*0,35*2*5*2` "_x000d_
 "``patní deska P15-180x180 mm` "_x000d_
 "`0,18*0,18*2*4*2` "_x000d_
 "``TRHR 100/100/4 mm` "_x000d_
 "`2,781*2*0,39*1,10*2` "_x000d_
 "`(0,62*2+1,35*2)*0,39*1,10*2` "_x000d_
 "``TRHR 200/100/4 mm` "_x000d_
 "`2,63*5*0,59*1,10*2` "_x000d_
 "``TRHR 120/60/4 mm` "_x000d_
 "`2,63*4*0,35*1,10*2` "_x000d_
 "``TRHR 150/100/6 mm` "_x000d_
 "`9,21*0,48*1,10*2` "_x000d_
 "`1,065*2*0,48*1,10*2` "_x000d_
 "``ostatní` "_x000d_
 "`200,00*30,00*0,001` "_x000d_
 "`Mezisoučet 54.806056000000005` "_x000d_
 "`Součet 96,731` "_x000d_
 "Celkem 96,731 = 96,731 "_x000d_
 Celkem 96,731 = 96,731 [AQ]_x000d_</t>
  </si>
  <si>
    <t>789327316</t>
  </si>
  <si>
    <t>Nátěr ocelových konstrukcí třídy III dvousložkový polyuretanový mezivrstva, tloušťky do 80 µm</t>
  </si>
  <si>
    <t xml:space="preserve"> "96.731000 = 96,731 [A] "_x000d_
 "Celkem 96,731 = 96,731 "_x000d_
 Celkem 96,731 = 96,731 [C]_x000d_</t>
  </si>
  <si>
    <t>789327321</t>
  </si>
  <si>
    <t>Nátěr ocelových konstrukcí třídy III dvousložkový polyuretanový krycí (vrchní), tloušťky do 80 µm</t>
  </si>
  <si>
    <t>R789990010.1</t>
  </si>
  <si>
    <t>Provedení žárového zinkování ocelových konstrukcí ponorem nebo stříkáním tl. 80 µm</t>
  </si>
  <si>
    <t xml:space="preserve"> "3822.294000 = 3822,294 [A] "_x000d_
 "Celkem 3822,294 = 3822,294 "_x000d_
 Celkem 3822,294 = 3822,294 [C]_x000d_</t>
  </si>
  <si>
    <t>min. tl. 80 µm, včetně přípravy povrchu, přemístění na na místo zinkování a na staveniště</t>
  </si>
  <si>
    <t xml:space="preserve"> "``2x přístřešek 6,21x2 m` "_x000d_
 "`8,21*4,00*2` "_x000d_
 "``2x přístřešek 9,21x2 m` "_x000d_
 "`11,21*4,00*2` "_x000d_
 "`Součet 155,36` "_x000d_
 "Celkem 155,36 = 155,360 "_x000d_
 Celkem 155,36 = 155,360 [G]_x000d_</t>
  </si>
  <si>
    <t xml:space="preserve"> "``2x přístřešek 6,21x2 m` "_x000d_
 "`6,21*2,00*2` "_x000d_
 "``2x přístřešek 9,21x2 m` "_x000d_
 "`9,21*2,00*2` "_x000d_
 "`Součet 61,68` "_x000d_
 "Celkem 61,68 = 61,680 "_x000d_
 Celkem 61,68 = 61,680 [G]_x000d_</t>
  </si>
  <si>
    <t>953965135</t>
  </si>
  <si>
    <t>Kotva chemická s vyvrtáním otvoru kotevní šrouby pro chemické kotvy, velikost M 16, délka 500 mm</t>
  </si>
  <si>
    <t xml:space="preserve"> "104.000000 = 104,000 [A] "_x000d_
 "Celkem 104 = 104,000 "_x000d_
 Celkem 104 = 104,000 [C]_x000d_</t>
  </si>
  <si>
    <t>R936104211.1</t>
  </si>
  <si>
    <t>Odpadkový koš na tříděný odpad kotvený do základové patky</t>
  </si>
  <si>
    <t>Montáž a dodávka - odpadkový koš na tříděný odpad kotvený do základové patky
V cenách jsou započteny i náklady na upevňovací materiál</t>
  </si>
  <si>
    <t>R936124113.1</t>
  </si>
  <si>
    <t>Integrovaná lavice 3900x450 mm s područkami</t>
  </si>
  <si>
    <t>Montáž a dodávka včetně kotvicích prvků
 a povrchové úpravy</t>
  </si>
  <si>
    <t>R936124113.2</t>
  </si>
  <si>
    <t>Integrovaná lavice 2000x450 mm s područkami</t>
  </si>
  <si>
    <t>R936124114.1</t>
  </si>
  <si>
    <t>Uzavíratelná vitrina na jízdní řád 1000x700 mm</t>
  </si>
  <si>
    <t xml:space="preserve"> "``2x přístřešek 6,21x2 m` "_x000d_
 "`1*2` "_x000d_
 "``2x přístřešek 9,21x2 m` "_x000d_
 "`2*2` "_x000d_
 "`Součet 6` "_x000d_
 "Celkem 6 = 6,000 "_x000d_
 Celkem 6 = 6,000 [G]_x000d_</t>
  </si>
  <si>
    <t>R936124115.1</t>
  </si>
  <si>
    <t>Integrované LED svítidlo včetně nosné konstrukce. kotvení, zakrytí bezpečnostním sklem a pomocných profilů</t>
  </si>
  <si>
    <t xml:space="preserve"> "``2x přístřešek 6,21x2 m` "_x000d_
 "`5,94*2` "_x000d_
 "``2x přístřešek 9,21x2 m` "_x000d_
 "`8,94*2` "_x000d_
 "`Součet 29,76` "_x000d_
 "Celkem 29,76 = 29,760 "_x000d_
 Celkem 29,76 = 29,760 [G]_x000d_</t>
  </si>
  <si>
    <t>R953961212.1</t>
  </si>
  <si>
    <t>Kotvy chemické s vyvrtáním otvoru do betonu, železobetonu nebo tvrdého kamene chemická patrona, velikost M 10, hloubka 200 mm</t>
  </si>
  <si>
    <t xml:space="preserve"> "``odpadkový koš` "_x000d_
 "`4*4` "_x000d_
 "Celkem 16 = 16,000 "_x000d_
 Celkem 16 = 16,000 [D]_x000d_</t>
  </si>
  <si>
    <t>Poznámka k položce:
1. V cenách jsou započteny i náklady na:
a) rozměření, vrtání a spotřebu vrtáků. Pro velikost M 8 až M 30 jsou započteny náklady na vrtání příklepovými vrtáky
b) vyfoukání otvoru, přípravu kotev k uložení do otvorů, vyplnění kotevních otvorů tmelem nebo chemickou patronou včetně dodávky materiálu.</t>
  </si>
  <si>
    <t>R953961213.1</t>
  </si>
  <si>
    <t>Kotvy chemické s vyvrtáním otvoru do betonu, železobetonu nebo tvrdého kamene chemická patrona, velikost M 12, hloubka 250 mm</t>
  </si>
  <si>
    <t xml:space="preserve"> "``kotvení patních desek sloupů TRHR 120/6/4 do žb základové desky` "_x000d_
 "``2x přístřešek 6,21x2 m` "_x000d_
 "`2*4*2` "_x000d_
 "``2x přístřešek 9,21x2 m` "_x000d_
 "`4*4*2` "_x000d_
 "`Součet 48` "_x000d_
 "Celkem 48 = 48,000 "_x000d_
 Celkem 48 = 48,000 [H]_x000d_</t>
  </si>
  <si>
    <t>R953961214.1</t>
  </si>
  <si>
    <t>Kotvy chemické s vyvrtáním otvoru do betonu, železobetonu nebo tvrdého kamene chemická patrona, velikost M 16, hloubka 300 mm</t>
  </si>
  <si>
    <t xml:space="preserve"> "``kotvení patních desek sloupů do žb základové desky` "_x000d_
 "``2x přístřešek 6,21x2 m` "_x000d_
 "`4*6*2` "_x000d_
 "``2x přístřešek 9,21x2 m` "_x000d_
 "`4*7*2` "_x000d_
 "`Součet 104` "_x000d_
 "Celkem 104 = 104,000 "_x000d_
 Celkem 104 = 104,000 [H]_x000d_</t>
  </si>
  <si>
    <t>R953965117.1</t>
  </si>
  <si>
    <t>Kotvy chemické s vyvrtáním otvoru kotevní šrouby pro chemické kotvy, velikost M 10, délka 200 mm</t>
  </si>
  <si>
    <t>R953965124.1</t>
  </si>
  <si>
    <t>Kotvy chemické s vyvrtáním otvoru kotevní šrouby pro chemické kotvy, velikost M 12, délka 400 mm</t>
  </si>
  <si>
    <t>998014211</t>
  </si>
  <si>
    <t>Přesun hmot pro budovy a haly občanské výstavby</t>
  </si>
  <si>
    <t>Přesun hmot pro budovy a haly občanské výstavby, bydlení, výrobu a služby s nosnou svislou konstrukcí montovanou z dílců kovových vodorovná dopravní vzdálenost do 100 m, pro budovy a haly jednopodlažní</t>
  </si>
  <si>
    <t xml:space="preserve"> "132.711000 = 132,711 [A] "_x000d_
 "Celkem 132,711 = 132,711 "_x000d_
 Celkem 132,711 = 132,711 [C]_x000d_</t>
  </si>
  <si>
    <t>SO 11-77-01</t>
  </si>
  <si>
    <t xml:space="preserve"> "2,52 = 2,520 [A] "_x000d_
 Celkem 2,52 = 2,520 [B]_x000d_</t>
  </si>
  <si>
    <t>923711-R01</t>
  </si>
  <si>
    <t>TABULE VELIKOSTI S NÁZVEM STANICE A PIKTOGRAMEM PROSVĚTLENÁ, JEDNOSTRANNÁ</t>
  </si>
  <si>
    <t xml:space="preserve"> "1,785 = 1,785 [A] "_x000d_
 Celkem 1,785 = 1,785 [B]_x000d_</t>
  </si>
  <si>
    <t>1. Položka obsahuje: – dodávku a montáž návěsti v příslušném provedení na sloupek, popř. jinou podpůrnou konstrukci včetně upevňovacího a pomocného materiálu – protikorozní úpravu, není-li tato provedena již z výroby nebo daná vlastnostmi použitého materiálu – odrazky nebo retroreflexní fólie 2. Položka neobsahuje: – nosnou konstrukci, např. sloupek, konzolu apod. včetně základu a zemních prácí 3. Způsob měření: Udává se počet kusů kompletní konstrukce nebo práce.</t>
  </si>
  <si>
    <t>923711-R02</t>
  </si>
  <si>
    <t>TABULE VELIKOSTI S NÁZVEM STANICE PROSVĚTLENÁ, JEDNOSTRANNÁ</t>
  </si>
  <si>
    <t xml:space="preserve"> "4,383 = 4,383 [A] "_x000d_
 Celkem 4,383 = 4,383 [B]_x000d_</t>
  </si>
  <si>
    <t>923711-R03</t>
  </si>
  <si>
    <t>TABULE S NÁZVEM STANICE PLECHOVÁ</t>
  </si>
  <si>
    <t xml:space="preserve"> "27,759 = 27,759 [A] "_x000d_
 Celkem 27,759 = 27,759 [B]_x000d_</t>
  </si>
  <si>
    <t>923721-R01</t>
  </si>
  <si>
    <t>TABULE SE ZÁKAZOVÝM PIKTOGRAMEM</t>
  </si>
  <si>
    <t xml:space="preserve"> "0,461 = 0,461 [A] "_x000d_
 Celkem 0,461 = 0,461 [B]_x000d_</t>
  </si>
  <si>
    <t>923721-R03</t>
  </si>
  <si>
    <t>HMATNÉ ŠTÍTKY S INFORMACÍ O DRUHU WC</t>
  </si>
  <si>
    <t>923731-R01</t>
  </si>
  <si>
    <t>TABULE SMĚRY JÍZD VLAKŮ</t>
  </si>
  <si>
    <t xml:space="preserve"> "1,294 = 1,294 [A] "_x000d_
 Celkem 1,294 = 1,294 [B]_x000d_</t>
  </si>
  <si>
    <t>923741-R01</t>
  </si>
  <si>
    <t>TABULE S ČÍSLEM KOLEJE A SEKTOREM</t>
  </si>
  <si>
    <t xml:space="preserve"> "5,967 = 5,967 [A] "_x000d_
 Celkem 5,967 = 5,967 [B]_x000d_</t>
  </si>
  <si>
    <t>923761-R02</t>
  </si>
  <si>
    <t>SMĚROVÉ ORIENTAČNÍ TABULE</t>
  </si>
  <si>
    <t xml:space="preserve"> "3,037 = 3,037 [A] "_x000d_
 Celkem 3,037 = 3,037 [B]_x000d_</t>
  </si>
  <si>
    <t>923761-R10</t>
  </si>
  <si>
    <t>CÍLOVÁ TABULE</t>
  </si>
  <si>
    <t xml:space="preserve"> "0,711 = 0,711 [A] "_x000d_
 Celkem 0,711 = 0,711 [B]_x000d_</t>
  </si>
  <si>
    <t>923771</t>
  </si>
  <si>
    <t>TABULE "POZOR VLAK!" (NA OCELOVÝCH SLOUPCÍCH)</t>
  </si>
  <si>
    <t xml:space="preserve"> "3,12 = 3,120 [A] "_x000d_
 Celkem 3,12 = 3,120 [B]_x000d_</t>
  </si>
  <si>
    <t>923791</t>
  </si>
  <si>
    <t>PIKTOGRAMY ZE SAMOLEPÍCÍ FOLIE</t>
  </si>
  <si>
    <t>PIKTOGRAMY ZE SAMOLEPÍCÍ FÓLIE</t>
  </si>
  <si>
    <t xml:space="preserve"> "0,186 = 0,186 [A] "_x000d_
 Celkem 0,186 = 0,186 [B]_x000d_</t>
  </si>
  <si>
    <t xml:space="preserve"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</si>
  <si>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923792-R01</t>
  </si>
  <si>
    <t>HMATNÉ ŠTÍTKY NA MADLE ZÁBRADLÍ</t>
  </si>
  <si>
    <t xml:space="preserve">1. Položka obsahuje:  – dodávku a montáž prvku v příslušném provedení na sloupek, popř. jinou podpůrnou konstrukci včetně kotvícího, upevňovacího a pomocného materiálu (vč. vzpěr mezi stojkami)  – protikorozní úpravu, není-li tato provedena již z výroby nebo daná vlastnostmi použitého materiálu  – nereflexní fólie:  – nosnou konstrukci a kotvící systém 2. Způsob měření: Udává se počet kusů kompletní konstrukce nebo práce.</t>
  </si>
  <si>
    <t>ORIENTAČNÍ HLASOVÝ MAJÁČEK</t>
  </si>
  <si>
    <t>923831</t>
  </si>
  <si>
    <t>KONZOLA PRO NÁVĚST</t>
  </si>
  <si>
    <t xml:space="preserve"> "22 = 22,000 [A] "_x000d_
 Celkem 22 = 22,000 [B]_x000d_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</si>
  <si>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</si>
  <si>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923831-R01</t>
  </si>
  <si>
    <t>SVISLÝ ZÁVĚS PRO NÁVĚST</t>
  </si>
  <si>
    <t>1. Položka obsahuje: – dodání a osazení konzoly v příslušném provedení včetně vyvrtání otvorů do nosné konstrukce, vyrovnání podkladů a dalších souvisejících prací – protikorozní úpravu, není-li tato provedena již z výroby nebo daná vlastnostmi použitého materiálu 2. Položka neobsahuje: X 3. Způsob měření: Udává se počet kusů kompletní konstrukce nebo práce.</t>
  </si>
  <si>
    <t>923841</t>
  </si>
  <si>
    <t>SLOUPEK DN 70 PRO NÁVĚST</t>
  </si>
  <si>
    <t xml:space="preserve"> "44 = 44,000 [A] "_x000d_
 Celkem 44 = 44,000 [B]_x000d_</t>
  </si>
  <si>
    <t xml:space="preserve"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</si>
  <si>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965891</t>
  </si>
  <si>
    <t>DEMONTÁŽ INFORMAČNÍ TABULE ORIENTAČNÍHO SYSTÉMU</t>
  </si>
  <si>
    <t>965892</t>
  </si>
  <si>
    <t>DEMONTÁŽ INFORMAČNÍ TABULE ORIENTAČNÍHO SYSTÉMU - ODVOZ (NA LIKVIDACI ODPADŮ NEBO JINÉ URČENÉ MÍSTO)</t>
  </si>
  <si>
    <t>SO 11-77-02</t>
  </si>
  <si>
    <t xml:space="preserve"> "1,08 = 1,080 [A] "_x000d_
 Celkem 1,08 = 1,080 [B]_x000d_</t>
  </si>
  <si>
    <t xml:space="preserve"> "0,12 = 0,120 [A] "_x000d_
 Celkem 0,12 = 0,120 [B]_x000d_</t>
  </si>
  <si>
    <t xml:space="preserve"> "11,88 = 11,880 [A] "_x000d_
 Celkem 11,88 = 11,880 [B]_x000d_</t>
  </si>
  <si>
    <t xml:space="preserve"> "0,115 = 0,115 [A] "_x000d_
 Celkem 0,115 = 0,115 [B]_x000d_</t>
  </si>
  <si>
    <t xml:space="preserve"> "0,625 = 0,625 [A] "_x000d_
 Celkem 0,625 = 0,625 [B]_x000d_</t>
  </si>
  <si>
    <t xml:space="preserve"> "0,031 = 0,031 [A] "_x000d_
 Celkem 0,031 = 0,031 [B]_x000d_</t>
  </si>
  <si>
    <t>923851</t>
  </si>
  <si>
    <t>SLOUPEK DN 89 PRO NÁVĚST</t>
  </si>
  <si>
    <t>SO 11-78-01</t>
  </si>
  <si>
    <t>00572410</t>
  </si>
  <si>
    <t>osivo směs travní parková</t>
  </si>
  <si>
    <t xml:space="preserve"> "`13,00*11,00*30,00*0,001` "_x000d_
 "Celkem 4,29 = 4,290 "_x000d_
 Celkem 4,29 = 4,290 [C]_x000d_</t>
  </si>
  <si>
    <t>10364101</t>
  </si>
  <si>
    <t>zemina pro terénní úpravy - ornice</t>
  </si>
  <si>
    <t xml:space="preserve"> "`13,00*11,00*0,20*1,350` "_x000d_
 "Celkem 38,61 = 38,610 "_x000d_
 Celkem 38,61 = 38,610 [C]_x000d_</t>
  </si>
  <si>
    <t xml:space="preserve"> "`25,00*4,00*2` "_x000d_
 "Celkem 200 = 200,000 "_x000d_
 Celkem 200 = 200,000 [C]_x000d_</t>
  </si>
  <si>
    <t>174151101</t>
  </si>
  <si>
    <t>Zásyp sypaninou z jakékoliv horniny strojně s uložením výkopku ve vrstvách se zhutněním jam, šachet, rýh nebo kolem objektů v těchto vykopávkách</t>
  </si>
  <si>
    <t xml:space="preserve"> "`(23,99-0,80*2+9,33*4)*0,80*0,80+23,99*9,33*0,20` "_x000d_
 "Celkem 82,98 = 82,980 "_x000d_
 Celkem 82,98 = 82,980 [C]_x000d_</t>
  </si>
  <si>
    <t>181351103</t>
  </si>
  <si>
    <t>Rozprostření a urovnání ornice v rovině nebo ve svahu sklonu do 1:5 strojně při souvislé ploše přes 100 do 500 m2, tl. vrstvy do 200 mm</t>
  </si>
  <si>
    <t xml:space="preserve"> "`13,00*11,00` "_x000d_
 "Celkem 143 = 143,000 "_x000d_
 Celkem 143 = 143,000 [C]_x000d_</t>
  </si>
  <si>
    <t>181411131</t>
  </si>
  <si>
    <t>Založení trávníku na půdě předem připravené plochy do 1000 m2 výsevem včetně utažení parkového v rovině nebo na svahu do 1:5</t>
  </si>
  <si>
    <t>58344171</t>
  </si>
  <si>
    <t>štěrkodrť frakce 0/32</t>
  </si>
  <si>
    <t xml:space="preserve"> "`82,98*1,676` "_x000d_
 "Celkem 139,074 = 139,074 "_x000d_
 Celkem 139,074 = 139,074 [C]_x000d_</t>
  </si>
  <si>
    <t>981011716</t>
  </si>
  <si>
    <t>Demolice budov postupným rozebíráním z monolitického nebo montovaného železobetonu včetně výplňového zdiva, s podílem konstrukcí přes 30 do 35 %</t>
  </si>
  <si>
    <t xml:space="preserve"> "``výpočet objemu konstrukcí:` "_x000d_
 "`` - obestavěný prostor` "_x000d_
 "``908,656` "_x000d_
 "`` - objem místností` "_x000d_
 "``(19,60+13,05+19,80+13,05+19,10+13,55+6,80)*2,60 = 272,870` "_x000d_
 "``(4,30+17,60+2,55+8,95+2,10)*2,60 = 92,300` "_x000d_
 "``(12,85+12,85+6,90+1,45+1,35+1,35+1,35+2,97+4,05+11,30+21,35+26,40)*2,60 = 270,842` "_x000d_
 "``272,87+92,30+270,842 = 636,012 m3` "_x000d_
 "``- objem konstrukcí:` "_x000d_
 "``908,656-636,012 = 272,644 m3` "_x000d_
 "``podíl konstrukcí:` "_x000d_
 "``272,644/908,656*100 = 30,005 %` "_x000d_
 "``----------------------------------------` "_x000d_
 "``výpočet obestavěného prostoru` "_x000d_
 "``obestavěný prostor` "_x000d_
 "`10,93*23,99*((2,875+2,975)/2+0,30)` "_x000d_
 "`0,45*0,50*2,90*6` "_x000d_
 "`(11,93*24,99-10,93*23,99+1,50*0,55*6+9,95*1,40+1,05*1,40)*0,20` "_x000d_
 "``- schody` "_x000d_
 "`4,95*(1,68+1,05)/2*0,55+4,95*1,68*0,30+(4,95+1,10*2)*0,60*0,80` "_x000d_
 "`` - základové pasy` "_x000d_
 "`(23,99-0,80*2+9,33*4)*0,80*0,80` "_x000d_
 "`Součet 908,656` "_x000d_
 "Celkem 908,656 = 908,656 "_x000d_
 Celkem 908,656 = 908,656 [Y]_x000d_</t>
  </si>
  <si>
    <t>R953990010.1</t>
  </si>
  <si>
    <t>Odpojení objektu od inženýrských sítí</t>
  </si>
  <si>
    <t>Odpojení objektu od připojených nženýrských sítí</t>
  </si>
  <si>
    <t>R963990010.1</t>
  </si>
  <si>
    <t>Vybourání azbestocementových trub průměru do 150 mm (komíny, ležatá kanalizace)</t>
  </si>
  <si>
    <t xml:space="preserve"> "`4,50*6+20,00` "_x000d_
 "Celkem 47 = 47,000 "_x000d_
 Celkem 47 = 47,000 [C]_x000d_</t>
  </si>
  <si>
    <t>Vybourání azbestocementových trub průměru do 150 mm</t>
  </si>
  <si>
    <t>997006012</t>
  </si>
  <si>
    <t>Úprava stavebního odpadu třídění ruční</t>
  </si>
  <si>
    <t xml:space="preserve"> "709.363000 = 709,363 [A] "_x000d_
 "Celkem 709,363 = 709,363 "_x000d_
 Celkem 709,363 = 709,363 [C]_x000d_</t>
  </si>
  <si>
    <t xml:space="preserve"> "``dle automatického výpočtu programku Kros 4 ÚRS Praha` "_x000d_
 "`106,40` "_x000d_
 "Celkem 106,4 = 106,400 "_x000d_
 Celkem 106,4 = 106,400 [D]_x000d_</t>
  </si>
  <si>
    <t xml:space="preserve"> "``dle automatického výpočtu programku Kros 4 ÚRS Praha` "_x000d_
 "`590,80` "_x000d_
 "Celkem 590,8 = 590,800 "_x000d_
 Celkem 590,8 = 590,800 [D]_x000d_</t>
  </si>
  <si>
    <t xml:space="preserve"> "`200,00*0,0025` "_x000d_
 "Celkem 0,5 = 0,500 "_x000d_
 Celkem 0,5 = 0,500 [C]_x000d_</t>
  </si>
  <si>
    <t xml:space="preserve"> "`3,20` "_x000d_
 "Celkem 3,2 = 3,200 "_x000d_
 Celkem 3,2 = 3,200 [D]_x000d_</t>
  </si>
  <si>
    <t xml:space="preserve"> "``dle automatického výpočtu programku Kros 4 ÚRS Praha` "_x000d_
 "`3,60` "_x000d_
 "Celkem 3,6 = 3,600 "_x000d_
 Celkem 3,6 = 3,600 [D]_x000d_</t>
  </si>
  <si>
    <t xml:space="preserve"> "``dle automatického výpočtu programku Kros 4 ÚRS Praha` "_x000d_
 "`5,00` "_x000d_
 "Celkem 5 = 5,000 "_x000d_
 Celkem 5 = 5,000 [D]_x000d_</t>
  </si>
  <si>
    <t>R015680</t>
  </si>
  <si>
    <t>955</t>
  </si>
  <si>
    <t>NEOCEŇOVAT - POPLATKY ZA LIKVIDACI ODPADŮ NEBEZPEČNÝCH - 17 06 05* STAVEBNÍ MATERIÁLY OBSAHUJÍCÍ AZBEST VČ. DOPRAVY NA SKLÁDKU A MANIPULACE</t>
  </si>
  <si>
    <t xml:space="preserve"> "``dle automatického výpočtu programku Kros 4 ÚRS Praha` "_x000d_
 "`0,611` "_x000d_
 "Celkem 0,611 = 0,611 "_x000d_
 Celkem 0,611 = 0,611 [D]_x000d_</t>
  </si>
  <si>
    <t>R997006004.1</t>
  </si>
  <si>
    <t>Úprava stavebního odpadu pytlování nebezpečného odpadu s obsahem azbestu</t>
  </si>
  <si>
    <t xml:space="preserve"> "0.611000 = 0,611 [A] "_x000d_
 "Celkem 0,611 = 0,611 "_x000d_
 Celkem 0,611 = 0,611 [C]_x000d_</t>
  </si>
  <si>
    <t>SO 11-84-01</t>
  </si>
  <si>
    <t xml:space="preserve"> "343,56 = 343,560 [A] "_x000d_
 "A*2,2 = 755,832 [B] "_x000d_
 Celkem 755,832 = 755,832 [C]_x000d_</t>
  </si>
  <si>
    <t xml:space="preserve"> "6.000000 = 6,000 [A] "_x000d_
 Celkem 6 = 6,000 [B]_x000d_</t>
  </si>
  <si>
    <t xml:space="preserve"> "30*0,65*1,1 = 21,450 [A] "_x000d_
 "107*0.5*0.8 = 42,800 [B] "_x000d_
 "(10+12+14+7+9+22+47+95+15+33+9+38)*0,5*1,1 = 171,050 [C] "_x000d_
 "A+B+C+51 = 286,300 [D] "_x000d_
 "1,2*D = 343,560 [E] "_x000d_
 Celkem 343,56 = 343,560 [F]_x000d_</t>
  </si>
  <si>
    <t xml:space="preserve"> "80.800000 = 80,800 [A] "_x000d_
 Celkem 80,8 = 80,800 [B]_x000d_</t>
  </si>
  <si>
    <t xml:space="preserve"> "30*0,65*0,7 = 13,650 [A] "_x000d_
 "107*0.5*0.4 = 21,400 [B] "_x000d_
 "(10+12+14+7+9+22+47+95+15+33+9+38)*0,5*0,7 = 108,850 [C] "_x000d_
 "A+B+C+33 = 176,900 [D] "_x000d_
 "1,2*D = 212,280 [E] "_x000d_
 Celkem 212,28 = 212,280 [F]_x000d_</t>
  </si>
  <si>
    <t>18090</t>
  </si>
  <si>
    <t>VŠEOBECNÉ ÚPRAVY OSTATNÍCH PLOCH</t>
  </si>
  <si>
    <t xml:space="preserve"> "650*0,5 = 325,000 [A] "_x000d_
 Celkem 325 = 325,000 [B]_x000d_</t>
  </si>
  <si>
    <t>Položka zahrnuje:
- úpravu území po uskutečnění stavby, tak jak je požadováno v zadávací dokumentaci 
Položka nezahrnuje:
- práce, pro které jsou uvedeny samostatné položky</t>
  </si>
  <si>
    <t xml:space="preserve"> "202.000000 = 202,000 [A] "_x000d_
 Celkem 202 = 202,000 [B]_x000d_</t>
  </si>
  <si>
    <t>Pro REOV v nerovném terénu</t>
  </si>
  <si>
    <t xml:space="preserve"> "1,5*1*0,1 = 0,150 [A] "_x000d_
 Celkem 0,15 = 0,150 [B]_x000d_</t>
  </si>
  <si>
    <t>567304</t>
  </si>
  <si>
    <t>VRSTVY PRO OBNOVU A OPRAVY ZE ŠTĚRKOPÍSKU</t>
  </si>
  <si>
    <t xml:space="preserve"> "30*0,65*0,4 = 7,800 [A] "_x000d_
 "107*0.5*0,4 = 21,400 [B] "_x000d_
 "(10+12+14+7+9+22+47+95+15+33+9+38)*0,5*0,7 = 108,850 [C] "_x000d_
 "A+B+C+41,4 = 179,450 [D] "_x000d_
 "D-113*0,5*0,4 = 156,850 [E] "_x000d_
 Celkem 156,85 = 156,850 [F]_x000d_</t>
  </si>
  <si>
    <t xml:space="preserve"> "Uvažováno pro každý kabel. Množství odpovídá sumě položek: "_x000d_
 "742G12 3955 = 3955,000 [B] "_x000d_
 "742H12 2535 = 2535,000 [C] "_x000d_
 "742H13 955 = 955,000 [D] "_x000d_
 "742H14 107 = 107,000 [E] "_x000d_
 "742I11 60 = 60,000 [F] "_x000d_
 "Mezisoučet = 7612,000 [G] "_x000d_
 Celkem 7612 = 7612,000 [H]_x000d_</t>
  </si>
  <si>
    <t xml:space="preserve"> "Uzemnění zemnicím páskem FeZn 30/4 mm pro každý rozváděč REOV v délce 40 m 6*40 = 240,000 [A] "_x000d_
 Celkem 240 = 240,000 [B]_x000d_</t>
  </si>
  <si>
    <t xml:space="preserve"> "Pro každé REOV 6 = 6,000 [A] "_x000d_
 Celkem 6 = 6,000 [B]_x000d_</t>
  </si>
  <si>
    <t xml:space="preserve"> "10.000000 = 10,000 [A] "_x000d_
 Celkem 10 = 10,000 [B]_x000d_</t>
  </si>
  <si>
    <t xml:space="preserve"> "CYKY-O 2x4 "_x000d_
 "REOV1.1 - výh. č. 11 70 = 70,000 [B] "_x000d_
 "REOV1.1 - výh. č. 10 20 = 20,000 [C] "_x000d_
 "REOV1.1 - výh. č. 9 25 = 25,000 [D] "_x000d_
 "REOV1.1 - výh. č. 8 55 = 55,000 [E] "_x000d_
 "REOV1 - výh. č. 6 80 = 80,000 [F] "_x000d_
 "REOV1 - výh. č. 5 130 = 130,000 [G] "_x000d_
 "REOV1 - výh. č. 4 140 = 140,000 [H] "_x000d_
 "REOV1 - výh. č. 3 220 = 220,000 [I] "_x000d_
 "REOV1 - kolejové čidlo 400 = 400,000 [J] "_x000d_
 "REOV3 - kolejové čidlo 20 = 20,000 [K] "_x000d_
 "REOV2.2 - výh. č. 22 30 = 30,000 [L] "_x000d_
 "REOV2.2 - výh. č. 23 70 = 70,000 [M] "_x000d_
 "REOV2.1 - výh. č. 24 30 = 30,000 [N] "_x000d_
 "REOV2.1 - výh. č. 25 35 = 35,000 [O] "_x000d_
 "REOV2.1 - výh. č. 26 40 = 40,000 [P] "_x000d_
 "REOV2 - výh. č. 29 15 = 15,000 [Q] "_x000d_
 "REOV2 - kolejové čidlo 15 = 15,000 [R] "_x000d_
 "CYKY-O 2x6 "_x000d_
 "REOV1.1 - výh. č. 12 130 = 130,000 [T] "_x000d_
 "REOV1.1 - výh. č. 7 90 = 90,000 [U] "_x000d_
 "REOV2.2 - výh. č. 20 110 = 110,000 [V] "_x000d_
 "REOV2.2 - výh. č. 21 100 = 100,000 [W] "_x000d_
 "REOV2.1 - výh. č. 27 120 = 120,000 [X] "_x000d_
 "REOV2.1 - výh. č. 28 130 = 130,000 [Y] "_x000d_
 "REOV2 - výh. č. 30 140 = 140,000 [Z] "_x000d_
 "CYKY-O 2x10 "_x000d_
 "REOV2.2 - výh. č. 18a 230 = 230,000 [AB] "_x000d_
 "REOV2.2 - výh. č. 18b 230 = 230,000 [AC] "_x000d_
 "REOV2.2 - výh. č. 19a 190 = 190,000 [AD] "_x000d_
 "REOV2.2 - výh. č. 19b 190 = 190,000 [AE] "_x000d_
 "CYKY-O 2x16 "_x000d_
 "REOV1 - výh. č. 2 400 = 400,000 [AG] "_x000d_
 "REOV1 - výh. č. 1 500 = 500,000 [AH] "_x000d_
 "Mezisoučet = 3955,000 [AJ] "_x000d_
 Celkem 3955 = 3955,000 [AJ]_x000d_</t>
  </si>
  <si>
    <t>CYKY-O 4x6 mm2</t>
  </si>
  <si>
    <t xml:space="preserve"> "CYKY-O 4x6 "_x000d_
 "REOV1.1 - výh. č. 11 65 = 65,000 [B] "_x000d_
 "REOV1.1 - výh. č. 10 15 = 15,000 [C] "_x000d_
 "REOV1.1 - výh. č. 9 25 = 25,000 [D] "_x000d_
 "REOV1.1 - výh. č. 8 50 = 50,000 [E] "_x000d_
 "REOV1 - výh. č. 6 75 = 75,000 [F] "_x000d_
 "REOV1 - výh. č. 5 125 = 125,000 [G] "_x000d_
 "REOV1 - výh. č. 4 140 = 140,000 [H] "_x000d_
 "REOV1 - výh. č. 3 210 = 210,000 [I] "_x000d_
 "REOV2.2 - výh. č. 22 30 = 30,000 [J] "_x000d_
 "REOV2.2 - výh. č. 23 70 = 70,000 [K] "_x000d_
 "REOV2.1 - výh. č. 24 30 = 30,000 [L] "_x000d_
 "REOV2.1 - výh. č. 25 35 = 35,000 [M] "_x000d_
 "REOV2.1 - výh. č. 26 40 = 40,000 [N] "_x000d_
 "REOV2 - výh. č. 29 10 = 10,000 [O] "_x000d_
 "CYKY-O 4x10 "_x000d_
 "REOV1.1 - výh. č. 12 130 = 130,000 [Q] "_x000d_
 "REOV1.1 - výh. č. 7 100 = 100,000 [R] "_x000d_
 "REOV2.2 - výh. č. 20 100 = 100,000 [S] "_x000d_
 "REOV2.2 - výh. č. 21 95 = 95,000 [T] "_x000d_
 "REOV2.1 - výh. č. 27 115 = 115,000 [U] "_x000d_
 "REOV2.1 - výh. č. 28 125 = 125,000 [V] "_x000d_
 "REOV2 - výh. č. 30 130 = 130,000 [W] "_x000d_
 "CYKY-O 4x16 "_x000d_
 "REOV2.2 - výh. č. 18a 225 = 225,000 [Y] "_x000d_
 "REOV2.2 - výh. č. 18b 230 = 230,000 [Z] "_x000d_
 "REOV2.2 - výh. č. 19a 180 = 180,000 [AA] "_x000d_
 "REOV2.2 - výh. č. 19b 185 = 185,000 [AB] "_x000d_
 "Mezisoučet = 2535,000 [AC] "_x000d_
 Celkem 2535 = 2535,000 [AD]_x000d_</t>
  </si>
  <si>
    <t xml:space="preserve"> "CYKY-O 4x50 "_x000d_
 "KSE2-REOV1.1 15 = 15,000 [B] "_x000d_
 "KSE1-REOV1 15 = 15,000 [C] "_x000d_
 "KSE3-REOV2.2 15 = 15,000 [D] "_x000d_
 "KSE4-REOV2.1 15 = 15,000 [E] "_x000d_
 "KSE6-REOV2 15 = 15,000 [F] "_x000d_
 "CYKY-O 4x25 "_x000d_
 "REOV1 - výh. č. 1 500 = 500,000 [H] "_x000d_
 "REOV1 - výh. č. 2 380 = 380,000 [I] "_x000d_
 "Mezisoučet = 955,000 [J] "_x000d_
 Celkem 955 = 955,000 [K]_x000d_</t>
  </si>
  <si>
    <t>742H14</t>
  </si>
  <si>
    <t>KABEL NN ČTYŘ- A PĚTIŽÍLOVÝ CU S PLASTOVOU IZOLACÍ OD 70 DO 120 MM2</t>
  </si>
  <si>
    <t>CYKY-J 3x70+50 mm2</t>
  </si>
  <si>
    <t xml:space="preserve"> "REOV3 napájen z KSE5 107 = 107,000 [A] "_x000d_
 Celkem 107 = 107,000 [B]_x000d_</t>
  </si>
  <si>
    <t xml:space="preserve"> "CYKY-O 12x2,5 "_x000d_
 "REOV1 - srážkové čidlo 20 = 20,000 [B] "_x000d_
 "REOV2 - srážkové čidlo 20 = 20,000 [C] "_x000d_
 "REOV3 - srážkové čidlo 20 = 20,000 [D] "_x000d_
 "Mezisoučet = 60,000 [E] "_x000d_
 Celkem 60 = 60,000 [F]_x000d_</t>
  </si>
  <si>
    <t xml:space="preserve"> "Ukončení na zařízeních REOV a výhybek pro 4-žílové kabely viz Přehledové schéma 54 = 54,000 [A] "_x000d_
 "Ukončení na zařízeních REOV a výhybek pro 2-žílové kabely viz Přehledové schéma 54 = 54,000 [B] "_x000d_
 "Ukončení zařízeních REOV a kolejových čidel pro 2-žílové kabely viz Přehledové schéma 6 = 6,000 [C] "_x000d_
 "Mezisoučet = 114,000 [D] "_x000d_
 Celkem 114 = 114,000 [E]_x000d_</t>
  </si>
  <si>
    <t xml:space="preserve"> "CYKY-O 4x25 viz Přehledové schéma 4 = 4,000 [A] "_x000d_
 "CYKY-O 4x50 viz Přehledové schéma 10 = 10,000 [B] "_x000d_
 "Mezisoučet = 14,000 [C] "_x000d_
 Celkem 14 = 14,000 [D]_x000d_</t>
  </si>
  <si>
    <t>742L14</t>
  </si>
  <si>
    <t>UKONČENÍ DVOU AŽ PĚTIŽÍLOVÉHO KABELU V ROZVADĚČI NEBO NA PŘÍSTROJI OD 70 DO 120 MM2</t>
  </si>
  <si>
    <t>Ukončení kabelů CYKY-J 3x70+50 v rozváděčích.</t>
  </si>
  <si>
    <t xml:space="preserve"> "Ukončení kabelu KSE5 a REOV3 2 = 2,000 [A] "_x000d_
 Celkem 2 = 2,000 [B]_x000d_</t>
  </si>
  <si>
    <t xml:space="preserve"> "Ukončení kabelu REOV-srážkové čidlo 2*3 = 6,000 [A] "_x000d_
 Celkem 6 = 6,000 [B]_x000d_</t>
  </si>
  <si>
    <t>742Y91</t>
  </si>
  <si>
    <t>OBETONOVÁNÍ CHRÁNIČEK DO FÍ 200mm V RÝZE DO Š.100cm</t>
  </si>
  <si>
    <t xml:space="preserve"> "10+5+8+10+33+9+38 = 113,000 [A] "_x000d_
 Celkem 113 = 113,000 [B]_x000d_</t>
  </si>
  <si>
    <t xml:space="preserve">1. Položka obsahuje:  – všechny náklady na obetonování chrániček v rýze , dodávku prostého betonu  – přepravní náklady a přesun hmot   2. Položka neobsahuje:  – dodávku chráničky 3. Způsob měření: Měří se metr délkový.</t>
  </si>
  <si>
    <t>743752</t>
  </si>
  <si>
    <t>ROZVADĚČ - OCHRANNÁ MŘÍŽ KONSTRUKCE OCELOVÁ DO Š. 1500MM, KOMPLETNÍ DODÁVKA</t>
  </si>
  <si>
    <t>1. Položka obsahuje:
 – materiál
 – ochrannou síť na podstavci včetně betonových patek
2. Položka neobsahuje:
 X
3. Způsob měření:
Udává se počet kusů kompletní konstrukce nebo práce.</t>
  </si>
  <si>
    <t>743812</t>
  </si>
  <si>
    <t xml:space="preserve">VÝSTROJ EOV PRO VÝHYBKU  JEDNODUCHOU TVARU 1:9-300, 1:11-300</t>
  </si>
  <si>
    <t xml:space="preserve"> "21.000000 = 21,000 [A] "_x000d_
 Celkem 21 = 21,000 [B]_x000d_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</si>
  <si>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</si>
  <si>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743813</t>
  </si>
  <si>
    <t xml:space="preserve">VÝSTROJ EOV PRO VÝHYBKU  JEDNODUCHOU TVARU 1:12-500</t>
  </si>
  <si>
    <t xml:space="preserve"> "3.000000 = 3,000 [A] "_x000d_
 Celkem 3 = 3,000 [B]_x000d_</t>
  </si>
  <si>
    <t>74381B</t>
  </si>
  <si>
    <t xml:space="preserve">VÝSTROJ EOV PRO VÝHYBKU  JEDNODUCHOU TVARU 1:9-300, 1:11-300 - PRODLOUŽENÝ OHŘEV</t>
  </si>
  <si>
    <t xml:space="preserve"> "20.000000 = 20,000 [A] "_x000d_
 Celkem 20 = 20,000 [B]_x000d_</t>
  </si>
  <si>
    <t>74381C</t>
  </si>
  <si>
    <t xml:space="preserve">VÝSTROJ EOV PRO VÝHYBKU  JEDNODUCHOU TVARU 1:12-500 - PRODLOUŽENÝ OHŘEV</t>
  </si>
  <si>
    <t>743822</t>
  </si>
  <si>
    <t xml:space="preserve">VÝSTROJ EOV PRO VÝHYBKU  OBLOUKOVOU TVARU 1:9-300, 1:11-300</t>
  </si>
  <si>
    <t>6a</t>
  </si>
  <si>
    <t xml:space="preserve"> "1.000000 = 1,000 [A] "_x000d_
 Celkem 1 = 1,000 [B]_x000d_</t>
  </si>
  <si>
    <t>743831</t>
  </si>
  <si>
    <t xml:space="preserve">VÝSTROJ EOV PRO VÝHYBKU  KŘIŽOVATKOVOU TVARU 1:9-190</t>
  </si>
  <si>
    <t>18a
18b
19a
19b</t>
  </si>
  <si>
    <t xml:space="preserve"> "2.000000 = 2,000 [A] "_x000d_
 Celkem 2 = 2,000 [B]_x000d_</t>
  </si>
  <si>
    <t>743911</t>
  </si>
  <si>
    <t>ROZVADĚČ EOV SILOVÝ NAPÁJECÍ S PLC ŘÍDÍCÍM SYSTÉMEM DO 8 KS ZÁKLADNÍCH VÝHYBEK S PROUDOVÝMI CHRÁNIČI</t>
  </si>
  <si>
    <t>Zahrnuje i jištění viz schéma REOV.</t>
  </si>
  <si>
    <t>1. Položka obsahuje:
 – instalaci rozvaděče do terénu/rozvodny včetně softwaru k PLC pro možnost chodu rozvaděče a jeho oživení, zhotovení výrobní dokumentace
 – technický popis viz. projektová dokumentace
2. Položka neobsahuje:
 – zemní práce
3. Způsob měření:
Udává se počet kusů kompletní konstrukce nebo práce.</t>
  </si>
  <si>
    <t>743932</t>
  </si>
  <si>
    <t>ROZVADĚČ EOV - SOFTWARE PRO ZAČLENĚNÍ TECHNOLOGICKÉHO CELKU EOV DO DÁLKOVÉ DIAGNOSTIKY TS ŽDC</t>
  </si>
  <si>
    <t>1. Položka obsahuje:
 – instalaci software pro začlenění technologického celku do dálkové diagnostiky TS ŽDC
 – technický popis viz. projektová dokumentace
2. Položka neobsahuje:
 X
3. Způsob měření:
Udává se počet kusů kompletní konstrukce nebo práce.</t>
  </si>
  <si>
    <t>743936</t>
  </si>
  <si>
    <t>ROZVADĚČ EOV - SADA KOLEJOVÉHO TEPLOMĚRU, ČIDLA SRÁŽEK A VENKOVNÍ TEPLOTY</t>
  </si>
  <si>
    <t>1. Položka obsahuje:
 – veškeré příslušenství
 – technický popis viz. projektová dokumentace
2. Položka neobsahuje:
 X
3. Způsob měření:
Udává se počet kusů kompletní konstrukce nebo práce.</t>
  </si>
  <si>
    <t>743941</t>
  </si>
  <si>
    <t>ROZVADĚČ EOV/VO OVLÁDACÍ S PC A DOTYKOVOU OBRAZOVKOU - HARDWARE + ZÁKLADNÍ SOFTWARE</t>
  </si>
  <si>
    <t>1. Položka obsahuje:
 – instalaci rozvaděče včetně softwaru k PLC pro možnost chodu rozvaděče a jeho oživení, zhotovení výrobní dokumentace
 – technický popis viz. projektová dokumentace
2. Položka neobsahuje:
 X
3. Způsob měření:
Udává se počet kusů kompletní konstrukce nebo práce.</t>
  </si>
  <si>
    <t>743942</t>
  </si>
  <si>
    <t>ROZVADĚČ EOV/VO OVLÁDACÍ S PC A DOTYKOVOU OBRAZOVKOU - SOFTWARE A PARAMETRIZACE NA 1 KS VÝHYBKY/VĚTVE OSVĚTLENÍ</t>
  </si>
  <si>
    <t xml:space="preserve"> "32.000000 = 32,000 [A] "_x000d_
 Celkem 32 = 32,000 [B]_x000d_</t>
  </si>
  <si>
    <t>1. Položka obsahuje:
 – technický popis viz. projektová dokumentace
2. Položka neobsahuje:
 X
3. Způsob měření:
Udává se počet kusů kompletní konstrukce nebo práce.</t>
  </si>
  <si>
    <t>743943</t>
  </si>
  <si>
    <t>ROZVADĚČ EOV/VO OVLÁDACÍ S PC A DOTYKOVOU OBRAZOVKOU - VERIFIKACE POVELŮ A SIGNÁLŮ NA 1 KS ROZVADĚČE EOV/OSVĚTLENÍ</t>
  </si>
  <si>
    <t>743961</t>
  </si>
  <si>
    <t>EOV/VO, KLIENTSKÉ PRACOVIŠTĚ - ZÁKLADNÍ SOFTWARE</t>
  </si>
  <si>
    <t>1. Položka obsahuje:
 – úprava řídícího software rozvaděče i nadřazeného systému
 – technický popis viz. projektová dokumentace
2. Položka neobsahuje:
 X
3. Způsob měření:
Udává se počet kusů kompletní konstrukce nebo práce.</t>
  </si>
  <si>
    <t>743962</t>
  </si>
  <si>
    <t>EOV/VO, KLIENTSKÉ PRACOVIŠTĚ - HARDWARE + ZÁKLADNÍ SOFTWARE</t>
  </si>
  <si>
    <t>743971</t>
  </si>
  <si>
    <t>ÚPRAVA NEBO ROZŠÍŘENÍ SW NA ELEKTRODISPEČINKU-ÚPRAVA NEBO ROZŠÍŘENÍ AKTIVNÍHO PRVKU V APLIKACI PRO VIZUALIZACI A OVLÁDÁNÍ ZAŘ.NA ELEKTRODISPEČINKU</t>
  </si>
  <si>
    <t xml:space="preserve"> "38.000000 = 38,000 [A] "_x000d_
 Celkem 38 = 38,000 [B]_x000d_</t>
  </si>
  <si>
    <t xml:space="preserve"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</si>
  <si>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743972</t>
  </si>
  <si>
    <t>ÚPRAVA NEBO ROZŠÍŘENÍ SW NA ELEKTRODISPEČINKU PRO ZOBRAZENÍ A VÝPIS HLÁŠEK Z TECHNOLOGIE DŘT,SKŘ,DDTS</t>
  </si>
  <si>
    <t xml:space="preserve"> "40.000000 = 40,000 [A] "_x000d_
 Celkem 40 = 40,000 [B]_x000d_</t>
  </si>
  <si>
    <t xml:space="preserve">ÚPRAVA NEBO ROZŠÍŘENÍ SW NA ELEKTRODISPEČINKU PRO ZOBRAZENÍ A VÝPIS HLÁŠEK Z TECHNOLOGIE DŘT, SKŘ, DDTS - ÚPRAVA NEBO ROZŠÍŘENÍ ZOBRAZOVANÉ HLÁŠKY V APLIKACI PRO VIZUALIZACI A OVLÁDÁNÍ VČETNĚ JEJÍHO ZAŘAZENÍ DO SYSTÉMU, UMÍSTĚNÍ DO VHODNÉ ÚROVNĚ DŮLEŽITOSTI A ODZKOUŠENÍ FUNKČNOSTI SE ZDROJOVOU TECHNOLOGIÍ                                                                                                   1. Položka obsahuje:
 – úprava řídícího software rozvaděče i nadřazeného systému
 – technický popis viz. projektová dokumentace
2. Položka neobsahuje:
 X
3. Způsob měření:
Udává se čas v hodinách.</t>
  </si>
  <si>
    <t>743Z42</t>
  </si>
  <si>
    <t>DEMONTÁŽ NAPÁJECÍHO ROZVADĚČE PRO ZAŘÍZENÍ EOV</t>
  </si>
  <si>
    <t>743Z43</t>
  </si>
  <si>
    <t>DEMONTÁŽ ČIDEL AUTOMATICKÉHO CHODU EOV</t>
  </si>
  <si>
    <t xml:space="preserve"> "7.000000 = 7,000 [A] "_x000d_
 Celkem 7 = 7,000 [B]_x000d_</t>
  </si>
  <si>
    <t>747411</t>
  </si>
  <si>
    <t>MĚŘENÍ ZEMNÍCH ODPORŮ - ZEMNIČE PRVNÍHO NEBO SAMOSTATNÉHO</t>
  </si>
  <si>
    <t xml:space="preserve"> "5.000000 = 5,000 [A] "_x000d_
 Celkem 5 = 5,000 [B]_x000d_</t>
  </si>
  <si>
    <t>747521</t>
  </si>
  <si>
    <t>ZKOUŠKY VODIČŮ A KABELŮ OVLÁDACÍCH OD 5 DO 12 ŽIL</t>
  </si>
  <si>
    <t>1. Položka obsahuje:
 – cenu za provedení měření kabelu/ vodiče vč. vyhotovení protokolu
2. Položka neobsahuje:
 X
3. Způsob měření:
Udává se počet kusů kompletní konstrukce nebo práce.</t>
  </si>
  <si>
    <t xml:space="preserve"> "56.000000 = 56,000 [A] "_x000d_
 Celkem 56 = 56,000 [B]_x000d_</t>
  </si>
  <si>
    <t xml:space="preserve"> "16.000000 = 16,000 [A] "_x000d_
 Celkem 16 = 16,000 [B]_x000d_</t>
  </si>
  <si>
    <t xml:space="preserve"> "8.000000 = 8,000 [A] "_x000d_
 Celkem 8 = 8,000 [B]_x000d_</t>
  </si>
  <si>
    <t>74F322</t>
  </si>
  <si>
    <t>REVIZNÍ ZPRÁVA</t>
  </si>
  <si>
    <t xml:space="preserve">1. Položka obsahuje:
 – revizi autorizovaným revizním technikem na zařízeních trakčního vedení podle požadavku ČSN, včetně hodnocení
2. Položka neobsahuje:
 X
3. Způsob měření:
Udává se v  ks. Výpočet dle ks elektrifikovaných kolejí, neutrální pole 4ks, velká žst. dle počtu stavebních postupů.</t>
  </si>
  <si>
    <t>75M925</t>
  </si>
  <si>
    <t>DATOVÁ INFRASTRUKTURA LAN, L2 SWITCH PRŮMYSLOVÝ MODULÁRNÍ, 8XGE, DC PROVEDENÍ - DODÁVKA</t>
  </si>
  <si>
    <t>75O923</t>
  </si>
  <si>
    <t>DDTS ŽDC, SW DOPLNĚNÍ INS</t>
  </si>
  <si>
    <t>1. Položka obsahuje: 
 – kompletní doplnění SW InS o jeden nový TLS
 – doplnění aplikačního a programového vybavení integračního serveru InS
 – doplnění dispečerské klientské aplikaci pro dohled TLS
 – programátorské práce včetně potřebného vybavení
 – náklady na dopravu a skladování
 – veškeré potřebné mechanizmy, včetně obsluhy, náklady na mzdy a přibližné (průměrné) náklady na pořízení potřebných materiálů včetně všech ostatních vedlejších nákladů
 – kompletní montáž (oživení, konfigurace, nastavení a uvedení do provozu) specifikovaného bloku/zařízení a souvisejícího příslušenství včetně drobného montážního materiálu
2. Položka neobsahuje:
 X
3. Způsob měření:
 – Udává se počet kusů integrovaných TLS .</t>
  </si>
  <si>
    <t>75O961</t>
  </si>
  <si>
    <t>DDTS ŽDC, SPOLUPRÁCE ZHOTOVITELE URČENÉHO ZAŘÍZENÍ PŘI INTEGRACI DO DDTS</t>
  </si>
  <si>
    <t xml:space="preserve">1. Položka obsahuje: 
 – spolupráci zhotovitele určeného sdělovacího, silnoproudého nebo jiného zařízení  (dle TZ) realizovaného samostatným PS/SO se zaintegrováním tohoto zařízení do DDTS
 – předání potřebných podkladů (výkresů, databází, specifikací...) k zaintegrování zařízení do DDTS
 – spolupráce při integraci a v průběhu vytváření výrobní dokumentace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jeden kus za PS/SO ve kterém je zařízení určené k integraci do systému DDTS.</t>
  </si>
  <si>
    <t>76794</t>
  </si>
  <si>
    <t>OPLOCENÍ Z PLECHU</t>
  </si>
  <si>
    <t xml:space="preserve"> "4*1,65*0,5rozměry oplocení: 2107 x 1650 x 500 (VxŠxH) = 3,300 [A] "_x000d_
 "2*1,3*0,5 rozměry oplocení: 2107 x 1300 x 500 (VxŠxH) = 1,300 [B] "_x000d_
 "A+B = 4,600 [C] "_x000d_
 Celkem 4,6 = 4,600 [D]_x000d_</t>
  </si>
  <si>
    <t>Položka zahrnuje:
- vlastní zámečnické výrobky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</si>
  <si>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Chráničky o průměru 63 mm.</t>
  </si>
  <si>
    <t xml:space="preserve"> "2000 = 2000,000 [A] "_x000d_
 Celkem 2000 = 2000,000 [B]_x000d_</t>
  </si>
  <si>
    <t>SO 11-86-01</t>
  </si>
  <si>
    <t xml:space="preserve"> "163,2+1915,815 = 2079,015 [E] "_x000d_
 "E*2,2 = 4573,833 [D] "_x000d_
 Celkem 4573,833 = 4573,833 [C]_x000d_</t>
  </si>
  <si>
    <t xml:space="preserve"> "400*1*0,1*1,2 = 48,000 [A] "_x000d_
 Celkem 48 = 48,000 [B]_x000d_</t>
  </si>
  <si>
    <t xml:space="preserve"> "2000*5,25/1000 = 10,500 [A] "_x000d_
 Celkem 10,5 = 10,500 [B]_x000d_</t>
  </si>
  <si>
    <t xml:space="preserve"> "(4+4)*17 výkop jámy pro protlak = 136,000 [A] "_x000d_
 "1,2*A = 163,200 [B] "_x000d_
 Celkem 163,2 = 163,200 [C]_x000d_</t>
  </si>
  <si>
    <t xml:space="preserve"> "(85+180+215+14+56+52+67+62+85)*0,8*0,8 = 522,240 [A] "_x000d_
 "(76+30+14+17+220+16+126)*0,5*0,8 = 199,600 [B] "_x000d_
 "(280)*1*1,5 = 420,000 [C] "_x000d_
 "(14)*1,2*0,8 = 13,440 [D] "_x000d_
 "(91+37+30+800+133)*0,65*0,8 = 567,320 [E] "_x000d_
 "23*0,5*1,1 = 12,650 [F] "_x000d_
 "16*0,5*0,8 = 6,400 [G] "_x000d_
 "A+B+C+D+E+F+G = 1741,650 [H] "_x000d_
 "1,1*H = 1915,815 [I] "_x000d_
 Celkem 1915,815 = 1915,815 [J]_x000d_</t>
  </si>
  <si>
    <t xml:space="preserve"> "90+60+13 = 163,000 [A] "_x000d_
 Celkem 163 = 163,000 [B]_x000d_</t>
  </si>
  <si>
    <t>17421</t>
  </si>
  <si>
    <t>ZÁSYP JAM A RÝH ZEMINOU BEZ ZHUTNĚNÍ</t>
  </si>
  <si>
    <t xml:space="preserve"> "(4+4)*17zásyp jam protlaku = 136,000 [A] "_x000d_
 "(85+180+215+14+56+52+67+62+85)*0,8*0,4 = 261,120 [I] "_x000d_
 "(76+30+14+17+220+16+126)*0,5*0,4 = 99,800 [B] "_x000d_
 "(280)*1*1,1 = 308,000 [C] "_x000d_
 "(14)*1,2*0,4 = 6,720 [D] "_x000d_
 "(91+37+30+800+133)*0,65*0,4 = 283,660 [E] "_x000d_
 "23*0,5*0,7 = 8,050 [F] "_x000d_
 "16*0,5*0,4 = 3,200 [G] "_x000d_
 "A+B+C+D+E+F+G = 845,430 [H] "_x000d_
 "1,1*H = 929,973 [J] "_x000d_
 Celkem 929,973 = 929,973 [K]_x000d_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</si>
  <si>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</si>
  <si>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 "1000 = 1000,000 [A] "_x000d_
 Celkem 1000 = 1000,000 [B]_x000d_</t>
  </si>
  <si>
    <t xml:space="preserve"> "(85+180+215+14+56+52+67+62+85)*0,8*0,4 = 261,120 [A] "_x000d_
 "(76+30+14+17+220+16+126)*0,5*0,4 = 99,800 [I] "_x000d_
 "(280)*1*0,4 = 112,000 [J] "_x000d_
 "(14)*1,2*0,4 = 6,720 [K] "_x000d_
 "(91+37+30+800+133)*0,65*0,4 = 283,660 [L] "_x000d_
 "23*0,5*0,4 = 4,600 [M] "_x000d_
 "16*0,5*0,4 = 3,200 [N] "_x000d_
 "A+I+J+K+L+M+N = 771,100 [O] "_x000d_
 "1,1*O = 848,210 [B] "_x000d_
 Celkem 848,21 = 848,210 [J]_x000d_</t>
  </si>
  <si>
    <t>702313</t>
  </si>
  <si>
    <t>ZAKRYTÍ KABELŮ VÝSTRAŽNOU FÓLIÍ ŠÍŘKY PŘES 40 CM</t>
  </si>
  <si>
    <t xml:space="preserve"> "4700.000000 = 4700,000 [A] "_x000d_
 Celkem 4700 = 4700,000 [B]_x000d_</t>
  </si>
  <si>
    <t>709310</t>
  </si>
  <si>
    <t>VYPODLOŽENÍ, ODDĚLENÍ A KRYTÍ SPOJKY NEBO ODBOČNICE PRO KABEL DO 10 KV</t>
  </si>
  <si>
    <t>1. Položka obsahuje:
 – úprava dna výkopu, provedení podkladové a zásypové vrstvy písku
 – dodání a přemísťování cihel, uložení do rýhy
 – pomocné mechanismy
2. Položka neobsahuje:
 X
3. Způsob měření:
Udává se počet kusů kompletní konstrukce nebo práce.</t>
  </si>
  <si>
    <t xml:space="preserve"> "Uzemnění kabelových skříní 12*30 = 360,000 [A] "_x000d_
 Celkem 360 = 360,000 [B]_x000d_</t>
  </si>
  <si>
    <t xml:space="preserve"> "Pro každou kabelovou skříň a rozváděč tohoto SO 12 = 12,000 [A] "_x000d_
 Celkem 12 = 12,000 [B]_x000d_</t>
  </si>
  <si>
    <t>CYKY 3x2,5 mm2
Orientační systém</t>
  </si>
  <si>
    <t xml:space="preserve"> "Rozváděč ve VB - OSn7 120 = 120,000 [A] "_x000d_
 "OSn7 - OSn25 80 = 80,000 [B] "_x000d_
 "OSn7 - OSn14 70 = 70,000 [C] "_x000d_
 "OSn14 - OSn19 70 = 70,000 [D] "_x000d_
 "OSn19 - OSn23 80 = 80,000 [E] "_x000d_
 "Mezisoučet = 420,000 [F] "_x000d_
 Celkem 420 = 420,000 [G]_x000d_</t>
  </si>
  <si>
    <t xml:space="preserve"> "CYKY 5x16 "_x000d_
 "RH11N - NSK 65 = 65,000 [B] "_x000d_
 Celkem 65 = 65,000 [C]_x000d_</t>
  </si>
  <si>
    <t>742H15</t>
  </si>
  <si>
    <t>KABEL NN ČTYŘ- A PĚTIŽÍLOVÝ CU S PLASTOVOU IZOLACÍ OD 150 DO 240 MM2</t>
  </si>
  <si>
    <t>CYKY-J 3x240+120 mm2</t>
  </si>
  <si>
    <t xml:space="preserve"> "RH1 - RH2 4*100 = 400,000 [A] "_x000d_
 "RH2 - RZZ 600 = 600,000 [B] "_x000d_
 "RH2 - RH11N 600 = 600,000 [C] "_x000d_
 "RH2 - KSE3 2*330 = 660,000 [D] "_x000d_
 "KSE3 - KSE4 2*120 = 240,000 [E] "_x000d_
 "KSE4 - KSE6 330 = 330,000 [F] "_x000d_
 "RH2 - KSE2 3*900 = 2700,000 [G] "_x000d_
 "KSE2 - KSE1 3*150 = 450,000 [H] "_x000d_
 "KSE1 - KSE5 2*770 = 1540,000 [I] "_x000d_
 "RH2 - KST 2*360 = 720,000 [J] "_x000d_
 "RH2 - KS1 300 = 300,000 [K] "_x000d_
 "KS1 - KS10 140 = 140,000 [L] "_x000d_
 "KS1 - KS2 160 = 160,000 [M] "_x000d_
 "KS2 - KS3 300 = 300,000 [N] "_x000d_
 "KS3 - KS4 350 = 350,000 [O] "_x000d_
 "KS4 - KS5 100 = 100,000 [P] "_x000d_
 "KS5 - KS6 150 = 150,000 [Q] "_x000d_
 "KS6 - KS7 150 = 150,000 [R] "_x000d_
 "KS7 - KS8 120 = 120,000 [S] "_x000d_
 "KS8 - KS9 90 = 90,000 [T] "_x000d_
 "KS9 - KS1 230 = 230,000 [U] "_x000d_
 "Mezisoučet = 10330,000 [V] "_x000d_
 "10% kabelů navíc 1,1*V = 11363,000 [W] "_x000d_
 Celkem 11363 = 11363,000 [X]_x000d_</t>
  </si>
  <si>
    <t>742H22</t>
  </si>
  <si>
    <t>KABEL NN ČTYŘ- A PĚTIŽÍLOVÝ AL S PLASTOVOU IZOLACÍ OD 4 DO 16 MM2</t>
  </si>
  <si>
    <t xml:space="preserve"> "AYKY 4x16 "_x000d_
 "KS4 - KS 48 20 = 20,000 [B] "_x000d_
 "KS3 (přes EMR) do KS 45 25 = 25,000 [C] "_x000d_
 "KS6 - vodárna a prádelna 10+40+60+60 = 170,000 [D] "_x000d_
 "KS8 - vozmistr 25 = 25,000 [E] "_x000d_
 "KS9 - posun střed a garáž ST 40 = 40,000 [F] "_x000d_
 "KS5 - KS 50 (51) 50 = 50,000 [G] "_x000d_
 "KSE5 do sdělovacího zařízení 10 = 10,000 [I] "_x000d_
 "Mezisoučet = 340,000 [H] "_x000d_
 Celkem 340 = 340,000 [J]_x000d_</t>
  </si>
  <si>
    <t>742H23</t>
  </si>
  <si>
    <t>KABEL NN ČTYŘ- A PĚTIŽÍLOVÝ AL S PLASTOVOU IZOLACÍ OD 25 DO 50 MM2</t>
  </si>
  <si>
    <t xml:space="preserve"> "AYKY 4x25 "_x000d_
 "KS2 - KS 37 35 = 35,000 [B] "_x000d_
 "AYKY 4x35 "_x000d_
 "KS5 do budovy 70 = 70,000 [D] "_x000d_
 "Mezisoučet = 105,000 [E] "_x000d_
 Celkem 105 = 105,000 [F]_x000d_</t>
  </si>
  <si>
    <t>742H25</t>
  </si>
  <si>
    <t>KABEL NN ČTYŘ- A PĚTIŽÍLOVÝ AL S PLASTOVOU IZOLACÍ OD 150 DO 240 MM2</t>
  </si>
  <si>
    <t xml:space="preserve"> "AYKY 5x240 "_x000d_
 "RH11N - NSA 150 = 150,000 [B] "_x000d_
 Celkem 150 = 150,000 [C]_x000d_</t>
  </si>
  <si>
    <t xml:space="preserve"> "Kabel pro nabíjecí stanice 60+100+70 = 230,000 [A] "_x000d_
 Celkem 230 = 230,000 [B]_x000d_</t>
  </si>
  <si>
    <t xml:space="preserve"> "Ukončení kabelu CYKY 3x2,5 v rámci orientačního systému 10 = 10,000 [A] "_x000d_
 Celkem 10 = 10,000 [B]_x000d_</t>
  </si>
  <si>
    <t xml:space="preserve"> "Ukončení kabelu AYKY 4x16 v rozváděčích dle Přehledového schématu 26 = 26,000 [A] "_x000d_
 "Ukončení kabelu CYKY 5x16 mezi RH11N a NSK dle přehledového schématu 2 = 2,000 [B] "_x000d_
 "Ukončení kabelu AYKY 4x16 KSE do sdělovacího zařízení 2 = 2,000 [C] "_x000d_
 "Mezisoučet = 30,000 [D] "_x000d_
 Celkem 30 = 30,000 [E]_x000d_</t>
  </si>
  <si>
    <t xml:space="preserve"> "Ukončení kabelu AYKY 4x25 2 = 2,000 [A] "_x000d_
 "Ukončení kabelu AYKY 4x35 2 = 2,000 [B] "_x000d_
 "Mezisoučet = 4,000 [C] "_x000d_
 Celkem 4 = 4,000 [D]_x000d_</t>
  </si>
  <si>
    <t xml:space="preserve"> "Ukončení CYKY 3x240+120 dle přehledového schématu ukončení v každém rozváděči anebo kabelové skříní 44 = 44,000 [A] "_x000d_
 "Ukončení AYKY 5x240 dle přehledového schématu ukončení v každém rozváděči anebo kabelové skříní 2 = 2,000 [B] "_x000d_
 "Mezisoučet = 46,000 [C] "_x000d_
 Celkem 46 = 46,000 [D]_x000d_</t>
  </si>
  <si>
    <t>742L24</t>
  </si>
  <si>
    <t>UKONČENÍ DVOU AŽ PĚTIŽÍLOVÉHO KABELU KABELOVOU SPOJKOU OD 70 DO 120 MM2</t>
  </si>
  <si>
    <t>742L25</t>
  </si>
  <si>
    <t>UKONČENÍ DVOU AŽ PĚTIŽÍLOVÉHO KABELU KABELOVOU SPOJKOU OD 150 DO 240 MM2</t>
  </si>
  <si>
    <t>742P14</t>
  </si>
  <si>
    <t>ZATAŽENÍ KABELU DO CHRÁNIČKY - KABEL PŘES 4 KG/M</t>
  </si>
  <si>
    <t xml:space="preserve"> "1500.000000 = 1500,000 [A] "_x000d_
 Celkem 1500 = 1500,000 [B]_x000d_</t>
  </si>
  <si>
    <t>1. Položka obsahuje:
 – montáž kabelu o váze nad 4 kg/m do chráničky/ kolektoru
2. Položka neobsahuje:
 X
3. Způsob měření:
Měří se metr délkový.</t>
  </si>
  <si>
    <t xml:space="preserve"> "70.000000 = 70,000 [A] "_x000d_
 Celkem 70 = 70,000 [B]_x000d_</t>
  </si>
  <si>
    <t>742P17</t>
  </si>
  <si>
    <t>VYHLEDÁNÍ STÁVAJÍCÍHO KABELU (MĚŘENÍ, SONDA)</t>
  </si>
  <si>
    <t xml:space="preserve"> "Vyhledání stávajících rozvodů pro demontáž 3 = 3,000 [A] "_x000d_
 Celkem 3 = 3,000 [B]_x000d_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</si>
  <si>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</si>
  <si>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 xml:space="preserve"> "23+15+133+17 = 188,000 [A] "_x000d_
 Celkem 188 = 188,000 [B]_x000d_</t>
  </si>
  <si>
    <t xml:space="preserve"> "2000.000000 = 2000,000 [A] "_x000d_
 Celkem 2000 = 2000,000 [B]_x000d_</t>
  </si>
  <si>
    <t>743E21</t>
  </si>
  <si>
    <t>SKŘÍŇ ROZPOJOVACÍ POJISTKOVÁ DO 400 A, DO 240 MM2, V KOMPAKTNÍM PILÍŘI S POJISTKOVÝMI SPODKY S 2-4 SADAMI JISTÍCÍCH PRVKŮ</t>
  </si>
  <si>
    <t xml:space="preserve"> "KS11 1 = 1,000 [A] "_x000d_
 "EMR 1 = 1,000 [B] "_x000d_
 "SS sp100 vč. případné rezervy 2+2 = 4,000 [C] "_x000d_
 "KSE6 1 = 1,000 [D] "_x000d_
 "Mezisoučet = 7,000 [E] "_x000d_
 Celkem 7 = 7,000 [F]_x000d_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</si>
  <si>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</si>
  <si>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743E22</t>
  </si>
  <si>
    <t>SKŘÍŇ ROZPOJOVACÍ POJISTKOVÁ DO 400 A, DO 240 MM2, V KOMPAKTNÍM PILÍŘI S POJISTKOVÝMI SPODKY SE 4-6 SADAMI JISTÍCÍCH PRVKŮ</t>
  </si>
  <si>
    <t xml:space="preserve"> "KS2 1 = 1,000 [A] "_x000d_
 "KS3 1 = 1,000 [B] "_x000d_
 "KS4 1 = 1,000 [C] "_x000d_
 "KS7 1 = 1,000 [D] "_x000d_
 "KS8 1 = 1,000 [E] "_x000d_
 "KS9 1 = 1,000 [F] "_x000d_
 "KS10 1 = 1,000 [G] "_x000d_
 "KS11 1 = 1,000 [H] "_x000d_
 "KSE3 1 = 1,000 [I] "_x000d_
 "KSE4 1 = 1,000 [J] "_x000d_
 "KSE5 1 = 1,000 [K] "_x000d_
 "KST 1 = 1,000 [L] "_x000d_
 "Mezisoučet = 12,000 [M] "_x000d_
 Celkem 12 = 12,000 [N]_x000d_</t>
  </si>
  <si>
    <t>743E23</t>
  </si>
  <si>
    <t>SKŘÍŇ ROZPOJOVACÍ POJISTKOVÁ DO 400 A, DO 240 MM2, V KOMPAKTNÍM PILÍŘI S POJISTKOVÝMI SPODKY SE 7-10 SADAMI JISTÍCÍCH PRVKŮ</t>
  </si>
  <si>
    <t>Včetně pojistek atp.</t>
  </si>
  <si>
    <t xml:space="preserve"> "KS1 1 = 1,000 [A] "_x000d_
 "KS5 1 = 1,000 [B] "_x000d_
 "KS6 1 = 1,000 [C] "_x000d_
 "KSE1 1 = 1,000 [D] "_x000d_
 "KSE2 1 = 1,000 [E] "_x000d_
 "Mezisoučet = 5,000 [F] "_x000d_
 Celkem 5 = 5,000 [G]_x000d_</t>
  </si>
  <si>
    <t>744I01</t>
  </si>
  <si>
    <t>POJISTKOVÁ VLOŽKA DO 160 A</t>
  </si>
  <si>
    <t xml:space="preserve"> "KSE1 3 = 3,000 [A] "_x000d_
 "KSE2 3 = 3,000 [B] "_x000d_
 "KSE3 3 = 3,000 [C] "_x000d_
 "KSE4 3 = 3,000 [D] "_x000d_
 "KSE5 6 = 6,000 [E] "_x000d_
 "KSE6 3 = 3,000 [F] "_x000d_
 "KS2 3 = 3,000 [G] "_x000d_
 "KS3 3 = 3,000 [H] "_x000d_
 "KS4 3 = 3,000 [I] "_x000d_
 "KS5 9 = 9,000 [J] "_x000d_
 "KS6 12 = 12,000 [K] "_x000d_
 "KS7 3 = 3,000 [L] "_x000d_
 "KS8 6 = 6,000 [M] "_x000d_
 "KS9 6 = 6,000 [N] "_x000d_
 "KS11 6 = 6,000 [O] "_x000d_
 "Mezisoučet = 72,000 [P] "_x000d_
 Celkem 72 = 72,000 [Q]_x000d_</t>
  </si>
  <si>
    <t>1. Položka obsahuje:
 – technický popis viz. projektová dokumentace
2. Položka neobsahuje:
 X
3. Způsob měření:
Udává se počet kusů kompletní konstrukce nebo práce.</t>
  </si>
  <si>
    <t>744I02</t>
  </si>
  <si>
    <t>POJISTKOVÁ VLOŽKA PŘES 160 DO 250 A</t>
  </si>
  <si>
    <t>250A</t>
  </si>
  <si>
    <t xml:space="preserve"> "KSE1 15 = 15,000 [A] "_x000d_
 "KSE2 18 = 18,000 [B] "_x000d_
 "KSE3 12 = 12,000 [C] "_x000d_
 "KSE4 9 = 9,000 [D] "_x000d_
 "KSE5 6 = 6,000 [E] "_x000d_
 "KSE6 3 = 3,000 [F] "_x000d_
 "KS1 12 = 12,000 [G] "_x000d_
 "KS2 6 = 6,000 [H] "_x000d_
 "KS3 6 = 6,000 [I] "_x000d_
 "KS4 6 = 6,000 [J] "_x000d_
 "KS5 6 = 6,000 [K] "_x000d_
 "KS6 6 = 6,000 [L] "_x000d_
 "KS7 6 = 6,000 [M] "_x000d_
 "KS8 6 = 6,000 [N] "_x000d_
 "KS9 6 = 6,000 [O] "_x000d_
 "KS10 3 = 3,000 [P] "_x000d_
 "KST 9 = 9,000 [Q] "_x000d_
 "Mezisoučet = 135,000 [R] "_x000d_
 Celkem 135 = 135,000 [S]_x000d_</t>
  </si>
  <si>
    <t>744R34</t>
  </si>
  <si>
    <t>OZNAČOVACÍ LIŠTA DO ROZVADĚČE NN</t>
  </si>
  <si>
    <t xml:space="preserve"> "23.000000 = 23,000 [A] "_x000d_
 Celkem 23 = 23,000 [B]_x000d_</t>
  </si>
  <si>
    <t>1. Položka obsahuje:
 – veškeré příslušenství
 – technický popis viz. projektová dokumentace
2. Položka neobsahuje:
 X
3. Způsob měření:
Udává se počet kusů kompletní konstrukce nebo práce.</t>
  </si>
  <si>
    <t>744R35</t>
  </si>
  <si>
    <t>OZNAČOVACÍ ŠTÍTEK DO ROZVADĚČE NN</t>
  </si>
  <si>
    <t xml:space="preserve"> "120.000000 = 120,000 [A] "_x000d_
 Celkem 120 = 120,000 [B]_x000d_</t>
  </si>
  <si>
    <t xml:space="preserve"> "48.000000 = 48,000 [A] "_x000d_
 Celkem 48 = 48,000 [B]_x000d_</t>
  </si>
  <si>
    <t>7R1</t>
  </si>
  <si>
    <t>NABÍJECÍ STANICE PRO ELEKTROMOBILY</t>
  </si>
  <si>
    <t>2x75 kW</t>
  </si>
  <si>
    <t>Položka obsahuje veškeré práce a veškerý materiál spojený s instalací do terénu, zapojení a dopravu stanice na místo.</t>
  </si>
  <si>
    <t>7R2</t>
  </si>
  <si>
    <t>NABÍJECÍ STANICE PRO ELEKTROKOLA</t>
  </si>
  <si>
    <t>4x1 kW</t>
  </si>
  <si>
    <t xml:space="preserve"> "55+40 = 95,000 [A] "_x000d_
 Celkem 95 = 95,000 [B]_x000d_</t>
  </si>
  <si>
    <t>87627</t>
  </si>
  <si>
    <t>CHRÁNIČKY Z TRUB PLASTOVÝCH DN DO 100MM</t>
  </si>
  <si>
    <t xml:space="preserve"> "ke KSE2 63 mm 30 = 30,000 [B] "_x000d_
 "63 mm pro `majáčky` 25+65 = 90,000 [C] "_x000d_
 "63mm 3*20 = 60,000 [D] "_x000d_
 "Mezisoučet = 180,000 [E] "_x000d_
 Celkem 180 = 180,000 [E]_x000d_</t>
  </si>
  <si>
    <t>87634</t>
  </si>
  <si>
    <t>CHRÁNIČKY Z TRUB PLASTOVÝCH DN DO 200MM</t>
  </si>
  <si>
    <t>Chráničky o průměru 160 mm.
Chráničky o průměru 110 mm</t>
  </si>
  <si>
    <t xml:space="preserve"> "Chráničky pro elektrodobíjecí stanice ČEZd 350 = 350,000 [A] "_x000d_
 "Od trafostanice do DKV 160 mm 90*4 = 360,000 [C] "_x000d_
 "Od DKV do kabelovodu (trasa pod vozovkou) 170*12 = 2040,000 [D] "_x000d_
 "160 mm pro nabíjecí stanice 20 = 20,000 [B] "_x000d_
 "160 mm do KS3 20 = 20,000 [E] "_x000d_
 "160 mm od kabelovodu pod vozovkou 120+70*4+10 = 410,000 [F] "_x000d_
 "160mm 20 = 20,000 [G] "_x000d_
 "160 mm přechod přes železnici a ulici 3*12+3*21 = 99,000 [H] "_x000d_
 "160 mm přes ulici 2*10+15 = 35,000 [I] "_x000d_
 "160 mm přes železnici 15 = 15,000 [J] "_x000d_
 "160 mm přes stezku 15 = 15,000 [K] "_x000d_
 "Mezisoučet = 3384,000 [L] "_x000d_
 "rezerva 20 % 4061 = 4061,000 [M] "_x000d_
 Celkem 4061 = 4061,000 [N]_x000d_</t>
  </si>
  <si>
    <t>SO 11-86-02</t>
  </si>
  <si>
    <t xml:space="preserve"> "203,72*2,2 = 448,184 [A] "_x000d_
 "18*2,2 = 39,600 [B] "_x000d_
 "A+B = 487,784 [C] "_x000d_
 Celkem 487,784 = 487,784 [D]_x000d_</t>
  </si>
  <si>
    <t xml:space="preserve"> "2,5*7,2 = 18,000 [A] "_x000d_
 Celkem 18 = 18,000 [B]_x000d_</t>
  </si>
  <si>
    <t>R015530</t>
  </si>
  <si>
    <t>938</t>
  </si>
  <si>
    <t>NEOCEŇOVAT - POPLATKY ZA LIKVIDACI ODPADŮ NEBEZPEČNÝCH - 17 02 04* KŮLY A SLOUPY DŘEVĚNÉ VČ. DOPRAVY NA SKLÁDKU A MANIPULACE</t>
  </si>
  <si>
    <t xml:space="preserve"> "10*0,25 = 2,500 [A] "_x000d_
 Celkem 2,5 = 2,500 [B]_x000d_</t>
  </si>
  <si>
    <t xml:space="preserve"> "147*0,2/1000 = 0,029 [A] "_x000d_
 Celkem 0,029 = 0,029 [B]_x000d_</t>
  </si>
  <si>
    <t xml:space="preserve"> "378*0,5*0,8 = 151,200 [A] "_x000d_
 "1,2*A = 181,440 [B] "_x000d_
 Celkem 181,44 = 181,440 [C]_x000d_</t>
  </si>
  <si>
    <t xml:space="preserve"> "378*0,5*0,4 = 75,600 [A] "_x000d_
 "1,2*A = 90,720 [B] "_x000d_
 Celkem 90,72 = 90,720 [C]_x000d_</t>
  </si>
  <si>
    <t>272314</t>
  </si>
  <si>
    <t>ZÁKLADY Z PROSTÉHO BETONU DO C25/30</t>
  </si>
  <si>
    <t xml:space="preserve"> "26x sklopný stožár 6m 26*(0,9*0,6*0,5-3,14*0,01) = 6,204 [A] "_x000d_
 "10x sklopný stožár 14m 10*(1,6*1,2*0,6-3,14*0,0225*1,5) = 10,460 [B] "_x000d_
 "A+B = 16,664 [C] "_x000d_
 Celkem 16,664 = 16,664 [D]_x000d_</t>
  </si>
  <si>
    <t xml:space="preserve"> "378*0,5*0,4 = 75,600 [A] "_x000d_
 Celkem 75,6 = 75,600 [B]_x000d_</t>
  </si>
  <si>
    <t>20 cm</t>
  </si>
  <si>
    <t xml:space="preserve"> "Souvisí s množstvím kabelů 375+420+280+1335 = 2410,000 [A] "_x000d_
 "Odebráno množství kabelového vedení na fasádě A-330 = 2080,000 [B] "_x000d_
 Celkem 2080 = 2080,000 [C]_x000d_</t>
  </si>
  <si>
    <t>702412</t>
  </si>
  <si>
    <t>KABELOVÝ PROSTUP DO OBJEKTU PŘES ZÁKLAD ZDĚNÝ SVĚTLÉ ŠÍŘKY PŘES 100 DO 200 MM</t>
  </si>
  <si>
    <t>1. Položka obsahuje:
 – vybourání otvoru z kabelové rýhy do budovy v základovém zdivu z tvrdého kamene spojovaného nastavenou maltou při tloušťce zdi do 90cm
 – úpravu otvoru a asfaltové izolace zdiva, osazení chráničky, zazdění, začištění a utěsnění otvoru
 – pomocné mechanismy
2. Položka neobsahuje:
 – zatěsnění chráničky po montáži vedení
3. Způsob měření:
Udává se počet kusů kompletní konstrukce nebo práce.</t>
  </si>
  <si>
    <t>702513</t>
  </si>
  <si>
    <t>PRŮRAZ ZDIVEM (PŘÍČKOU) ZDĚNÝM TLOUŠŤKY PŘES 60 CM</t>
  </si>
  <si>
    <t xml:space="preserve"> "330 = 330,000 [A] "_x000d_
 Celkem 330 = 330,000 [B]_x000d_</t>
  </si>
  <si>
    <t xml:space="preserve"> "35.000000 = 35,000 [A] "_x000d_
 Celkem 35 = 35,000 [B]_x000d_</t>
  </si>
  <si>
    <t>709110</t>
  </si>
  <si>
    <t>PROVIZORNÍ ZAJIŠTĚNÍ KABELU VE VÝKOPU</t>
  </si>
  <si>
    <t xml:space="preserve"> "36.000000 = 36,000 [A] "_x000d_
 Celkem 36 = 36,000 [B]_x000d_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</si>
  <si>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</si>
  <si>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741572</t>
  </si>
  <si>
    <t xml:space="preserve">SVÍTIDLO LED ANTIVANDAL (IP 44) TŘÍDA II,  OD 11 DO 25 W</t>
  </si>
  <si>
    <t xml:space="preserve"> "Osvětlení přístřešku na kola "_x000d_
 Celkem 3 = 3,000 [B]_x000d_</t>
  </si>
  <si>
    <t>1. Položka obsahuje:
 – kompletní svítidlo vč. zdroje a příslušenství
2. Položka neobsahuje:
 X
3. Způsob měření:
Udává se počet kusů kompletní konstrukce nebo práce.</t>
  </si>
  <si>
    <t>741831</t>
  </si>
  <si>
    <t>UZEMŇOVACÍ VODIČ NA POVRCHU MĚDĚNÝ DO 120 MM2</t>
  </si>
  <si>
    <t xml:space="preserve"> "280 = 280,000 [A] "_x000d_
 Celkem 280 = 280,000 [B]_x000d_</t>
  </si>
  <si>
    <t>Uzemňovací pásek FeZn 30/4 mm</t>
  </si>
  <si>
    <t xml:space="preserve"> "ostrovní nástupiště vč. rezervy 1,2*250 = 300,000 [A] "_x000d_
 "nástupiště 1A vč. rezervy 1,2*240 = 288,000 [B] "_x000d_
 "OSn16 - samostatné uzemnění vč. rezervy 30 = 30,000 [C] "_x000d_
 "nástupiště 1B vč. rezervy 1,2*170 = 204,000 [D] "_x000d_
 "přístup+parkoviště vč. rezervy 1,2*(15+15+5+40) = 90,000 [E] "_x000d_
 "Mezisoučet = 912,000 [F] "_x000d_
 Celkem 912 = 912,000 [G]_x000d_</t>
  </si>
  <si>
    <t>Počet uzemňovacích svorek přístrojů pro propojení se zemnicím páskem FeZn 30/4 mm</t>
  </si>
  <si>
    <t xml:space="preserve"> "CYKY-O 2x2,5 "_x000d_
 "V1c 140 = 140,000 [B] "_x000d_
 "V1d 190 = 190,000 [C] "_x000d_
 "V3a 45 = 45,000 [D] "_x000d_
 "Mezisoučet = 375,000 [E] "_x000d_
 Celkem 375 = 375,000 [F]_x000d_</t>
  </si>
  <si>
    <t xml:space="preserve"> "CYKY-O 2x4 "_x000d_
 "V8 70 = 70,000 [B] "_x000d_
 "CYKY-O 2x10 "_x000d_
 "V6 160 = 160,000 [D] "_x000d_
 "V7 190 = 190,000 [E] "_x000d_
 "Mezisoučet = 420,000 [F] "_x000d_
 Celkem 420 = 420,000 [G]_x000d_</t>
  </si>
  <si>
    <t xml:space="preserve"> "CYKY-O 4x4 "_x000d_
 "V1a 145 = 145,000 [B] "_x000d_
 "V1b 135 = 135,000 [C] "_x000d_
 "Mezisoučet = 280,000 [D] "_x000d_
 Celkem 280 = 280,000 [E]_x000d_</t>
  </si>
  <si>
    <t xml:space="preserve"> "AYKY-O 4x10 "_x000d_
 "V3b 150 = 150,000 [B] "_x000d_
 "AYKY-O 4x16 "_x000d_
 "V2 325 = 325,000 [D] "_x000d_
 "V4 435 = 435,000 [E] "_x000d_
 "V5a 210 = 210,000 [F] "_x000d_
 "V5b 215 = 215,000 [G] "_x000d_
 "Mezisoučet = 1335,000 [H] "_x000d_
 Celkem 1335 = 1335,000 [I]_x000d_</t>
  </si>
  <si>
    <t>Ukončení na svorkovnicích stožárů nebo v rozváděči</t>
  </si>
  <si>
    <t xml:space="preserve"> "Vitrina 1 = 1,000 [A] "_x000d_
 "Cedule 3 = 3,000 [B] "_x000d_
 "Svítidla na budově 10 = 10,000 [C] "_x000d_
 "RVO1 3 = 3,000 [D] "_x000d_
 "Mezisoučet = 17,000 [E] "_x000d_
 Celkem 17 = 17,000 [F]_x000d_</t>
  </si>
  <si>
    <t xml:space="preserve"> "RVO1 10 = 10,000 [A] "_x000d_
 "Svorkovnice stožárů 37 = 37,000 [B] "_x000d_
 "Přístřešky 4 = 4,000 [C] "_x000d_
 "Svítidla na přístřešku pro kola 3 = 3,000 [D] "_x000d_
 "Mezisoučet = 54,000 [E] "_x000d_
 Celkem 54 = 54,000 [F]_x000d_</t>
  </si>
  <si>
    <t>742L22</t>
  </si>
  <si>
    <t>UKONČENÍ DVOU AŽ PĚTIŽÍLOVÉHO KABELU KABELOVOU SPOJKOU OD 4 DO 16 MM2</t>
  </si>
  <si>
    <t>Položka na zatažení a umístění kabelů do kabelovodů</t>
  </si>
  <si>
    <t xml:space="preserve"> "Š14-Š12 - 3x25m 3*25 = 75,000 [A] "_x000d_
 "Š14-Š11 - 4x60m 4*60 = 240,000 [B] "_x000d_
 "Š09-Š14 - 4x105m 4*105 = 420,000 [C] "_x000d_
 "Š14-Š15 - 25m 1*25 = 25,000 [D] "_x000d_
 "Mezisoučet = 760,000 [E] "_x000d_
 Celkem 760 = 760,000 [F]_x000d_</t>
  </si>
  <si>
    <t xml:space="preserve"> "Přechod přes kolejiště - obetonování chrániček mimo kabelovod 11 = 11,000 [A] "_x000d_
 Celkem 11 = 11,000 [B]_x000d_</t>
  </si>
  <si>
    <t>743111</t>
  </si>
  <si>
    <t xml:space="preserve">OSVĚTLOVACÍ STOŽÁR  SKLOPNÝ ŽÁROVĚ ZINKOVANÝ DÉLKY DO 6 M</t>
  </si>
  <si>
    <t xml:space="preserve"> "OSn8-30, 35,36 (6m sklopné) 26.000000 = 26,000 [A] "_x000d_
 Celkem 26 = 26,000 [B]_x000d_</t>
  </si>
  <si>
    <t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betonový základ, svítidlo, výložník
3. Způsob měření:
Udává se počet kusů kompletní konstrukce nebo práce.</t>
  </si>
  <si>
    <t>743113</t>
  </si>
  <si>
    <t xml:space="preserve">OSVĚTLOVACÍ STOŽÁR  SKLOPNÝ ŽÁROVĚ ZINKOVANÝ DÉLKY PŘES 12,5 DO 15 M</t>
  </si>
  <si>
    <t>14m</t>
  </si>
  <si>
    <t xml:space="preserve"> "OSn1-6, OSn37-38, OSn31,32 10.000000 = 10,000 [A] "_x000d_
 Celkem 10 = 10,000 [B]_x000d_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</si>
  <si>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</si>
  <si>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743161</t>
  </si>
  <si>
    <t xml:space="preserve">OSVĚTLOVACÍ STOŽÁR  - ÚPRAVA PRO MONTÁŽ PŘÍDAVNÉHO ZAŘÍZENÍ (ROZHLAS, KAMERA, ČIDLO APOD.)</t>
  </si>
  <si>
    <t xml:space="preserve"> "OSn7, OSn15-OSn16, OSn24-OSn30
OSn8-OSn13, OSn17, OSn19-OSn23 1+2+7+6+1+5 = 22,000 [A] "_x000d_
 Celkem 22 = 22,000 [B]_x000d_</t>
  </si>
  <si>
    <t>1. Položka obsahuje:
 – veškeré příslušenství, technický popis viz. projektová dokumentace
2. Položka neobsahuje:
 X
3. Způsob měření:
Udává se počet kusů kompletní konstrukce nebo práce.</t>
  </si>
  <si>
    <t>743311</t>
  </si>
  <si>
    <t>VÝLOŽNÍK PRO MONTÁŽ SVÍTIDLA NA STOŽÁR JEDNORAMENNÝ DÉLKA VYLOŽENÍ DO 1 M</t>
  </si>
  <si>
    <t xml:space="preserve"> "OSn7,14,18,23,25-30,35-36 "_x000d_
 Celkem 12 = 12,000 [B]_x000d_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</si>
  <si>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</si>
  <si>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743312</t>
  </si>
  <si>
    <t>VÝLOŽNÍK PRO MONTÁŽ SVÍTIDLA NA STOŽÁR JEDNORAMENNÝ DÉLKA VYLOŽENÍ PŘES 1 DO 2 M</t>
  </si>
  <si>
    <t xml:space="preserve"> "OSn2-OSn6 "_x000d_
 Celkem 5 = 5,000 [B]_x000d_</t>
  </si>
  <si>
    <t>743321</t>
  </si>
  <si>
    <t>VÝLOŽNÍK PRO MONTÁŽ SVÍTIDLA NA STOŽÁR DVOURAMENNÝ DÉLKA VYLOŽENÍ DO 1 M</t>
  </si>
  <si>
    <t xml:space="preserve"> "Pro stožáry OSn8-13, 15-17, 19-22, 24 "_x000d_
 Celkem 14 = 14,000 [B]_x000d_</t>
  </si>
  <si>
    <t>743343</t>
  </si>
  <si>
    <t>VÝLOŽNÍK PRO MONTÁŽ SVÍTIDLA NA STĚNU/BETONOVÝ STOŽÁR DÉLKA VYLOŽENÍ PŘES 2 M</t>
  </si>
  <si>
    <t>743473</t>
  </si>
  <si>
    <t>SVÍTIDLO DRÁŽNÍ LED, MIN. IP 54, ELEKTRONICKÝ PŘEDŘADNÍK, PŘES 25 DO 45 W</t>
  </si>
  <si>
    <t>28 W
40 W</t>
  </si>
  <si>
    <t xml:space="preserve"> "28W - 2xOSn8+2xOSn9+2xOSn10+2xOSn11+2xOS12+2xOSn13+1xOSn17+2xOSn19+2xOSn20+2xOSn20+2xOSn20
+2xOSn21++2xOSn22+1xOSn15+2xOSn16+1xOSn24+1xOSn25+1xOSn35+1xOSn36+1xOSn37+1xOSn38
10 svítidel na VB 2+2+2+2+2+2+1+2+2+2+2+2+1+2+1+1+1+1+10 = 40,000 [A] "_x000d_
 "40W - 1xOSn14+1xOSn18+1xOSn23+1xOSn26+1xOSn27+1xOSn28+1xOSn29+1xOSn30 1+1+1+1+1+1+1+1 = 8,000 [B] "_x000d_
 "Mezisoučet = 48,000 [C] "_x000d_
 Celkem 48 = 48,000 [D]_x000d_</t>
  </si>
  <si>
    <t>1. Položka obsahuje:
 – zdroj a veškeré příslušenství
 – technický popis viz. projektová dokumentace
2. Položka neobsahuje:
 X
3. Způsob měření:
Udává se počet kusů kompletní konstrukce nebo práce.</t>
  </si>
  <si>
    <t>743474</t>
  </si>
  <si>
    <t>SVÍTIDLO DRÁŽNÍ LED, MIN. IP 54, ELEKTRONICKÝ PŘEDŘADNÍK, PŘES 45 W</t>
  </si>
  <si>
    <t>52 W
89 W
144 W</t>
  </si>
  <si>
    <t xml:space="preserve"> "52W - 1xOSn7+1xOSn17+1xOSn15 1+1+1 = 3,000 [A] "_x000d_
 "89 W - 1xOSn1, OSn31-32 1+1+1 = 3,000 [B] "_x000d_
 "144 W - OSn2-6, OSn31-32 7 = 7,000 [C] "_x000d_
 "Mezisoučet = 13,000 [D] "_x000d_
 Celkem 13 = 13,000 [E]_x000d_</t>
  </si>
  <si>
    <t>743485</t>
  </si>
  <si>
    <t>SVÍTIDLO DRÁŽNÍ - MONTÁŽ NÁSTĚNNÉHO, PŘISAZENÉHO NEBO ZÁVĚSNÉHO SVÍTIDLA</t>
  </si>
  <si>
    <t>Svítidla na VB</t>
  </si>
  <si>
    <t>1. Položka obsahuje:
 – montáž zařízení
2. Položka neobsahuje:
 X
3. Způsob měření:
Udává se počet kusů kompletní konstrukce nebo práce.</t>
  </si>
  <si>
    <t>743486</t>
  </si>
  <si>
    <t>SVÍTIDLO DRÁŽNÍ - MONTÁŽ SVÍTIDLA NA OSVĚTLOVACÍ STOŽÁR DO VÝŠKY 15 M</t>
  </si>
  <si>
    <t>Montáž svítidel na všechny stožáry v rámci tohoto SO</t>
  </si>
  <si>
    <t>743613</t>
  </si>
  <si>
    <t>ROZVADĚČ PRO DRÁŽNÍ OSVĚTLENÍ SILOVÝ NAPÁJECÍ S PLC ŘÍDÍCÍM SYSTÉMEM OD 13 DO 16 KS TŘÍFÁZOVÝCH VĚTVÍ</t>
  </si>
  <si>
    <t>Rozváděč obsahuje rovněž i jističe a chrániče viz schéma RVO.</t>
  </si>
  <si>
    <t xml:space="preserve"> "RVO1 1.000000 = 1,000 [A] "_x000d_
 Celkem 1 = 1,000 [B]_x000d_</t>
  </si>
  <si>
    <t>743631</t>
  </si>
  <si>
    <t>ROZVADĚČ PRO DRÁŽNÍ OSVĚTLENÍ - ROZŠÍŘENÍ O MĚŘENÍ SPOTŘEBY EL. ENERGIE</t>
  </si>
  <si>
    <t xml:space="preserve"> "celkové měření 1.000000 = 1,000 [A] "_x000d_
 "přístřešky vlevo 1 = 1,000 [C] "_x000d_
 "přístřešky vpravo 1 = 1,000 [D] "_x000d_
 "vitrina 1 = 1,000 [E] "_x000d_
 "přístřešek pro kola 1 = 1,000 [B] "_x000d_
 "Mezisoučet = 5,000 [F] "_x000d_
 Celkem 5 = 5,000 [G]_x000d_</t>
  </si>
  <si>
    <t>1. Položka obsahuje:
 – veškeré příslušenství, zhotovení výrobní dokumentace
 – technický popis viz. projektová dokumentace
2. Položka neobsahuje:
 X
3. Způsob měření:
Udává se počet kusů kompletní konstrukce nebo práce.</t>
  </si>
  <si>
    <t>743641</t>
  </si>
  <si>
    <t>ROZVADĚČ PRO DRÁŽNÍ OSVĚTLENÍ - SOFTWARE PRO ZAČLENĚNÍ TECHNOLOGICKÉHO CELKU OSVĚTLENÍ DO DÁLKOVÉ DIAGNOSTIKY TS ŽDC</t>
  </si>
  <si>
    <t>743644</t>
  </si>
  <si>
    <t>ROZVADĚČ PRO DRÁŽNÍ OSVĚTLENÍ - SPÍNACÍ HODINY PROGRAMOVATELNÉ SE SOUMRAKOVÝM ČIDLEM</t>
  </si>
  <si>
    <t>744622</t>
  </si>
  <si>
    <t>JISTIČ DVOUPÓLOVÝ (1+N, 10 KA) OD 4 DO 10 A</t>
  </si>
  <si>
    <t>10A</t>
  </si>
  <si>
    <t xml:space="preserve"> "V3a, V1d, V1c, V8 4 = 4,000 [A] "_x000d_
 Celkem 4 = 4,000 [B]_x000d_</t>
  </si>
  <si>
    <t>744642</t>
  </si>
  <si>
    <t>JISTIČ ČTYŘPÓLOVÝ (3+N, 10 KA) OD 4 DO 10 A</t>
  </si>
  <si>
    <t xml:space="preserve"> "V1a, V1b, V2, V3b, V4, V5a, V5b 7 = 7,000 [A] "_x000d_
 Celkem 7 = 7,000 [B]_x000d_</t>
  </si>
  <si>
    <t>744711</t>
  </si>
  <si>
    <t>PROUDOVÝ CHRÁNIČ DVOUPÓLOVÝ (10 KA) DO 30 MA, DO 25 A</t>
  </si>
  <si>
    <t>6A</t>
  </si>
  <si>
    <t>744911</t>
  </si>
  <si>
    <t>PROUDOVÝ CHRÁNIČ ČTYŘPÓLOVÝ (10 KA) DO 30 MA, DO 25 A</t>
  </si>
  <si>
    <t>747541</t>
  </si>
  <si>
    <t>MĚŘENÍ INTENZITY OSVĚTLENÍ INSTALOVANÉHO V ROZSAHU TOHOTO SO/PS</t>
  </si>
  <si>
    <t xml:space="preserve"> "4.000000 = 4,000 [A] "_x000d_
 Celkem 4 = 4,000 [B]_x000d_</t>
  </si>
  <si>
    <t>86627</t>
  </si>
  <si>
    <t>CHRÁNIČKY Z TRUB OCELOVÝCH DN DO 100MM</t>
  </si>
  <si>
    <t xml:space="preserve"> "100.000000 = 100,000 [A] "_x000d_
 Celkem 100 = 100,000 [B]_x000d_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</si>
  <si>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</si>
  <si>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 xml:space="preserve"> "Rovno počtu kabelů SO odečteného od uložení v kabelovodech 1650 = 1650,000 [A] "_x000d_
 "Rezerva 10 % 1,1*A = 1815,000 [B] "_x000d_
 Celkem 1815 = 1815,000 [C]_x000d_</t>
  </si>
  <si>
    <t>11335</t>
  </si>
  <si>
    <t>ODSTRANĚNÍ PODKLADU ZPEVNĚNÝCH PLOCH Z BETONU</t>
  </si>
  <si>
    <t xml:space="preserve"> "7.200000 = 7,200 [A] "_x000d_
 Celkem 7,2 = 7,200 [B]_x000d_</t>
  </si>
  <si>
    <t xml:space="preserve"> "4*2*2 = 16,000 [A] "_x000d_
 Celkem 16 = 16,000 [B]_x000d_</t>
  </si>
  <si>
    <t xml:space="preserve"> "85*0,5*0,8 = 34,000 [A] "_x000d_
 Celkem 34 = 34,000 [B]_x000d_</t>
  </si>
  <si>
    <t xml:space="preserve"> "85*0,5*0,4 = 17,000 [A] "_x000d_
 "16 = 16,000 [B] "_x000d_
 "A+B = 33,000 [C] "_x000d_
 Celkem 33 = 33,000 [D]_x000d_</t>
  </si>
  <si>
    <t>02</t>
  </si>
  <si>
    <t xml:space="preserve"> "4*1,8*1*1 = 7,200 [A] "_x000d_
 Celkem 7,2 = 7,200 [B]_x000d_</t>
  </si>
  <si>
    <t xml:space="preserve"> "85*0,5*0,4 = 17,000 [A] "_x000d_
 Celkem 17 = 17,000 [B]_x000d_</t>
  </si>
  <si>
    <t xml:space="preserve"> "85.000000 = 85,000 [A] "_x000d_
 Celkem 85 = 85,000 [B]_x000d_</t>
  </si>
  <si>
    <t>741122</t>
  </si>
  <si>
    <t>KRABICE (ROZVODKA) INSTALAČNÍ ODBOČNÁ SE SVORKOVNICÍ DO 4 MM2</t>
  </si>
  <si>
    <t>74191102</t>
  </si>
  <si>
    <t xml:space="preserve"> "97.000000 = 97,000 [A] "_x000d_
 Celkem 97 = 97,000 [B]_x000d_</t>
  </si>
  <si>
    <t xml:space="preserve"> "50.000000 = 50,000 [A] "_x000d_
 Celkem 50 = 50,000 [B]_x000d_</t>
  </si>
  <si>
    <t>742H11</t>
  </si>
  <si>
    <t>KABEL NN ČTYŘ- A PĚTIŽÍLOVÝ CU S PLASTOVOU IZOLACÍ DO 2,5 MM2</t>
  </si>
  <si>
    <t xml:space="preserve"> "85+4*3 = 97,000 [A] "_x000d_
 Celkem 97 = 97,000 [B]_x000d_</t>
  </si>
  <si>
    <t xml:space="preserve"> "13.000000 = 13,000 [A] "_x000d_
 Celkem 13 = 13,000 [B]_x000d_</t>
  </si>
  <si>
    <t xml:space="preserve"> "147.000000 = 147,000 [A] "_x000d_
 Celkem 147 = 147,000 [B]_x000d_</t>
  </si>
  <si>
    <t>743352</t>
  </si>
  <si>
    <t>VÝLOŽNÍK PRO MONTÁŽ SVÍTIDLA NA ŽELEZNIČNÍ STOŽÁR (JŽ) PRO PEVNÉ SVÍTIDLO</t>
  </si>
  <si>
    <t>743554</t>
  </si>
  <si>
    <t>SVÍTIDLO VENKOVNÍ VŠEOBECNÉ LED, MIN. IP 44, PŘES 45 W</t>
  </si>
  <si>
    <t>743566</t>
  </si>
  <si>
    <t>SVÍTIDLO VENKOVNÍ VŠEOBECNÉ - MONTÁŽ SVÍTIDLA</t>
  </si>
  <si>
    <t>743Z12</t>
  </si>
  <si>
    <t>DEMONTÁŽ OSVĚTLOVACÍHO STOŽÁRU DRÁŽNÍHO VÝŠKY DO 15 M</t>
  </si>
  <si>
    <t>743Z35</t>
  </si>
  <si>
    <t>DEMONTÁŽ SVÍTIDLA Z OSVĚTLOVACÍHO STOŽÁRU VÝŠKY DO 15 M</t>
  </si>
  <si>
    <t xml:space="preserve"> "12.000000 = 12,000 [A] "_x000d_
 Celkem 12 = 12,000 [B]_x000d_</t>
  </si>
  <si>
    <t>SO 11-86-03</t>
  </si>
  <si>
    <t xml:space="preserve"> "(11,7+108,4)*2,2 = 264,220 [A] "_x000d_
 Celkem 264,22 = 264,220 [B]_x000d_</t>
  </si>
  <si>
    <t xml:space="preserve"> "13*0,9 = 11,700 [A] "_x000d_
 Celkem 11,7 = 11,700 [B]_x000d_</t>
  </si>
  <si>
    <t xml:space="preserve"> "výkop pro kabelovou trasu 271*0,5*0,8 = 108,400 [A] "_x000d_
 Celkem 108,4 = 108,400 [B]_x000d_</t>
  </si>
  <si>
    <t xml:space="preserve"> "271*0,5*0,4 = 54,200 [A] "_x000d_
 Celkem 54,2 = 54,200 [B]_x000d_</t>
  </si>
  <si>
    <t xml:space="preserve"> "100*0,5 = 50,000 [A] "_x000d_
 Celkem 50 = 50,000 [B]_x000d_</t>
  </si>
  <si>
    <t xml:space="preserve"> "13*(0,9*0,6*0,5) = 3,510 [A] "_x000d_
 Celkem 3,51 = 3,510 [B]_x000d_</t>
  </si>
  <si>
    <t xml:space="preserve"> "268*0,5*0,4 = 53,600 [A] "_x000d_
 Celkem 53,6 = 53,600 [B]_x000d_</t>
  </si>
  <si>
    <t xml:space="preserve"> "270.000000 = 270,000 [A] "_x000d_
 Celkem 270 = 270,000 [B]_x000d_</t>
  </si>
  <si>
    <t xml:space="preserve"> "Pospojování stožárů VO zemnicím páskem FeZn 30/4 mm včetně napojení na stávající stožár 304.000000 = 304,000 [A] "_x000d_
 Celkem 304 = 304,000 [B]_x000d_</t>
  </si>
  <si>
    <t xml:space="preserve"> "14.000000 = 14,000 [A] "_x000d_
 Celkem 14 = 14,000 [B]_x000d_</t>
  </si>
  <si>
    <t>CYKY-J 4x4 mm2</t>
  </si>
  <si>
    <t xml:space="preserve"> "271půdorysná trasa = 271,000 [A] "_x000d_
 "11*3rezerva včetně zakončení v rozvodnicích stožárů = 33,000 [B] "_x000d_
 "A+B = 304,000 [C] "_x000d_
 Celkem 304 = 304,000 [D]_x000d_</t>
  </si>
  <si>
    <t xml:space="preserve"> "271.000000 = 271,000 [A] "_x000d_
 Celkem 271 = 271,000 [B]_x000d_</t>
  </si>
  <si>
    <t>743553</t>
  </si>
  <si>
    <t>SVÍTIDLO VENKOVNÍ VŠEOBECNÉ LED, MIN. IP 44, PŘES 25 DO 45 W</t>
  </si>
  <si>
    <t>747212</t>
  </si>
  <si>
    <t>CELKOVÁ PROHLÍDKA, ZKOUŠENÍ, MĚŘENÍ A VYHOTOVENÍ VÝCHOZÍ REVIZNÍ ZPRÁVY, PRO OBJEM IN PŘES 100 DO 500 TIS. KČ</t>
  </si>
  <si>
    <t>SO 11-86-04</t>
  </si>
  <si>
    <t xml:space="preserve"> "(3,6+41)*2,2 = 98,120 [A] "_x000d_
 Celkem 98,12 = 98,120 [B]_x000d_</t>
  </si>
  <si>
    <t xml:space="preserve"> "6*(0,6*1*1) = 3,600 [A] "_x000d_
 Celkem 3,6 = 3,600 [B]_x000d_</t>
  </si>
  <si>
    <t xml:space="preserve"> "100*0,5*0,8 = 40,000 [A] "_x000d_
 "100*0,1*0,1 = 1,000 [B] "_x000d_
 "A+B = 41,000 [C] "_x000d_
 Celkem 41 = 41,000 [D]_x000d_</t>
  </si>
  <si>
    <t xml:space="preserve"> "100*0,5*0,4 = 20,000 [A] "_x000d_
 "6*0,5*0,5 = 1,500 [B] "_x000d_
 "100*0,1*0,1 = 1,000 [C] "_x000d_
 "A+B+C = 22,500 [D] "_x000d_
 Celkem 22,5 = 22,500 [E]_x000d_</t>
  </si>
  <si>
    <t xml:space="preserve"> "betonový základ pro stožáry 6 m 6*(0,9*0,6*0,8) = 2,592 [A] "_x000d_
 Celkem 2,592 = 2,592 [B]_x000d_</t>
  </si>
  <si>
    <t xml:space="preserve"> "zasypání chráničky s kabelem 100*0,5*0,4 = 20,000 [A] "_x000d_
 Celkem 20 = 20,000 [B]_x000d_</t>
  </si>
  <si>
    <t>741411</t>
  </si>
  <si>
    <t>ZÁSUVKA/PŘÍVODKA PRŮMYSLOVÁ, KRYTÍ IP 44 230 V, 16 A</t>
  </si>
  <si>
    <t>741413</t>
  </si>
  <si>
    <t>ZÁSUVKA/PŘÍVODKA PRŮMYSLOVÁ, KRYTÍ IP 44 400 V, DO 63 A</t>
  </si>
  <si>
    <t xml:space="preserve"> "145 = 145,000 [A] "_x000d_
 Celkem 145 = 145,000 [B]_x000d_</t>
  </si>
  <si>
    <t xml:space="preserve"> "napájení přístřešků 45 = 45,000 [A] "_x000d_
 Celkem 45 = 45,000 [B]_x000d_</t>
  </si>
  <si>
    <t>CYKY-O 4x4 mm2</t>
  </si>
  <si>
    <t xml:space="preserve"> "118.000000 = 118,000 [A] "_x000d_
 Celkem 118 = 118,000 [B]_x000d_</t>
  </si>
  <si>
    <t xml:space="preserve"> "6m sklopné stožáry 6.000000 = 6,000 [A] "_x000d_
 Celkem 6 = 6,000 [B]_x000d_</t>
  </si>
  <si>
    <t>744612</t>
  </si>
  <si>
    <t>JISTIČ JEDNOPÓLOVÝ (10 KA) OD 4 DO 10 A</t>
  </si>
  <si>
    <t xml:space="preserve"> "10A - jištění přístřešku 1 = 1,000 [A] "_x000d_
 Celkem 1 = 1,000 [B]_x000d_</t>
  </si>
  <si>
    <t>744632</t>
  </si>
  <si>
    <t>JISTIČ TŘÍPÓLOVÝ (10 KA) OD 4 DO 10 A</t>
  </si>
  <si>
    <t xml:space="preserve"> "10A 1 = 1,000 [A] "_x000d_
 Celkem 1 = 1,000 [B]_x000d_</t>
  </si>
  <si>
    <t>744O14</t>
  </si>
  <si>
    <t>ELEKTROMĚR</t>
  </si>
  <si>
    <t xml:space="preserve"> "měření spotřeby přístřešku 1 = 1,000 [A] "_x000d_
 "měření spotřeby osvětlení 1 = 1,000 [B] "_x000d_
 "Mezisoučet = 2,000 [C] "_x000d_
 Celkem 2 = 2,000 [D]_x000d_</t>
  </si>
  <si>
    <t>Průměr chráničky 63 mm</t>
  </si>
  <si>
    <t>SO 11-86-05</t>
  </si>
  <si>
    <t xml:space="preserve"> "234,6*2,2 = 516,120 [A] "_x000d_
 Celkem 516,12 = 516,120 [B]_x000d_</t>
  </si>
  <si>
    <t xml:space="preserve"> "10*0,5 = 5,000 [A] "_x000d_
 Celkem 5 = 5,000 [B]_x000d_</t>
  </si>
  <si>
    <t xml:space="preserve"> "574*0,5*0,8 = 229,600 [A] "_x000d_
 Celkem 229,6 = 229,600 [B]_x000d_</t>
  </si>
  <si>
    <t xml:space="preserve"> "574*0,5*0,54 = 154,980 [A] "_x000d_
 "10*0,25 = 2,500 [B] "_x000d_
 "A+B = 157,480 [C] "_x000d_
 Celkem 157,48 = 157,480 [D]_x000d_</t>
  </si>
  <si>
    <t xml:space="preserve"> "9*0,5 = 4,500 [A] "_x000d_
 Celkem 4,5 = 4,500 [B]_x000d_</t>
  </si>
  <si>
    <t xml:space="preserve"> "574*0,5*0,4 = 114,800 [A] "_x000d_
 Celkem 114,8 = 114,800 [B]_x000d_</t>
  </si>
  <si>
    <t xml:space="preserve"> "91+40+40+180+33+76+86+30+31 = 607,000 [A] "_x000d_
 Celkem 607 = 607,000 [B]_x000d_</t>
  </si>
  <si>
    <t>741422</t>
  </si>
  <si>
    <t>ZÁSUVKA/PŘÍVODKA PRŮMYSLOVÁ, KRYTÍ PŘES IP 44 230 V, PŘES 16 A</t>
  </si>
  <si>
    <t xml:space="preserve"> "28.000000 = 28,000 [A] "_x000d_
 Celkem 28 = 28,000 [B]_x000d_</t>
  </si>
  <si>
    <t>741423</t>
  </si>
  <si>
    <t>ZÁSUVKA/PŘÍVODKA PRŮMYSLOVÁ, KRYTÍ PŘES IP 44 400 V, DO 63 A</t>
  </si>
  <si>
    <t xml:space="preserve"> "22.000000 = 22,000 [A] "_x000d_
 Celkem 22 = 22,000 [B]_x000d_</t>
  </si>
  <si>
    <t>CYKY-J 3x120+70 mm2</t>
  </si>
  <si>
    <t xml:space="preserve"> "`Vzdálenost od KST do stojanu č. 3 (přes stojany č. 1 a 2)` "_x000d_
 Celkem 190 = 190,000 [B]_x000d_</t>
  </si>
  <si>
    <t>CYKY 3x240+120 mm2</t>
  </si>
  <si>
    <t xml:space="preserve"> "186 KST-ST.4 = 186,000 [E] "_x000d_
 "39 ST.4-ST.5 = 39,000 [F] "_x000d_
 "82ST.5-ST.6 = 82,000 [G] "_x000d_
 "92ST.6-ST.7 = 92,000 [H] "_x000d_
 "36ST.7-ST.8 = 36,000 [I] "_x000d_
 "37ST.8-ST.9 = 37,000 [J] "_x000d_
 "E+G+H+I+J = 433,000 [K] "_x000d_
 Celkem 433 = 433,000 [H]_x000d_</t>
  </si>
  <si>
    <t>Podle počtu chrániček v metrech, do kterých budou kabely zataženy</t>
  </si>
  <si>
    <t xml:space="preserve"> "623.000000 = 623,000 [A] "_x000d_
 Celkem 623 = 623,000 [B]_x000d_</t>
  </si>
  <si>
    <t xml:space="preserve"> "2+2+4+6 = 14,000 [A] "_x000d_
 Celkem 14 = 14,000 [B]_x000d_</t>
  </si>
  <si>
    <t>744216</t>
  </si>
  <si>
    <t>KABELOVÁ SKŘÍŇ VENKOVNÍ PRÁZDNÁ PLASTOVÁ V KOMPAKTNÍM PILÍŘI, MIN. IP 44, 1070-1500 X 810-1500 MM</t>
  </si>
  <si>
    <t xml:space="preserve"> "ZS1 až ZS9 9 = 9,000 [A] "_x000d_
 Celkem 9 = 9,000 [B]_x000d_</t>
  </si>
  <si>
    <t>744613</t>
  </si>
  <si>
    <t>JISTIČ JEDNOPÓLOVÝ (10 KA) OD 13 DO 20 A</t>
  </si>
  <si>
    <t>16 A (230 V)</t>
  </si>
  <si>
    <t>744624</t>
  </si>
  <si>
    <t>JISTIČ DVOUPÓLOVÝ (1+N, 10 KA) OD 25 DO 40 A</t>
  </si>
  <si>
    <t>25 A pro zásuvky 230V</t>
  </si>
  <si>
    <t>744634</t>
  </si>
  <si>
    <t>JISTIČ TŘÍPÓLOVÝ (10 KA) OD 25 DO 40 A</t>
  </si>
  <si>
    <t>Jistič 32A pro 400 V</t>
  </si>
  <si>
    <t>744635</t>
  </si>
  <si>
    <t>JISTIČ TŘÍPÓLOVÝ (10 KA) OD 50 DO 63 A</t>
  </si>
  <si>
    <t>3x63 A v KST
9x63 A v zásuvkových skříní</t>
  </si>
  <si>
    <t>744636</t>
  </si>
  <si>
    <t>JISTIČ TŘÍPÓLOVÝ (10 KA) OD 80 DO 125 A</t>
  </si>
  <si>
    <t>3x125A v KST
9x 100A v zásuvkových skříních na přívodu</t>
  </si>
  <si>
    <t>744644</t>
  </si>
  <si>
    <t>JISTIČ ČTYŘPÓLOVÝ (3+N, 10 KA) OD 25 DO 40 A</t>
  </si>
  <si>
    <t>40A pro zásuvky 400V</t>
  </si>
  <si>
    <t>744H21</t>
  </si>
  <si>
    <t xml:space="preserve">POJISTKOVÝ SPODEK/LIŠTA PRO NOŽOVÉ POJISTKY TŘÍPÓLOVÝ  DO 160 A</t>
  </si>
  <si>
    <t xml:space="preserve"> "9.000000 = 9,000 [A] "_x000d_
 Celkem 9 = 9,000 [B]_x000d_</t>
  </si>
  <si>
    <t xml:space="preserve"> "3*9 = 27,000 [A] "_x000d_
 Celkem 27 = 27,000 [B]_x000d_</t>
  </si>
  <si>
    <t>744K22</t>
  </si>
  <si>
    <t>STYKAČ ČTYŘPÓLOVÝ PŘES 25 DO 63 A</t>
  </si>
  <si>
    <t>744Q22</t>
  </si>
  <si>
    <t>SVODIČ PŘEPĚTÍ TYP 1+2 (TŘÍDA B+C) 3-4 PÓLOVÝ</t>
  </si>
  <si>
    <t xml:space="preserve"> "`Pro každý stojan jeden kus` "_x000d_
 Celkem 10 = 10,000 [B]_x000d_</t>
  </si>
  <si>
    <t>747512</t>
  </si>
  <si>
    <t>ZKOUŠKY VODIČŮ A KABELŮ NN PRŮŘEZU ŽÍLY OD 4X35 DO 120 MM2</t>
  </si>
  <si>
    <t>CYKY 3x120+70</t>
  </si>
  <si>
    <t>747513</t>
  </si>
  <si>
    <t>ZKOUŠKY VODIČŮ A KABELŮ NN PRŮŘEZU ŽÍLY OD 4X150 DO 300 MM2</t>
  </si>
  <si>
    <t>CYKY 3x240+120</t>
  </si>
  <si>
    <t xml:space="preserve"> "72 = 72,000 [A] "_x000d_
 Celkem 72 = 72,000 [B]_x000d_</t>
  </si>
  <si>
    <t>Podle počtu délky kabelů</t>
  </si>
  <si>
    <t xml:space="preserve"> "1327.000000 = 1327,000 [A] "_x000d_
 Celkem 1327 = 1327,000 [B]_x000d_</t>
  </si>
  <si>
    <t>SO 11-86-06</t>
  </si>
  <si>
    <t xml:space="preserve"> "(65,124+1108,938)*2,2 = 2582,936 [A] "_x000d_
 Celkem 2582,936 = 2582,936 [B]_x000d_</t>
  </si>
  <si>
    <t xml:space="preserve"> "72*2*2 = 288,000 [A] "_x000d_
 Celkem 288 = 288,000 [B]_x000d_</t>
  </si>
  <si>
    <t>R015220</t>
  </si>
  <si>
    <t>913</t>
  </si>
  <si>
    <t>NEOCEŇOVAT - POPLATKY ZA LIKVIDACI ODPADŮ NEKONTAMINOVANÝCH - 17 01 01 KŮLY A SLOUPY BETONOVÉ VČ. DOPRAVY NA SKLÁDKU A MANIPULACE</t>
  </si>
  <si>
    <t xml:space="preserve"> "72*0,91 = 65,520 [A] "_x000d_
 Celkem 65,52 = 65,520 [B]_x000d_</t>
  </si>
  <si>
    <t xml:space="preserve"> "72*0,05 = 3,600 [A] "_x000d_
 "A+1 = 4,600 [B] "_x000d_
 Celkem 4,6 = 4,600 [C]_x000d_</t>
  </si>
  <si>
    <t xml:space="preserve"> "2,15*1510/1000 = 3,247 [A] "_x000d_
 Celkem 3,247 = 3,247 [B]_x000d_</t>
  </si>
  <si>
    <t xml:space="preserve"> "29.520000 = 29,520 [A] "_x000d_
 Celkem 29,52 = 29,520 [B]_x000d_</t>
  </si>
  <si>
    <t xml:space="preserve"> "72*(2,057-0,106) = 140,472 [A] "_x000d_
 "`Odstranění betonových základů stávajících stožárů.` "_x000d_
 Celkem 140,472 = 140,472 [C]_x000d_</t>
  </si>
  <si>
    <t xml:space="preserve"> "67*1,2*0,9*0,9 = 65,124 [A] "_x000d_
 Celkem 65,124 = 65,124 [B]_x000d_</t>
  </si>
  <si>
    <t xml:space="preserve"> "250*0,5*0,8 = 100,000 [A] "_x000d_
 "(600+735+100)*0,5*0,8 = 574,000 [B] "_x000d_
 "99*(1,5*1,5*1,5) = 334,125 [C] "_x000d_
 "Mezisoučet = 1008,125 [D] "_x000d_
 "1,1*D = 1108,938 [E] "_x000d_
 Celkem 1108,938 = 1108,938 [F]_x000d_</t>
  </si>
  <si>
    <t xml:space="preserve"> "(600+735+300)*0,5*0,4 = 327,000 [A] "_x000d_
 "99*(0,5*0,5*0,5) = 12,375 [B] "_x000d_
 "A+B = 339,375 [C] "_x000d_
 "C*1,1 = 373,313 [D] "_x000d_
 Celkem 373,313 = 373,313 [E]_x000d_</t>
  </si>
  <si>
    <t xml:space="preserve"> "790*0,7*1,2 = 663,600 [A] "_x000d_
 Celkem 663,6 = 663,600 [B]_x000d_</t>
  </si>
  <si>
    <t xml:space="preserve"> "67*(1,6*1,2*0,6) = 77,184 [A] "_x000d_
 Celkem 77,184 = 77,184 [B]_x000d_</t>
  </si>
  <si>
    <t xml:space="preserve"> "(250+735+150)*0,5*0,4 = 227,000 [A] "_x000d_
 "1,2*A = 272,400 [B] "_x000d_
 Celkem 272,4 = 272,400 [C]_x000d_</t>
  </si>
  <si>
    <t xml:space="preserve"> "5000 = 5000,000 [A] "_x000d_
 Celkem 5000 = 5000,000 [B]_x000d_</t>
  </si>
  <si>
    <t xml:space="preserve"> "AYKY 4x16 "_x000d_
 "V1sa 360+35+75+80+50 = 600,000 [B] "_x000d_
 "V1sb 500 = 500,000 [C] "_x000d_
 "V1sc 500 = 500,000 [D] "_x000d_
 "Mezisoučet = 1600,000 [F] "_x000d_
 Celkem 1600 = 1600,000 [F]_x000d_</t>
  </si>
  <si>
    <t xml:space="preserve"> "AYKY 4x35 "_x000d_
 "V1sd 220+280+40+220+200+150+100 = 1210,000 [B] "_x000d_
 "V3s 1300 = 1300,000 [C] "_x000d_
 "AYKY 4x50 "_x000d_
 "V2s 1500 = 1500,000 [E] "_x000d_
 "Mezisoučet = 4010,000 [F] "_x000d_
 Celkem 4010 = 4010,000 [G]_x000d_</t>
  </si>
  <si>
    <t xml:space="preserve"> "Ukončení kabelů ve stožárech a RVO2 viz Přehledové schéma (AYKY 4x16) 23 = 23,000 [A] "_x000d_
 Celkem 23 = 23,000 [B]_x000d_</t>
  </si>
  <si>
    <t xml:space="preserve"> "Ukončení kabelů ve stožárech a RVO2 viz Přehledové schéma (AYKY 4x35) 20+15 = 35,000 [A] "_x000d_
 "Ukončení kabelů ve stožárech a RVO2 viz Přehledové schéma (AYKY 4x50) 20 = 20,000 [B] "_x000d_
 "Mezisoučet = 55,000 [C] "_x000d_
 Celkem 55 = 55,000 [D]_x000d_</t>
  </si>
  <si>
    <t xml:space="preserve"> "610 = 610,000 [A] "_x000d_
 Celkem 610 = 610,000 [B]_x000d_</t>
  </si>
  <si>
    <t xml:space="preserve"> "115.000000 = 115,000 [A] "_x000d_
 Celkem 115 = 115,000 [B]_x000d_</t>
  </si>
  <si>
    <t xml:space="preserve"> "Při křížení kolejí a komunikacemi 185 = 185,000 [A] "_x000d_
 Celkem 185 = 185,000 [B]_x000d_</t>
  </si>
  <si>
    <t xml:space="preserve"> "1510.000000 = 1510,000 [A] "_x000d_
 Celkem 1510 = 1510,000 [B]_x000d_</t>
  </si>
  <si>
    <t xml:space="preserve"> "60.000000 = 60,000 [A] "_x000d_
 Celkem 60 = 60,000 [B]_x000d_</t>
  </si>
  <si>
    <t>743313</t>
  </si>
  <si>
    <t>VÝLOŽNÍK PRO MONTÁŽ SVÍTIDLA NA STOŽÁR JEDNORAMENNÝ DÉLKA VYLOŽENÍ PŘES 2 M</t>
  </si>
  <si>
    <t>743323</t>
  </si>
  <si>
    <t>VÝLOŽNÍK PRO MONTÁŽ SVÍTIDLA NA STOŽÁR DVOURAMENNÝ DÉLKA VYLOŽENÍ PŘES 2 M</t>
  </si>
  <si>
    <t xml:space="preserve"> "89W - 77 ks
144W - 9 ks 77+9 = 86,000 [A] "_x000d_
 Celkem 86 = 86,000 [B]_x000d_</t>
  </si>
  <si>
    <t xml:space="preserve"> "86 = 86,000 [A] "_x000d_
 Celkem 86 = 86,000 [B]_x000d_</t>
  </si>
  <si>
    <t>743612</t>
  </si>
  <si>
    <t>ROZVADĚČ PRO DRÁŽNÍ OSVĚTLENÍ SILOVÝ NAPÁJECÍ S PLC ŘÍDÍCÍM SYSTÉMEM OD 7 DO 12 KS TŘÍFÁZOVÝCH VĚTVÍ</t>
  </si>
  <si>
    <t xml:space="preserve"> "RVO2 1 = 1,000 [A] "_x000d_
 Celkem 1 = 1,000 [B]_x000d_</t>
  </si>
  <si>
    <t xml:space="preserve"> "Jednotné měření 1 = 1,000 [A] "_x000d_
 Celkem 1 = 1,000 [B]_x000d_</t>
  </si>
  <si>
    <t xml:space="preserve"> "72.000000 = 72,000 [A] "_x000d_
 Celkem 72 = 72,000 [B]_x000d_</t>
  </si>
  <si>
    <t>743Z71</t>
  </si>
  <si>
    <t>DEMONTÁŽ KABELOVÉ SKŘÍNĚ</t>
  </si>
  <si>
    <t xml:space="preserve"> "Dle situace - křížení kolejí a vedení pod komunikací 490 = 490,000 [A] "_x000d_
 Celkem 490 = 490,000 [B]_x000d_</t>
  </si>
  <si>
    <t>SO 11-88-01</t>
  </si>
  <si>
    <t>R015113</t>
  </si>
  <si>
    <t>903</t>
  </si>
  <si>
    <t>NEOCEŇOVAT - POPLATKY ZA LIKVIDACI ODPADŮ NEKONTAMINOVANÝCH - 17 05 04 VYTĚŽENÉ ZEMINY A HORNINY - III. TŘÍDA TĚŽITELNOSTI VČ. DOPRAVY NA SKLÁDKU A MANIPULACE</t>
  </si>
  <si>
    <t xml:space="preserve"> "192 = 192,000 [A] "_x000d_
 Celkem 192 = 192,000 [B]_x000d_</t>
  </si>
  <si>
    <t>ZEMNÍ PRÁCE</t>
  </si>
  <si>
    <t>113158</t>
  </si>
  <si>
    <t>ODSTRANĚNÍ KRYTU ZPEVNĚNÝCH PLOCH Z BETONU, ODVOZ DO 20KM</t>
  </si>
  <si>
    <t>131938</t>
  </si>
  <si>
    <t>HLOUBENÍ JAM ZAPAŽ I NEPAŽ TŘ. III, ODVOZ DO 20KM</t>
  </si>
  <si>
    <t xml:space="preserve"> "76,8 = 76,800 [A] "_x000d_
 Celkem 76,8 = 76,800 [B]_x000d_</t>
  </si>
  <si>
    <t xml:space="preserve"> "500 = 500,000 [A] "_x000d_
 Celkem 500 = 500,000 [B]_x000d_</t>
  </si>
  <si>
    <t>741B12</t>
  </si>
  <si>
    <t>ZEMNÍCÍ TYČ FEZN DÉLKY PŘES 2,0 DO 4,5 M</t>
  </si>
  <si>
    <t>742F14</t>
  </si>
  <si>
    <t>KABEL NN NEBO VODIČ JEDNOŽÍLOVÝ CU S PLASTOVOU IZOLACÍ OD 70 DO 120 MM2</t>
  </si>
  <si>
    <t>744O34</t>
  </si>
  <si>
    <t>ZKUŠEBNÍ SVORKOVNICE</t>
  </si>
  <si>
    <t>747415</t>
  </si>
  <si>
    <t>MĚŘENÍ ZEMNÍCH ODPORŮ - ZEMNICÍ SÍTĚ DÉLKY PÁSKU PŘES 200 DO 500 M</t>
  </si>
  <si>
    <t>SO 11-92-01</t>
  </si>
  <si>
    <t>SO 11-92-01.1</t>
  </si>
  <si>
    <t xml:space="preserve"> "3293 = 3293,000 [A] "_x000d_
 Celkem 3293 = 3293,000 [B]_x000d_</t>
  </si>
  <si>
    <t>11201</t>
  </si>
  <si>
    <t>KÁCENÍ STROMŮ D KMENE DO 0,5M S ODSTRANĚNÍM PAŘEZŮ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</si>
  <si>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</si>
  <si>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</si>
  <si>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</si>
  <si>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11203</t>
  </si>
  <si>
    <t>KÁCENÍ STROMŮ D KMENE PŘES 0,9M S ODSTRAN PAŘEZŮ</t>
  </si>
  <si>
    <t>KÁCENÍ STROMŮ D KMENE PŘES 0,9M S ODSTRANĚNÍM PAŘEZŮ</t>
  </si>
  <si>
    <t>11204</t>
  </si>
  <si>
    <t>KÁCENÍ STROMŮ D KMENE DO 0,3M S ODSTRANĚNÍM PAŘEZŮ</t>
  </si>
  <si>
    <t xml:space="preserve"> "486 = 486,000 [A] "_x000d_
 Celkem 486 = 486,000 [B]_x000d_</t>
  </si>
  <si>
    <t>R015340</t>
  </si>
  <si>
    <t>926</t>
  </si>
  <si>
    <t>NEOCEŇOVAT - POPLATKY ZA LIKVIDACI ODPADŮ NEKONTAMINOVANÝCH - 02 01 03 PAŘEZY VČ. DOPRAVY NA SKLÁDKU A MANIPULACE</t>
  </si>
  <si>
    <t xml:space="preserve"> "15,1 = 15,100 [A] "_x000d_
 Celkem 15,1 = 15,100 [B]_x000d_</t>
  </si>
  <si>
    <t>SO 11-92-01.2</t>
  </si>
  <si>
    <t>Náhradní výsadba</t>
  </si>
  <si>
    <t>18311</t>
  </si>
  <si>
    <t>ZALOŽENÍ ZÁHONU PRO VÝSADBU</t>
  </si>
  <si>
    <t>ZALOŽENÍ ZÁHONU PRO VÝSADBU plochy odměřeny ze situace stromy v rovině 78 m2</t>
  </si>
  <si>
    <t xml:space="preserve"> "`plochy odměřeny ze situace stromy v rovině 78 m2` "_x000d_
 "78 = 78,000 [A] "_x000d_
 Celkem 78 = 78,000 [C]_x000d_</t>
  </si>
  <si>
    <t>Položka zahrnuje:
- založení záhonu, urovnání, naložení a odvoz odpadu, to vše bez ohledu na sklon terénu
Položka nezahrnuje:
- x</t>
  </si>
  <si>
    <t>18331</t>
  </si>
  <si>
    <t>SADOVNICKÉ OBDĚLÁNÍ PŮDY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</si>
  <si>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</si>
  <si>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18461</t>
  </si>
  <si>
    <t>MULČOVÁNÍ</t>
  </si>
  <si>
    <t>MULČOVÁNÍ dle pol. č. 18311 mulčování kůrou 78 m2</t>
  </si>
  <si>
    <t xml:space="preserve"> "` dle pol. č. 18311 mulčování kůrou 78 m2` "_x000d_
 "78 = 78,000 [A] "_x000d_
 Celkem 78 = 78,000 [C]_x000d_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</si>
  <si>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</si>
  <si>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18472</t>
  </si>
  <si>
    <t>OŠETŘENÍ DŘEVIN SOLITERNÍCH</t>
  </si>
  <si>
    <t>OŠETŘENÍ DŘEVIN SOLITÉRNÍCH stromy listnaté 10x 78 ks</t>
  </si>
  <si>
    <t xml:space="preserve"> "`stromy listnaté 10x 78 ks` "_x000d_
 "10*78 = 780,000 [A] "_x000d_
 Celkem 780 = 780,000 [C]_x000d_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</si>
  <si>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</si>
  <si>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184B14</t>
  </si>
  <si>
    <t>VYSAZOVÁNÍ STROMŮ LISTNATÝCH S BALEM OBVOD KMENE DO 14CM, PODCHOZÍ VÝŠ MIN 2,2M</t>
  </si>
  <si>
    <t>VYSAZOVÁNÍ STROMŮ LISTNATÝCH S BALEM OBVOD KMENE DO 14CM, PODCHOZÍ VÝŠ MIN 2,2M parametry dle TZ k.ú. Rakovník 39 ks k.ú. Pustověty 6 ks k.ú. Skřivaň 33 ks</t>
  </si>
  <si>
    <t xml:space="preserve"> "`parametry dle TZ k.ú. Rakovník 39 ks k.ú. Pustověty 6 ks k.ú. Skřivaň 33 ks` "_x000d_
 "39+6+33 = 78,000 [A] "_x000d_
 Celkem 78 = 78,000 [C]_x000d_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</si>
  <si>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</si>
  <si>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18600</t>
  </si>
  <si>
    <t>ZALÉVÁNÍ VODOU</t>
  </si>
  <si>
    <t>ZALÉVÁNÍ VODOU stromy listnaté 12-14 cm 26x 60l/ks</t>
  </si>
  <si>
    <t xml:space="preserve"> "`stromy listnaté 12-14 cm 26x 60l/ks` "_x000d_
 "121.68 = 121,680 [A] "_x000d_
 Celkem 121,68 = 121,680 [C]_x000d_</t>
  </si>
  <si>
    <t>Položka zahrnuje
- veškerý materiál, výrobky a polotovary, včetně mimostaveništní a vnitrostaveništní dopravy (rovněž přesuny), včetně naložení a složení, případně s uložením
Položka nezahrnuje:
- x</t>
  </si>
  <si>
    <t>SO 90-90</t>
  </si>
  <si>
    <t>995</t>
  </si>
  <si>
    <t>Poplatky za skládku</t>
  </si>
  <si>
    <t>POPLATKY ZA LIKVIDACI ODPADŮ NEKONTAMINOVANÝCH - 17 05 04 VYTĚŽENÉ ZEMINY A HORNINY - I. TŘÍDA TĚŽITELNOSTI VČ. DOPRAVY NA SKLÁDKU A MANIPULACE</t>
  </si>
  <si>
    <t xml:space="preserve"> "122039,698 = 122039,698 [A] "_x000d_
 Celkem 122039,698 = 122039,698 [B]_x000d_</t>
  </si>
  <si>
    <t>POPLATKY ZA LIKVIDACI ODPADŮ NEKONTAMINOVANÝCH - 17 05 04 VYTĚŽENÉ ZEMINY A HORNINY - II. TŘÍDA TĚŽITELNOSTI VČ. DOPRAVY NA SKLÁDKU A MANIPULACE</t>
  </si>
  <si>
    <t xml:space="preserve"> 794,328 = 794,328 [A]_x000d_</t>
  </si>
  <si>
    <t>POPLATKY ZA LIKVIDACI ODPADŮ NEKONTAMINOVANÝCH - 17 05 04 VYTĚŽENÉ ZEMINY A HORNINY - III. TŘÍDA TĚŽITELNOSTI VČ. DOPRAVY NA SKLÁDKU A MANIPULACE</t>
  </si>
  <si>
    <t>POPLATKY ZA LIKVIDACI ODPADŮ NEKONTAMINOVANÝCH - 17 01 02 STAVEBNÍ A DEMOLIČNÍ SUŤ (CIHLY) VČ. DOPRAVY NA SKLÁDKU A MANIPULACE</t>
  </si>
  <si>
    <t xml:space="preserve"> Celkem 968,46 = 968,460 [B]_x000d_
 211,626 = 211,626 [A]_x000d_</t>
  </si>
  <si>
    <t>POPLATKY ZA LIKVIDACI ODPADŮ NEKONTAMINOVANÝCH - 17 03 02 VYBOURANÝ ASFALTOVÝ BETON BEZ DEHTU VČ. DOPRAVY NA SKLÁDKU A MANIPULACE</t>
  </si>
  <si>
    <t xml:space="preserve"> "793,693 = 793,693 [A] "_x000d_
 Celkem 793,693 = 793,693 [B]_x000d_</t>
  </si>
  <si>
    <t>POPLATKY ZA LIKVIDACI ODPADŮ NEKONTAMINOVANÝCH - 17 01 01 BETON Z DEMOLIC OBJEKTŮ, ZÁKLADŮ TV APOD. VČ. DOPRAVY NA SKLÁDKU A MANIPULACE (PROSTÝ A ARMOVANÝ BETON</t>
  </si>
  <si>
    <t xml:space="preserve"> 3055,672 = 3055,672 [A]_x000d_</t>
  </si>
  <si>
    <t>POPLATKY ZA LIKVIDACI ODPADŮ NEKONTAMINOVANÝCH - 17 05 08 ŠTĚRK Z KOLEJIŠTĚ (ODPAD PO RECYKLACI) VČ. DOPRAVY NA SKLÁDKU A MANIPULACE</t>
  </si>
  <si>
    <t xml:space="preserve"> 39624,038 = 39624,038 [A]_x000d_</t>
  </si>
  <si>
    <t>POPLATKY ZA LIKVIDACI ODPADŮ NEKONTAMINOVANÝCH - 02 01 03 SMÝCENÉ STROMY A KEŘE VČ. DOPRAVY NA SKLÁDKU A MANIPULACE</t>
  </si>
  <si>
    <t xml:space="preserve"> "14,496 = 14,496 [A] "_x000d_
 Celkem 14,496 = 14,496 [B]_x000d_</t>
  </si>
  <si>
    <t>POPLATKY ZA LIKVIDACI ODPADŮ NEKONTAMINOVANÝCH - 17 02 01 DŘEVO PO STAVEBNÍM POUŽITÍ, Z DEMOLIC VČ. DOPRAVY NA SKLÁDKU A MANIPULACE</t>
  </si>
  <si>
    <t xml:space="preserve"> Celkem 44,1 = 44,100 [B]_x000d_
 4,736 = 4,736 [A]_x000d_</t>
  </si>
  <si>
    <t>POPLATKY ZA LIKVIDACI ODPADŮ NEKONTAMINOVANÝCH - 17 02 02 SKLO Z INTERIÉRŮ REKONSTRUOVANÝCH OBJEKTŮ VČ. DOPRAVY NA SKLÁDKU A MANIPULACE</t>
  </si>
  <si>
    <t xml:space="preserve"> Celkem 5,756 = 5,756 [B]_x000d_
 3,762 = 3,762 [A]_x000d_</t>
  </si>
  <si>
    <t>POPLATKY ZA LIKVIDACI ODPADŮ NEKONTAMINOVANÝCH - 17 02 03 PLASTY Z INTERIÉRŮ REKONSTRUOVANÝCH - OBJEKTŮ VČ. DOPRAVY NA SKLÁDKU A MANIPULACE</t>
  </si>
  <si>
    <t xml:space="preserve"> Celkem 2,166 = 2,166 [B]_x000d_
 0,355 = 0,355 [A]_x000d_</t>
  </si>
  <si>
    <t>POPLATKY ZA LIKVIDACI ODPADŮ NEKONTAMINOVANÝCH - 17 01 01 ŽELEZNIČNÍ PRAŽCE BETONOVÉ VČ. DOPRAVY NA SKLÁDKU A MANIPULACE</t>
  </si>
  <si>
    <t xml:space="preserve"> "2233,71 = 2233,710 [A] "_x000d_
 Celkem 2233,71 = 2233,710 [B]_x000d_</t>
  </si>
  <si>
    <t>POPLATKY ZA LIKVIDACI ODPADŮ NEKONTAMINOVANÝCH - 17 01 01 KŮLY A SLOUPY BETONOVÉ VČ. DOPRAVY NA SKLÁDKU A MANIPULACE</t>
  </si>
  <si>
    <t xml:space="preserve"> "65,52 = 65,520 [A] "_x000d_
 Celkem 65,52 = 65,520 [B]_x000d_</t>
  </si>
  <si>
    <t>POPLATKY ZA LIKVIDACI ODPADŮ NEKONTAMINOVANÝCH - 20 03 99 ODPAD PODOBNÝ KOMUNÁLNÍMU ODPADU VČ. DOPRAVY NA SKLÁDKU A MANIPULACE</t>
  </si>
  <si>
    <t xml:space="preserve"> "0,5 = 0,500 [A] "_x000d_
 Celkem 0,5 = 0,500 [B]_x000d_</t>
  </si>
  <si>
    <t>POPLATKY ZA LIKVIDACI ODPADŮ NEKONTAMINOVANÝCH - 17 02 03 POLYETYLÉNOVÉ PODLOŽKY (ŽEL. SVRŠEK) VČ. DOPRAVY NA SKLÁDKU A MANIPULACE</t>
  </si>
  <si>
    <t>POPLATKY ZA LIKVIDACI ODPADŮ NEKONTAMINOVANÝCH - 07 02 99 PRYŽOVÉ PODLOŽKY (ŽEL. SVRŠEK) VČ. DOPRAVY NA SKLÁDKU A MANIPULACE</t>
  </si>
  <si>
    <t>POPLATKY ZA LIKVIDACI ODPADŮ NEKONTAMINOVANÝCH - 17 01 03 IZOLÁTORY PORCELÁNOVÉ VČ. DOPRAVY NA SKLÁDKU A MANIPULACE</t>
  </si>
  <si>
    <t xml:space="preserve"> "0,15 = 0,150 [A] "_x000d_
 Celkem 0,15 = 0,150 [B]_x000d_</t>
  </si>
  <si>
    <t>POPLATKY ZA LIKVIDACI ODPADŮ NEKONTAMINOVANÝCH - 17 01 03 ODPOJOVAČE-OCEL, PORCELÁN 100KG VČ. DOPRAVY NA SKLÁDKU A MANIPULACE</t>
  </si>
  <si>
    <t>POPLATKY ZA LIKVIDACI ODPADŮ NEKONTAMINOVANÝCH - 16 02 14 ELEKTROŠROT (VYŘAZENÁ EL. ZAŘÍZENÍ A - PŘÍSTR. - AL, CU A VZ. KOVY) VČ. DOPRAVY NA SKLÁDKU A MANIPULAC</t>
  </si>
  <si>
    <t xml:space="preserve"> "54,22 = 54,220 [A] "_x000d_
 Celkem 54,22 = 54,220 [B]_x000d_</t>
  </si>
  <si>
    <t>POPLATKY ZA LIKVIDACI ODPADŮ NEKONTAMINOVANÝCH - 17 05 04 STÁVAJÍCÍ SYPANÝ MATERIÁL Z NÁSTUPIŠŤ VČ. DOPRAVY NA SKLÁDKU A MANIPULACE</t>
  </si>
  <si>
    <t xml:space="preserve"> "386 = 386,000 [A] "_x000d_
 Celkem 386 = 386,000 [B]_x000d_</t>
  </si>
  <si>
    <t>POPLATKY ZA LIKVIDACI ODPADŮ NEKONTAMINOVANÝCH - 17 05 04 KAMENNÁ SUŤ VČ. DOPRAVY NA SKLÁDKU A MANIPULACE</t>
  </si>
  <si>
    <t xml:space="preserve"> "3966,639 = 3966,639 [A] "_x000d_
 Celkem 3966,639 = 3966,639 [B]_x000d_</t>
  </si>
  <si>
    <t>POPLATKY ZA LIKVIDACI ODPADŮ NEKONTAMINOVANÝCH - 02 01 03 PAŘEZY VČ. DOPRAVY NA SKLÁDKU A MANIPULACE</t>
  </si>
  <si>
    <t>POPLATKY ZA LIKVIDACI ODPADŮ NEKONTAMINOVANÝCH - 16 02 14 OMEZOVAČE PŘEPĚTÍ (VVN A VN) VČ. DOPRAVY NA SKLÁDKU A MANIPULACE</t>
  </si>
  <si>
    <t>POPLATKY ZA LIKVIDACI ODPADŮ NEKONTAMINOVANÝCH - 17 06 04 ZBYTKY IZOLAČNÍCH MATERIÁLŮ VČ. DOPRAVY NA SKLÁDKU A MANIPULACE</t>
  </si>
  <si>
    <t xml:space="preserve"> Celkem 12,182 = 12,182 [B]_x000d_
 12,064 = 12,064 [A]_x000d_</t>
  </si>
  <si>
    <t>POPLATKY ZA LIKVIDACI ODPADŮ NEKONTAMINOVANÝCH - 17 09 04 LAMINÁT Z DEMOLIC RELÉOVÝCH DOMKŮ VČ. DOPRAVY NA SKLÁDKU A MANIPULACE</t>
  </si>
  <si>
    <t>POPLATKY ZA LIKVIDACI ODPADŮ NEBEZPEČNÝCH - 17 05 07* LOKÁLNĚ ZNEČIŠTĚNÝ ŠTĚRK A ZEMINA Z KOLEJIŠTĚ - (VÝHYBKY) VČ. DOPRAVY NA SKLÁDKU A MANIPULACE</t>
  </si>
  <si>
    <t xml:space="preserve"> Celkem 6765,76 = 6765,760 [B]_x000d_
 6764,76 = 6764,760 [A]_x000d_</t>
  </si>
  <si>
    <t>POPLATKY ZA LIKVIDACI ODPADŮ NEBEZPEČNÝCH - 17 02 04* KŮLY A SLOUPY DŘEVĚNÉ VČ. DOPRAVY NA SKLÁDKU A MANIPULACE</t>
  </si>
  <si>
    <t>POPLATKY ZA LIKVIDACI ODPADŮ NEBEZPEČNÝCH - VÝHYBKY ZNEČIŠTĚNÉ MAZADLY VČ. DOPRAVY NA SKLÁDKU A MANIPULACE</t>
  </si>
  <si>
    <t xml:space="preserve"> "185,317 = 185,317 [A] "_x000d_
 Celkem 185,317 = 185,317 [B]_x000d_</t>
  </si>
  <si>
    <t>POPLATKY ZA LIKVIDACI ODPADŮ NEBEZPEČNÝCH - 16 02 13* TRAFA S OLEJEM NEBO S JINÝMI ŠKODLIVINAMI VČ. DOPRAVY NA SKLÁDKU A MANIPULACE</t>
  </si>
  <si>
    <t>POPLATKY ZA LIKVIDACI ODPADŮ NEBEZPEČNÝCH - KABELY S PLASTOVOU IZOLACÍ VČ. DOPRAVY NA SKLÁDKU A MANIPULACE</t>
  </si>
  <si>
    <t xml:space="preserve"> "14,176 = 14,176 [A] "_x000d_
 Celkem 14,176 = 14,176 [B]_x000d_</t>
  </si>
  <si>
    <t>POPLATKY ZA LIKVIDACI ODPADŮ NEBEZPEČNÝCH - 16 02 13* KONDENZÁTOROVÉ BATERIE OBSAHUJÍCÍ NEBEZPEČNÉ SLOŽKY VČ. DOPRAVY NA SKLÁDKU A MANIPULACE</t>
  </si>
  <si>
    <t>POPLATKY ZA LIKVIDACI ODPADŮ NEBEZPEČNÝCH - 16 06 01* OLOVĚNÉ AKUMULÁTORY VČ. DOPRAVY NA SKLÁDKU A MANIPULACE</t>
  </si>
  <si>
    <t>POPLATKY ZA LIKVIDACI ODPADŮ NEBEZPEČNÝCH - 16 06 02* NIKL - KADMIOVÉ BATERIE A AKUMULÁTORY VČ. DOPRAVY NA SKLÁDKU A MANIPULACE</t>
  </si>
  <si>
    <t>POPLATKY ZA LIKVIDACI ODPADŮ NEBEZPEČNÝCH - 17 02 04* ŽELEZNIČNÍ PRAŽCE DŘEVĚNÉ - MOSTNICE VČ. DOPRAVY NA SKLÁDKU A MANIPULACE</t>
  </si>
  <si>
    <t xml:space="preserve"> "235,86 = 235,860 [A] "_x000d_
 Celkem 235,86 = 235,860 [B]_x000d_</t>
  </si>
  <si>
    <t>POPLATKY ZA LIKVIDACI ODPADŮ NEBEZPEČNÝCH - 17 06 05* STAVEBNÍ MATERIÁLY OBSAHUJÍCÍ AZBEST VČ. DOPRAVY NA SKLÁDKU A MANIPULACE</t>
  </si>
  <si>
    <t xml:space="preserve"> "0,611 = 0,611 [A] "_x000d_
 Celkem 0,611 = 0,611 [B]_x000d_</t>
  </si>
  <si>
    <t>POPLATKY ZA LIKVIDACI ODPADŮ - 17 04 05 ŽELEZO A OCEL VČ. DOPRAVY NA SKLÁDKU A MANIPULACE</t>
  </si>
  <si>
    <t xml:space="preserve"> "917,067 = 917,067 [A] "_x000d_
 Celkem 917,067 = 917,067 [B]_x000d_</t>
  </si>
  <si>
    <t>POPLATKY ZA LIKVIDACI ODPADŮ - 17 09 03 JINÉ STAVEBNÍ A DEMOLIČNÍ ODPADY OBSAHUJÍCÍ NEBEZPEČNÉ LÁTKY VČ. DOPRAVY NA SKLÁDKU A MANIPULACE (10 01 14 ŠKVÁRA ATD.)</t>
  </si>
  <si>
    <t xml:space="preserve"> Celkem 4,745 = 4,745 [B]_x000d_
 4,256 = 4,256 [A]_x000d_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</si>
  <si>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</si>
  <si>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</si>
  <si>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</si>
  <si>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</si>
  <si>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</si>
  <si>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</si>
  <si>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 xml:space="preserve"> "v předepsaném rozsahu a počtu dle VTP a ZTP "_x000d_
 Celkem 1 = 1,000 [B]_x000d_</t>
  </si>
  <si>
    <t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</si>
  <si>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</si>
  <si>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</si>
  <si>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</si>
  <si>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</si>
  <si>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</si>
  <si>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dle zákona č. 283/2021 Sb., stavební zákon, ve znění pozdějších předpisů, dle směrnice SŽ SM011 Dokumentace staveb Správy železnic, státní organizace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</si>
  <si>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</si>
  <si>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Realizační dokumentace stavby (RDS)</t>
  </si>
  <si>
    <t>Vypracování RDS u vybraných PS viz technická specifikace položky.</t>
  </si>
  <si>
    <t xml:space="preserve">Vypracování dokumentace u vybraných SO a PS. Položka zahrnuje veškeré činnosti nezbytné k vypracování projektové dokumentace nutné pro provádění stavby (PDPS, dílenská dok., výrobní dok. a jiné dok.), které doplňují či upřesňují soutěžní projektovou dokumentaci do úplného obsahu stupně dokumentace pro provádění stavby. Mimo jiné se jedná se o dopracování PDPS  pro části : D.1.1, D.1.2, D.1.3 případně ostatní SO, PS, kde zhotovitel uzná za nutné toto vypracovat k bezvadnému předání a ukončení díla, pokud není uvedeno samostatně v soupisech prací jednotlivých SO, PS.</t>
  </si>
  <si>
    <t>VSEOB005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</si>
  <si>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</si>
  <si>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</si>
  <si>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</si>
  <si>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</si>
  <si>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</si>
  <si>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</si>
  <si>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</si>
  <si>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VSEOB007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</si>
  <si>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</si>
  <si>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</si>
  <si>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</si>
  <si>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VSEOB008</t>
  </si>
  <si>
    <t>Stabilizace bodů geodetické vytyčovací sítě</t>
  </si>
  <si>
    <t>Specifikace stabilizací bodů geodetické vytyčovací sítě stavby</t>
  </si>
  <si>
    <t xml:space="preserve"> "v předepsaném rozsahu a počtu dle VTP a ZTP - od stupně PDPS "_x000d_
 Celkem 1 = 1,000 [B]_x000d_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</si>
  <si>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</si>
  <si>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VSEOB009</t>
  </si>
  <si>
    <t>Exkurze</t>
  </si>
  <si>
    <t>Exkurze dle zákona o zadávání veřejných zakázek</t>
  </si>
  <si>
    <t xml:space="preserve"> "`v předepsaném rozsahu a počtu dle Přílohy k nabídce`
 1 = 1,000 [A]
 Celkové množství 1.000000 = 1,000 [C] "_x000d_
 Celkem 1 = 1,000 [B]_x000d_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</si>
  <si>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 zapůjčení vhodné obuvi (zajišťuje si každý návštěvník sám) a dopravu mezi navštívenými místy
3. Měrná jednotka: KUS 
4. Způsob měření:  soubor všech úkonů a činností, které jsou třeba k uskutečnění akce pro jednu skupinu návštěvníků
5. Hlavní materiál:0</t>
  </si>
  <si>
    <t>VSEOB010</t>
  </si>
  <si>
    <t>Publicita stavby</t>
  </si>
  <si>
    <t xml:space="preserve"> "`v předepsaném rozsahu a počtu dle VTP a ZTP`  1 = 1,000 [A] "_x000d_
 Celkem 1 = 1,000 [B]_x000d_</t>
  </si>
  <si>
    <t>Zajištění marketingové podpory stavby dle podmínek investora. 
Součastí položky jsou veškeré nezbytné práce, doprava a pomocný materiál, nezbytný pro uskutečnění dané činnosti. Detailně jsou specifikace požadavků uvedené v ZTP. Položka zahrnuje všechny nezbytné práce, náklady a zařízení včetně všech doprav a pomocného materiálu nutných pro uskutečnění podpory.</t>
  </si>
  <si>
    <t>VSEOB011</t>
  </si>
  <si>
    <t>Zajištění vytyčení inženýrských sítí pro potřeby stavby, pasporty pro účely stavby</t>
  </si>
  <si>
    <t xml:space="preserve"> "`v předepsaném rozsahu a počtu dle VTP a ZTP`
 1 = 1,000 [A]
 Celkové množství 1.000000 = 1,000 [C] "_x000d_
 Celkem 1 = 1,000 [B]_x000d_</t>
  </si>
  <si>
    <t xml:space="preserve">Položka zahrnuje veškeré činnosti nezbytné k zajištění vytyčení inženýrských sítí včetně ověření hloubkové polohy sítě kopanou sondou. Položka zahrnuje všechny nezbytné práce, náklady a zařízení včetně všech doprav a pomocného materiálu nutných  pro uskutečnění vytyčení. Dále položka obsahuje pasportizaci pro účely stavby včetně fotodokumentace a veškeré činnosti s tímto spojené.</t>
  </si>
  <si>
    <t>VSEOB012</t>
  </si>
  <si>
    <t>Hlukové měření pro účely realizace stavby</t>
  </si>
  <si>
    <t>popis položky</t>
  </si>
  <si>
    <t xml:space="preserve"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</si>
  <si>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VSEOB013</t>
  </si>
  <si>
    <t>Odborné dozory, dohledy a průzkumy zajišťované zhotovitelem</t>
  </si>
  <si>
    <t xml:space="preserve"> "`Odborné dozory, dohledy a průzkumy zajišťované zhotovitelem`
 `v předepsaném rozsahu a počtu dle VTP a ZTP`
 1 = 1,000 [A]
 Celkové množství 1.000000 = 1,000 [D] "_x000d_
 Celkem 1 = 1,000 [B]_x000d_</t>
  </si>
  <si>
    <t xml:space="preserve">Položka zahrnuje veškeré činnosti nezbytné k zajištění dozorů, dohledů, průzkumů, skoušky, revize, měření ze strany zhotovitele nutných k bezvadnému provedení díla a její kolaudace (pokud není uvedeno samostatně v jednotlivých SP SO/PS) . Položka zahrnuje  všechny náklady na nezbytné práce všech doprav a pomocného materiálu nutných pro dané činnosti.</t>
  </si>
  <si>
    <t>VSEOB014</t>
  </si>
  <si>
    <t>Geotechnický a hydrologický monitoring</t>
  </si>
  <si>
    <t>Položka obsahuje veškeré práce, dodávky, služby (plán,projekt, projednání, a jiné), výstupy, opatření nutné k dané činnosti, pokud není uvedeno samostatně v jednotlivých SO/PS.</t>
  </si>
  <si>
    <t>VSEOB015</t>
  </si>
  <si>
    <t>Biotechnická opatření</t>
  </si>
  <si>
    <t xml:space="preserve"> "`v předepsaném rozsahu a počtu dle část PD E.1.2 Dokumentace vlivů záměru na životní prostředí`
 1 = 1,000 [A]
 Celkové množství 1.000000 = 1,000 [C] "_x000d_
 Celkem 1 = 1,000 [B]_x000d_</t>
  </si>
  <si>
    <t>VSEOB016</t>
  </si>
  <si>
    <t>Rekultivace použitých ploch stavbou</t>
  </si>
  <si>
    <t xml:space="preserve">Položka zahrnuje veškeré činnosti nezbytné k zajištění daného předmětu dle názvu položky během realizace stavby. Položka zahrnuje  všechny nezbytné práce, náklady a zařízení  včetně  všech doprav a pomocného materiálu, zpráv, projednání nutných pro uskutečnění této činnosti.</t>
  </si>
  <si>
    <t>Informační model stavby</t>
  </si>
  <si>
    <t>VSEOB017</t>
  </si>
  <si>
    <t>Digitální model stavby ve stádiu realizace</t>
  </si>
  <si>
    <t>Digitální model skutečného provedení stavby</t>
  </si>
  <si>
    <t xml:space="preserve"> "v předepsaném rozsahu dle BIM Protokolu a jeho příloh "_x000d_
 Celkem 1 = 1,000 [B]_x000d_</t>
  </si>
  <si>
    <t xml:space="preserve">Položka zahrnuje veškeré činnosti nezbytné k vytvoření Digitálního modelu stavby ve stádiu realizace po jejím ukončení stavebních prací, dle požadavků SOD a zejména BIM Protokolu včetně jeho příloh.  Jedná se o souhrn činností zahrnujících vytvoření Digitálního modelu stavby dle cílů definovaných BIM Protokolem, včetně všech souvisejících činností, zahrnujících projednání, kontrolu, schválení a převzetí Digitálního modelu po provedení a validace dat ze strany zhotovitele a následně ze strany SŽ.</t>
  </si>
  <si>
    <t>VSEOB018</t>
  </si>
  <si>
    <t>Společné datové prostředí (CDE)</t>
  </si>
  <si>
    <t>Společné datové prostředí (CDE) pro zřízení a provozování CDE v rozsahu stanoveném BIM Protokolem včetně Licence pro Projektový tým, včetně všech souvisejících činností.</t>
  </si>
  <si>
    <t>VSEOB019</t>
  </si>
  <si>
    <t>Licence CDE</t>
  </si>
  <si>
    <t>Licence pro Objednatele pro prác ve společném datovém prostředí (CDE)</t>
  </si>
  <si>
    <t xml:space="preserve"> "v předepsaném rozsahu dle BIM Protokolu a jeho příloh "_x000d_
 Celkem 10 = 10,000 [B]_x000d_</t>
  </si>
  <si>
    <t>Licence k CDE pro účely Objednatele dle BIM Protokolu včetně proškolení vybraných zaměstnanců Objednatele tak, aby bylo možné se orientovat v dokumentech předávaných ze strany Dodavatele včetně výkonu průběžné kontroly provádění Díla a plnění dílčích termínů. Vypracování jednoduché verze manuálu pro práci v CDE a jeho předání 3 pracovní dny před zahájením školení.</t>
  </si>
  <si>
    <t>VSEOB022</t>
  </si>
  <si>
    <t>Závěrečná hodnotící zpráva</t>
  </si>
  <si>
    <t>Vypracování Závěrečné hodnotící zprávy v rozsahu (dle BIM Protokolu včetně jeho příloh)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</si>
</sst>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3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styles" Target="styles.xml" /><Relationship Id="rId78" Type="http://schemas.openxmlformats.org/officeDocument/2006/relationships/theme" Target="theme/theme1.xml" /><Relationship Id="rId79" Type="http://schemas.openxmlformats.org/officeDocument/2006/relationships/calcChain" Target="calcChain.xml" /><Relationship Id="rId8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48.xml.rels>&#65279;<?xml version="1.0" encoding="utf-8"?><Relationships xmlns="http://schemas.openxmlformats.org/package/2006/relationships"><Relationship Id="rId1" Type="http://schemas.openxmlformats.org/officeDocument/2006/relationships/drawing" Target="../drawings/drawing48.xml" /></Relationships>
</file>

<file path=xl/worksheets/_rels/sheet49.xml.rels>&#65279;<?xml version="1.0" encoding="utf-8"?><Relationships xmlns="http://schemas.openxmlformats.org/package/2006/relationships"><Relationship Id="rId1" Type="http://schemas.openxmlformats.org/officeDocument/2006/relationships/drawing" Target="../drawings/drawing49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50.xml.rels>&#65279;<?xml version="1.0" encoding="utf-8"?><Relationships xmlns="http://schemas.openxmlformats.org/package/2006/relationships"><Relationship Id="rId1" Type="http://schemas.openxmlformats.org/officeDocument/2006/relationships/drawing" Target="../drawings/drawing50.xml" /></Relationships>
</file>

<file path=xl/worksheets/_rels/sheet51.xml.rels>&#65279;<?xml version="1.0" encoding="utf-8"?><Relationships xmlns="http://schemas.openxmlformats.org/package/2006/relationships"><Relationship Id="rId1" Type="http://schemas.openxmlformats.org/officeDocument/2006/relationships/drawing" Target="../drawings/drawing51.xml" /></Relationships>
</file>

<file path=xl/worksheets/_rels/sheet52.xml.rels>&#65279;<?xml version="1.0" encoding="utf-8"?><Relationships xmlns="http://schemas.openxmlformats.org/package/2006/relationships"><Relationship Id="rId1" Type="http://schemas.openxmlformats.org/officeDocument/2006/relationships/drawing" Target="../drawings/drawing52.xml" /></Relationships>
</file>

<file path=xl/worksheets/_rels/sheet53.xml.rels>&#65279;<?xml version="1.0" encoding="utf-8"?><Relationships xmlns="http://schemas.openxmlformats.org/package/2006/relationships"><Relationship Id="rId1" Type="http://schemas.openxmlformats.org/officeDocument/2006/relationships/drawing" Target="../drawings/drawing53.xml" /></Relationships>
</file>

<file path=xl/worksheets/_rels/sheet54.xml.rels>&#65279;<?xml version="1.0" encoding="utf-8"?><Relationships xmlns="http://schemas.openxmlformats.org/package/2006/relationships"><Relationship Id="rId1" Type="http://schemas.openxmlformats.org/officeDocument/2006/relationships/drawing" Target="../drawings/drawing54.xml" /></Relationships>
</file>

<file path=xl/worksheets/_rels/sheet55.xml.rels>&#65279;<?xml version="1.0" encoding="utf-8"?><Relationships xmlns="http://schemas.openxmlformats.org/package/2006/relationships"><Relationship Id="rId1" Type="http://schemas.openxmlformats.org/officeDocument/2006/relationships/drawing" Target="../drawings/drawing55.xml" /></Relationships>
</file>

<file path=xl/worksheets/_rels/sheet56.xml.rels>&#65279;<?xml version="1.0" encoding="utf-8"?><Relationships xmlns="http://schemas.openxmlformats.org/package/2006/relationships"><Relationship Id="rId1" Type="http://schemas.openxmlformats.org/officeDocument/2006/relationships/drawing" Target="../drawings/drawing56.xml" /></Relationships>
</file>

<file path=xl/worksheets/_rels/sheet57.xml.rels>&#65279;<?xml version="1.0" encoding="utf-8"?><Relationships xmlns="http://schemas.openxmlformats.org/package/2006/relationships"><Relationship Id="rId1" Type="http://schemas.openxmlformats.org/officeDocument/2006/relationships/drawing" Target="../drawings/drawing57.xml" /></Relationships>
</file>

<file path=xl/worksheets/_rels/sheet58.xml.rels>&#65279;<?xml version="1.0" encoding="utf-8"?><Relationships xmlns="http://schemas.openxmlformats.org/package/2006/relationships"><Relationship Id="rId1" Type="http://schemas.openxmlformats.org/officeDocument/2006/relationships/drawing" Target="../drawings/drawing58.xml" /></Relationships>
</file>

<file path=xl/worksheets/_rels/sheet59.xml.rels>&#65279;<?xml version="1.0" encoding="utf-8"?><Relationships xmlns="http://schemas.openxmlformats.org/package/2006/relationships"><Relationship Id="rId1" Type="http://schemas.openxmlformats.org/officeDocument/2006/relationships/drawing" Target="../drawings/drawing59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60.xml.rels>&#65279;<?xml version="1.0" encoding="utf-8"?><Relationships xmlns="http://schemas.openxmlformats.org/package/2006/relationships"><Relationship Id="rId1" Type="http://schemas.openxmlformats.org/officeDocument/2006/relationships/drawing" Target="../drawings/drawing60.xml" /></Relationships>
</file>

<file path=xl/worksheets/_rels/sheet61.xml.rels>&#65279;<?xml version="1.0" encoding="utf-8"?><Relationships xmlns="http://schemas.openxmlformats.org/package/2006/relationships"><Relationship Id="rId1" Type="http://schemas.openxmlformats.org/officeDocument/2006/relationships/drawing" Target="../drawings/drawing61.xml" /></Relationships>
</file>

<file path=xl/worksheets/_rels/sheet62.xml.rels>&#65279;<?xml version="1.0" encoding="utf-8"?><Relationships xmlns="http://schemas.openxmlformats.org/package/2006/relationships"><Relationship Id="rId1" Type="http://schemas.openxmlformats.org/officeDocument/2006/relationships/drawing" Target="../drawings/drawing62.xml" /></Relationships>
</file>

<file path=xl/worksheets/_rels/sheet63.xml.rels>&#65279;<?xml version="1.0" encoding="utf-8"?><Relationships xmlns="http://schemas.openxmlformats.org/package/2006/relationships"><Relationship Id="rId1" Type="http://schemas.openxmlformats.org/officeDocument/2006/relationships/drawing" Target="../drawings/drawing63.xml" /></Relationships>
</file>

<file path=xl/worksheets/_rels/sheet64.xml.rels>&#65279;<?xml version="1.0" encoding="utf-8"?><Relationships xmlns="http://schemas.openxmlformats.org/package/2006/relationships"><Relationship Id="rId1" Type="http://schemas.openxmlformats.org/officeDocument/2006/relationships/drawing" Target="../drawings/drawing64.xml" /></Relationships>
</file>

<file path=xl/worksheets/_rels/sheet65.xml.rels>&#65279;<?xml version="1.0" encoding="utf-8"?><Relationships xmlns="http://schemas.openxmlformats.org/package/2006/relationships"><Relationship Id="rId1" Type="http://schemas.openxmlformats.org/officeDocument/2006/relationships/drawing" Target="../drawings/drawing65.xml" /></Relationships>
</file>

<file path=xl/worksheets/_rels/sheet66.xml.rels>&#65279;<?xml version="1.0" encoding="utf-8"?><Relationships xmlns="http://schemas.openxmlformats.org/package/2006/relationships"><Relationship Id="rId1" Type="http://schemas.openxmlformats.org/officeDocument/2006/relationships/drawing" Target="../drawings/drawing66.xml" /></Relationships>
</file>

<file path=xl/worksheets/_rels/sheet67.xml.rels>&#65279;<?xml version="1.0" encoding="utf-8"?><Relationships xmlns="http://schemas.openxmlformats.org/package/2006/relationships"><Relationship Id="rId1" Type="http://schemas.openxmlformats.org/officeDocument/2006/relationships/drawing" Target="../drawings/drawing67.xml" /></Relationships>
</file>

<file path=xl/worksheets/_rels/sheet68.xml.rels>&#65279;<?xml version="1.0" encoding="utf-8"?><Relationships xmlns="http://schemas.openxmlformats.org/package/2006/relationships"><Relationship Id="rId1" Type="http://schemas.openxmlformats.org/officeDocument/2006/relationships/drawing" Target="../drawings/drawing68.xml" /></Relationships>
</file>

<file path=xl/worksheets/_rels/sheet69.xml.rels>&#65279;<?xml version="1.0" encoding="utf-8"?><Relationships xmlns="http://schemas.openxmlformats.org/package/2006/relationships"><Relationship Id="rId1" Type="http://schemas.openxmlformats.org/officeDocument/2006/relationships/drawing" Target="../drawings/drawing69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70.xml.rels>&#65279;<?xml version="1.0" encoding="utf-8"?><Relationships xmlns="http://schemas.openxmlformats.org/package/2006/relationships"><Relationship Id="rId1" Type="http://schemas.openxmlformats.org/officeDocument/2006/relationships/drawing" Target="../drawings/drawing70.xml" /></Relationships>
</file>

<file path=xl/worksheets/_rels/sheet71.xml.rels>&#65279;<?xml version="1.0" encoding="utf-8"?><Relationships xmlns="http://schemas.openxmlformats.org/package/2006/relationships"><Relationship Id="rId1" Type="http://schemas.openxmlformats.org/officeDocument/2006/relationships/drawing" Target="../drawings/drawing71.xml" /></Relationships>
</file>

<file path=xl/worksheets/_rels/sheet72.xml.rels>&#65279;<?xml version="1.0" encoding="utf-8"?><Relationships xmlns="http://schemas.openxmlformats.org/package/2006/relationships"><Relationship Id="rId1" Type="http://schemas.openxmlformats.org/officeDocument/2006/relationships/drawing" Target="../drawings/drawing72.xml" /></Relationships>
</file>

<file path=xl/worksheets/_rels/sheet73.xml.rels>&#65279;<?xml version="1.0" encoding="utf-8"?><Relationships xmlns="http://schemas.openxmlformats.org/package/2006/relationships"><Relationship Id="rId1" Type="http://schemas.openxmlformats.org/officeDocument/2006/relationships/drawing" Target="../drawings/drawing73.xml" /></Relationships>
</file>

<file path=xl/worksheets/_rels/sheet74.xml.rels>&#65279;<?xml version="1.0" encoding="utf-8"?><Relationships xmlns="http://schemas.openxmlformats.org/package/2006/relationships"><Relationship Id="rId1" Type="http://schemas.openxmlformats.org/officeDocument/2006/relationships/drawing" Target="../drawings/drawing74.xml" /></Relationships>
</file>

<file path=xl/worksheets/_rels/sheet75.xml.rels>&#65279;<?xml version="1.0" encoding="utf-8"?><Relationships xmlns="http://schemas.openxmlformats.org/package/2006/relationships"><Relationship Id="rId1" Type="http://schemas.openxmlformats.org/officeDocument/2006/relationships/drawing" Target="../drawings/drawing75.xml" /></Relationships>
</file>

<file path=xl/worksheets/_rels/sheet76.xml.rels>&#65279;<?xml version="1.0" encoding="utf-8"?><Relationships xmlns="http://schemas.openxmlformats.org/package/2006/relationships"><Relationship Id="rId1" Type="http://schemas.openxmlformats.org/officeDocument/2006/relationships/drawing" Target="../drawings/drawing76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C10+C17+C38+C47+C51+C54+C58+C64+C66+C70+C76+C78+C86+C88+C95+C97+C99</f>
        <v>0</v>
      </c>
    </row>
    <row r="7" ht="13">
      <c r="B7" s="7" t="s">
        <v>5</v>
      </c>
      <c r="C7" s="8">
        <f>E10+E17+E38+E47+E51+E54+E58+E64+E66+E70+E76+E78+E86+E88+E95+E97+E99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C11+C12+C13+C14+C15+C16</f>
        <v>0</v>
      </c>
      <c r="D10" s="11">
        <f>D11+D12+D13+D14+D15+D16</f>
        <v>0</v>
      </c>
      <c r="E10" s="11">
        <f>C10+D10</f>
        <v>0</v>
      </c>
      <c r="F10" s="12">
        <f>F11+F12+F13+F14+F15+F16</f>
        <v>0</v>
      </c>
    </row>
    <row r="11">
      <c r="A11" s="10" t="s">
        <v>14</v>
      </c>
      <c r="B11" s="10" t="s">
        <v>15</v>
      </c>
      <c r="C11" s="11">
        <f>'PS 11-01-11'!M8</f>
        <v>0</v>
      </c>
      <c r="D11" s="11">
        <f>SUMIFS('PS 11-01-11'!O:O,'PS 11-01-11'!A:A,"P")</f>
        <v>0</v>
      </c>
      <c r="E11" s="11">
        <f>C11+D11</f>
        <v>0</v>
      </c>
      <c r="F11" s="12">
        <f>'PS 11-01-11'!T7</f>
        <v>0</v>
      </c>
    </row>
    <row r="12">
      <c r="A12" s="10" t="s">
        <v>16</v>
      </c>
      <c r="B12" s="10" t="s">
        <v>17</v>
      </c>
      <c r="C12" s="11">
        <f>'PS 11-01-17'!M8</f>
        <v>0</v>
      </c>
      <c r="D12" s="11">
        <f>SUMIFS('PS 11-01-17'!O:O,'PS 11-01-17'!A:A,"P")</f>
        <v>0</v>
      </c>
      <c r="E12" s="11">
        <f>C12+D12</f>
        <v>0</v>
      </c>
      <c r="F12" s="12">
        <f>'PS 11-01-17'!T7</f>
        <v>0</v>
      </c>
    </row>
    <row r="13">
      <c r="A13" s="10" t="s">
        <v>18</v>
      </c>
      <c r="B13" s="10" t="s">
        <v>19</v>
      </c>
      <c r="C13" s="11">
        <f>'PS 12-01-11'!M8</f>
        <v>0</v>
      </c>
      <c r="D13" s="11">
        <f>SUMIFS('PS 12-01-11'!O:O,'PS 12-01-11'!A:A,"P")</f>
        <v>0</v>
      </c>
      <c r="E13" s="11">
        <f>C13+D13</f>
        <v>0</v>
      </c>
      <c r="F13" s="12">
        <f>'PS 12-01-11'!T7</f>
        <v>0</v>
      </c>
    </row>
    <row r="14">
      <c r="A14" s="10" t="s">
        <v>20</v>
      </c>
      <c r="B14" s="10" t="s">
        <v>21</v>
      </c>
      <c r="C14" s="11">
        <f>'PS 13-01-21'!M8</f>
        <v>0</v>
      </c>
      <c r="D14" s="11">
        <f>SUMIFS('PS 13-01-21'!O:O,'PS 13-01-21'!A:A,"P")</f>
        <v>0</v>
      </c>
      <c r="E14" s="11">
        <f>C14+D14</f>
        <v>0</v>
      </c>
      <c r="F14" s="12">
        <f>'PS 13-01-21'!T7</f>
        <v>0</v>
      </c>
    </row>
    <row r="15">
      <c r="A15" s="10" t="s">
        <v>22</v>
      </c>
      <c r="B15" s="10" t="s">
        <v>23</v>
      </c>
      <c r="C15" s="11">
        <f>'PS 14-01-21'!M8</f>
        <v>0</v>
      </c>
      <c r="D15" s="11">
        <f>SUMIFS('PS 14-01-21'!O:O,'PS 14-01-21'!A:A,"P")</f>
        <v>0</v>
      </c>
      <c r="E15" s="11">
        <f>C15+D15</f>
        <v>0</v>
      </c>
      <c r="F15" s="12">
        <f>'PS 14-01-21'!T7</f>
        <v>0</v>
      </c>
    </row>
    <row r="16">
      <c r="A16" s="10" t="s">
        <v>24</v>
      </c>
      <c r="B16" s="10" t="s">
        <v>25</v>
      </c>
      <c r="C16" s="11">
        <f>'PS 15-01-11'!M8</f>
        <v>0</v>
      </c>
      <c r="D16" s="11">
        <f>SUMIFS('PS 15-01-11'!O:O,'PS 15-01-11'!A:A,"P")</f>
        <v>0</v>
      </c>
      <c r="E16" s="11">
        <f>C16+D16</f>
        <v>0</v>
      </c>
      <c r="F16" s="12">
        <f>'PS 15-01-11'!T7</f>
        <v>0</v>
      </c>
    </row>
    <row r="17">
      <c r="A17" s="10" t="s">
        <v>26</v>
      </c>
      <c r="B17" s="10" t="s">
        <v>27</v>
      </c>
      <c r="C17" s="11">
        <f>C18+C19+C20+C21+C22+C23+C24+C25+C26+C27+C28+C29+C30+C31+C32+C33+C34+C35+C36+C37</f>
        <v>0</v>
      </c>
      <c r="D17" s="11">
        <f>D18+D19+D20+D21+D22+D23+D24+D25+D26+D27+D28+D29+D30+D31+D32+D33+D34+D35+D36+D37</f>
        <v>0</v>
      </c>
      <c r="E17" s="11">
        <f>C17+D17</f>
        <v>0</v>
      </c>
      <c r="F17" s="12">
        <f>F18+F19+F20+F21+F22+F23+F24+F25+F26+F27+F28+F29+F30+F31+F32+F33+F34+F35+F36+F37</f>
        <v>0</v>
      </c>
    </row>
    <row r="18">
      <c r="A18" s="10" t="s">
        <v>28</v>
      </c>
      <c r="B18" s="10" t="s">
        <v>29</v>
      </c>
      <c r="C18" s="11">
        <f>'PS 11-02-11'!M8</f>
        <v>0</v>
      </c>
      <c r="D18" s="11">
        <f>SUMIFS('PS 11-02-11'!O:O,'PS 11-02-11'!A:A,"P")</f>
        <v>0</v>
      </c>
      <c r="E18" s="11">
        <f>C18+D18</f>
        <v>0</v>
      </c>
      <c r="F18" s="12">
        <f>'PS 11-02-11'!T7</f>
        <v>0</v>
      </c>
    </row>
    <row r="19">
      <c r="A19" s="10" t="s">
        <v>30</v>
      </c>
      <c r="B19" s="10" t="s">
        <v>31</v>
      </c>
      <c r="C19" s="11">
        <f>'PS 11-02-21'!M8</f>
        <v>0</v>
      </c>
      <c r="D19" s="11">
        <f>SUMIFS('PS 11-02-21'!O:O,'PS 11-02-21'!A:A,"P")</f>
        <v>0</v>
      </c>
      <c r="E19" s="11">
        <f>C19+D19</f>
        <v>0</v>
      </c>
      <c r="F19" s="12">
        <f>'PS 11-02-21'!T7</f>
        <v>0</v>
      </c>
    </row>
    <row r="20">
      <c r="A20" s="10" t="s">
        <v>32</v>
      </c>
      <c r="B20" s="10" t="s">
        <v>33</v>
      </c>
      <c r="C20" s="11">
        <f>'PS 11-02-22'!M8</f>
        <v>0</v>
      </c>
      <c r="D20" s="11">
        <f>SUMIFS('PS 11-02-22'!O:O,'PS 11-02-22'!A:A,"P")</f>
        <v>0</v>
      </c>
      <c r="E20" s="11">
        <f>C20+D20</f>
        <v>0</v>
      </c>
      <c r="F20" s="12">
        <f>'PS 11-02-22'!T7</f>
        <v>0</v>
      </c>
    </row>
    <row r="21">
      <c r="A21" s="10" t="s">
        <v>34</v>
      </c>
      <c r="B21" s="10" t="s">
        <v>35</v>
      </c>
      <c r="C21" s="11">
        <f>'PS 11-02-31'!M8</f>
        <v>0</v>
      </c>
      <c r="D21" s="11">
        <f>SUMIFS('PS 11-02-31'!O:O,'PS 11-02-31'!A:A,"P")</f>
        <v>0</v>
      </c>
      <c r="E21" s="11">
        <f>C21+D21</f>
        <v>0</v>
      </c>
      <c r="F21" s="12">
        <f>'PS 11-02-31'!T7</f>
        <v>0</v>
      </c>
    </row>
    <row r="22">
      <c r="A22" s="10" t="s">
        <v>36</v>
      </c>
      <c r="B22" s="10" t="s">
        <v>37</v>
      </c>
      <c r="C22" s="11">
        <f>'PS 11-02-41'!M8</f>
        <v>0</v>
      </c>
      <c r="D22" s="11">
        <f>SUMIFS('PS 11-02-41'!O:O,'PS 11-02-41'!A:A,"P")</f>
        <v>0</v>
      </c>
      <c r="E22" s="11">
        <f>C22+D22</f>
        <v>0</v>
      </c>
      <c r="F22" s="12">
        <f>'PS 11-02-41'!T7</f>
        <v>0</v>
      </c>
    </row>
    <row r="23">
      <c r="A23" s="10" t="s">
        <v>38</v>
      </c>
      <c r="B23" s="10" t="s">
        <v>39</v>
      </c>
      <c r="C23" s="11">
        <f>'PS 11-02-71'!M8</f>
        <v>0</v>
      </c>
      <c r="D23" s="11">
        <f>SUMIFS('PS 11-02-71'!O:O,'PS 11-02-71'!A:A,"P")</f>
        <v>0</v>
      </c>
      <c r="E23" s="11">
        <f>C23+D23</f>
        <v>0</v>
      </c>
      <c r="F23" s="12">
        <f>'PS 11-02-71'!T7</f>
        <v>0</v>
      </c>
    </row>
    <row r="24">
      <c r="A24" s="10" t="s">
        <v>40</v>
      </c>
      <c r="B24" s="10" t="s">
        <v>41</v>
      </c>
      <c r="C24" s="11">
        <f>'PS 11-02-72'!M8</f>
        <v>0</v>
      </c>
      <c r="D24" s="11">
        <f>SUMIFS('PS 11-02-72'!O:O,'PS 11-02-72'!A:A,"P")</f>
        <v>0</v>
      </c>
      <c r="E24" s="11">
        <f>C24+D24</f>
        <v>0</v>
      </c>
      <c r="F24" s="12">
        <f>'PS 11-02-72'!T7</f>
        <v>0</v>
      </c>
    </row>
    <row r="25">
      <c r="A25" s="10" t="s">
        <v>42</v>
      </c>
      <c r="B25" s="10" t="s">
        <v>43</v>
      </c>
      <c r="C25" s="11">
        <f>'PS 11-02-81'!M8</f>
        <v>0</v>
      </c>
      <c r="D25" s="11">
        <f>SUMIFS('PS 11-02-81'!O:O,'PS 11-02-81'!A:A,"P")</f>
        <v>0</v>
      </c>
      <c r="E25" s="11">
        <f>C25+D25</f>
        <v>0</v>
      </c>
      <c r="F25" s="12">
        <f>'PS 11-02-81'!T7</f>
        <v>0</v>
      </c>
    </row>
    <row r="26">
      <c r="A26" s="10" t="s">
        <v>44</v>
      </c>
      <c r="B26" s="10" t="s">
        <v>45</v>
      </c>
      <c r="C26" s="11">
        <f>'PS 11-02-82'!M8</f>
        <v>0</v>
      </c>
      <c r="D26" s="11">
        <f>SUMIFS('PS 11-02-82'!O:O,'PS 11-02-82'!A:A,"P")</f>
        <v>0</v>
      </c>
      <c r="E26" s="11">
        <f>C26+D26</f>
        <v>0</v>
      </c>
      <c r="F26" s="12">
        <f>'PS 11-02-82'!T7</f>
        <v>0</v>
      </c>
    </row>
    <row r="27">
      <c r="A27" s="10" t="s">
        <v>46</v>
      </c>
      <c r="B27" s="10" t="s">
        <v>47</v>
      </c>
      <c r="C27" s="11">
        <f>'PS 11-02-83'!M8</f>
        <v>0</v>
      </c>
      <c r="D27" s="11">
        <f>SUMIFS('PS 11-02-83'!O:O,'PS 11-02-83'!A:A,"P")</f>
        <v>0</v>
      </c>
      <c r="E27" s="11">
        <f>C27+D27</f>
        <v>0</v>
      </c>
      <c r="F27" s="12">
        <f>'PS 11-02-83'!T7</f>
        <v>0</v>
      </c>
    </row>
    <row r="28">
      <c r="A28" s="10" t="s">
        <v>48</v>
      </c>
      <c r="B28" s="10" t="s">
        <v>49</v>
      </c>
      <c r="C28" s="11">
        <f>'PS 11-02-91'!M8</f>
        <v>0</v>
      </c>
      <c r="D28" s="11">
        <f>SUMIFS('PS 11-02-91'!O:O,'PS 11-02-91'!A:A,"P")</f>
        <v>0</v>
      </c>
      <c r="E28" s="11">
        <f>C28+D28</f>
        <v>0</v>
      </c>
      <c r="F28" s="12">
        <f>'PS 11-02-91'!T7</f>
        <v>0</v>
      </c>
    </row>
    <row r="29">
      <c r="A29" s="10" t="s">
        <v>50</v>
      </c>
      <c r="B29" s="10" t="s">
        <v>51</v>
      </c>
      <c r="C29" s="11">
        <f>'PS 11-02-92'!M8</f>
        <v>0</v>
      </c>
      <c r="D29" s="11">
        <f>SUMIFS('PS 11-02-92'!O:O,'PS 11-02-92'!A:A,"P")</f>
        <v>0</v>
      </c>
      <c r="E29" s="11">
        <f>C29+D29</f>
        <v>0</v>
      </c>
      <c r="F29" s="12">
        <f>'PS 11-02-92'!T7</f>
        <v>0</v>
      </c>
    </row>
    <row r="30">
      <c r="A30" s="10" t="s">
        <v>52</v>
      </c>
      <c r="B30" s="10" t="s">
        <v>53</v>
      </c>
      <c r="C30" s="11">
        <f>'PS 11-02-93'!M8</f>
        <v>0</v>
      </c>
      <c r="D30" s="11">
        <f>SUMIFS('PS 11-02-93'!O:O,'PS 11-02-93'!A:A,"P")</f>
        <v>0</v>
      </c>
      <c r="E30" s="11">
        <f>C30+D30</f>
        <v>0</v>
      </c>
      <c r="F30" s="12">
        <f>'PS 11-02-93'!T7</f>
        <v>0</v>
      </c>
    </row>
    <row r="31">
      <c r="A31" s="10" t="s">
        <v>54</v>
      </c>
      <c r="B31" s="10" t="s">
        <v>55</v>
      </c>
      <c r="C31" s="11">
        <f>'PS 11-02-94'!M8</f>
        <v>0</v>
      </c>
      <c r="D31" s="11">
        <f>SUMIFS('PS 11-02-94'!O:O,'PS 11-02-94'!A:A,"P")</f>
        <v>0</v>
      </c>
      <c r="E31" s="11">
        <f>C31+D31</f>
        <v>0</v>
      </c>
      <c r="F31" s="12">
        <f>'PS 11-02-94'!T7</f>
        <v>0</v>
      </c>
    </row>
    <row r="32">
      <c r="A32" s="10" t="s">
        <v>56</v>
      </c>
      <c r="B32" s="10" t="s">
        <v>57</v>
      </c>
      <c r="C32" s="11">
        <f>'PS 11-02-95'!M8</f>
        <v>0</v>
      </c>
      <c r="D32" s="11">
        <f>SUMIFS('PS 11-02-95'!O:O,'PS 11-02-95'!A:A,"P")</f>
        <v>0</v>
      </c>
      <c r="E32" s="11">
        <f>C32+D32</f>
        <v>0</v>
      </c>
      <c r="F32" s="12">
        <f>'PS 11-02-95'!T7</f>
        <v>0</v>
      </c>
    </row>
    <row r="33">
      <c r="A33" s="10" t="s">
        <v>58</v>
      </c>
      <c r="B33" s="10" t="s">
        <v>59</v>
      </c>
      <c r="C33" s="11">
        <f>'PS 11-02-96'!M8</f>
        <v>0</v>
      </c>
      <c r="D33" s="11">
        <f>SUMIFS('PS 11-02-96'!O:O,'PS 11-02-96'!A:A,"P")</f>
        <v>0</v>
      </c>
      <c r="E33" s="11">
        <f>C33+D33</f>
        <v>0</v>
      </c>
      <c r="F33" s="12">
        <f>'PS 11-02-96'!T7</f>
        <v>0</v>
      </c>
    </row>
    <row r="34">
      <c r="A34" s="10" t="s">
        <v>60</v>
      </c>
      <c r="B34" s="10" t="s">
        <v>61</v>
      </c>
      <c r="C34" s="11">
        <f>'PS 12-02-91'!M8</f>
        <v>0</v>
      </c>
      <c r="D34" s="11">
        <f>SUMIFS('PS 12-02-91'!O:O,'PS 12-02-91'!A:A,"P")</f>
        <v>0</v>
      </c>
      <c r="E34" s="11">
        <f>C34+D34</f>
        <v>0</v>
      </c>
      <c r="F34" s="12">
        <f>'PS 12-02-91'!T7</f>
        <v>0</v>
      </c>
    </row>
    <row r="35">
      <c r="A35" s="10" t="s">
        <v>62</v>
      </c>
      <c r="B35" s="10" t="s">
        <v>63</v>
      </c>
      <c r="C35" s="11">
        <f>'PS 13-02-51'!M8</f>
        <v>0</v>
      </c>
      <c r="D35" s="11">
        <f>SUMIFS('PS 13-02-51'!O:O,'PS 13-02-51'!A:A,"P")</f>
        <v>0</v>
      </c>
      <c r="E35" s="11">
        <f>C35+D35</f>
        <v>0</v>
      </c>
      <c r="F35" s="12">
        <f>'PS 13-02-51'!T7</f>
        <v>0</v>
      </c>
    </row>
    <row r="36">
      <c r="A36" s="10" t="s">
        <v>64</v>
      </c>
      <c r="B36" s="10" t="s">
        <v>65</v>
      </c>
      <c r="C36" s="11">
        <f>'PS 14-02-51'!M8</f>
        <v>0</v>
      </c>
      <c r="D36" s="11">
        <f>SUMIFS('PS 14-02-51'!O:O,'PS 14-02-51'!A:A,"P")</f>
        <v>0</v>
      </c>
      <c r="E36" s="11">
        <f>C36+D36</f>
        <v>0</v>
      </c>
      <c r="F36" s="12">
        <f>'PS 14-02-51'!T7</f>
        <v>0</v>
      </c>
    </row>
    <row r="37">
      <c r="A37" s="10" t="s">
        <v>66</v>
      </c>
      <c r="B37" s="10" t="s">
        <v>67</v>
      </c>
      <c r="C37" s="11">
        <f>'PS 15-02-91'!M8</f>
        <v>0</v>
      </c>
      <c r="D37" s="11">
        <f>SUMIFS('PS 15-02-91'!O:O,'PS 15-02-91'!A:A,"P")</f>
        <v>0</v>
      </c>
      <c r="E37" s="11">
        <f>C37+D37</f>
        <v>0</v>
      </c>
      <c r="F37" s="12">
        <f>'PS 15-02-91'!T7</f>
        <v>0</v>
      </c>
    </row>
    <row r="38">
      <c r="A38" s="10" t="s">
        <v>68</v>
      </c>
      <c r="B38" s="10" t="s">
        <v>69</v>
      </c>
      <c r="C38" s="11">
        <f>C39+C40+C41+C42+C43+C44+C45+C46</f>
        <v>0</v>
      </c>
      <c r="D38" s="11">
        <f>D39+D40+D41+D42+D43+D44+D45+D46</f>
        <v>0</v>
      </c>
      <c r="E38" s="11">
        <f>C38+D38</f>
        <v>0</v>
      </c>
      <c r="F38" s="12">
        <f>F39+F40+F41+F42+F43+F44+F45+F46</f>
        <v>0</v>
      </c>
    </row>
    <row r="39">
      <c r="A39" s="10" t="s">
        <v>70</v>
      </c>
      <c r="B39" s="10" t="s">
        <v>71</v>
      </c>
      <c r="C39" s="11">
        <f>'PS 11-03-11'!M8</f>
        <v>0</v>
      </c>
      <c r="D39" s="11">
        <f>SUMIFS('PS 11-03-11'!O:O,'PS 11-03-11'!A:A,"P")</f>
        <v>0</v>
      </c>
      <c r="E39" s="11">
        <f>C39+D39</f>
        <v>0</v>
      </c>
      <c r="F39" s="12">
        <f>'PS 11-03-11'!T7</f>
        <v>0</v>
      </c>
    </row>
    <row r="40">
      <c r="A40" s="10" t="s">
        <v>72</v>
      </c>
      <c r="B40" s="10" t="s">
        <v>73</v>
      </c>
      <c r="C40" s="11">
        <f>'PS 11-03-12'!M8</f>
        <v>0</v>
      </c>
      <c r="D40" s="11">
        <f>SUMIFS('PS 11-03-12'!O:O,'PS 11-03-12'!A:A,"P")</f>
        <v>0</v>
      </c>
      <c r="E40" s="11">
        <f>C40+D40</f>
        <v>0</v>
      </c>
      <c r="F40" s="12">
        <f>'PS 11-03-12'!T7</f>
        <v>0</v>
      </c>
    </row>
    <row r="41">
      <c r="A41" s="10" t="s">
        <v>74</v>
      </c>
      <c r="B41" s="10" t="s">
        <v>75</v>
      </c>
      <c r="C41" s="11">
        <f>'PS 11-03-13'!M8</f>
        <v>0</v>
      </c>
      <c r="D41" s="11">
        <f>SUMIFS('PS 11-03-13'!O:O,'PS 11-03-13'!A:A,"P")</f>
        <v>0</v>
      </c>
      <c r="E41" s="11">
        <f>C41+D41</f>
        <v>0</v>
      </c>
      <c r="F41" s="12">
        <f>'PS 11-03-13'!T7</f>
        <v>0</v>
      </c>
    </row>
    <row r="42">
      <c r="A42" s="10" t="s">
        <v>76</v>
      </c>
      <c r="B42" s="10" t="s">
        <v>77</v>
      </c>
      <c r="C42" s="11">
        <f>'PS 11-03-51'!M8</f>
        <v>0</v>
      </c>
      <c r="D42" s="11">
        <f>SUMIFS('PS 11-03-51'!O:O,'PS 11-03-51'!A:A,"P")</f>
        <v>0</v>
      </c>
      <c r="E42" s="11">
        <f>C42+D42</f>
        <v>0</v>
      </c>
      <c r="F42" s="12">
        <f>'PS 11-03-51'!T7</f>
        <v>0</v>
      </c>
    </row>
    <row r="43">
      <c r="A43" s="10" t="s">
        <v>78</v>
      </c>
      <c r="B43" s="10" t="s">
        <v>79</v>
      </c>
      <c r="C43" s="11">
        <f>'PS 11-03-52'!M8</f>
        <v>0</v>
      </c>
      <c r="D43" s="11">
        <f>SUMIFS('PS 11-03-52'!O:O,'PS 11-03-52'!A:A,"P")</f>
        <v>0</v>
      </c>
      <c r="E43" s="11">
        <f>C43+D43</f>
        <v>0</v>
      </c>
      <c r="F43" s="12">
        <f>'PS 11-03-52'!T7</f>
        <v>0</v>
      </c>
    </row>
    <row r="44">
      <c r="A44" s="10" t="s">
        <v>80</v>
      </c>
      <c r="B44" s="10" t="s">
        <v>81</v>
      </c>
      <c r="C44" s="11">
        <f>'PS 11-03-71'!M8</f>
        <v>0</v>
      </c>
      <c r="D44" s="11">
        <f>SUMIFS('PS 11-03-71'!O:O,'PS 11-03-71'!A:A,"P")</f>
        <v>0</v>
      </c>
      <c r="E44" s="11">
        <f>C44+D44</f>
        <v>0</v>
      </c>
      <c r="F44" s="12">
        <f>'PS 11-03-71'!T7</f>
        <v>0</v>
      </c>
    </row>
    <row r="45">
      <c r="A45" s="10" t="s">
        <v>82</v>
      </c>
      <c r="B45" s="10" t="s">
        <v>83</v>
      </c>
      <c r="C45" s="11">
        <f>'PS 11-03-72'!M8</f>
        <v>0</v>
      </c>
      <c r="D45" s="11">
        <f>SUMIFS('PS 11-03-72'!O:O,'PS 11-03-72'!A:A,"P")</f>
        <v>0</v>
      </c>
      <c r="E45" s="11">
        <f>C45+D45</f>
        <v>0</v>
      </c>
      <c r="F45" s="12">
        <f>'PS 11-03-72'!T7</f>
        <v>0</v>
      </c>
    </row>
    <row r="46">
      <c r="A46" s="10" t="s">
        <v>84</v>
      </c>
      <c r="B46" s="10" t="s">
        <v>85</v>
      </c>
      <c r="C46" s="11">
        <f>'PS 19-03-11'!M8</f>
        <v>0</v>
      </c>
      <c r="D46" s="11">
        <f>SUMIFS('PS 19-03-11'!O:O,'PS 19-03-11'!A:A,"P")</f>
        <v>0</v>
      </c>
      <c r="E46" s="11">
        <f>C46+D46</f>
        <v>0</v>
      </c>
      <c r="F46" s="12">
        <f>'PS 19-03-11'!T7</f>
        <v>0</v>
      </c>
    </row>
    <row r="47">
      <c r="A47" s="10" t="s">
        <v>86</v>
      </c>
      <c r="B47" s="10" t="s">
        <v>87</v>
      </c>
      <c r="C47" s="11">
        <f>C48+C49+C50</f>
        <v>0</v>
      </c>
      <c r="D47" s="11">
        <f>D48+D49+D50</f>
        <v>0</v>
      </c>
      <c r="E47" s="11">
        <f>C47+D47</f>
        <v>0</v>
      </c>
      <c r="F47" s="12">
        <f>F48+F49+F50</f>
        <v>0</v>
      </c>
    </row>
    <row r="48">
      <c r="A48" s="10" t="s">
        <v>88</v>
      </c>
      <c r="B48" s="10" t="s">
        <v>89</v>
      </c>
      <c r="C48" s="11">
        <f>'SO 11-10-01'!M8</f>
        <v>0</v>
      </c>
      <c r="D48" s="11">
        <f>SUMIFS('SO 11-10-01'!O:O,'SO 11-10-01'!A:A,"P")</f>
        <v>0</v>
      </c>
      <c r="E48" s="11">
        <f>C48+D48</f>
        <v>0</v>
      </c>
      <c r="F48" s="12">
        <f>'SO 11-10-01'!T7</f>
        <v>0</v>
      </c>
    </row>
    <row r="49">
      <c r="A49" s="10" t="s">
        <v>90</v>
      </c>
      <c r="B49" s="10" t="s">
        <v>91</v>
      </c>
      <c r="C49" s="11">
        <f>'SO 11-11-01'!M8</f>
        <v>0</v>
      </c>
      <c r="D49" s="11">
        <f>SUMIFS('SO 11-11-01'!O:O,'SO 11-11-01'!A:A,"P")</f>
        <v>0</v>
      </c>
      <c r="E49" s="11">
        <f>C49+D49</f>
        <v>0</v>
      </c>
      <c r="F49" s="12">
        <f>'SO 11-11-01'!T7</f>
        <v>0</v>
      </c>
    </row>
    <row r="50">
      <c r="A50" s="10" t="s">
        <v>92</v>
      </c>
      <c r="B50" s="10" t="s">
        <v>93</v>
      </c>
      <c r="C50" s="11">
        <f>'SO 11-14-01'!M8</f>
        <v>0</v>
      </c>
      <c r="D50" s="11">
        <f>SUMIFS('SO 11-14-01'!O:O,'SO 11-14-01'!A:A,"P")</f>
        <v>0</v>
      </c>
      <c r="E50" s="11">
        <f>C50+D50</f>
        <v>0</v>
      </c>
      <c r="F50" s="12">
        <f>'SO 11-14-01'!T7</f>
        <v>0</v>
      </c>
    </row>
    <row r="51">
      <c r="A51" s="10" t="s">
        <v>94</v>
      </c>
      <c r="B51" s="10" t="s">
        <v>95</v>
      </c>
      <c r="C51" s="11">
        <f>C52+C53</f>
        <v>0</v>
      </c>
      <c r="D51" s="11">
        <f>D52+D53</f>
        <v>0</v>
      </c>
      <c r="E51" s="11">
        <f>C51+D51</f>
        <v>0</v>
      </c>
      <c r="F51" s="12">
        <f>F52+F53</f>
        <v>0</v>
      </c>
    </row>
    <row r="52">
      <c r="A52" s="10" t="s">
        <v>96</v>
      </c>
      <c r="B52" s="10" t="s">
        <v>97</v>
      </c>
      <c r="C52" s="11">
        <f>'SO 11-12-01'!M8</f>
        <v>0</v>
      </c>
      <c r="D52" s="11">
        <f>SUMIFS('SO 11-12-01'!O:O,'SO 11-12-01'!A:A,"P")</f>
        <v>0</v>
      </c>
      <c r="E52" s="11">
        <f>C52+D52</f>
        <v>0</v>
      </c>
      <c r="F52" s="12">
        <f>'SO 11-12-01'!T7</f>
        <v>0</v>
      </c>
    </row>
    <row r="53">
      <c r="A53" s="10" t="s">
        <v>98</v>
      </c>
      <c r="B53" s="10" t="s">
        <v>99</v>
      </c>
      <c r="C53" s="11">
        <f>'SO 11-12-02'!M8</f>
        <v>0</v>
      </c>
      <c r="D53" s="11">
        <f>SUMIFS('SO 11-12-02'!O:O,'SO 11-12-02'!A:A,"P")</f>
        <v>0</v>
      </c>
      <c r="E53" s="11">
        <f>C53+D53</f>
        <v>0</v>
      </c>
      <c r="F53" s="12">
        <f>'SO 11-12-02'!T7</f>
        <v>0</v>
      </c>
    </row>
    <row r="54">
      <c r="A54" s="10" t="s">
        <v>100</v>
      </c>
      <c r="B54" s="10" t="s">
        <v>101</v>
      </c>
      <c r="C54" s="11">
        <f>C55+C56+C57</f>
        <v>0</v>
      </c>
      <c r="D54" s="11">
        <f>D55+D56+D57</f>
        <v>0</v>
      </c>
      <c r="E54" s="11">
        <f>C54+D54</f>
        <v>0</v>
      </c>
      <c r="F54" s="12">
        <f>F55+F56+F57</f>
        <v>0</v>
      </c>
    </row>
    <row r="55">
      <c r="A55" s="10" t="s">
        <v>102</v>
      </c>
      <c r="B55" s="10" t="s">
        <v>103</v>
      </c>
      <c r="C55" s="11">
        <f>'SO 11-13-01'!M8</f>
        <v>0</v>
      </c>
      <c r="D55" s="11">
        <f>SUMIFS('SO 11-13-01'!O:O,'SO 11-13-01'!A:A,"P")</f>
        <v>0</v>
      </c>
      <c r="E55" s="11">
        <f>C55+D55</f>
        <v>0</v>
      </c>
      <c r="F55" s="12">
        <f>'SO 11-13-01'!T7</f>
        <v>0</v>
      </c>
    </row>
    <row r="56">
      <c r="A56" s="10" t="s">
        <v>104</v>
      </c>
      <c r="B56" s="10" t="s">
        <v>105</v>
      </c>
      <c r="C56" s="11">
        <f>'SO 11-13-02'!M8</f>
        <v>0</v>
      </c>
      <c r="D56" s="11">
        <f>SUMIFS('SO 11-13-02'!O:O,'SO 11-13-02'!A:A,"P")</f>
        <v>0</v>
      </c>
      <c r="E56" s="11">
        <f>C56+D56</f>
        <v>0</v>
      </c>
      <c r="F56" s="12">
        <f>'SO 11-13-02'!T7</f>
        <v>0</v>
      </c>
    </row>
    <row r="57">
      <c r="A57" s="10" t="s">
        <v>106</v>
      </c>
      <c r="B57" s="10" t="s">
        <v>107</v>
      </c>
      <c r="C57" s="11">
        <f>'SO 11-13-03'!M8</f>
        <v>0</v>
      </c>
      <c r="D57" s="11">
        <f>SUMIFS('SO 11-13-03'!O:O,'SO 11-13-03'!A:A,"P")</f>
        <v>0</v>
      </c>
      <c r="E57" s="11">
        <f>C57+D57</f>
        <v>0</v>
      </c>
      <c r="F57" s="12">
        <f>'SO 11-13-03'!T7</f>
        <v>0</v>
      </c>
    </row>
    <row r="58">
      <c r="A58" s="10" t="s">
        <v>108</v>
      </c>
      <c r="B58" s="10" t="s">
        <v>109</v>
      </c>
      <c r="C58" s="11">
        <f>C59+C60+C61+C62+C63</f>
        <v>0</v>
      </c>
      <c r="D58" s="11">
        <f>D59+D60+D61+D62+D63</f>
        <v>0</v>
      </c>
      <c r="E58" s="11">
        <f>C58+D58</f>
        <v>0</v>
      </c>
      <c r="F58" s="12">
        <f>F59+F60+F61+F62+F63</f>
        <v>0</v>
      </c>
    </row>
    <row r="59">
      <c r="A59" s="10" t="s">
        <v>110</v>
      </c>
      <c r="B59" s="10" t="s">
        <v>111</v>
      </c>
      <c r="C59" s="11">
        <f>'SO 11-20-01'!M8</f>
        <v>0</v>
      </c>
      <c r="D59" s="11">
        <f>SUMIFS('SO 11-20-01'!O:O,'SO 11-20-01'!A:A,"P")</f>
        <v>0</v>
      </c>
      <c r="E59" s="11">
        <f>C59+D59</f>
        <v>0</v>
      </c>
      <c r="F59" s="12">
        <f>'SO 11-20-01'!T7</f>
        <v>0</v>
      </c>
    </row>
    <row r="60">
      <c r="A60" s="10" t="s">
        <v>112</v>
      </c>
      <c r="B60" s="10" t="s">
        <v>113</v>
      </c>
      <c r="C60" s="11">
        <f>'SO 11-21-01'!M8</f>
        <v>0</v>
      </c>
      <c r="D60" s="11">
        <f>SUMIFS('SO 11-21-01'!O:O,'SO 11-21-01'!A:A,"P")</f>
        <v>0</v>
      </c>
      <c r="E60" s="11">
        <f>C60+D60</f>
        <v>0</v>
      </c>
      <c r="F60" s="12">
        <f>'SO 11-21-01'!T7</f>
        <v>0</v>
      </c>
    </row>
    <row r="61">
      <c r="A61" s="10" t="s">
        <v>114</v>
      </c>
      <c r="B61" s="10" t="s">
        <v>115</v>
      </c>
      <c r="C61" s="11">
        <f>'SO 11-21-02'!M8</f>
        <v>0</v>
      </c>
      <c r="D61" s="11">
        <f>SUMIFS('SO 11-21-02'!O:O,'SO 11-21-02'!A:A,"P")</f>
        <v>0</v>
      </c>
      <c r="E61" s="11">
        <f>C61+D61</f>
        <v>0</v>
      </c>
      <c r="F61" s="12">
        <f>'SO 11-21-02'!T7</f>
        <v>0</v>
      </c>
    </row>
    <row r="62">
      <c r="A62" s="10" t="s">
        <v>116</v>
      </c>
      <c r="B62" s="10" t="s">
        <v>117</v>
      </c>
      <c r="C62" s="11">
        <f>'SO 11-21-03'!M8</f>
        <v>0</v>
      </c>
      <c r="D62" s="11">
        <f>SUMIFS('SO 11-21-03'!O:O,'SO 11-21-03'!A:A,"P")</f>
        <v>0</v>
      </c>
      <c r="E62" s="11">
        <f>C62+D62</f>
        <v>0</v>
      </c>
      <c r="F62" s="12">
        <f>'SO 11-21-03'!T7</f>
        <v>0</v>
      </c>
    </row>
    <row r="63">
      <c r="A63" s="10" t="s">
        <v>118</v>
      </c>
      <c r="B63" s="10" t="s">
        <v>119</v>
      </c>
      <c r="C63" s="11">
        <f>'SO 11-21-04'!M8</f>
        <v>0</v>
      </c>
      <c r="D63" s="11">
        <f>SUMIFS('SO 11-21-04'!O:O,'SO 11-21-04'!A:A,"P")</f>
        <v>0</v>
      </c>
      <c r="E63" s="11">
        <f>C63+D63</f>
        <v>0</v>
      </c>
      <c r="F63" s="12">
        <f>'SO 11-21-04'!T7</f>
        <v>0</v>
      </c>
    </row>
    <row r="64">
      <c r="A64" s="10" t="s">
        <v>120</v>
      </c>
      <c r="B64" s="10" t="s">
        <v>121</v>
      </c>
      <c r="C64" s="11">
        <f>C65</f>
        <v>0</v>
      </c>
      <c r="D64" s="11">
        <f>D65</f>
        <v>0</v>
      </c>
      <c r="E64" s="11">
        <f>C64+D64</f>
        <v>0</v>
      </c>
      <c r="F64" s="12">
        <f>F65</f>
        <v>0</v>
      </c>
    </row>
    <row r="65">
      <c r="A65" s="10" t="s">
        <v>122</v>
      </c>
      <c r="B65" s="10" t="s">
        <v>123</v>
      </c>
      <c r="C65" s="11">
        <f>'SO 11-30-01'!M8</f>
        <v>0</v>
      </c>
      <c r="D65" s="11">
        <f>SUMIFS('SO 11-30-01'!O:O,'SO 11-30-01'!A:A,"P")</f>
        <v>0</v>
      </c>
      <c r="E65" s="11">
        <f>C65+D65</f>
        <v>0</v>
      </c>
      <c r="F65" s="12">
        <f>'SO 11-30-01'!T7</f>
        <v>0</v>
      </c>
    </row>
    <row r="66">
      <c r="A66" s="10" t="s">
        <v>124</v>
      </c>
      <c r="B66" s="10" t="s">
        <v>125</v>
      </c>
      <c r="C66" s="11">
        <f>C67+C68+C69</f>
        <v>0</v>
      </c>
      <c r="D66" s="11">
        <f>D67+D68+D69</f>
        <v>0</v>
      </c>
      <c r="E66" s="11">
        <f>C66+D66</f>
        <v>0</v>
      </c>
      <c r="F66" s="12">
        <f>F67+F68+F69</f>
        <v>0</v>
      </c>
    </row>
    <row r="67">
      <c r="A67" s="10" t="s">
        <v>126</v>
      </c>
      <c r="B67" s="10" t="s">
        <v>127</v>
      </c>
      <c r="C67" s="11">
        <f>'SO 11-31-01'!M8</f>
        <v>0</v>
      </c>
      <c r="D67" s="11">
        <f>SUMIFS('SO 11-31-01'!O:O,'SO 11-31-01'!A:A,"P")</f>
        <v>0</v>
      </c>
      <c r="E67" s="11">
        <f>C67+D67</f>
        <v>0</v>
      </c>
      <c r="F67" s="12">
        <f>'SO 11-31-01'!T7</f>
        <v>0</v>
      </c>
    </row>
    <row r="68">
      <c r="A68" s="10" t="s">
        <v>128</v>
      </c>
      <c r="B68" s="10" t="s">
        <v>129</v>
      </c>
      <c r="C68" s="11">
        <f>'SO 11-32-01'!M8</f>
        <v>0</v>
      </c>
      <c r="D68" s="11">
        <f>SUMIFS('SO 11-32-01'!O:O,'SO 11-32-01'!A:A,"P")</f>
        <v>0</v>
      </c>
      <c r="E68" s="11">
        <f>C68+D68</f>
        <v>0</v>
      </c>
      <c r="F68" s="12">
        <f>'SO 11-32-01'!T7</f>
        <v>0</v>
      </c>
    </row>
    <row r="69">
      <c r="A69" s="10" t="s">
        <v>130</v>
      </c>
      <c r="B69" s="10" t="s">
        <v>131</v>
      </c>
      <c r="C69" s="11">
        <f>'SO 11-32-02'!M8</f>
        <v>0</v>
      </c>
      <c r="D69" s="11">
        <f>SUMIFS('SO 11-32-02'!O:O,'SO 11-32-02'!A:A,"P")</f>
        <v>0</v>
      </c>
      <c r="E69" s="11">
        <f>C69+D69</f>
        <v>0</v>
      </c>
      <c r="F69" s="12">
        <f>'SO 11-32-02'!T7</f>
        <v>0</v>
      </c>
    </row>
    <row r="70">
      <c r="A70" s="10" t="s">
        <v>132</v>
      </c>
      <c r="B70" s="10" t="s">
        <v>133</v>
      </c>
      <c r="C70" s="11">
        <f>C71+C72+C73+C74+C75</f>
        <v>0</v>
      </c>
      <c r="D70" s="11">
        <f>D71+D72+D73+D74+D75</f>
        <v>0</v>
      </c>
      <c r="E70" s="11">
        <f>C70+D70</f>
        <v>0</v>
      </c>
      <c r="F70" s="12">
        <f>F71+F72+F73+F74+F75</f>
        <v>0</v>
      </c>
    </row>
    <row r="71">
      <c r="A71" s="10" t="s">
        <v>134</v>
      </c>
      <c r="B71" s="10" t="s">
        <v>135</v>
      </c>
      <c r="C71" s="11">
        <f>'SO 11-50-01'!M8</f>
        <v>0</v>
      </c>
      <c r="D71" s="11">
        <f>SUMIFS('SO 11-50-01'!O:O,'SO 11-50-01'!A:A,"P")</f>
        <v>0</v>
      </c>
      <c r="E71" s="11">
        <f>C71+D71</f>
        <v>0</v>
      </c>
      <c r="F71" s="12">
        <f>'SO 11-50-01'!T7</f>
        <v>0</v>
      </c>
    </row>
    <row r="72">
      <c r="A72" s="10" t="s">
        <v>136</v>
      </c>
      <c r="B72" s="10" t="s">
        <v>137</v>
      </c>
      <c r="C72" s="11">
        <f>'SO 11-50-02'!M8</f>
        <v>0</v>
      </c>
      <c r="D72" s="11">
        <f>SUMIFS('SO 11-50-02'!O:O,'SO 11-50-02'!A:A,"P")</f>
        <v>0</v>
      </c>
      <c r="E72" s="11">
        <f>C72+D72</f>
        <v>0</v>
      </c>
      <c r="F72" s="12">
        <f>'SO 11-50-02'!T7</f>
        <v>0</v>
      </c>
    </row>
    <row r="73">
      <c r="A73" s="10" t="s">
        <v>138</v>
      </c>
      <c r="B73" s="10" t="s">
        <v>139</v>
      </c>
      <c r="C73" s="11">
        <f>'SO 11-51-01'!M8</f>
        <v>0</v>
      </c>
      <c r="D73" s="11">
        <f>SUMIFS('SO 11-51-01'!O:O,'SO 11-51-01'!A:A,"P")</f>
        <v>0</v>
      </c>
      <c r="E73" s="11">
        <f>C73+D73</f>
        <v>0</v>
      </c>
      <c r="F73" s="12">
        <f>'SO 11-51-01'!T7</f>
        <v>0</v>
      </c>
    </row>
    <row r="74">
      <c r="A74" s="10" t="s">
        <v>140</v>
      </c>
      <c r="B74" s="10" t="s">
        <v>141</v>
      </c>
      <c r="C74" s="11">
        <f>'SO 11-51-02'!M8</f>
        <v>0</v>
      </c>
      <c r="D74" s="11">
        <f>SUMIFS('SO 11-51-02'!O:O,'SO 11-51-02'!A:A,"P")</f>
        <v>0</v>
      </c>
      <c r="E74" s="11">
        <f>C74+D74</f>
        <v>0</v>
      </c>
      <c r="F74" s="12">
        <f>'SO 11-51-02'!T7</f>
        <v>0</v>
      </c>
    </row>
    <row r="75">
      <c r="A75" s="10" t="s">
        <v>142</v>
      </c>
      <c r="B75" s="10" t="s">
        <v>143</v>
      </c>
      <c r="C75" s="11">
        <f>'SO 11-51-03'!M8</f>
        <v>0</v>
      </c>
      <c r="D75" s="11">
        <f>SUMIFS('SO 11-51-03'!O:O,'SO 11-51-03'!A:A,"P")</f>
        <v>0</v>
      </c>
      <c r="E75" s="11">
        <f>C75+D75</f>
        <v>0</v>
      </c>
      <c r="F75" s="12">
        <f>'SO 11-51-03'!T7</f>
        <v>0</v>
      </c>
    </row>
    <row r="76">
      <c r="A76" s="10" t="s">
        <v>144</v>
      </c>
      <c r="B76" s="10" t="s">
        <v>145</v>
      </c>
      <c r="C76" s="11">
        <f>C77</f>
        <v>0</v>
      </c>
      <c r="D76" s="11">
        <f>D77</f>
        <v>0</v>
      </c>
      <c r="E76" s="11">
        <f>C76+D76</f>
        <v>0</v>
      </c>
      <c r="F76" s="12">
        <f>F77</f>
        <v>0</v>
      </c>
    </row>
    <row r="77">
      <c r="A77" s="10" t="s">
        <v>146</v>
      </c>
      <c r="B77" s="10" t="s">
        <v>147</v>
      </c>
      <c r="C77" s="11">
        <f>'SO 11-60-01'!M8</f>
        <v>0</v>
      </c>
      <c r="D77" s="11">
        <f>SUMIFS('SO 11-60-01'!O:O,'SO 11-60-01'!A:A,"P")</f>
        <v>0</v>
      </c>
      <c r="E77" s="11">
        <f>C77+D77</f>
        <v>0</v>
      </c>
      <c r="F77" s="12">
        <f>'SO 11-60-01'!T7</f>
        <v>0</v>
      </c>
    </row>
    <row r="78">
      <c r="A78" s="10" t="s">
        <v>148</v>
      </c>
      <c r="B78" s="10" t="s">
        <v>149</v>
      </c>
      <c r="C78" s="11">
        <f>C79+C80+C81+C82+C83+C84+C85</f>
        <v>0</v>
      </c>
      <c r="D78" s="11">
        <f>D79+D80+D81+D82+D83+D84+D85</f>
        <v>0</v>
      </c>
      <c r="E78" s="11">
        <f>C78+D78</f>
        <v>0</v>
      </c>
      <c r="F78" s="12">
        <f>F79+F80+F81+F82+F83+F84+F85</f>
        <v>0</v>
      </c>
    </row>
    <row r="79">
      <c r="A79" s="10" t="s">
        <v>150</v>
      </c>
      <c r="B79" s="10" t="s">
        <v>151</v>
      </c>
      <c r="C79" s="11">
        <f>'SO 11-72-01'!M8</f>
        <v>0</v>
      </c>
      <c r="D79" s="11">
        <f>SUMIFS('SO 11-72-01'!O:O,'SO 11-72-01'!A:A,"P")</f>
        <v>0</v>
      </c>
      <c r="E79" s="11">
        <f>C79+D79</f>
        <v>0</v>
      </c>
      <c r="F79" s="12">
        <f>'SO 11-72-01'!T7</f>
        <v>0</v>
      </c>
    </row>
    <row r="80">
      <c r="A80" s="10" t="s">
        <v>152</v>
      </c>
      <c r="B80" s="10" t="s">
        <v>153</v>
      </c>
      <c r="C80" s="11">
        <f>'SO 11-72-02'!M8</f>
        <v>0</v>
      </c>
      <c r="D80" s="11">
        <f>SUMIFS('SO 11-72-02'!O:O,'SO 11-72-02'!A:A,"P")</f>
        <v>0</v>
      </c>
      <c r="E80" s="11">
        <f>C80+D80</f>
        <v>0</v>
      </c>
      <c r="F80" s="12">
        <f>'SO 11-72-02'!T7</f>
        <v>0</v>
      </c>
    </row>
    <row r="81">
      <c r="A81" s="10" t="s">
        <v>154</v>
      </c>
      <c r="B81" s="10" t="s">
        <v>155</v>
      </c>
      <c r="C81" s="11">
        <f>'SO 11-72-03'!M8</f>
        <v>0</v>
      </c>
      <c r="D81" s="11">
        <f>SUMIFS('SO 11-72-03'!O:O,'SO 11-72-03'!A:A,"P")</f>
        <v>0</v>
      </c>
      <c r="E81" s="11">
        <f>C81+D81</f>
        <v>0</v>
      </c>
      <c r="F81" s="12">
        <f>'SO 11-72-03'!T7</f>
        <v>0</v>
      </c>
    </row>
    <row r="82">
      <c r="A82" s="10" t="s">
        <v>156</v>
      </c>
      <c r="B82" s="10" t="s">
        <v>157</v>
      </c>
      <c r="C82" s="11">
        <f>'SO 11-75-01'!M8</f>
        <v>0</v>
      </c>
      <c r="D82" s="11">
        <f>SUMIFS('SO 11-75-01'!O:O,'SO 11-75-01'!A:A,"P")</f>
        <v>0</v>
      </c>
      <c r="E82" s="11">
        <f>C82+D82</f>
        <v>0</v>
      </c>
      <c r="F82" s="12">
        <f>'SO 11-75-01'!T7</f>
        <v>0</v>
      </c>
    </row>
    <row r="83">
      <c r="A83" s="10" t="s">
        <v>158</v>
      </c>
      <c r="B83" s="10" t="s">
        <v>159</v>
      </c>
      <c r="C83" s="11">
        <f>'SO 11-77-01'!M8</f>
        <v>0</v>
      </c>
      <c r="D83" s="11">
        <f>SUMIFS('SO 11-77-01'!O:O,'SO 11-77-01'!A:A,"P")</f>
        <v>0</v>
      </c>
      <c r="E83" s="11">
        <f>C83+D83</f>
        <v>0</v>
      </c>
      <c r="F83" s="12">
        <f>'SO 11-77-01'!T7</f>
        <v>0</v>
      </c>
    </row>
    <row r="84">
      <c r="A84" s="10" t="s">
        <v>160</v>
      </c>
      <c r="B84" s="10" t="s">
        <v>161</v>
      </c>
      <c r="C84" s="11">
        <f>'SO 11-77-02'!M8</f>
        <v>0</v>
      </c>
      <c r="D84" s="11">
        <f>SUMIFS('SO 11-77-02'!O:O,'SO 11-77-02'!A:A,"P")</f>
        <v>0</v>
      </c>
      <c r="E84" s="11">
        <f>C84+D84</f>
        <v>0</v>
      </c>
      <c r="F84" s="12">
        <f>'SO 11-77-02'!T7</f>
        <v>0</v>
      </c>
    </row>
    <row r="85">
      <c r="A85" s="10" t="s">
        <v>162</v>
      </c>
      <c r="B85" s="10" t="s">
        <v>163</v>
      </c>
      <c r="C85" s="11">
        <f>'SO 11-78-01'!M8</f>
        <v>0</v>
      </c>
      <c r="D85" s="11">
        <f>SUMIFS('SO 11-78-01'!O:O,'SO 11-78-01'!A:A,"P")</f>
        <v>0</v>
      </c>
      <c r="E85" s="11">
        <f>C85+D85</f>
        <v>0</v>
      </c>
      <c r="F85" s="12">
        <f>'SO 11-78-01'!T7</f>
        <v>0</v>
      </c>
    </row>
    <row r="86">
      <c r="A86" s="10" t="s">
        <v>164</v>
      </c>
      <c r="B86" s="10" t="s">
        <v>165</v>
      </c>
      <c r="C86" s="11">
        <f>C87</f>
        <v>0</v>
      </c>
      <c r="D86" s="11">
        <f>D87</f>
        <v>0</v>
      </c>
      <c r="E86" s="11">
        <f>C86+D86</f>
        <v>0</v>
      </c>
      <c r="F86" s="12">
        <f>F87</f>
        <v>0</v>
      </c>
    </row>
    <row r="87">
      <c r="A87" s="10" t="s">
        <v>166</v>
      </c>
      <c r="B87" s="10" t="s">
        <v>167</v>
      </c>
      <c r="C87" s="11">
        <f>'SO 11-84-01'!M8</f>
        <v>0</v>
      </c>
      <c r="D87" s="11">
        <f>SUMIFS('SO 11-84-01'!O:O,'SO 11-84-01'!A:A,"P")</f>
        <v>0</v>
      </c>
      <c r="E87" s="11">
        <f>C87+D87</f>
        <v>0</v>
      </c>
      <c r="F87" s="12">
        <f>'SO 11-84-01'!T7</f>
        <v>0</v>
      </c>
    </row>
    <row r="88">
      <c r="A88" s="10" t="s">
        <v>168</v>
      </c>
      <c r="B88" s="10" t="s">
        <v>169</v>
      </c>
      <c r="C88" s="11">
        <f>C89+C90+C91+C92+C93+C94</f>
        <v>0</v>
      </c>
      <c r="D88" s="11">
        <f>D89+D90+D91+D92+D93+D94</f>
        <v>0</v>
      </c>
      <c r="E88" s="11">
        <f>C88+D88</f>
        <v>0</v>
      </c>
      <c r="F88" s="12">
        <f>F89+F90+F91+F92+F93+F94</f>
        <v>0</v>
      </c>
    </row>
    <row r="89">
      <c r="A89" s="10" t="s">
        <v>170</v>
      </c>
      <c r="B89" s="10" t="s">
        <v>171</v>
      </c>
      <c r="C89" s="11">
        <f>'SO 11-86-01'!M8</f>
        <v>0</v>
      </c>
      <c r="D89" s="11">
        <f>SUMIFS('SO 11-86-01'!O:O,'SO 11-86-01'!A:A,"P")</f>
        <v>0</v>
      </c>
      <c r="E89" s="11">
        <f>C89+D89</f>
        <v>0</v>
      </c>
      <c r="F89" s="12">
        <f>'SO 11-86-01'!T7</f>
        <v>0</v>
      </c>
    </row>
    <row r="90">
      <c r="A90" s="10" t="s">
        <v>172</v>
      </c>
      <c r="B90" s="10" t="s">
        <v>173</v>
      </c>
      <c r="C90" s="11">
        <f>'SO 11-86-02'!M8</f>
        <v>0</v>
      </c>
      <c r="D90" s="11">
        <f>SUMIFS('SO 11-86-02'!O:O,'SO 11-86-02'!A:A,"P")</f>
        <v>0</v>
      </c>
      <c r="E90" s="11">
        <f>C90+D90</f>
        <v>0</v>
      </c>
      <c r="F90" s="12">
        <f>'SO 11-86-02'!T7</f>
        <v>0</v>
      </c>
    </row>
    <row r="91">
      <c r="A91" s="10" t="s">
        <v>174</v>
      </c>
      <c r="B91" s="10" t="s">
        <v>175</v>
      </c>
      <c r="C91" s="11">
        <f>'SO 11-86-03'!M8</f>
        <v>0</v>
      </c>
      <c r="D91" s="11">
        <f>SUMIFS('SO 11-86-03'!O:O,'SO 11-86-03'!A:A,"P")</f>
        <v>0</v>
      </c>
      <c r="E91" s="11">
        <f>C91+D91</f>
        <v>0</v>
      </c>
      <c r="F91" s="12">
        <f>'SO 11-86-03'!T7</f>
        <v>0</v>
      </c>
    </row>
    <row r="92">
      <c r="A92" s="10" t="s">
        <v>176</v>
      </c>
      <c r="B92" s="10" t="s">
        <v>177</v>
      </c>
      <c r="C92" s="11">
        <f>'SO 11-86-04'!M8</f>
        <v>0</v>
      </c>
      <c r="D92" s="11">
        <f>SUMIFS('SO 11-86-04'!O:O,'SO 11-86-04'!A:A,"P")</f>
        <v>0</v>
      </c>
      <c r="E92" s="11">
        <f>C92+D92</f>
        <v>0</v>
      </c>
      <c r="F92" s="12">
        <f>'SO 11-86-04'!T7</f>
        <v>0</v>
      </c>
    </row>
    <row r="93">
      <c r="A93" s="10" t="s">
        <v>178</v>
      </c>
      <c r="B93" s="10" t="s">
        <v>179</v>
      </c>
      <c r="C93" s="11">
        <f>'SO 11-86-05'!M8</f>
        <v>0</v>
      </c>
      <c r="D93" s="11">
        <f>SUMIFS('SO 11-86-05'!O:O,'SO 11-86-05'!A:A,"P")</f>
        <v>0</v>
      </c>
      <c r="E93" s="11">
        <f>C93+D93</f>
        <v>0</v>
      </c>
      <c r="F93" s="12">
        <f>'SO 11-86-05'!T7</f>
        <v>0</v>
      </c>
    </row>
    <row r="94">
      <c r="A94" s="10" t="s">
        <v>180</v>
      </c>
      <c r="B94" s="10" t="s">
        <v>181</v>
      </c>
      <c r="C94" s="11">
        <f>'SO 11-86-06'!M8</f>
        <v>0</v>
      </c>
      <c r="D94" s="11">
        <f>SUMIFS('SO 11-86-06'!O:O,'SO 11-86-06'!A:A,"P")</f>
        <v>0</v>
      </c>
      <c r="E94" s="11">
        <f>C94+D94</f>
        <v>0</v>
      </c>
      <c r="F94" s="12">
        <f>'SO 11-86-06'!T7</f>
        <v>0</v>
      </c>
    </row>
    <row r="95">
      <c r="A95" s="10" t="s">
        <v>182</v>
      </c>
      <c r="B95" s="10" t="s">
        <v>183</v>
      </c>
      <c r="C95" s="11">
        <f>C96</f>
        <v>0</v>
      </c>
      <c r="D95" s="11">
        <f>D96</f>
        <v>0</v>
      </c>
      <c r="E95" s="11">
        <f>C95+D95</f>
        <v>0</v>
      </c>
      <c r="F95" s="12">
        <f>F96</f>
        <v>0</v>
      </c>
    </row>
    <row r="96">
      <c r="A96" s="10" t="s">
        <v>184</v>
      </c>
      <c r="B96" s="10" t="s">
        <v>185</v>
      </c>
      <c r="C96" s="11">
        <f>'SO 11-88-01'!M8</f>
        <v>0</v>
      </c>
      <c r="D96" s="11">
        <f>SUMIFS('SO 11-88-01'!O:O,'SO 11-88-01'!A:A,"P")</f>
        <v>0</v>
      </c>
      <c r="E96" s="11">
        <f>C96+D96</f>
        <v>0</v>
      </c>
      <c r="F96" s="12">
        <f>'SO 11-88-01'!T7</f>
        <v>0</v>
      </c>
    </row>
    <row r="97" ht="25">
      <c r="A97" s="10" t="s">
        <v>186</v>
      </c>
      <c r="B97" s="10" t="s">
        <v>187</v>
      </c>
      <c r="C97" s="11">
        <f>C98</f>
        <v>0</v>
      </c>
      <c r="D97" s="11">
        <f>D98</f>
        <v>0</v>
      </c>
      <c r="E97" s="11">
        <f>C97+D97</f>
        <v>0</v>
      </c>
      <c r="F97" s="12">
        <f>F98</f>
        <v>0</v>
      </c>
    </row>
    <row r="98">
      <c r="A98" s="10" t="s">
        <v>188</v>
      </c>
      <c r="B98" s="10" t="s">
        <v>189</v>
      </c>
      <c r="C98" s="11">
        <f>'SO 11-92-01'!M8</f>
        <v>0</v>
      </c>
      <c r="D98" s="11">
        <f>SUMIFS('SO 11-92-01'!O:O,'SO 11-92-01'!A:A,"P")</f>
        <v>0</v>
      </c>
      <c r="E98" s="11">
        <f>C98+D98</f>
        <v>0</v>
      </c>
      <c r="F98" s="12">
        <f>'SO 11-92-01'!T7</f>
        <v>0</v>
      </c>
    </row>
    <row r="99">
      <c r="A99" s="10" t="s">
        <v>190</v>
      </c>
      <c r="B99" s="10" t="s">
        <v>191</v>
      </c>
      <c r="C99" s="11">
        <f>C100+C101</f>
        <v>0</v>
      </c>
      <c r="D99" s="11">
        <f>D100+D101</f>
        <v>0</v>
      </c>
      <c r="E99" s="11">
        <f>C99+D99</f>
        <v>0</v>
      </c>
      <c r="F99" s="12">
        <f>F100+F101</f>
        <v>0</v>
      </c>
    </row>
    <row r="100">
      <c r="A100" s="10" t="s">
        <v>192</v>
      </c>
      <c r="B100" s="10" t="s">
        <v>193</v>
      </c>
      <c r="C100" s="11">
        <f>'SO 90-90'!M8</f>
        <v>0</v>
      </c>
      <c r="D100" s="11">
        <f>SUMIFS('SO 90-90'!O:O,'SO 90-90'!A:A,"P")</f>
        <v>0</v>
      </c>
      <c r="E100" s="11">
        <f>C100+D100</f>
        <v>0</v>
      </c>
      <c r="F100" s="12">
        <f>'SO 90-90'!T7</f>
        <v>0</v>
      </c>
    </row>
    <row r="101">
      <c r="A101" s="10" t="s">
        <v>194</v>
      </c>
      <c r="B101" s="10" t="s">
        <v>195</v>
      </c>
      <c r="C101" s="11">
        <f>'SO 98-98'!M8</f>
        <v>0</v>
      </c>
      <c r="D101" s="11">
        <f>SUMIFS('SO 98-98'!O:O,'SO 98-98'!A:A,"P")</f>
        <v>0</v>
      </c>
      <c r="E101" s="11">
        <f>C101+D101</f>
        <v>0</v>
      </c>
      <c r="F101" s="12">
        <f>'SO 98-98'!T7</f>
        <v>0</v>
      </c>
    </row>
    <row r="102">
      <c r="A102" s="13"/>
      <c r="B102" s="13"/>
      <c r="C102" s="14"/>
      <c r="D102" s="14"/>
      <c r="E102" s="14"/>
      <c r="F102" s="15"/>
    </row>
  </sheetData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COUNTIFS(L8:L213,"=0",A8:A213,"P")+COUNTIFS(L8:L213,"",A8:A213,"P")+SUM(Q8:Q213)</f>
        <v>0</v>
      </c>
    </row>
    <row r="8" ht="13">
      <c r="A8" s="1" t="s">
        <v>216</v>
      </c>
      <c r="C8" s="22" t="s">
        <v>1327</v>
      </c>
      <c r="E8" s="23" t="s">
        <v>33</v>
      </c>
      <c r="L8" s="24">
        <f>L9+L54+L115+L196</f>
        <v>0</v>
      </c>
      <c r="M8" s="24">
        <f>M9+M54+M115+M196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0.040000000000000001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1328</v>
      </c>
    </row>
    <row r="13" ht="62.5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">
      <c r="A16" s="1" t="s">
        <v>229</v>
      </c>
      <c r="E16" s="32" t="s">
        <v>1165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906</v>
      </c>
      <c r="D18" t="s">
        <v>252</v>
      </c>
      <c r="E18" s="27" t="s">
        <v>907</v>
      </c>
      <c r="F18" s="28" t="s">
        <v>908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907</v>
      </c>
    </row>
    <row r="20" ht="52">
      <c r="A20" s="1" t="s">
        <v>229</v>
      </c>
      <c r="E20" s="32" t="s">
        <v>1165</v>
      </c>
    </row>
    <row r="21">
      <c r="A21" s="1" t="s">
        <v>231</v>
      </c>
      <c r="E21" s="27" t="s">
        <v>953</v>
      </c>
    </row>
    <row r="22">
      <c r="A22" s="1" t="s">
        <v>221</v>
      </c>
      <c r="B22" s="1">
        <v>4</v>
      </c>
      <c r="C22" s="26" t="s">
        <v>926</v>
      </c>
      <c r="D22" t="s">
        <v>252</v>
      </c>
      <c r="E22" s="27" t="s">
        <v>927</v>
      </c>
      <c r="F22" s="28" t="s">
        <v>254</v>
      </c>
      <c r="G22" s="29">
        <v>1.6000000000000001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1329</v>
      </c>
    </row>
    <row r="24" ht="52">
      <c r="A24" s="1" t="s">
        <v>229</v>
      </c>
      <c r="E24" s="32" t="s">
        <v>1330</v>
      </c>
    </row>
    <row r="25" ht="337.5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1166</v>
      </c>
      <c r="D26" t="s">
        <v>252</v>
      </c>
      <c r="E26" s="27" t="s">
        <v>1167</v>
      </c>
      <c r="F26" s="28" t="s">
        <v>254</v>
      </c>
      <c r="G26" s="29">
        <v>11.199999999999999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1167</v>
      </c>
    </row>
    <row r="28" ht="39">
      <c r="A28" s="1" t="s">
        <v>229</v>
      </c>
      <c r="E28" s="32" t="s">
        <v>1331</v>
      </c>
    </row>
    <row r="29" ht="337.5">
      <c r="A29" s="1" t="s">
        <v>231</v>
      </c>
      <c r="E29" s="27" t="s">
        <v>257</v>
      </c>
    </row>
    <row r="30" ht="25">
      <c r="A30" s="1" t="s">
        <v>221</v>
      </c>
      <c r="B30" s="1">
        <v>6</v>
      </c>
      <c r="C30" s="26" t="s">
        <v>1169</v>
      </c>
      <c r="D30" t="s">
        <v>252</v>
      </c>
      <c r="E30" s="27" t="s">
        <v>1170</v>
      </c>
      <c r="F30" s="28" t="s">
        <v>260</v>
      </c>
      <c r="G30" s="29">
        <v>40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1170</v>
      </c>
    </row>
    <row r="32" ht="52">
      <c r="A32" s="1" t="s">
        <v>229</v>
      </c>
      <c r="E32" s="32" t="s">
        <v>1311</v>
      </c>
    </row>
    <row r="33" ht="25">
      <c r="A33" s="1" t="s">
        <v>231</v>
      </c>
      <c r="E33" s="27" t="s">
        <v>940</v>
      </c>
    </row>
    <row r="34">
      <c r="A34" s="1" t="s">
        <v>221</v>
      </c>
      <c r="B34" s="1">
        <v>7</v>
      </c>
      <c r="C34" s="26" t="s">
        <v>284</v>
      </c>
      <c r="D34" t="s">
        <v>252</v>
      </c>
      <c r="E34" s="27" t="s">
        <v>285</v>
      </c>
      <c r="F34" s="28" t="s">
        <v>260</v>
      </c>
      <c r="G34" s="29">
        <v>40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285</v>
      </c>
    </row>
    <row r="36" ht="52">
      <c r="A36" s="1" t="s">
        <v>229</v>
      </c>
      <c r="E36" s="32" t="s">
        <v>1311</v>
      </c>
    </row>
    <row r="37" ht="87.5">
      <c r="A37" s="1" t="s">
        <v>231</v>
      </c>
      <c r="E37" s="27" t="s">
        <v>287</v>
      </c>
    </row>
    <row r="38">
      <c r="A38" s="1" t="s">
        <v>221</v>
      </c>
      <c r="B38" s="1">
        <v>8</v>
      </c>
      <c r="C38" s="26" t="s">
        <v>263</v>
      </c>
      <c r="D38" t="s">
        <v>252</v>
      </c>
      <c r="E38" s="27" t="s">
        <v>264</v>
      </c>
      <c r="F38" s="28" t="s">
        <v>254</v>
      </c>
      <c r="G38" s="29">
        <v>11.199999999999999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264</v>
      </c>
    </row>
    <row r="40" ht="39">
      <c r="A40" s="1" t="s">
        <v>229</v>
      </c>
      <c r="E40" s="32" t="s">
        <v>1331</v>
      </c>
    </row>
    <row r="41" ht="250">
      <c r="A41" s="1" t="s">
        <v>231</v>
      </c>
      <c r="E41" s="27" t="s">
        <v>266</v>
      </c>
    </row>
    <row r="42">
      <c r="A42" s="1" t="s">
        <v>221</v>
      </c>
      <c r="B42" s="1">
        <v>9</v>
      </c>
      <c r="C42" s="26" t="s">
        <v>942</v>
      </c>
      <c r="D42" t="s">
        <v>252</v>
      </c>
      <c r="E42" s="27" t="s">
        <v>943</v>
      </c>
      <c r="F42" s="28" t="s">
        <v>903</v>
      </c>
      <c r="G42" s="29">
        <v>14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943</v>
      </c>
    </row>
    <row r="44" ht="39">
      <c r="A44" s="1" t="s">
        <v>229</v>
      </c>
      <c r="E44" s="32" t="s">
        <v>1332</v>
      </c>
    </row>
    <row r="45" ht="50">
      <c r="A45" s="1" t="s">
        <v>231</v>
      </c>
      <c r="E45" s="27" t="s">
        <v>945</v>
      </c>
    </row>
    <row r="46">
      <c r="A46" s="1" t="s">
        <v>221</v>
      </c>
      <c r="B46" s="1">
        <v>10</v>
      </c>
      <c r="C46" s="26" t="s">
        <v>1333</v>
      </c>
      <c r="D46" t="s">
        <v>252</v>
      </c>
      <c r="E46" s="27" t="s">
        <v>1334</v>
      </c>
      <c r="F46" s="28" t="s">
        <v>254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1334</v>
      </c>
    </row>
    <row r="48" ht="52">
      <c r="A48" s="1" t="s">
        <v>229</v>
      </c>
      <c r="E48" s="32" t="s">
        <v>1165</v>
      </c>
    </row>
    <row r="49" ht="362.5">
      <c r="A49" s="1" t="s">
        <v>231</v>
      </c>
      <c r="E49" s="27" t="s">
        <v>1335</v>
      </c>
    </row>
    <row r="50" ht="37.5">
      <c r="A50" s="1" t="s">
        <v>221</v>
      </c>
      <c r="B50" s="1">
        <v>11</v>
      </c>
      <c r="C50" s="26" t="s">
        <v>1336</v>
      </c>
      <c r="D50" t="s">
        <v>1337</v>
      </c>
      <c r="E50" s="27" t="s">
        <v>1338</v>
      </c>
      <c r="F50" s="28" t="s">
        <v>225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52">
      <c r="A52" s="1" t="s">
        <v>229</v>
      </c>
      <c r="E52" s="32" t="s">
        <v>1269</v>
      </c>
    </row>
    <row r="53" ht="87.5">
      <c r="A53" s="1" t="s">
        <v>231</v>
      </c>
      <c r="E53" s="27" t="s">
        <v>232</v>
      </c>
    </row>
    <row r="54" ht="13">
      <c r="A54" s="1" t="s">
        <v>218</v>
      </c>
      <c r="C54" s="22" t="s">
        <v>975</v>
      </c>
      <c r="E54" s="23" t="s">
        <v>1177</v>
      </c>
      <c r="L54" s="24">
        <f>SUMIFS(L55:L114,A55:A114,"P")</f>
        <v>0</v>
      </c>
      <c r="M54" s="24">
        <f>SUMIFS(M55:M114,A55:A114,"P")</f>
        <v>0</v>
      </c>
      <c r="N54" s="25"/>
    </row>
    <row r="55">
      <c r="A55" s="1" t="s">
        <v>221</v>
      </c>
      <c r="B55" s="1">
        <v>12</v>
      </c>
      <c r="C55" s="26" t="s">
        <v>1339</v>
      </c>
      <c r="D55" t="s">
        <v>252</v>
      </c>
      <c r="E55" s="27" t="s">
        <v>1340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1340</v>
      </c>
    </row>
    <row r="57" ht="52">
      <c r="A57" s="1" t="s">
        <v>229</v>
      </c>
      <c r="E57" s="32" t="s">
        <v>1341</v>
      </c>
    </row>
    <row r="58" ht="150">
      <c r="A58" s="1" t="s">
        <v>231</v>
      </c>
      <c r="E58" s="27" t="s">
        <v>962</v>
      </c>
    </row>
    <row r="59" ht="25">
      <c r="A59" s="1" t="s">
        <v>221</v>
      </c>
      <c r="B59" s="1">
        <v>13</v>
      </c>
      <c r="C59" s="26" t="s">
        <v>1178</v>
      </c>
      <c r="D59" t="s">
        <v>252</v>
      </c>
      <c r="E59" s="27" t="s">
        <v>1179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5">
      <c r="A60" s="1" t="s">
        <v>227</v>
      </c>
      <c r="E60" s="27" t="s">
        <v>1179</v>
      </c>
    </row>
    <row r="61" ht="52">
      <c r="A61" s="1" t="s">
        <v>229</v>
      </c>
      <c r="E61" s="32" t="s">
        <v>1341</v>
      </c>
    </row>
    <row r="62" ht="150">
      <c r="A62" s="1" t="s">
        <v>231</v>
      </c>
      <c r="E62" s="27" t="s">
        <v>1010</v>
      </c>
    </row>
    <row r="63">
      <c r="A63" s="1" t="s">
        <v>221</v>
      </c>
      <c r="B63" s="1">
        <v>14</v>
      </c>
      <c r="C63" s="26" t="s">
        <v>1181</v>
      </c>
      <c r="D63" t="s">
        <v>252</v>
      </c>
      <c r="E63" s="27" t="s">
        <v>1182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1182</v>
      </c>
    </row>
    <row r="65" ht="52">
      <c r="A65" s="1" t="s">
        <v>229</v>
      </c>
      <c r="E65" s="32" t="s">
        <v>1341</v>
      </c>
    </row>
    <row r="66" ht="125">
      <c r="A66" s="1" t="s">
        <v>231</v>
      </c>
      <c r="E66" s="27" t="s">
        <v>965</v>
      </c>
    </row>
    <row r="67">
      <c r="A67" s="1" t="s">
        <v>221</v>
      </c>
      <c r="B67" s="1">
        <v>15</v>
      </c>
      <c r="C67" s="26" t="s">
        <v>1183</v>
      </c>
      <c r="D67" t="s">
        <v>252</v>
      </c>
      <c r="E67" s="27" t="s">
        <v>1184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1184</v>
      </c>
    </row>
    <row r="69" ht="52">
      <c r="A69" s="1" t="s">
        <v>229</v>
      </c>
      <c r="E69" s="32" t="s">
        <v>1342</v>
      </c>
    </row>
    <row r="70" ht="150">
      <c r="A70" s="1" t="s">
        <v>231</v>
      </c>
      <c r="E70" s="27" t="s">
        <v>1010</v>
      </c>
    </row>
    <row r="71">
      <c r="A71" s="1" t="s">
        <v>221</v>
      </c>
      <c r="B71" s="1">
        <v>16</v>
      </c>
      <c r="C71" s="26" t="s">
        <v>1185</v>
      </c>
      <c r="D71" t="s">
        <v>252</v>
      </c>
      <c r="E71" s="27" t="s">
        <v>1186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1186</v>
      </c>
    </row>
    <row r="73" ht="52">
      <c r="A73" s="1" t="s">
        <v>229</v>
      </c>
      <c r="E73" s="32" t="s">
        <v>1342</v>
      </c>
    </row>
    <row r="74" ht="125">
      <c r="A74" s="1" t="s">
        <v>231</v>
      </c>
      <c r="E74" s="27" t="s">
        <v>965</v>
      </c>
    </row>
    <row r="75" ht="25">
      <c r="A75" s="1" t="s">
        <v>221</v>
      </c>
      <c r="B75" s="1">
        <v>17</v>
      </c>
      <c r="C75" s="26" t="s">
        <v>1187</v>
      </c>
      <c r="D75" t="s">
        <v>252</v>
      </c>
      <c r="E75" s="27" t="s">
        <v>1188</v>
      </c>
      <c r="F75" s="28" t="s">
        <v>271</v>
      </c>
      <c r="G75" s="29">
        <v>5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227</v>
      </c>
      <c r="E76" s="27" t="s">
        <v>1188</v>
      </c>
    </row>
    <row r="77" ht="52">
      <c r="A77" s="1" t="s">
        <v>229</v>
      </c>
      <c r="E77" s="32" t="s">
        <v>1343</v>
      </c>
    </row>
    <row r="78" ht="150">
      <c r="A78" s="1" t="s">
        <v>231</v>
      </c>
      <c r="E78" s="27" t="s">
        <v>962</v>
      </c>
    </row>
    <row r="79">
      <c r="A79" s="1" t="s">
        <v>221</v>
      </c>
      <c r="B79" s="1">
        <v>18</v>
      </c>
      <c r="C79" s="26" t="s">
        <v>1190</v>
      </c>
      <c r="D79" t="s">
        <v>252</v>
      </c>
      <c r="E79" s="27" t="s">
        <v>1191</v>
      </c>
      <c r="F79" s="28" t="s">
        <v>271</v>
      </c>
      <c r="G79" s="29">
        <v>5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1191</v>
      </c>
    </row>
    <row r="81" ht="52">
      <c r="A81" s="1" t="s">
        <v>229</v>
      </c>
      <c r="E81" s="32" t="s">
        <v>1343</v>
      </c>
    </row>
    <row r="82" ht="125">
      <c r="A82" s="1" t="s">
        <v>231</v>
      </c>
      <c r="E82" s="27" t="s">
        <v>965</v>
      </c>
    </row>
    <row r="83">
      <c r="A83" s="1" t="s">
        <v>221</v>
      </c>
      <c r="B83" s="1">
        <v>19</v>
      </c>
      <c r="C83" s="26" t="s">
        <v>1192</v>
      </c>
      <c r="D83" t="s">
        <v>252</v>
      </c>
      <c r="E83" s="27" t="s">
        <v>1193</v>
      </c>
      <c r="F83" s="28" t="s">
        <v>271</v>
      </c>
      <c r="G83" s="29">
        <v>5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1193</v>
      </c>
    </row>
    <row r="85" ht="52">
      <c r="A85" s="1" t="s">
        <v>229</v>
      </c>
      <c r="E85" s="32" t="s">
        <v>1272</v>
      </c>
    </row>
    <row r="86" ht="150">
      <c r="A86" s="1" t="s">
        <v>231</v>
      </c>
      <c r="E86" s="27" t="s">
        <v>962</v>
      </c>
    </row>
    <row r="87" ht="25">
      <c r="A87" s="1" t="s">
        <v>221</v>
      </c>
      <c r="B87" s="1">
        <v>20</v>
      </c>
      <c r="C87" s="26" t="s">
        <v>1195</v>
      </c>
      <c r="D87" t="s">
        <v>252</v>
      </c>
      <c r="E87" s="27" t="s">
        <v>1196</v>
      </c>
      <c r="F87" s="28" t="s">
        <v>271</v>
      </c>
      <c r="G87" s="29">
        <v>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5">
      <c r="A88" s="1" t="s">
        <v>227</v>
      </c>
      <c r="E88" s="27" t="s">
        <v>1196</v>
      </c>
    </row>
    <row r="89" ht="52">
      <c r="A89" s="1" t="s">
        <v>229</v>
      </c>
      <c r="E89" s="32" t="s">
        <v>1272</v>
      </c>
    </row>
    <row r="90" ht="150">
      <c r="A90" s="1" t="s">
        <v>231</v>
      </c>
      <c r="E90" s="27" t="s">
        <v>962</v>
      </c>
    </row>
    <row r="91" ht="25">
      <c r="A91" s="1" t="s">
        <v>221</v>
      </c>
      <c r="B91" s="1">
        <v>21</v>
      </c>
      <c r="C91" s="26" t="s">
        <v>1197</v>
      </c>
      <c r="D91" t="s">
        <v>252</v>
      </c>
      <c r="E91" s="27" t="s">
        <v>1198</v>
      </c>
      <c r="F91" s="28" t="s">
        <v>271</v>
      </c>
      <c r="G91" s="29">
        <v>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1198</v>
      </c>
    </row>
    <row r="93" ht="52">
      <c r="A93" s="1" t="s">
        <v>229</v>
      </c>
      <c r="E93" s="32" t="s">
        <v>1344</v>
      </c>
    </row>
    <row r="94" ht="150">
      <c r="A94" s="1" t="s">
        <v>231</v>
      </c>
      <c r="E94" s="27" t="s">
        <v>962</v>
      </c>
    </row>
    <row r="95">
      <c r="A95" s="1" t="s">
        <v>221</v>
      </c>
      <c r="B95" s="1">
        <v>22</v>
      </c>
      <c r="C95" s="26" t="s">
        <v>1200</v>
      </c>
      <c r="D95" t="s">
        <v>252</v>
      </c>
      <c r="E95" s="27" t="s">
        <v>1201</v>
      </c>
      <c r="F95" s="28" t="s">
        <v>271</v>
      </c>
      <c r="G95" s="29">
        <v>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1201</v>
      </c>
    </row>
    <row r="97" ht="52">
      <c r="A97" s="1" t="s">
        <v>229</v>
      </c>
      <c r="E97" s="32" t="s">
        <v>1344</v>
      </c>
    </row>
    <row r="98" ht="125">
      <c r="A98" s="1" t="s">
        <v>231</v>
      </c>
      <c r="E98" s="27" t="s">
        <v>965</v>
      </c>
    </row>
    <row r="99" ht="25">
      <c r="A99" s="1" t="s">
        <v>221</v>
      </c>
      <c r="B99" s="1">
        <v>23</v>
      </c>
      <c r="C99" s="26" t="s">
        <v>1209</v>
      </c>
      <c r="D99" t="s">
        <v>252</v>
      </c>
      <c r="E99" s="27" t="s">
        <v>1210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226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1210</v>
      </c>
    </row>
    <row r="101" ht="52">
      <c r="A101" s="1" t="s">
        <v>229</v>
      </c>
      <c r="E101" s="32" t="s">
        <v>1165</v>
      </c>
    </row>
    <row r="102" ht="25">
      <c r="A102" s="1" t="s">
        <v>231</v>
      </c>
      <c r="E102" s="27" t="s">
        <v>1345</v>
      </c>
    </row>
    <row r="103">
      <c r="A103" s="1" t="s">
        <v>221</v>
      </c>
      <c r="B103" s="1">
        <v>24</v>
      </c>
      <c r="C103" s="26" t="s">
        <v>1346</v>
      </c>
      <c r="D103" t="s">
        <v>252</v>
      </c>
      <c r="E103" s="27" t="s">
        <v>1347</v>
      </c>
      <c r="F103" s="28" t="s">
        <v>1213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1347</v>
      </c>
    </row>
    <row r="105" ht="52">
      <c r="A105" s="1" t="s">
        <v>229</v>
      </c>
      <c r="E105" s="32" t="s">
        <v>1165</v>
      </c>
    </row>
    <row r="106" ht="150">
      <c r="A106" s="1" t="s">
        <v>231</v>
      </c>
      <c r="E106" s="27" t="s">
        <v>1214</v>
      </c>
    </row>
    <row r="107">
      <c r="A107" s="1" t="s">
        <v>221</v>
      </c>
      <c r="B107" s="1">
        <v>25</v>
      </c>
      <c r="C107" s="26" t="s">
        <v>1215</v>
      </c>
      <c r="D107" t="s">
        <v>252</v>
      </c>
      <c r="E107" s="27" t="s">
        <v>1216</v>
      </c>
      <c r="F107" s="28" t="s">
        <v>1213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1216</v>
      </c>
    </row>
    <row r="109" ht="52">
      <c r="A109" s="1" t="s">
        <v>229</v>
      </c>
      <c r="E109" s="32" t="s">
        <v>1165</v>
      </c>
    </row>
    <row r="110" ht="137.5">
      <c r="A110" s="1" t="s">
        <v>231</v>
      </c>
      <c r="E110" s="27" t="s">
        <v>1217</v>
      </c>
    </row>
    <row r="111">
      <c r="A111" s="1" t="s">
        <v>221</v>
      </c>
      <c r="B111" s="1">
        <v>26</v>
      </c>
      <c r="C111" s="26" t="s">
        <v>1218</v>
      </c>
      <c r="D111" t="s">
        <v>252</v>
      </c>
      <c r="E111" s="27" t="s">
        <v>1219</v>
      </c>
      <c r="F111" s="28" t="s">
        <v>1213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1219</v>
      </c>
    </row>
    <row r="113" ht="52">
      <c r="A113" s="1" t="s">
        <v>229</v>
      </c>
      <c r="E113" s="32" t="s">
        <v>1165</v>
      </c>
    </row>
    <row r="114" ht="137.5">
      <c r="A114" s="1" t="s">
        <v>231</v>
      </c>
      <c r="E114" s="27" t="s">
        <v>1217</v>
      </c>
    </row>
    <row r="115" ht="13">
      <c r="A115" s="1" t="s">
        <v>218</v>
      </c>
      <c r="C115" s="22" t="s">
        <v>1220</v>
      </c>
      <c r="E115" s="23" t="s">
        <v>976</v>
      </c>
      <c r="L115" s="24">
        <f>SUMIFS(L116:L195,A116:A195,"P")</f>
        <v>0</v>
      </c>
      <c r="M115" s="24">
        <f>SUMIFS(M116:M195,A116:A195,"P")</f>
        <v>0</v>
      </c>
      <c r="N115" s="25"/>
    </row>
    <row r="116">
      <c r="A116" s="1" t="s">
        <v>221</v>
      </c>
      <c r="B116" s="1">
        <v>27</v>
      </c>
      <c r="C116" s="26" t="s">
        <v>1348</v>
      </c>
      <c r="D116" t="s">
        <v>252</v>
      </c>
      <c r="E116" s="27" t="s">
        <v>1222</v>
      </c>
      <c r="F116" s="28" t="s">
        <v>260</v>
      </c>
      <c r="G116" s="29">
        <v>30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1222</v>
      </c>
    </row>
    <row r="118" ht="52">
      <c r="A118" s="1" t="s">
        <v>229</v>
      </c>
      <c r="E118" s="32" t="s">
        <v>1349</v>
      </c>
    </row>
    <row r="119" ht="75">
      <c r="A119" s="1" t="s">
        <v>231</v>
      </c>
      <c r="E119" s="27" t="s">
        <v>295</v>
      </c>
    </row>
    <row r="120">
      <c r="A120" s="1" t="s">
        <v>221</v>
      </c>
      <c r="B120" s="1">
        <v>28</v>
      </c>
      <c r="C120" s="26" t="s">
        <v>1281</v>
      </c>
      <c r="D120" t="s">
        <v>252</v>
      </c>
      <c r="E120" s="27" t="s">
        <v>1282</v>
      </c>
      <c r="F120" s="28" t="s">
        <v>260</v>
      </c>
      <c r="G120" s="29">
        <v>10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1282</v>
      </c>
    </row>
    <row r="122" ht="52">
      <c r="A122" s="1" t="s">
        <v>229</v>
      </c>
      <c r="E122" s="32" t="s">
        <v>1350</v>
      </c>
    </row>
    <row r="123" ht="75">
      <c r="A123" s="1" t="s">
        <v>231</v>
      </c>
      <c r="E123" s="27" t="s">
        <v>295</v>
      </c>
    </row>
    <row r="124" ht="25">
      <c r="A124" s="1" t="s">
        <v>221</v>
      </c>
      <c r="B124" s="1">
        <v>29</v>
      </c>
      <c r="C124" s="26" t="s">
        <v>1225</v>
      </c>
      <c r="D124" t="s">
        <v>252</v>
      </c>
      <c r="E124" s="27" t="s">
        <v>1226</v>
      </c>
      <c r="F124" s="28" t="s">
        <v>271</v>
      </c>
      <c r="G124" s="29">
        <v>20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 ht="25">
      <c r="A125" s="1" t="s">
        <v>227</v>
      </c>
      <c r="E125" s="27" t="s">
        <v>1226</v>
      </c>
    </row>
    <row r="126" ht="52">
      <c r="A126" s="1" t="s">
        <v>229</v>
      </c>
      <c r="E126" s="32" t="s">
        <v>1351</v>
      </c>
    </row>
    <row r="127" ht="87.5">
      <c r="A127" s="1" t="s">
        <v>231</v>
      </c>
      <c r="E127" s="27" t="s">
        <v>1227</v>
      </c>
    </row>
    <row r="128">
      <c r="A128" s="1" t="s">
        <v>221</v>
      </c>
      <c r="B128" s="1">
        <v>30</v>
      </c>
      <c r="C128" s="26" t="s">
        <v>977</v>
      </c>
      <c r="D128" t="s">
        <v>252</v>
      </c>
      <c r="E128" s="27" t="s">
        <v>978</v>
      </c>
      <c r="F128" s="28" t="s">
        <v>979</v>
      </c>
      <c r="G128" s="29">
        <v>0.47999999999999998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978</v>
      </c>
    </row>
    <row r="130" ht="52">
      <c r="A130" s="1" t="s">
        <v>229</v>
      </c>
      <c r="E130" s="32" t="s">
        <v>1352</v>
      </c>
    </row>
    <row r="131" ht="162.5">
      <c r="A131" s="1" t="s">
        <v>231</v>
      </c>
      <c r="E131" s="27" t="s">
        <v>981</v>
      </c>
    </row>
    <row r="132">
      <c r="A132" s="1" t="s">
        <v>221</v>
      </c>
      <c r="B132" s="1">
        <v>31</v>
      </c>
      <c r="C132" s="26" t="s">
        <v>984</v>
      </c>
      <c r="D132" t="s">
        <v>252</v>
      </c>
      <c r="E132" s="27" t="s">
        <v>985</v>
      </c>
      <c r="F132" s="28" t="s">
        <v>260</v>
      </c>
      <c r="G132" s="29">
        <v>160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985</v>
      </c>
    </row>
    <row r="134" ht="52">
      <c r="A134" s="1" t="s">
        <v>229</v>
      </c>
      <c r="E134" s="32" t="s">
        <v>1353</v>
      </c>
    </row>
    <row r="135" ht="125">
      <c r="A135" s="1" t="s">
        <v>231</v>
      </c>
      <c r="E135" s="27" t="s">
        <v>766</v>
      </c>
    </row>
    <row r="136">
      <c r="A136" s="1" t="s">
        <v>221</v>
      </c>
      <c r="B136" s="1">
        <v>32</v>
      </c>
      <c r="C136" s="26" t="s">
        <v>1000</v>
      </c>
      <c r="D136" t="s">
        <v>252</v>
      </c>
      <c r="E136" s="27" t="s">
        <v>1001</v>
      </c>
      <c r="F136" s="28" t="s">
        <v>271</v>
      </c>
      <c r="G136" s="29">
        <v>10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1001</v>
      </c>
    </row>
    <row r="138" ht="52">
      <c r="A138" s="1" t="s">
        <v>229</v>
      </c>
      <c r="E138" s="32" t="s">
        <v>1354</v>
      </c>
    </row>
    <row r="139" ht="125">
      <c r="A139" s="1" t="s">
        <v>231</v>
      </c>
      <c r="E139" s="27" t="s">
        <v>1003</v>
      </c>
    </row>
    <row r="140">
      <c r="A140" s="1" t="s">
        <v>221</v>
      </c>
      <c r="B140" s="1">
        <v>33</v>
      </c>
      <c r="C140" s="26" t="s">
        <v>1230</v>
      </c>
      <c r="D140" t="s">
        <v>252</v>
      </c>
      <c r="E140" s="27" t="s">
        <v>1231</v>
      </c>
      <c r="F140" s="28" t="s">
        <v>908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1231</v>
      </c>
    </row>
    <row r="142" ht="52">
      <c r="A142" s="1" t="s">
        <v>229</v>
      </c>
      <c r="E142" s="32" t="s">
        <v>1165</v>
      </c>
    </row>
    <row r="143" ht="75">
      <c r="A143" s="1" t="s">
        <v>231</v>
      </c>
      <c r="E143" s="27" t="s">
        <v>1285</v>
      </c>
    </row>
    <row r="144">
      <c r="A144" s="1" t="s">
        <v>221</v>
      </c>
      <c r="B144" s="1">
        <v>34</v>
      </c>
      <c r="C144" s="26" t="s">
        <v>1355</v>
      </c>
      <c r="D144" t="s">
        <v>252</v>
      </c>
      <c r="E144" s="27" t="s">
        <v>1356</v>
      </c>
      <c r="F144" s="28" t="s">
        <v>271</v>
      </c>
      <c r="G144" s="29">
        <v>3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1356</v>
      </c>
    </row>
    <row r="146" ht="52">
      <c r="A146" s="1" t="s">
        <v>229</v>
      </c>
      <c r="E146" s="32" t="s">
        <v>1357</v>
      </c>
    </row>
    <row r="147" ht="75">
      <c r="A147" s="1" t="s">
        <v>231</v>
      </c>
      <c r="E147" s="27" t="s">
        <v>1358</v>
      </c>
    </row>
    <row r="148" ht="25">
      <c r="A148" s="1" t="s">
        <v>221</v>
      </c>
      <c r="B148" s="1">
        <v>35</v>
      </c>
      <c r="C148" s="26" t="s">
        <v>1359</v>
      </c>
      <c r="D148" t="s">
        <v>252</v>
      </c>
      <c r="E148" s="27" t="s">
        <v>1360</v>
      </c>
      <c r="F148" s="28" t="s">
        <v>271</v>
      </c>
      <c r="G148" s="29">
        <v>1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 ht="25">
      <c r="A149" s="1" t="s">
        <v>227</v>
      </c>
      <c r="E149" s="27" t="s">
        <v>1360</v>
      </c>
    </row>
    <row r="150" ht="52">
      <c r="A150" s="1" t="s">
        <v>229</v>
      </c>
      <c r="E150" s="32" t="s">
        <v>1342</v>
      </c>
    </row>
    <row r="151" ht="100">
      <c r="A151" s="1" t="s">
        <v>231</v>
      </c>
      <c r="E151" s="27" t="s">
        <v>1361</v>
      </c>
    </row>
    <row r="152">
      <c r="A152" s="1" t="s">
        <v>221</v>
      </c>
      <c r="B152" s="1">
        <v>36</v>
      </c>
      <c r="C152" s="26" t="s">
        <v>1233</v>
      </c>
      <c r="D152" t="s">
        <v>252</v>
      </c>
      <c r="E152" s="27" t="s">
        <v>1234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226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1234</v>
      </c>
    </row>
    <row r="154" ht="52">
      <c r="A154" s="1" t="s">
        <v>229</v>
      </c>
      <c r="E154" s="32" t="s">
        <v>1342</v>
      </c>
    </row>
    <row r="155" ht="37.5">
      <c r="A155" s="1" t="s">
        <v>231</v>
      </c>
      <c r="E155" s="27" t="s">
        <v>1362</v>
      </c>
    </row>
    <row r="156">
      <c r="A156" s="1" t="s">
        <v>221</v>
      </c>
      <c r="B156" s="1">
        <v>37</v>
      </c>
      <c r="C156" s="26" t="s">
        <v>1363</v>
      </c>
      <c r="D156" t="s">
        <v>252</v>
      </c>
      <c r="E156" s="27" t="s">
        <v>1364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1364</v>
      </c>
    </row>
    <row r="158" ht="52">
      <c r="A158" s="1" t="s">
        <v>229</v>
      </c>
      <c r="E158" s="32" t="s">
        <v>1342</v>
      </c>
    </row>
    <row r="159" ht="100">
      <c r="A159" s="1" t="s">
        <v>231</v>
      </c>
      <c r="E159" s="27" t="s">
        <v>1361</v>
      </c>
    </row>
    <row r="160">
      <c r="A160" s="1" t="s">
        <v>221</v>
      </c>
      <c r="B160" s="1">
        <v>38</v>
      </c>
      <c r="C160" s="26" t="s">
        <v>1365</v>
      </c>
      <c r="D160" t="s">
        <v>252</v>
      </c>
      <c r="E160" s="27" t="s">
        <v>1366</v>
      </c>
      <c r="F160" s="28" t="s">
        <v>271</v>
      </c>
      <c r="G160" s="29">
        <v>1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226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1366</v>
      </c>
    </row>
    <row r="162" ht="52">
      <c r="A162" s="1" t="s">
        <v>229</v>
      </c>
      <c r="E162" s="32" t="s">
        <v>1342</v>
      </c>
    </row>
    <row r="163" ht="37.5">
      <c r="A163" s="1" t="s">
        <v>231</v>
      </c>
      <c r="E163" s="27" t="s">
        <v>1367</v>
      </c>
    </row>
    <row r="164">
      <c r="A164" s="1" t="s">
        <v>221</v>
      </c>
      <c r="B164" s="1">
        <v>39</v>
      </c>
      <c r="C164" s="26" t="s">
        <v>1237</v>
      </c>
      <c r="D164" t="s">
        <v>252</v>
      </c>
      <c r="E164" s="27" t="s">
        <v>1238</v>
      </c>
      <c r="F164" s="28" t="s">
        <v>271</v>
      </c>
      <c r="G164" s="29">
        <v>2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226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1238</v>
      </c>
    </row>
    <row r="166" ht="52">
      <c r="A166" s="1" t="s">
        <v>229</v>
      </c>
      <c r="E166" s="32" t="s">
        <v>1239</v>
      </c>
    </row>
    <row r="167" ht="37.5">
      <c r="A167" s="1" t="s">
        <v>231</v>
      </c>
      <c r="E167" s="27" t="s">
        <v>1240</v>
      </c>
    </row>
    <row r="168">
      <c r="A168" s="1" t="s">
        <v>221</v>
      </c>
      <c r="B168" s="1">
        <v>40</v>
      </c>
      <c r="C168" s="26" t="s">
        <v>1241</v>
      </c>
      <c r="D168" t="s">
        <v>252</v>
      </c>
      <c r="E168" s="27" t="s">
        <v>1242</v>
      </c>
      <c r="F168" s="28" t="s">
        <v>271</v>
      </c>
      <c r="G168" s="29">
        <v>2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226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1242</v>
      </c>
    </row>
    <row r="170" ht="52">
      <c r="A170" s="1" t="s">
        <v>229</v>
      </c>
      <c r="E170" s="32" t="s">
        <v>1239</v>
      </c>
    </row>
    <row r="171" ht="62.5">
      <c r="A171" s="1" t="s">
        <v>231</v>
      </c>
      <c r="E171" s="27" t="s">
        <v>1243</v>
      </c>
    </row>
    <row r="172">
      <c r="A172" s="1" t="s">
        <v>221</v>
      </c>
      <c r="B172" s="1">
        <v>41</v>
      </c>
      <c r="C172" s="26" t="s">
        <v>1368</v>
      </c>
      <c r="D172" t="s">
        <v>252</v>
      </c>
      <c r="E172" s="27" t="s">
        <v>1369</v>
      </c>
      <c r="F172" s="28" t="s">
        <v>260</v>
      </c>
      <c r="G172" s="29">
        <v>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1369</v>
      </c>
    </row>
    <row r="174" ht="52">
      <c r="A174" s="1" t="s">
        <v>229</v>
      </c>
      <c r="E174" s="32" t="s">
        <v>1342</v>
      </c>
    </row>
    <row r="175" ht="162.5">
      <c r="A175" s="1" t="s">
        <v>231</v>
      </c>
      <c r="E175" s="27" t="s">
        <v>1370</v>
      </c>
    </row>
    <row r="176">
      <c r="A176" s="1" t="s">
        <v>221</v>
      </c>
      <c r="B176" s="1">
        <v>42</v>
      </c>
      <c r="C176" s="26" t="s">
        <v>1371</v>
      </c>
      <c r="D176" t="s">
        <v>252</v>
      </c>
      <c r="E176" s="27" t="s">
        <v>1372</v>
      </c>
      <c r="F176" s="28" t="s">
        <v>260</v>
      </c>
      <c r="G176" s="29">
        <v>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1372</v>
      </c>
    </row>
    <row r="178" ht="52">
      <c r="A178" s="1" t="s">
        <v>229</v>
      </c>
      <c r="E178" s="32" t="s">
        <v>1342</v>
      </c>
    </row>
    <row r="179" ht="125">
      <c r="A179" s="1" t="s">
        <v>231</v>
      </c>
      <c r="E179" s="27" t="s">
        <v>1373</v>
      </c>
    </row>
    <row r="180">
      <c r="A180" s="1" t="s">
        <v>221</v>
      </c>
      <c r="B180" s="1">
        <v>43</v>
      </c>
      <c r="C180" s="26" t="s">
        <v>1244</v>
      </c>
      <c r="D180" t="s">
        <v>252</v>
      </c>
      <c r="E180" s="27" t="s">
        <v>1245</v>
      </c>
      <c r="F180" s="28" t="s">
        <v>716</v>
      </c>
      <c r="G180" s="29">
        <v>8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1245</v>
      </c>
    </row>
    <row r="182" ht="52">
      <c r="A182" s="1" t="s">
        <v>229</v>
      </c>
      <c r="E182" s="32" t="s">
        <v>1300</v>
      </c>
    </row>
    <row r="183" ht="87.5">
      <c r="A183" s="1" t="s">
        <v>231</v>
      </c>
      <c r="E183" s="27" t="s">
        <v>1247</v>
      </c>
    </row>
    <row r="184">
      <c r="A184" s="1" t="s">
        <v>221</v>
      </c>
      <c r="B184" s="1">
        <v>44</v>
      </c>
      <c r="C184" s="26" t="s">
        <v>288</v>
      </c>
      <c r="D184" t="s">
        <v>252</v>
      </c>
      <c r="E184" s="27" t="s">
        <v>289</v>
      </c>
      <c r="F184" s="28" t="s">
        <v>260</v>
      </c>
      <c r="G184" s="29">
        <v>50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289</v>
      </c>
    </row>
    <row r="186" ht="52">
      <c r="A186" s="1" t="s">
        <v>229</v>
      </c>
      <c r="E186" s="32" t="s">
        <v>1374</v>
      </c>
    </row>
    <row r="187" ht="112.5">
      <c r="A187" s="1" t="s">
        <v>231</v>
      </c>
      <c r="E187" s="27" t="s">
        <v>291</v>
      </c>
    </row>
    <row r="188">
      <c r="A188" s="1" t="s">
        <v>221</v>
      </c>
      <c r="B188" s="1">
        <v>45</v>
      </c>
      <c r="C188" s="26" t="s">
        <v>1375</v>
      </c>
      <c r="D188" t="s">
        <v>252</v>
      </c>
      <c r="E188" s="27" t="s">
        <v>1376</v>
      </c>
      <c r="F188" s="28" t="s">
        <v>271</v>
      </c>
      <c r="G188" s="29">
        <v>30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1376</v>
      </c>
    </row>
    <row r="190" ht="52">
      <c r="A190" s="1" t="s">
        <v>229</v>
      </c>
      <c r="E190" s="32" t="s">
        <v>1377</v>
      </c>
    </row>
    <row r="191" ht="100">
      <c r="A191" s="1" t="s">
        <v>231</v>
      </c>
      <c r="E191" s="27" t="s">
        <v>1378</v>
      </c>
    </row>
    <row r="192">
      <c r="A192" s="1" t="s">
        <v>221</v>
      </c>
      <c r="B192" s="1">
        <v>46</v>
      </c>
      <c r="C192" s="26" t="s">
        <v>1254</v>
      </c>
      <c r="D192" t="s">
        <v>252</v>
      </c>
      <c r="E192" s="27" t="s">
        <v>1255</v>
      </c>
      <c r="F192" s="28" t="s">
        <v>271</v>
      </c>
      <c r="G192" s="29">
        <v>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226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1255</v>
      </c>
    </row>
    <row r="194" ht="52">
      <c r="A194" s="1" t="s">
        <v>229</v>
      </c>
      <c r="E194" s="32" t="s">
        <v>1165</v>
      </c>
    </row>
    <row r="195">
      <c r="A195" s="1" t="s">
        <v>231</v>
      </c>
      <c r="E195" s="27" t="s">
        <v>1256</v>
      </c>
    </row>
    <row r="196" ht="13">
      <c r="A196" s="1" t="s">
        <v>218</v>
      </c>
      <c r="C196" s="22" t="s">
        <v>199</v>
      </c>
      <c r="E196" s="23" t="s">
        <v>1157</v>
      </c>
      <c r="L196" s="24">
        <f>SUMIFS(L197:L212,A197:A212,"P")</f>
        <v>0</v>
      </c>
      <c r="M196" s="24">
        <f>SUMIFS(M197:M212,A197:A212,"P")</f>
        <v>0</v>
      </c>
      <c r="N196" s="25"/>
    </row>
    <row r="197">
      <c r="A197" s="1" t="s">
        <v>221</v>
      </c>
      <c r="B197" s="1">
        <v>47</v>
      </c>
      <c r="C197" s="26" t="s">
        <v>1309</v>
      </c>
      <c r="D197" t="s">
        <v>252</v>
      </c>
      <c r="E197" s="27" t="s">
        <v>1310</v>
      </c>
      <c r="F197" s="28" t="s">
        <v>716</v>
      </c>
      <c r="G197" s="29">
        <v>40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226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1310</v>
      </c>
    </row>
    <row r="199" ht="52">
      <c r="A199" s="1" t="s">
        <v>229</v>
      </c>
      <c r="E199" s="32" t="s">
        <v>1311</v>
      </c>
    </row>
    <row r="200">
      <c r="A200" s="1" t="s">
        <v>231</v>
      </c>
      <c r="E200" s="27" t="s">
        <v>1312</v>
      </c>
    </row>
    <row r="201" ht="25">
      <c r="A201" s="1" t="s">
        <v>221</v>
      </c>
      <c r="B201" s="1">
        <v>48</v>
      </c>
      <c r="C201" s="26" t="s">
        <v>1313</v>
      </c>
      <c r="D201" t="s">
        <v>252</v>
      </c>
      <c r="E201" s="27" t="s">
        <v>1314</v>
      </c>
      <c r="F201" s="28" t="s">
        <v>271</v>
      </c>
      <c r="G201" s="29">
        <v>1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255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25">
      <c r="A202" s="1" t="s">
        <v>227</v>
      </c>
      <c r="E202" s="27" t="s">
        <v>1314</v>
      </c>
    </row>
    <row r="203" ht="52">
      <c r="A203" s="1" t="s">
        <v>229</v>
      </c>
      <c r="E203" s="32" t="s">
        <v>1165</v>
      </c>
    </row>
    <row r="204" ht="100">
      <c r="A204" s="1" t="s">
        <v>231</v>
      </c>
      <c r="E204" s="27" t="s">
        <v>1315</v>
      </c>
    </row>
    <row r="205" ht="37.5">
      <c r="A205" s="1" t="s">
        <v>221</v>
      </c>
      <c r="B205" s="1">
        <v>49</v>
      </c>
      <c r="C205" s="26" t="s">
        <v>1316</v>
      </c>
      <c r="D205" t="s">
        <v>252</v>
      </c>
      <c r="E205" s="27" t="s">
        <v>1317</v>
      </c>
      <c r="F205" s="28" t="s">
        <v>271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 ht="37.5">
      <c r="A206" s="1" t="s">
        <v>227</v>
      </c>
      <c r="E206" s="27" t="s">
        <v>1317</v>
      </c>
    </row>
    <row r="207" ht="52">
      <c r="A207" s="1" t="s">
        <v>229</v>
      </c>
      <c r="E207" s="32" t="s">
        <v>1165</v>
      </c>
    </row>
    <row r="208" ht="100">
      <c r="A208" s="1" t="s">
        <v>231</v>
      </c>
      <c r="E208" s="27" t="s">
        <v>1315</v>
      </c>
    </row>
    <row r="209">
      <c r="A209" s="1" t="s">
        <v>221</v>
      </c>
      <c r="B209" s="1">
        <v>50</v>
      </c>
      <c r="C209" s="26" t="s">
        <v>1318</v>
      </c>
      <c r="D209" t="s">
        <v>252</v>
      </c>
      <c r="E209" s="27" t="s">
        <v>1319</v>
      </c>
      <c r="F209" s="28" t="s">
        <v>271</v>
      </c>
      <c r="G209" s="29">
        <v>1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1319</v>
      </c>
    </row>
    <row r="211" ht="52">
      <c r="A211" s="1" t="s">
        <v>229</v>
      </c>
      <c r="E211" s="32" t="s">
        <v>1165</v>
      </c>
    </row>
    <row r="212" ht="75">
      <c r="A212" s="1" t="s">
        <v>231</v>
      </c>
      <c r="E212" s="27" t="s">
        <v>1320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COUNTIFS(L8:L186,"=0",A8:A186,"P")+COUNTIFS(L8:L186,"",A8:A186,"P")+SUM(Q8:Q186)</f>
        <v>0</v>
      </c>
    </row>
    <row r="8" ht="13">
      <c r="A8" s="1" t="s">
        <v>216</v>
      </c>
      <c r="C8" s="22" t="s">
        <v>1379</v>
      </c>
      <c r="E8" s="23" t="s">
        <v>35</v>
      </c>
      <c r="L8" s="24">
        <f>L9+L62+L71+L92+L109</f>
        <v>0</v>
      </c>
      <c r="M8" s="24">
        <f>M9+M62+M71+M92+M109</f>
        <v>0</v>
      </c>
      <c r="N8" s="25"/>
    </row>
    <row r="9" ht="13">
      <c r="A9" s="1" t="s">
        <v>218</v>
      </c>
      <c r="C9" s="22" t="s">
        <v>249</v>
      </c>
      <c r="E9" s="23" t="s">
        <v>976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221</v>
      </c>
      <c r="B10" s="1">
        <v>1</v>
      </c>
      <c r="C10" s="26" t="s">
        <v>1281</v>
      </c>
      <c r="D10" t="s">
        <v>252</v>
      </c>
      <c r="E10" s="27" t="s">
        <v>1282</v>
      </c>
      <c r="F10" s="28" t="s">
        <v>260</v>
      </c>
      <c r="G10" s="29">
        <v>250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1282</v>
      </c>
    </row>
    <row r="12" ht="52">
      <c r="A12" s="1" t="s">
        <v>229</v>
      </c>
      <c r="E12" s="32" t="s">
        <v>1380</v>
      </c>
    </row>
    <row r="13" ht="75">
      <c r="A13" s="1" t="s">
        <v>231</v>
      </c>
      <c r="E13" s="27" t="s">
        <v>295</v>
      </c>
    </row>
    <row r="14" ht="25">
      <c r="A14" s="1" t="s">
        <v>221</v>
      </c>
      <c r="B14" s="1">
        <v>2</v>
      </c>
      <c r="C14" s="26" t="s">
        <v>1225</v>
      </c>
      <c r="D14" t="s">
        <v>252</v>
      </c>
      <c r="E14" s="27" t="s">
        <v>1226</v>
      </c>
      <c r="F14" s="28" t="s">
        <v>271</v>
      </c>
      <c r="G14" s="29">
        <v>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1226</v>
      </c>
    </row>
    <row r="16" ht="52">
      <c r="A16" s="1" t="s">
        <v>229</v>
      </c>
      <c r="E16" s="32" t="s">
        <v>1381</v>
      </c>
    </row>
    <row r="17" ht="87.5">
      <c r="A17" s="1" t="s">
        <v>231</v>
      </c>
      <c r="E17" s="27" t="s">
        <v>1227</v>
      </c>
    </row>
    <row r="18">
      <c r="A18" s="1" t="s">
        <v>221</v>
      </c>
      <c r="B18" s="1">
        <v>3</v>
      </c>
      <c r="C18" s="26" t="s">
        <v>1382</v>
      </c>
      <c r="D18" t="s">
        <v>252</v>
      </c>
      <c r="E18" s="27" t="s">
        <v>1383</v>
      </c>
      <c r="F18" s="28" t="s">
        <v>260</v>
      </c>
      <c r="G18" s="29">
        <v>250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1383</v>
      </c>
    </row>
    <row r="20" ht="52">
      <c r="A20" s="1" t="s">
        <v>229</v>
      </c>
      <c r="E20" s="32" t="s">
        <v>1380</v>
      </c>
    </row>
    <row r="21" ht="37.5">
      <c r="A21" s="1" t="s">
        <v>231</v>
      </c>
      <c r="E21" s="27" t="s">
        <v>1384</v>
      </c>
    </row>
    <row r="22">
      <c r="A22" s="1" t="s">
        <v>221</v>
      </c>
      <c r="B22" s="1">
        <v>4</v>
      </c>
      <c r="C22" s="26" t="s">
        <v>1230</v>
      </c>
      <c r="D22" t="s">
        <v>252</v>
      </c>
      <c r="E22" s="27" t="s">
        <v>1231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1231</v>
      </c>
    </row>
    <row r="24" ht="52">
      <c r="A24" s="1" t="s">
        <v>229</v>
      </c>
      <c r="E24" s="32" t="s">
        <v>1165</v>
      </c>
    </row>
    <row r="25" ht="75">
      <c r="A25" s="1" t="s">
        <v>231</v>
      </c>
      <c r="E25" s="27" t="s">
        <v>1285</v>
      </c>
    </row>
    <row r="26">
      <c r="A26" s="1" t="s">
        <v>221</v>
      </c>
      <c r="B26" s="1">
        <v>5</v>
      </c>
      <c r="C26" s="26" t="s">
        <v>1385</v>
      </c>
      <c r="D26" t="s">
        <v>252</v>
      </c>
      <c r="E26" s="27" t="s">
        <v>1386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1386</v>
      </c>
    </row>
    <row r="28" ht="52">
      <c r="A28" s="1" t="s">
        <v>229</v>
      </c>
      <c r="E28" s="32" t="s">
        <v>1269</v>
      </c>
    </row>
    <row r="29" ht="150">
      <c r="A29" s="1" t="s">
        <v>231</v>
      </c>
      <c r="E29" s="27" t="s">
        <v>962</v>
      </c>
    </row>
    <row r="30">
      <c r="A30" s="1" t="s">
        <v>221</v>
      </c>
      <c r="B30" s="1">
        <v>6</v>
      </c>
      <c r="C30" s="26" t="s">
        <v>1387</v>
      </c>
      <c r="D30" t="s">
        <v>252</v>
      </c>
      <c r="E30" s="27" t="s">
        <v>1388</v>
      </c>
      <c r="F30" s="28" t="s">
        <v>271</v>
      </c>
      <c r="G30" s="29">
        <v>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1388</v>
      </c>
    </row>
    <row r="32" ht="52">
      <c r="A32" s="1" t="s">
        <v>229</v>
      </c>
      <c r="E32" s="32" t="s">
        <v>1269</v>
      </c>
    </row>
    <row r="33" ht="125">
      <c r="A33" s="1" t="s">
        <v>231</v>
      </c>
      <c r="E33" s="27" t="s">
        <v>965</v>
      </c>
    </row>
    <row r="34">
      <c r="A34" s="1" t="s">
        <v>221</v>
      </c>
      <c r="B34" s="1">
        <v>7</v>
      </c>
      <c r="C34" s="26" t="s">
        <v>1389</v>
      </c>
      <c r="D34" t="s">
        <v>252</v>
      </c>
      <c r="E34" s="27" t="s">
        <v>1390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1390</v>
      </c>
    </row>
    <row r="36" ht="52">
      <c r="A36" s="1" t="s">
        <v>229</v>
      </c>
      <c r="E36" s="32" t="s">
        <v>1391</v>
      </c>
    </row>
    <row r="37" ht="150">
      <c r="A37" s="1" t="s">
        <v>231</v>
      </c>
      <c r="E37" s="27" t="s">
        <v>962</v>
      </c>
    </row>
    <row r="38">
      <c r="A38" s="1" t="s">
        <v>221</v>
      </c>
      <c r="B38" s="1">
        <v>8</v>
      </c>
      <c r="C38" s="26" t="s">
        <v>1392</v>
      </c>
      <c r="D38" t="s">
        <v>252</v>
      </c>
      <c r="E38" s="27" t="s">
        <v>1393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1393</v>
      </c>
    </row>
    <row r="40" ht="52">
      <c r="A40" s="1" t="s">
        <v>229</v>
      </c>
      <c r="E40" s="32" t="s">
        <v>1165</v>
      </c>
    </row>
    <row r="41" ht="150">
      <c r="A41" s="1" t="s">
        <v>231</v>
      </c>
      <c r="E41" s="27" t="s">
        <v>962</v>
      </c>
    </row>
    <row r="42">
      <c r="A42" s="1" t="s">
        <v>221</v>
      </c>
      <c r="B42" s="1">
        <v>9</v>
      </c>
      <c r="C42" s="26" t="s">
        <v>1394</v>
      </c>
      <c r="D42" t="s">
        <v>252</v>
      </c>
      <c r="E42" s="27" t="s">
        <v>1395</v>
      </c>
      <c r="F42" s="28" t="s">
        <v>271</v>
      </c>
      <c r="G42" s="29">
        <v>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1395</v>
      </c>
    </row>
    <row r="44" ht="52">
      <c r="A44" s="1" t="s">
        <v>229</v>
      </c>
      <c r="E44" s="32" t="s">
        <v>1269</v>
      </c>
    </row>
    <row r="45" ht="125">
      <c r="A45" s="1" t="s">
        <v>231</v>
      </c>
      <c r="E45" s="27" t="s">
        <v>965</v>
      </c>
    </row>
    <row r="46">
      <c r="A46" s="1" t="s">
        <v>221</v>
      </c>
      <c r="B46" s="1">
        <v>10</v>
      </c>
      <c r="C46" s="26" t="s">
        <v>1396</v>
      </c>
      <c r="D46" t="s">
        <v>252</v>
      </c>
      <c r="E46" s="27" t="s">
        <v>1397</v>
      </c>
      <c r="F46" s="28" t="s">
        <v>260</v>
      </c>
      <c r="G46" s="29">
        <v>250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1397</v>
      </c>
    </row>
    <row r="48" ht="52">
      <c r="A48" s="1" t="s">
        <v>229</v>
      </c>
      <c r="E48" s="32" t="s">
        <v>1398</v>
      </c>
    </row>
    <row r="49" ht="100">
      <c r="A49" s="1" t="s">
        <v>231</v>
      </c>
      <c r="E49" s="27" t="s">
        <v>1399</v>
      </c>
    </row>
    <row r="50">
      <c r="A50" s="1" t="s">
        <v>221</v>
      </c>
      <c r="B50" s="1">
        <v>11</v>
      </c>
      <c r="C50" s="26" t="s">
        <v>1400</v>
      </c>
      <c r="D50" t="s">
        <v>252</v>
      </c>
      <c r="E50" s="27" t="s">
        <v>1401</v>
      </c>
      <c r="F50" s="28" t="s">
        <v>271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1401</v>
      </c>
    </row>
    <row r="52" ht="52">
      <c r="A52" s="1" t="s">
        <v>229</v>
      </c>
      <c r="E52" s="32" t="s">
        <v>1269</v>
      </c>
    </row>
    <row r="53" ht="100">
      <c r="A53" s="1" t="s">
        <v>231</v>
      </c>
      <c r="E53" s="27" t="s">
        <v>1250</v>
      </c>
    </row>
    <row r="54">
      <c r="A54" s="1" t="s">
        <v>221</v>
      </c>
      <c r="B54" s="1">
        <v>12</v>
      </c>
      <c r="C54" s="26" t="s">
        <v>1244</v>
      </c>
      <c r="D54" t="s">
        <v>252</v>
      </c>
      <c r="E54" s="27" t="s">
        <v>1245</v>
      </c>
      <c r="F54" s="28" t="s">
        <v>716</v>
      </c>
      <c r="G54" s="29">
        <v>24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1245</v>
      </c>
    </row>
    <row r="56" ht="52">
      <c r="A56" s="1" t="s">
        <v>229</v>
      </c>
      <c r="E56" s="32" t="s">
        <v>1307</v>
      </c>
    </row>
    <row r="57" ht="87.5">
      <c r="A57" s="1" t="s">
        <v>231</v>
      </c>
      <c r="E57" s="27" t="s">
        <v>1247</v>
      </c>
    </row>
    <row r="58">
      <c r="A58" s="1" t="s">
        <v>221</v>
      </c>
      <c r="B58" s="1">
        <v>13</v>
      </c>
      <c r="C58" s="26" t="s">
        <v>1254</v>
      </c>
      <c r="D58" t="s">
        <v>252</v>
      </c>
      <c r="E58" s="27" t="s">
        <v>1255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1255</v>
      </c>
    </row>
    <row r="60" ht="52">
      <c r="A60" s="1" t="s">
        <v>229</v>
      </c>
      <c r="E60" s="32" t="s">
        <v>1165</v>
      </c>
    </row>
    <row r="61" ht="25">
      <c r="A61" s="1" t="s">
        <v>231</v>
      </c>
      <c r="E61" s="27" t="s">
        <v>1402</v>
      </c>
    </row>
    <row r="62" ht="13">
      <c r="A62" s="1" t="s">
        <v>218</v>
      </c>
      <c r="C62" s="22" t="s">
        <v>1220</v>
      </c>
      <c r="E62" s="23" t="s">
        <v>1322</v>
      </c>
      <c r="L62" s="24">
        <f>SUMIFS(L63:L70,A63:A70,"P")</f>
        <v>0</v>
      </c>
      <c r="M62" s="24">
        <f>SUMIFS(M63:M70,A63:A70,"P")</f>
        <v>0</v>
      </c>
      <c r="N62" s="25"/>
    </row>
    <row r="63">
      <c r="A63" s="1" t="s">
        <v>221</v>
      </c>
      <c r="B63" s="1">
        <v>38</v>
      </c>
      <c r="C63" s="26" t="s">
        <v>1403</v>
      </c>
      <c r="D63" t="s">
        <v>252</v>
      </c>
      <c r="E63" s="27" t="s">
        <v>1404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1404</v>
      </c>
    </row>
    <row r="65" ht="52">
      <c r="A65" s="1" t="s">
        <v>229</v>
      </c>
      <c r="E65" s="32" t="s">
        <v>1165</v>
      </c>
    </row>
    <row r="66" ht="150">
      <c r="A66" s="1" t="s">
        <v>231</v>
      </c>
      <c r="E66" s="27" t="s">
        <v>1288</v>
      </c>
    </row>
    <row r="67">
      <c r="A67" s="1" t="s">
        <v>221</v>
      </c>
      <c r="B67" s="1">
        <v>39</v>
      </c>
      <c r="C67" s="26" t="s">
        <v>1405</v>
      </c>
      <c r="D67" t="s">
        <v>252</v>
      </c>
      <c r="E67" s="27" t="s">
        <v>1406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1406</v>
      </c>
    </row>
    <row r="69" ht="52">
      <c r="A69" s="1" t="s">
        <v>229</v>
      </c>
      <c r="E69" s="32" t="s">
        <v>1165</v>
      </c>
    </row>
    <row r="70" ht="137.5">
      <c r="A70" s="1" t="s">
        <v>231</v>
      </c>
      <c r="E70" s="27" t="s">
        <v>1407</v>
      </c>
    </row>
    <row r="71" ht="13">
      <c r="A71" s="1" t="s">
        <v>218</v>
      </c>
      <c r="C71" s="22" t="s">
        <v>1147</v>
      </c>
      <c r="E71" s="23" t="s">
        <v>1148</v>
      </c>
      <c r="L71" s="24">
        <f>SUMIFS(L72:L91,A72:A91,"P")</f>
        <v>0</v>
      </c>
      <c r="M71" s="24">
        <f>SUMIFS(M72:M91,A72:A91,"P")</f>
        <v>0</v>
      </c>
      <c r="N71" s="25"/>
    </row>
    <row r="72" ht="25">
      <c r="A72" s="1" t="s">
        <v>221</v>
      </c>
      <c r="B72" s="1">
        <v>33</v>
      </c>
      <c r="C72" s="26" t="s">
        <v>1408</v>
      </c>
      <c r="D72" t="s">
        <v>252</v>
      </c>
      <c r="E72" s="27" t="s">
        <v>1409</v>
      </c>
      <c r="F72" s="28" t="s">
        <v>271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 ht="25">
      <c r="A73" s="1" t="s">
        <v>227</v>
      </c>
      <c r="E73" s="27" t="s">
        <v>1409</v>
      </c>
    </row>
    <row r="74" ht="52">
      <c r="A74" s="1" t="s">
        <v>229</v>
      </c>
      <c r="E74" s="32" t="s">
        <v>1165</v>
      </c>
    </row>
    <row r="75" ht="150">
      <c r="A75" s="1" t="s">
        <v>231</v>
      </c>
      <c r="E75" s="27" t="s">
        <v>1288</v>
      </c>
    </row>
    <row r="76">
      <c r="A76" s="1" t="s">
        <v>221</v>
      </c>
      <c r="B76" s="1">
        <v>34</v>
      </c>
      <c r="C76" s="26" t="s">
        <v>1410</v>
      </c>
      <c r="D76" t="s">
        <v>252</v>
      </c>
      <c r="E76" s="27" t="s">
        <v>1411</v>
      </c>
      <c r="F76" s="28" t="s">
        <v>271</v>
      </c>
      <c r="G76" s="29">
        <v>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1411</v>
      </c>
    </row>
    <row r="78" ht="52">
      <c r="A78" s="1" t="s">
        <v>229</v>
      </c>
      <c r="E78" s="32" t="s">
        <v>1165</v>
      </c>
    </row>
    <row r="79" ht="125">
      <c r="A79" s="1" t="s">
        <v>231</v>
      </c>
      <c r="E79" s="27" t="s">
        <v>1412</v>
      </c>
    </row>
    <row r="80">
      <c r="A80" s="1" t="s">
        <v>221</v>
      </c>
      <c r="B80" s="1">
        <v>35</v>
      </c>
      <c r="C80" s="26" t="s">
        <v>1293</v>
      </c>
      <c r="D80" t="s">
        <v>252</v>
      </c>
      <c r="E80" s="27" t="s">
        <v>1294</v>
      </c>
      <c r="F80" s="28" t="s">
        <v>1213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226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1294</v>
      </c>
    </row>
    <row r="82" ht="52">
      <c r="A82" s="1" t="s">
        <v>229</v>
      </c>
      <c r="E82" s="32" t="s">
        <v>1165</v>
      </c>
    </row>
    <row r="83" ht="25">
      <c r="A83" s="1" t="s">
        <v>231</v>
      </c>
      <c r="E83" s="27" t="s">
        <v>1413</v>
      </c>
    </row>
    <row r="84">
      <c r="A84" s="1" t="s">
        <v>221</v>
      </c>
      <c r="B84" s="1">
        <v>36</v>
      </c>
      <c r="C84" s="26" t="s">
        <v>1414</v>
      </c>
      <c r="D84" t="s">
        <v>252</v>
      </c>
      <c r="E84" s="27" t="s">
        <v>1415</v>
      </c>
      <c r="F84" s="28" t="s">
        <v>271</v>
      </c>
      <c r="G84" s="29">
        <v>2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1415</v>
      </c>
    </row>
    <row r="86" ht="52">
      <c r="A86" s="1" t="s">
        <v>229</v>
      </c>
      <c r="E86" s="32" t="s">
        <v>1269</v>
      </c>
    </row>
    <row r="87" ht="150">
      <c r="A87" s="1" t="s">
        <v>231</v>
      </c>
      <c r="E87" s="27" t="s">
        <v>1288</v>
      </c>
    </row>
    <row r="88" ht="37.5">
      <c r="A88" s="1" t="s">
        <v>221</v>
      </c>
      <c r="B88" s="1">
        <v>37</v>
      </c>
      <c r="C88" s="26" t="s">
        <v>237</v>
      </c>
      <c r="D88" t="s">
        <v>238</v>
      </c>
      <c r="E88" s="27" t="s">
        <v>239</v>
      </c>
      <c r="F88" s="28" t="s">
        <v>225</v>
      </c>
      <c r="G88" s="29">
        <v>0.050000000000000003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228</v>
      </c>
    </row>
    <row r="90" ht="52">
      <c r="A90" s="1" t="s">
        <v>229</v>
      </c>
      <c r="E90" s="32" t="s">
        <v>1416</v>
      </c>
    </row>
    <row r="91" ht="87.5">
      <c r="A91" s="1" t="s">
        <v>231</v>
      </c>
      <c r="E91" s="27" t="s">
        <v>232</v>
      </c>
    </row>
    <row r="92" ht="13">
      <c r="A92" s="1" t="s">
        <v>218</v>
      </c>
      <c r="C92" s="22" t="s">
        <v>199</v>
      </c>
      <c r="E92" s="23" t="s">
        <v>1157</v>
      </c>
      <c r="L92" s="24">
        <f>SUMIFS(L93:L108,A93:A108,"P")</f>
        <v>0</v>
      </c>
      <c r="M92" s="24">
        <f>SUMIFS(M93:M108,A93:A108,"P")</f>
        <v>0</v>
      </c>
      <c r="N92" s="25"/>
    </row>
    <row r="93" ht="25">
      <c r="A93" s="1" t="s">
        <v>221</v>
      </c>
      <c r="B93" s="1">
        <v>40</v>
      </c>
      <c r="C93" s="26" t="s">
        <v>1417</v>
      </c>
      <c r="D93" t="s">
        <v>252</v>
      </c>
      <c r="E93" s="27" t="s">
        <v>1418</v>
      </c>
      <c r="F93" s="28" t="s">
        <v>271</v>
      </c>
      <c r="G93" s="29">
        <v>1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226</v>
      </c>
      <c r="O93" s="31">
        <f>M93*AA93</f>
        <v>0</v>
      </c>
      <c r="P93" s="1">
        <v>3</v>
      </c>
      <c r="AA93" s="1">
        <f>IF(P93=1,$O$3,IF(P93=2,$O$4,$O$5))</f>
        <v>0</v>
      </c>
    </row>
    <row r="94" ht="25">
      <c r="A94" s="1" t="s">
        <v>227</v>
      </c>
      <c r="E94" s="27" t="s">
        <v>1418</v>
      </c>
    </row>
    <row r="95" ht="52">
      <c r="A95" s="1" t="s">
        <v>229</v>
      </c>
      <c r="E95" s="32" t="s">
        <v>1165</v>
      </c>
    </row>
    <row r="96" ht="25">
      <c r="A96" s="1" t="s">
        <v>231</v>
      </c>
      <c r="E96" s="27" t="s">
        <v>1419</v>
      </c>
    </row>
    <row r="97">
      <c r="A97" s="1" t="s">
        <v>221</v>
      </c>
      <c r="B97" s="1">
        <v>41</v>
      </c>
      <c r="C97" s="26" t="s">
        <v>1420</v>
      </c>
      <c r="D97" t="s">
        <v>252</v>
      </c>
      <c r="E97" s="27" t="s">
        <v>1421</v>
      </c>
      <c r="F97" s="28" t="s">
        <v>271</v>
      </c>
      <c r="G97" s="29">
        <v>1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226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1421</v>
      </c>
    </row>
    <row r="99" ht="52">
      <c r="A99" s="1" t="s">
        <v>229</v>
      </c>
      <c r="E99" s="32" t="s">
        <v>1165</v>
      </c>
    </row>
    <row r="100" ht="25">
      <c r="A100" s="1" t="s">
        <v>231</v>
      </c>
      <c r="E100" s="27" t="s">
        <v>1422</v>
      </c>
    </row>
    <row r="101">
      <c r="A101" s="1" t="s">
        <v>221</v>
      </c>
      <c r="B101" s="1">
        <v>42</v>
      </c>
      <c r="C101" s="26" t="s">
        <v>1305</v>
      </c>
      <c r="D101" t="s">
        <v>252</v>
      </c>
      <c r="E101" s="27" t="s">
        <v>1306</v>
      </c>
      <c r="F101" s="28" t="s">
        <v>716</v>
      </c>
      <c r="G101" s="29">
        <v>40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1306</v>
      </c>
    </row>
    <row r="103" ht="52">
      <c r="A103" s="1" t="s">
        <v>229</v>
      </c>
      <c r="E103" s="32" t="s">
        <v>1311</v>
      </c>
    </row>
    <row r="104" ht="87.5">
      <c r="A104" s="1" t="s">
        <v>231</v>
      </c>
      <c r="E104" s="27" t="s">
        <v>1308</v>
      </c>
    </row>
    <row r="105">
      <c r="A105" s="1" t="s">
        <v>221</v>
      </c>
      <c r="B105" s="1">
        <v>43</v>
      </c>
      <c r="C105" s="26" t="s">
        <v>1423</v>
      </c>
      <c r="D105" t="s">
        <v>252</v>
      </c>
      <c r="E105" s="27" t="s">
        <v>1319</v>
      </c>
      <c r="F105" s="28" t="s">
        <v>271</v>
      </c>
      <c r="G105" s="29">
        <v>1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1319</v>
      </c>
    </row>
    <row r="107" ht="52">
      <c r="A107" s="1" t="s">
        <v>229</v>
      </c>
      <c r="E107" s="32" t="s">
        <v>1165</v>
      </c>
    </row>
    <row r="108" ht="87.5">
      <c r="A108" s="1" t="s">
        <v>231</v>
      </c>
      <c r="E108" s="27" t="s">
        <v>1424</v>
      </c>
    </row>
    <row r="109" ht="13">
      <c r="A109" s="1" t="s">
        <v>218</v>
      </c>
      <c r="C109" s="22" t="s">
        <v>1425</v>
      </c>
      <c r="E109" s="23" t="s">
        <v>1426</v>
      </c>
      <c r="L109" s="24">
        <f>SUMIFS(L110:L185,A110:A185,"P")</f>
        <v>0</v>
      </c>
      <c r="M109" s="24">
        <f>SUMIFS(M110:M185,A110:A185,"P")</f>
        <v>0</v>
      </c>
      <c r="N109" s="25"/>
    </row>
    <row r="110">
      <c r="A110" s="1" t="s">
        <v>221</v>
      </c>
      <c r="B110" s="1">
        <v>14</v>
      </c>
      <c r="C110" s="26" t="s">
        <v>1427</v>
      </c>
      <c r="D110" t="s">
        <v>252</v>
      </c>
      <c r="E110" s="27" t="s">
        <v>1428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1428</v>
      </c>
    </row>
    <row r="112" ht="52">
      <c r="A112" s="1" t="s">
        <v>229</v>
      </c>
      <c r="E112" s="32" t="s">
        <v>1391</v>
      </c>
    </row>
    <row r="113" ht="150">
      <c r="A113" s="1" t="s">
        <v>231</v>
      </c>
      <c r="E113" s="27" t="s">
        <v>962</v>
      </c>
    </row>
    <row r="114">
      <c r="A114" s="1" t="s">
        <v>221</v>
      </c>
      <c r="B114" s="1">
        <v>15</v>
      </c>
      <c r="C114" s="26" t="s">
        <v>1429</v>
      </c>
      <c r="D114" t="s">
        <v>252</v>
      </c>
      <c r="E114" s="27" t="s">
        <v>1430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1430</v>
      </c>
    </row>
    <row r="116" ht="52">
      <c r="A116" s="1" t="s">
        <v>229</v>
      </c>
      <c r="E116" s="32" t="s">
        <v>1391</v>
      </c>
    </row>
    <row r="117" ht="137.5">
      <c r="A117" s="1" t="s">
        <v>231</v>
      </c>
      <c r="E117" s="27" t="s">
        <v>1407</v>
      </c>
    </row>
    <row r="118" ht="25">
      <c r="A118" s="1" t="s">
        <v>221</v>
      </c>
      <c r="B118" s="1">
        <v>16</v>
      </c>
      <c r="C118" s="26" t="s">
        <v>1431</v>
      </c>
      <c r="D118" t="s">
        <v>252</v>
      </c>
      <c r="E118" s="27" t="s">
        <v>1432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25">
      <c r="A119" s="1" t="s">
        <v>227</v>
      </c>
      <c r="E119" s="27" t="s">
        <v>1432</v>
      </c>
    </row>
    <row r="120" ht="52">
      <c r="A120" s="1" t="s">
        <v>229</v>
      </c>
      <c r="E120" s="32" t="s">
        <v>1433</v>
      </c>
    </row>
    <row r="121" ht="150">
      <c r="A121" s="1" t="s">
        <v>231</v>
      </c>
      <c r="E121" s="27" t="s">
        <v>962</v>
      </c>
    </row>
    <row r="122">
      <c r="A122" s="1" t="s">
        <v>221</v>
      </c>
      <c r="B122" s="1">
        <v>17</v>
      </c>
      <c r="C122" s="26" t="s">
        <v>1434</v>
      </c>
      <c r="D122" t="s">
        <v>252</v>
      </c>
      <c r="E122" s="27" t="s">
        <v>1435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1435</v>
      </c>
    </row>
    <row r="124" ht="52">
      <c r="A124" s="1" t="s">
        <v>229</v>
      </c>
      <c r="E124" s="32" t="s">
        <v>1433</v>
      </c>
    </row>
    <row r="125" ht="137.5">
      <c r="A125" s="1" t="s">
        <v>231</v>
      </c>
      <c r="E125" s="27" t="s">
        <v>1407</v>
      </c>
    </row>
    <row r="126" ht="25">
      <c r="A126" s="1" t="s">
        <v>221</v>
      </c>
      <c r="B126" s="1">
        <v>18</v>
      </c>
      <c r="C126" s="26" t="s">
        <v>1436</v>
      </c>
      <c r="D126" t="s">
        <v>252</v>
      </c>
      <c r="E126" s="27" t="s">
        <v>1437</v>
      </c>
      <c r="F126" s="28" t="s">
        <v>271</v>
      </c>
      <c r="G126" s="29">
        <v>4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 ht="25">
      <c r="A127" s="1" t="s">
        <v>227</v>
      </c>
      <c r="E127" s="27" t="s">
        <v>1437</v>
      </c>
    </row>
    <row r="128" ht="52">
      <c r="A128" s="1" t="s">
        <v>229</v>
      </c>
      <c r="E128" s="32" t="s">
        <v>1438</v>
      </c>
    </row>
    <row r="129" ht="150">
      <c r="A129" s="1" t="s">
        <v>231</v>
      </c>
      <c r="E129" s="27" t="s">
        <v>962</v>
      </c>
    </row>
    <row r="130" ht="25">
      <c r="A130" s="1" t="s">
        <v>221</v>
      </c>
      <c r="B130" s="1">
        <v>19</v>
      </c>
      <c r="C130" s="26" t="s">
        <v>1439</v>
      </c>
      <c r="D130" t="s">
        <v>252</v>
      </c>
      <c r="E130" s="27" t="s">
        <v>1440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 ht="25">
      <c r="A131" s="1" t="s">
        <v>227</v>
      </c>
      <c r="E131" s="27" t="s">
        <v>1440</v>
      </c>
    </row>
    <row r="132" ht="52">
      <c r="A132" s="1" t="s">
        <v>229</v>
      </c>
      <c r="E132" s="32" t="s">
        <v>1433</v>
      </c>
    </row>
    <row r="133" ht="150">
      <c r="A133" s="1" t="s">
        <v>231</v>
      </c>
      <c r="E133" s="27" t="s">
        <v>962</v>
      </c>
    </row>
    <row r="134">
      <c r="A134" s="1" t="s">
        <v>221</v>
      </c>
      <c r="B134" s="1">
        <v>20</v>
      </c>
      <c r="C134" s="26" t="s">
        <v>1441</v>
      </c>
      <c r="D134" t="s">
        <v>252</v>
      </c>
      <c r="E134" s="27" t="s">
        <v>1442</v>
      </c>
      <c r="F134" s="28" t="s">
        <v>271</v>
      </c>
      <c r="G134" s="29">
        <v>5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1442</v>
      </c>
    </row>
    <row r="136" ht="52">
      <c r="A136" s="1" t="s">
        <v>229</v>
      </c>
      <c r="E136" s="32" t="s">
        <v>1443</v>
      </c>
    </row>
    <row r="137" ht="137.5">
      <c r="A137" s="1" t="s">
        <v>231</v>
      </c>
      <c r="E137" s="27" t="s">
        <v>1407</v>
      </c>
    </row>
    <row r="138">
      <c r="A138" s="1" t="s">
        <v>221</v>
      </c>
      <c r="B138" s="1">
        <v>21</v>
      </c>
      <c r="C138" s="26" t="s">
        <v>1444</v>
      </c>
      <c r="D138" t="s">
        <v>252</v>
      </c>
      <c r="E138" s="27" t="s">
        <v>1445</v>
      </c>
      <c r="F138" s="28" t="s">
        <v>271</v>
      </c>
      <c r="G138" s="29">
        <v>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1445</v>
      </c>
    </row>
    <row r="140" ht="52">
      <c r="A140" s="1" t="s">
        <v>229</v>
      </c>
      <c r="E140" s="32" t="s">
        <v>1269</v>
      </c>
    </row>
    <row r="141" ht="150">
      <c r="A141" s="1" t="s">
        <v>231</v>
      </c>
      <c r="E141" s="27" t="s">
        <v>962</v>
      </c>
    </row>
    <row r="142">
      <c r="A142" s="1" t="s">
        <v>221</v>
      </c>
      <c r="B142" s="1">
        <v>22</v>
      </c>
      <c r="C142" s="26" t="s">
        <v>1446</v>
      </c>
      <c r="D142" t="s">
        <v>252</v>
      </c>
      <c r="E142" s="27" t="s">
        <v>1447</v>
      </c>
      <c r="F142" s="28" t="s">
        <v>271</v>
      </c>
      <c r="G142" s="29">
        <v>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1447</v>
      </c>
    </row>
    <row r="144" ht="52">
      <c r="A144" s="1" t="s">
        <v>229</v>
      </c>
      <c r="E144" s="32" t="s">
        <v>1269</v>
      </c>
    </row>
    <row r="145" ht="137.5">
      <c r="A145" s="1" t="s">
        <v>231</v>
      </c>
      <c r="E145" s="27" t="s">
        <v>1407</v>
      </c>
    </row>
    <row r="146">
      <c r="A146" s="1" t="s">
        <v>221</v>
      </c>
      <c r="B146" s="1">
        <v>23</v>
      </c>
      <c r="C146" s="26" t="s">
        <v>1448</v>
      </c>
      <c r="D146" t="s">
        <v>252</v>
      </c>
      <c r="E146" s="27" t="s">
        <v>1449</v>
      </c>
      <c r="F146" s="28" t="s">
        <v>271</v>
      </c>
      <c r="G146" s="29">
        <v>20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226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1449</v>
      </c>
    </row>
    <row r="148" ht="52">
      <c r="A148" s="1" t="s">
        <v>229</v>
      </c>
      <c r="E148" s="32" t="s">
        <v>1450</v>
      </c>
    </row>
    <row r="149">
      <c r="A149" s="1" t="s">
        <v>231</v>
      </c>
      <c r="E149" s="27" t="s">
        <v>1449</v>
      </c>
    </row>
    <row r="150" ht="25">
      <c r="A150" s="1" t="s">
        <v>221</v>
      </c>
      <c r="B150" s="1">
        <v>24</v>
      </c>
      <c r="C150" s="26" t="s">
        <v>1451</v>
      </c>
      <c r="D150" t="s">
        <v>252</v>
      </c>
      <c r="E150" s="27" t="s">
        <v>1452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 ht="25">
      <c r="A151" s="1" t="s">
        <v>227</v>
      </c>
      <c r="E151" s="27" t="s">
        <v>1452</v>
      </c>
    </row>
    <row r="152" ht="52">
      <c r="A152" s="1" t="s">
        <v>229</v>
      </c>
      <c r="E152" s="32" t="s">
        <v>1165</v>
      </c>
    </row>
    <row r="153" ht="150">
      <c r="A153" s="1" t="s">
        <v>231</v>
      </c>
      <c r="E153" s="27" t="s">
        <v>962</v>
      </c>
    </row>
    <row r="154" ht="25">
      <c r="A154" s="1" t="s">
        <v>221</v>
      </c>
      <c r="B154" s="1">
        <v>25</v>
      </c>
      <c r="C154" s="26" t="s">
        <v>1453</v>
      </c>
      <c r="D154" t="s">
        <v>252</v>
      </c>
      <c r="E154" s="27" t="s">
        <v>1454</v>
      </c>
      <c r="F154" s="28" t="s">
        <v>271</v>
      </c>
      <c r="G154" s="29">
        <v>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 ht="25">
      <c r="A155" s="1" t="s">
        <v>227</v>
      </c>
      <c r="E155" s="27" t="s">
        <v>1454</v>
      </c>
    </row>
    <row r="156" ht="52">
      <c r="A156" s="1" t="s">
        <v>229</v>
      </c>
      <c r="E156" s="32" t="s">
        <v>1165</v>
      </c>
    </row>
    <row r="157" ht="150">
      <c r="A157" s="1" t="s">
        <v>231</v>
      </c>
      <c r="E157" s="27" t="s">
        <v>962</v>
      </c>
    </row>
    <row r="158">
      <c r="A158" s="1" t="s">
        <v>221</v>
      </c>
      <c r="B158" s="1">
        <v>26</v>
      </c>
      <c r="C158" s="26" t="s">
        <v>1455</v>
      </c>
      <c r="D158" t="s">
        <v>252</v>
      </c>
      <c r="E158" s="27" t="s">
        <v>1456</v>
      </c>
      <c r="F158" s="28" t="s">
        <v>271</v>
      </c>
      <c r="G158" s="29">
        <v>2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1456</v>
      </c>
    </row>
    <row r="160" ht="52">
      <c r="A160" s="1" t="s">
        <v>229</v>
      </c>
      <c r="E160" s="32" t="s">
        <v>1269</v>
      </c>
    </row>
    <row r="161" ht="137.5">
      <c r="A161" s="1" t="s">
        <v>231</v>
      </c>
      <c r="E161" s="27" t="s">
        <v>1407</v>
      </c>
    </row>
    <row r="162" ht="25">
      <c r="A162" s="1" t="s">
        <v>221</v>
      </c>
      <c r="B162" s="1">
        <v>27</v>
      </c>
      <c r="C162" s="26" t="s">
        <v>1457</v>
      </c>
      <c r="D162" t="s">
        <v>252</v>
      </c>
      <c r="E162" s="27" t="s">
        <v>1458</v>
      </c>
      <c r="F162" s="28" t="s">
        <v>271</v>
      </c>
      <c r="G162" s="29">
        <v>5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 ht="25">
      <c r="A163" s="1" t="s">
        <v>227</v>
      </c>
      <c r="E163" s="27" t="s">
        <v>1458</v>
      </c>
    </row>
    <row r="164" ht="52">
      <c r="A164" s="1" t="s">
        <v>229</v>
      </c>
      <c r="E164" s="32" t="s">
        <v>1272</v>
      </c>
    </row>
    <row r="165" ht="175">
      <c r="A165" s="1" t="s">
        <v>231</v>
      </c>
      <c r="E165" s="27" t="s">
        <v>1459</v>
      </c>
    </row>
    <row r="166">
      <c r="A166" s="1" t="s">
        <v>221</v>
      </c>
      <c r="B166" s="1">
        <v>28</v>
      </c>
      <c r="C166" s="26" t="s">
        <v>1460</v>
      </c>
      <c r="D166" t="s">
        <v>252</v>
      </c>
      <c r="E166" s="27" t="s">
        <v>1461</v>
      </c>
      <c r="F166" s="28" t="s">
        <v>271</v>
      </c>
      <c r="G166" s="29">
        <v>1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1461</v>
      </c>
    </row>
    <row r="168" ht="52">
      <c r="A168" s="1" t="s">
        <v>229</v>
      </c>
      <c r="E168" s="32" t="s">
        <v>1165</v>
      </c>
    </row>
    <row r="169" ht="175">
      <c r="A169" s="1" t="s">
        <v>231</v>
      </c>
      <c r="E169" s="27" t="s">
        <v>1459</v>
      </c>
    </row>
    <row r="170">
      <c r="A170" s="1" t="s">
        <v>221</v>
      </c>
      <c r="B170" s="1">
        <v>29</v>
      </c>
      <c r="C170" s="26" t="s">
        <v>1462</v>
      </c>
      <c r="D170" t="s">
        <v>252</v>
      </c>
      <c r="E170" s="27" t="s">
        <v>1463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1463</v>
      </c>
    </row>
    <row r="172" ht="52">
      <c r="A172" s="1" t="s">
        <v>229</v>
      </c>
      <c r="E172" s="32" t="s">
        <v>1165</v>
      </c>
    </row>
    <row r="173" ht="175">
      <c r="A173" s="1" t="s">
        <v>231</v>
      </c>
      <c r="E173" s="27" t="s">
        <v>1459</v>
      </c>
    </row>
    <row r="174" ht="25">
      <c r="A174" s="1" t="s">
        <v>221</v>
      </c>
      <c r="B174" s="1">
        <v>30</v>
      </c>
      <c r="C174" s="26" t="s">
        <v>1464</v>
      </c>
      <c r="D174" t="s">
        <v>252</v>
      </c>
      <c r="E174" s="27" t="s">
        <v>1465</v>
      </c>
      <c r="F174" s="28" t="s">
        <v>271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 ht="25">
      <c r="A175" s="1" t="s">
        <v>227</v>
      </c>
      <c r="E175" s="27" t="s">
        <v>1465</v>
      </c>
    </row>
    <row r="176" ht="52">
      <c r="A176" s="1" t="s">
        <v>229</v>
      </c>
      <c r="E176" s="32" t="s">
        <v>1165</v>
      </c>
    </row>
    <row r="177" ht="175">
      <c r="A177" s="1" t="s">
        <v>231</v>
      </c>
      <c r="E177" s="27" t="s">
        <v>1459</v>
      </c>
    </row>
    <row r="178">
      <c r="A178" s="1" t="s">
        <v>221</v>
      </c>
      <c r="B178" s="1">
        <v>31</v>
      </c>
      <c r="C178" s="26" t="s">
        <v>1466</v>
      </c>
      <c r="D178" t="s">
        <v>252</v>
      </c>
      <c r="E178" s="27" t="s">
        <v>1467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1467</v>
      </c>
    </row>
    <row r="180" ht="52">
      <c r="A180" s="1" t="s">
        <v>229</v>
      </c>
      <c r="E180" s="32" t="s">
        <v>1391</v>
      </c>
    </row>
    <row r="181" ht="150">
      <c r="A181" s="1" t="s">
        <v>231</v>
      </c>
      <c r="E181" s="27" t="s">
        <v>962</v>
      </c>
    </row>
    <row r="182">
      <c r="A182" s="1" t="s">
        <v>221</v>
      </c>
      <c r="B182" s="1">
        <v>32</v>
      </c>
      <c r="C182" s="26" t="s">
        <v>1468</v>
      </c>
      <c r="D182" t="s">
        <v>252</v>
      </c>
      <c r="E182" s="27" t="s">
        <v>1469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1469</v>
      </c>
    </row>
    <row r="184" ht="52">
      <c r="A184" s="1" t="s">
        <v>229</v>
      </c>
      <c r="E184" s="32" t="s">
        <v>1391</v>
      </c>
    </row>
    <row r="185" ht="125">
      <c r="A185" s="1" t="s">
        <v>231</v>
      </c>
      <c r="E185" s="27" t="s">
        <v>965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COUNTIFS(L8:L200,"=0",A8:A200,"P")+COUNTIFS(L8:L200,"",A8:A200,"P")+SUM(Q8:Q200)</f>
        <v>0</v>
      </c>
    </row>
    <row r="8" ht="13">
      <c r="A8" s="1" t="s">
        <v>216</v>
      </c>
      <c r="C8" s="22" t="s">
        <v>1470</v>
      </c>
      <c r="E8" s="23" t="s">
        <v>37</v>
      </c>
      <c r="L8" s="24">
        <f>L9+L154+L191</f>
        <v>0</v>
      </c>
      <c r="M8" s="24">
        <f>M9+M154+M191</f>
        <v>0</v>
      </c>
      <c r="N8" s="25"/>
    </row>
    <row r="9" ht="13">
      <c r="A9" s="1" t="s">
        <v>218</v>
      </c>
      <c r="C9" s="22" t="s">
        <v>249</v>
      </c>
      <c r="E9" s="23" t="s">
        <v>1471</v>
      </c>
      <c r="L9" s="24">
        <f>SUMIFS(L10:L153,A10:A153,"P")</f>
        <v>0</v>
      </c>
      <c r="M9" s="24">
        <f>SUMIFS(M10:M153,A10:A153,"P")</f>
        <v>0</v>
      </c>
      <c r="N9" s="25"/>
    </row>
    <row r="10">
      <c r="A10" s="1" t="s">
        <v>221</v>
      </c>
      <c r="B10" s="1">
        <v>1</v>
      </c>
      <c r="C10" s="26" t="s">
        <v>1472</v>
      </c>
      <c r="D10" t="s">
        <v>252</v>
      </c>
      <c r="E10" s="27" t="s">
        <v>1473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1473</v>
      </c>
    </row>
    <row r="12" ht="52">
      <c r="A12" s="1" t="s">
        <v>229</v>
      </c>
      <c r="E12" s="32" t="s">
        <v>1474</v>
      </c>
    </row>
    <row r="13" ht="150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1475</v>
      </c>
      <c r="D14" t="s">
        <v>252</v>
      </c>
      <c r="E14" s="27" t="s">
        <v>1476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1476</v>
      </c>
    </row>
    <row r="16" ht="52">
      <c r="A16" s="1" t="s">
        <v>229</v>
      </c>
      <c r="E16" s="32" t="s">
        <v>1474</v>
      </c>
    </row>
    <row r="17" ht="137.5">
      <c r="A17" s="1" t="s">
        <v>231</v>
      </c>
      <c r="E17" s="27" t="s">
        <v>1407</v>
      </c>
    </row>
    <row r="18">
      <c r="A18" s="1" t="s">
        <v>221</v>
      </c>
      <c r="B18" s="1">
        <v>3</v>
      </c>
      <c r="C18" s="26" t="s">
        <v>1477</v>
      </c>
      <c r="D18" t="s">
        <v>252</v>
      </c>
      <c r="E18" s="27" t="s">
        <v>1478</v>
      </c>
      <c r="F18" s="28" t="s">
        <v>271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1478</v>
      </c>
    </row>
    <row r="20" ht="52">
      <c r="A20" s="1" t="s">
        <v>229</v>
      </c>
      <c r="E20" s="32" t="s">
        <v>1479</v>
      </c>
    </row>
    <row r="21" ht="150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1480</v>
      </c>
      <c r="D22" t="s">
        <v>252</v>
      </c>
      <c r="E22" s="27" t="s">
        <v>1481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1481</v>
      </c>
    </row>
    <row r="24" ht="52">
      <c r="A24" s="1" t="s">
        <v>229</v>
      </c>
      <c r="E24" s="32" t="s">
        <v>1479</v>
      </c>
    </row>
    <row r="25" ht="125">
      <c r="A25" s="1" t="s">
        <v>231</v>
      </c>
      <c r="E25" s="27" t="s">
        <v>965</v>
      </c>
    </row>
    <row r="26" ht="25">
      <c r="A26" s="1" t="s">
        <v>221</v>
      </c>
      <c r="B26" s="1">
        <v>5</v>
      </c>
      <c r="C26" s="26" t="s">
        <v>1482</v>
      </c>
      <c r="D26" t="s">
        <v>252</v>
      </c>
      <c r="E26" s="27" t="s">
        <v>1483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1483</v>
      </c>
    </row>
    <row r="28" ht="52">
      <c r="A28" s="1" t="s">
        <v>229</v>
      </c>
      <c r="E28" s="32" t="s">
        <v>1484</v>
      </c>
    </row>
    <row r="29" ht="150">
      <c r="A29" s="1" t="s">
        <v>231</v>
      </c>
      <c r="E29" s="27" t="s">
        <v>962</v>
      </c>
    </row>
    <row r="30">
      <c r="A30" s="1" t="s">
        <v>221</v>
      </c>
      <c r="B30" s="1">
        <v>6</v>
      </c>
      <c r="C30" s="26" t="s">
        <v>1485</v>
      </c>
      <c r="D30" t="s">
        <v>252</v>
      </c>
      <c r="E30" s="27" t="s">
        <v>1486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1486</v>
      </c>
    </row>
    <row r="32" ht="52">
      <c r="A32" s="1" t="s">
        <v>229</v>
      </c>
      <c r="E32" s="32" t="s">
        <v>1484</v>
      </c>
    </row>
    <row r="33" ht="137.5">
      <c r="A33" s="1" t="s">
        <v>231</v>
      </c>
      <c r="E33" s="27" t="s">
        <v>1407</v>
      </c>
    </row>
    <row r="34" ht="25">
      <c r="A34" s="1" t="s">
        <v>221</v>
      </c>
      <c r="B34" s="1">
        <v>7</v>
      </c>
      <c r="C34" s="26" t="s">
        <v>1487</v>
      </c>
      <c r="D34" t="s">
        <v>252</v>
      </c>
      <c r="E34" s="27" t="s">
        <v>1488</v>
      </c>
      <c r="F34" s="28" t="s">
        <v>271</v>
      </c>
      <c r="G34" s="29">
        <v>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227</v>
      </c>
      <c r="E35" s="27" t="s">
        <v>1488</v>
      </c>
    </row>
    <row r="36" ht="26">
      <c r="A36" s="1" t="s">
        <v>229</v>
      </c>
      <c r="E36" s="32" t="s">
        <v>1489</v>
      </c>
    </row>
    <row r="37" ht="150">
      <c r="A37" s="1" t="s">
        <v>231</v>
      </c>
      <c r="E37" s="27" t="s">
        <v>962</v>
      </c>
    </row>
    <row r="38">
      <c r="A38" s="1" t="s">
        <v>221</v>
      </c>
      <c r="B38" s="1">
        <v>8</v>
      </c>
      <c r="C38" s="26" t="s">
        <v>1490</v>
      </c>
      <c r="D38" t="s">
        <v>252</v>
      </c>
      <c r="E38" s="27" t="s">
        <v>1491</v>
      </c>
      <c r="F38" s="28" t="s">
        <v>271</v>
      </c>
      <c r="G38" s="29">
        <v>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1491</v>
      </c>
    </row>
    <row r="40" ht="26">
      <c r="A40" s="1" t="s">
        <v>229</v>
      </c>
      <c r="E40" s="32" t="s">
        <v>1489</v>
      </c>
    </row>
    <row r="41" ht="137.5">
      <c r="A41" s="1" t="s">
        <v>231</v>
      </c>
      <c r="E41" s="27" t="s">
        <v>1407</v>
      </c>
    </row>
    <row r="42">
      <c r="A42" s="1" t="s">
        <v>221</v>
      </c>
      <c r="B42" s="1">
        <v>9</v>
      </c>
      <c r="C42" s="26" t="s">
        <v>1492</v>
      </c>
      <c r="D42" t="s">
        <v>252</v>
      </c>
      <c r="E42" s="27" t="s">
        <v>1493</v>
      </c>
      <c r="F42" s="28" t="s">
        <v>271</v>
      </c>
      <c r="G42" s="29">
        <v>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1493</v>
      </c>
    </row>
    <row r="44" ht="26">
      <c r="A44" s="1" t="s">
        <v>229</v>
      </c>
      <c r="E44" s="32" t="s">
        <v>1489</v>
      </c>
    </row>
    <row r="45" ht="150">
      <c r="A45" s="1" t="s">
        <v>231</v>
      </c>
      <c r="E45" s="27" t="s">
        <v>962</v>
      </c>
    </row>
    <row r="46">
      <c r="A46" s="1" t="s">
        <v>221</v>
      </c>
      <c r="B46" s="1">
        <v>10</v>
      </c>
      <c r="C46" s="26" t="s">
        <v>1494</v>
      </c>
      <c r="D46" t="s">
        <v>252</v>
      </c>
      <c r="E46" s="27" t="s">
        <v>1495</v>
      </c>
      <c r="F46" s="28" t="s">
        <v>271</v>
      </c>
      <c r="G46" s="29">
        <v>4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1495</v>
      </c>
    </row>
    <row r="48" ht="26">
      <c r="A48" s="1" t="s">
        <v>229</v>
      </c>
      <c r="E48" s="32" t="s">
        <v>1489</v>
      </c>
    </row>
    <row r="49" ht="137.5">
      <c r="A49" s="1" t="s">
        <v>231</v>
      </c>
      <c r="E49" s="27" t="s">
        <v>1407</v>
      </c>
    </row>
    <row r="50">
      <c r="A50" s="1" t="s">
        <v>221</v>
      </c>
      <c r="B50" s="1">
        <v>11</v>
      </c>
      <c r="C50" s="26" t="s">
        <v>1496</v>
      </c>
      <c r="D50" t="s">
        <v>252</v>
      </c>
      <c r="E50" s="27" t="s">
        <v>1497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1497</v>
      </c>
    </row>
    <row r="52" ht="52">
      <c r="A52" s="1" t="s">
        <v>229</v>
      </c>
      <c r="E52" s="32" t="s">
        <v>1474</v>
      </c>
    </row>
    <row r="53" ht="150">
      <c r="A53" s="1" t="s">
        <v>231</v>
      </c>
      <c r="E53" s="27" t="s">
        <v>962</v>
      </c>
    </row>
    <row r="54">
      <c r="A54" s="1" t="s">
        <v>221</v>
      </c>
      <c r="B54" s="1">
        <v>12</v>
      </c>
      <c r="C54" s="26" t="s">
        <v>1498</v>
      </c>
      <c r="D54" t="s">
        <v>252</v>
      </c>
      <c r="E54" s="27" t="s">
        <v>1499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1499</v>
      </c>
    </row>
    <row r="56" ht="52">
      <c r="A56" s="1" t="s">
        <v>229</v>
      </c>
      <c r="E56" s="32" t="s">
        <v>1474</v>
      </c>
    </row>
    <row r="57" ht="137.5">
      <c r="A57" s="1" t="s">
        <v>231</v>
      </c>
      <c r="E57" s="27" t="s">
        <v>1407</v>
      </c>
    </row>
    <row r="58">
      <c r="A58" s="1" t="s">
        <v>221</v>
      </c>
      <c r="B58" s="1">
        <v>13</v>
      </c>
      <c r="C58" s="26" t="s">
        <v>1500</v>
      </c>
      <c r="D58" t="s">
        <v>252</v>
      </c>
      <c r="E58" s="27" t="s">
        <v>1501</v>
      </c>
      <c r="F58" s="28" t="s">
        <v>271</v>
      </c>
      <c r="G58" s="29">
        <v>9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1501</v>
      </c>
    </row>
    <row r="60" ht="26">
      <c r="A60" s="1" t="s">
        <v>229</v>
      </c>
      <c r="E60" s="32" t="s">
        <v>1502</v>
      </c>
    </row>
    <row r="61" ht="150">
      <c r="A61" s="1" t="s">
        <v>231</v>
      </c>
      <c r="E61" s="27" t="s">
        <v>962</v>
      </c>
    </row>
    <row r="62">
      <c r="A62" s="1" t="s">
        <v>221</v>
      </c>
      <c r="B62" s="1">
        <v>14</v>
      </c>
      <c r="C62" s="26" t="s">
        <v>1503</v>
      </c>
      <c r="D62" t="s">
        <v>252</v>
      </c>
      <c r="E62" s="27" t="s">
        <v>1504</v>
      </c>
      <c r="F62" s="28" t="s">
        <v>271</v>
      </c>
      <c r="G62" s="29">
        <v>9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1504</v>
      </c>
    </row>
    <row r="64" ht="26">
      <c r="A64" s="1" t="s">
        <v>229</v>
      </c>
      <c r="E64" s="32" t="s">
        <v>1502</v>
      </c>
    </row>
    <row r="65" ht="137.5">
      <c r="A65" s="1" t="s">
        <v>231</v>
      </c>
      <c r="E65" s="27" t="s">
        <v>1407</v>
      </c>
    </row>
    <row r="66">
      <c r="A66" s="1" t="s">
        <v>221</v>
      </c>
      <c r="B66" s="1">
        <v>15</v>
      </c>
      <c r="C66" s="26" t="s">
        <v>1505</v>
      </c>
      <c r="D66" t="s">
        <v>252</v>
      </c>
      <c r="E66" s="27" t="s">
        <v>1506</v>
      </c>
      <c r="F66" s="28" t="s">
        <v>271</v>
      </c>
      <c r="G66" s="29">
        <v>16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1506</v>
      </c>
    </row>
    <row r="68" ht="26">
      <c r="A68" s="1" t="s">
        <v>229</v>
      </c>
      <c r="E68" s="32" t="s">
        <v>1507</v>
      </c>
    </row>
    <row r="69" ht="150">
      <c r="A69" s="1" t="s">
        <v>231</v>
      </c>
      <c r="E69" s="27" t="s">
        <v>962</v>
      </c>
    </row>
    <row r="70">
      <c r="A70" s="1" t="s">
        <v>221</v>
      </c>
      <c r="B70" s="1">
        <v>16</v>
      </c>
      <c r="C70" s="26" t="s">
        <v>1508</v>
      </c>
      <c r="D70" t="s">
        <v>252</v>
      </c>
      <c r="E70" s="27" t="s">
        <v>1509</v>
      </c>
      <c r="F70" s="28" t="s">
        <v>271</v>
      </c>
      <c r="G70" s="29">
        <v>16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1509</v>
      </c>
    </row>
    <row r="72" ht="26">
      <c r="A72" s="1" t="s">
        <v>229</v>
      </c>
      <c r="E72" s="32" t="s">
        <v>1507</v>
      </c>
    </row>
    <row r="73" ht="137.5">
      <c r="A73" s="1" t="s">
        <v>231</v>
      </c>
      <c r="E73" s="27" t="s">
        <v>1407</v>
      </c>
    </row>
    <row r="74">
      <c r="A74" s="1" t="s">
        <v>221</v>
      </c>
      <c r="B74" s="1">
        <v>17</v>
      </c>
      <c r="C74" s="26" t="s">
        <v>1510</v>
      </c>
      <c r="D74" t="s">
        <v>252</v>
      </c>
      <c r="E74" s="27" t="s">
        <v>1511</v>
      </c>
      <c r="F74" s="28" t="s">
        <v>271</v>
      </c>
      <c r="G74" s="29">
        <v>7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1511</v>
      </c>
    </row>
    <row r="76" ht="52">
      <c r="A76" s="1" t="s">
        <v>229</v>
      </c>
      <c r="E76" s="32" t="s">
        <v>1512</v>
      </c>
    </row>
    <row r="77" ht="150">
      <c r="A77" s="1" t="s">
        <v>231</v>
      </c>
      <c r="E77" s="27" t="s">
        <v>962</v>
      </c>
    </row>
    <row r="78">
      <c r="A78" s="1" t="s">
        <v>221</v>
      </c>
      <c r="B78" s="1">
        <v>18</v>
      </c>
      <c r="C78" s="26" t="s">
        <v>1513</v>
      </c>
      <c r="D78" t="s">
        <v>252</v>
      </c>
      <c r="E78" s="27" t="s">
        <v>1514</v>
      </c>
      <c r="F78" s="28" t="s">
        <v>271</v>
      </c>
      <c r="G78" s="29">
        <v>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1514</v>
      </c>
    </row>
    <row r="80" ht="52">
      <c r="A80" s="1" t="s">
        <v>229</v>
      </c>
      <c r="E80" s="32" t="s">
        <v>1512</v>
      </c>
    </row>
    <row r="81" ht="137.5">
      <c r="A81" s="1" t="s">
        <v>231</v>
      </c>
      <c r="E81" s="27" t="s">
        <v>1407</v>
      </c>
    </row>
    <row r="82">
      <c r="A82" s="1" t="s">
        <v>221</v>
      </c>
      <c r="B82" s="1">
        <v>19</v>
      </c>
      <c r="C82" s="26" t="s">
        <v>1515</v>
      </c>
      <c r="D82" t="s">
        <v>252</v>
      </c>
      <c r="E82" s="27" t="s">
        <v>1516</v>
      </c>
      <c r="F82" s="28" t="s">
        <v>271</v>
      </c>
      <c r="G82" s="29">
        <v>11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1516</v>
      </c>
    </row>
    <row r="84" ht="26">
      <c r="A84" s="1" t="s">
        <v>229</v>
      </c>
      <c r="E84" s="32" t="s">
        <v>1517</v>
      </c>
    </row>
    <row r="85" ht="150">
      <c r="A85" s="1" t="s">
        <v>231</v>
      </c>
      <c r="E85" s="27" t="s">
        <v>962</v>
      </c>
    </row>
    <row r="86">
      <c r="A86" s="1" t="s">
        <v>221</v>
      </c>
      <c r="B86" s="1">
        <v>20</v>
      </c>
      <c r="C86" s="26" t="s">
        <v>1518</v>
      </c>
      <c r="D86" t="s">
        <v>252</v>
      </c>
      <c r="E86" s="27" t="s">
        <v>1519</v>
      </c>
      <c r="F86" s="28" t="s">
        <v>271</v>
      </c>
      <c r="G86" s="29">
        <v>11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1519</v>
      </c>
    </row>
    <row r="88" ht="26">
      <c r="A88" s="1" t="s">
        <v>229</v>
      </c>
      <c r="E88" s="32" t="s">
        <v>1517</v>
      </c>
    </row>
    <row r="89" ht="137.5">
      <c r="A89" s="1" t="s">
        <v>231</v>
      </c>
      <c r="E89" s="27" t="s">
        <v>1407</v>
      </c>
    </row>
    <row r="90">
      <c r="A90" s="1" t="s">
        <v>221</v>
      </c>
      <c r="B90" s="1">
        <v>21</v>
      </c>
      <c r="C90" s="26" t="s">
        <v>1520</v>
      </c>
      <c r="D90" t="s">
        <v>252</v>
      </c>
      <c r="E90" s="27" t="s">
        <v>1521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1521</v>
      </c>
    </row>
    <row r="92" ht="52">
      <c r="A92" s="1" t="s">
        <v>229</v>
      </c>
      <c r="E92" s="32" t="s">
        <v>1479</v>
      </c>
    </row>
    <row r="93" ht="87.5">
      <c r="A93" s="1" t="s">
        <v>231</v>
      </c>
      <c r="E93" s="27" t="s">
        <v>1522</v>
      </c>
    </row>
    <row r="94">
      <c r="A94" s="1" t="s">
        <v>221</v>
      </c>
      <c r="B94" s="1">
        <v>22</v>
      </c>
      <c r="C94" s="26" t="s">
        <v>1523</v>
      </c>
      <c r="D94" t="s">
        <v>252</v>
      </c>
      <c r="E94" s="27" t="s">
        <v>1524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1524</v>
      </c>
    </row>
    <row r="96" ht="52">
      <c r="A96" s="1" t="s">
        <v>229</v>
      </c>
      <c r="E96" s="32" t="s">
        <v>1479</v>
      </c>
    </row>
    <row r="97" ht="150">
      <c r="A97" s="1" t="s">
        <v>231</v>
      </c>
      <c r="E97" s="27" t="s">
        <v>962</v>
      </c>
    </row>
    <row r="98">
      <c r="A98" s="1" t="s">
        <v>221</v>
      </c>
      <c r="B98" s="1">
        <v>23</v>
      </c>
      <c r="C98" s="26" t="s">
        <v>1525</v>
      </c>
      <c r="D98" t="s">
        <v>252</v>
      </c>
      <c r="E98" s="27" t="s">
        <v>1526</v>
      </c>
      <c r="F98" s="28" t="s">
        <v>271</v>
      </c>
      <c r="G98" s="29">
        <v>2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1526</v>
      </c>
    </row>
    <row r="100" ht="52">
      <c r="A100" s="1" t="s">
        <v>229</v>
      </c>
      <c r="E100" s="32" t="s">
        <v>1479</v>
      </c>
    </row>
    <row r="101" ht="137.5">
      <c r="A101" s="1" t="s">
        <v>231</v>
      </c>
      <c r="E101" s="27" t="s">
        <v>1407</v>
      </c>
    </row>
    <row r="102">
      <c r="A102" s="1" t="s">
        <v>221</v>
      </c>
      <c r="B102" s="1">
        <v>24</v>
      </c>
      <c r="C102" s="26" t="s">
        <v>1527</v>
      </c>
      <c r="D102" t="s">
        <v>252</v>
      </c>
      <c r="E102" s="27" t="s">
        <v>1528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1528</v>
      </c>
    </row>
    <row r="104" ht="52">
      <c r="A104" s="1" t="s">
        <v>229</v>
      </c>
      <c r="E104" s="32" t="s">
        <v>1269</v>
      </c>
    </row>
    <row r="105" ht="150">
      <c r="A105" s="1" t="s">
        <v>231</v>
      </c>
      <c r="E105" s="27" t="s">
        <v>962</v>
      </c>
    </row>
    <row r="106">
      <c r="A106" s="1" t="s">
        <v>221</v>
      </c>
      <c r="B106" s="1">
        <v>25</v>
      </c>
      <c r="C106" s="26" t="s">
        <v>1529</v>
      </c>
      <c r="D106" t="s">
        <v>252</v>
      </c>
      <c r="E106" s="27" t="s">
        <v>1530</v>
      </c>
      <c r="F106" s="28" t="s">
        <v>271</v>
      </c>
      <c r="G106" s="29">
        <v>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1530</v>
      </c>
    </row>
    <row r="108" ht="52">
      <c r="A108" s="1" t="s">
        <v>229</v>
      </c>
      <c r="E108" s="32" t="s">
        <v>1269</v>
      </c>
    </row>
    <row r="109" ht="137.5">
      <c r="A109" s="1" t="s">
        <v>231</v>
      </c>
      <c r="E109" s="27" t="s">
        <v>1407</v>
      </c>
    </row>
    <row r="110">
      <c r="A110" s="1" t="s">
        <v>221</v>
      </c>
      <c r="B110" s="1">
        <v>26</v>
      </c>
      <c r="C110" s="26" t="s">
        <v>1531</v>
      </c>
      <c r="D110" t="s">
        <v>252</v>
      </c>
      <c r="E110" s="27" t="s">
        <v>1532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226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1532</v>
      </c>
    </row>
    <row r="112" ht="26">
      <c r="A112" s="1" t="s">
        <v>229</v>
      </c>
      <c r="E112" s="32" t="s">
        <v>1533</v>
      </c>
    </row>
    <row r="113">
      <c r="A113" s="1" t="s">
        <v>231</v>
      </c>
      <c r="E113" s="27" t="s">
        <v>1534</v>
      </c>
    </row>
    <row r="114">
      <c r="A114" s="1" t="s">
        <v>221</v>
      </c>
      <c r="B114" s="1">
        <v>27</v>
      </c>
      <c r="C114" s="26" t="s">
        <v>1535</v>
      </c>
      <c r="D114" t="s">
        <v>252</v>
      </c>
      <c r="E114" s="27" t="s">
        <v>1536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226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1536</v>
      </c>
    </row>
    <row r="116" ht="52">
      <c r="A116" s="1" t="s">
        <v>229</v>
      </c>
      <c r="E116" s="32" t="s">
        <v>1165</v>
      </c>
    </row>
    <row r="117">
      <c r="A117" s="1" t="s">
        <v>231</v>
      </c>
      <c r="E117" s="27" t="s">
        <v>1537</v>
      </c>
    </row>
    <row r="118">
      <c r="A118" s="1" t="s">
        <v>221</v>
      </c>
      <c r="B118" s="1">
        <v>28</v>
      </c>
      <c r="C118" s="26" t="s">
        <v>1254</v>
      </c>
      <c r="D118" t="s">
        <v>252</v>
      </c>
      <c r="E118" s="27" t="s">
        <v>1255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226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1255</v>
      </c>
    </row>
    <row r="120" ht="52">
      <c r="A120" s="1" t="s">
        <v>229</v>
      </c>
      <c r="E120" s="32" t="s">
        <v>1165</v>
      </c>
    </row>
    <row r="121">
      <c r="A121" s="1" t="s">
        <v>231</v>
      </c>
      <c r="E121" s="27" t="s">
        <v>1256</v>
      </c>
    </row>
    <row r="122">
      <c r="A122" s="1" t="s">
        <v>221</v>
      </c>
      <c r="B122" s="1">
        <v>29</v>
      </c>
      <c r="C122" s="26" t="s">
        <v>1209</v>
      </c>
      <c r="D122" t="s">
        <v>252</v>
      </c>
      <c r="E122" s="27" t="s">
        <v>1538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226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1538</v>
      </c>
    </row>
    <row r="124" ht="52">
      <c r="A124" s="1" t="s">
        <v>229</v>
      </c>
      <c r="E124" s="32" t="s">
        <v>1165</v>
      </c>
    </row>
    <row r="125">
      <c r="A125" s="1" t="s">
        <v>231</v>
      </c>
      <c r="E125" s="27" t="s">
        <v>1539</v>
      </c>
    </row>
    <row r="126">
      <c r="A126" s="1" t="s">
        <v>221</v>
      </c>
      <c r="B126" s="1">
        <v>30</v>
      </c>
      <c r="C126" s="26" t="s">
        <v>1540</v>
      </c>
      <c r="D126" t="s">
        <v>252</v>
      </c>
      <c r="E126" s="27" t="s">
        <v>1541</v>
      </c>
      <c r="F126" s="28" t="s">
        <v>716</v>
      </c>
      <c r="G126" s="29">
        <v>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1541</v>
      </c>
    </row>
    <row r="128" ht="52">
      <c r="A128" s="1" t="s">
        <v>229</v>
      </c>
      <c r="E128" s="32" t="s">
        <v>1300</v>
      </c>
    </row>
    <row r="129" ht="137.5">
      <c r="A129" s="1" t="s">
        <v>231</v>
      </c>
      <c r="E129" s="27" t="s">
        <v>1542</v>
      </c>
    </row>
    <row r="130" ht="25">
      <c r="A130" s="1" t="s">
        <v>221</v>
      </c>
      <c r="B130" s="1">
        <v>31</v>
      </c>
      <c r="C130" s="26" t="s">
        <v>1543</v>
      </c>
      <c r="D130" t="s">
        <v>252</v>
      </c>
      <c r="E130" s="27" t="s">
        <v>1544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 ht="25">
      <c r="A131" s="1" t="s">
        <v>227</v>
      </c>
      <c r="E131" s="27" t="s">
        <v>1544</v>
      </c>
    </row>
    <row r="132" ht="52">
      <c r="A132" s="1" t="s">
        <v>229</v>
      </c>
      <c r="E132" s="32" t="s">
        <v>1165</v>
      </c>
    </row>
    <row r="133" ht="150">
      <c r="A133" s="1" t="s">
        <v>231</v>
      </c>
      <c r="E133" s="27" t="s">
        <v>1545</v>
      </c>
    </row>
    <row r="134">
      <c r="A134" s="1" t="s">
        <v>221</v>
      </c>
      <c r="B134" s="1">
        <v>32</v>
      </c>
      <c r="C134" s="26" t="s">
        <v>1546</v>
      </c>
      <c r="D134" t="s">
        <v>252</v>
      </c>
      <c r="E134" s="27" t="s">
        <v>1547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1547</v>
      </c>
    </row>
    <row r="136" ht="52">
      <c r="A136" s="1" t="s">
        <v>229</v>
      </c>
      <c r="E136" s="32" t="s">
        <v>1165</v>
      </c>
    </row>
    <row r="137" ht="150">
      <c r="A137" s="1" t="s">
        <v>231</v>
      </c>
      <c r="E137" s="27" t="s">
        <v>1545</v>
      </c>
    </row>
    <row r="138">
      <c r="A138" s="1" t="s">
        <v>221</v>
      </c>
      <c r="B138" s="1">
        <v>33</v>
      </c>
      <c r="C138" s="26" t="s">
        <v>1548</v>
      </c>
      <c r="D138" t="s">
        <v>252</v>
      </c>
      <c r="E138" s="27" t="s">
        <v>1549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1549</v>
      </c>
    </row>
    <row r="140" ht="52">
      <c r="A140" s="1" t="s">
        <v>229</v>
      </c>
      <c r="E140" s="32" t="s">
        <v>1165</v>
      </c>
    </row>
    <row r="141" ht="150">
      <c r="A141" s="1" t="s">
        <v>231</v>
      </c>
      <c r="E141" s="27" t="s">
        <v>1545</v>
      </c>
    </row>
    <row r="142">
      <c r="A142" s="1" t="s">
        <v>221</v>
      </c>
      <c r="B142" s="1">
        <v>34</v>
      </c>
      <c r="C142" s="26" t="s">
        <v>1550</v>
      </c>
      <c r="D142" t="s">
        <v>252</v>
      </c>
      <c r="E142" s="27" t="s">
        <v>1551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1551</v>
      </c>
    </row>
    <row r="144" ht="52">
      <c r="A144" s="1" t="s">
        <v>229</v>
      </c>
      <c r="E144" s="32" t="s">
        <v>1165</v>
      </c>
    </row>
    <row r="145" ht="100">
      <c r="A145" s="1" t="s">
        <v>231</v>
      </c>
      <c r="E145" s="27" t="s">
        <v>1552</v>
      </c>
    </row>
    <row r="146">
      <c r="A146" s="1" t="s">
        <v>221</v>
      </c>
      <c r="B146" s="1">
        <v>46</v>
      </c>
      <c r="C146" s="26" t="s">
        <v>1553</v>
      </c>
      <c r="D146" t="s">
        <v>252</v>
      </c>
      <c r="E146" s="27" t="s">
        <v>1554</v>
      </c>
      <c r="F146" s="28" t="s">
        <v>271</v>
      </c>
      <c r="G146" s="29">
        <v>2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1555</v>
      </c>
    </row>
    <row r="149" ht="150">
      <c r="A149" s="1" t="s">
        <v>231</v>
      </c>
      <c r="E149" s="27" t="s">
        <v>962</v>
      </c>
    </row>
    <row r="150">
      <c r="A150" s="1" t="s">
        <v>221</v>
      </c>
      <c r="B150" s="1">
        <v>47</v>
      </c>
      <c r="C150" s="26" t="s">
        <v>1556</v>
      </c>
      <c r="D150" t="s">
        <v>252</v>
      </c>
      <c r="E150" s="27" t="s">
        <v>1557</v>
      </c>
      <c r="F150" s="28" t="s">
        <v>271</v>
      </c>
      <c r="G150" s="29">
        <v>2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1555</v>
      </c>
    </row>
    <row r="153" ht="137.5">
      <c r="A153" s="1" t="s">
        <v>231</v>
      </c>
      <c r="E153" s="27" t="s">
        <v>1407</v>
      </c>
    </row>
    <row r="154" ht="13">
      <c r="A154" s="1" t="s">
        <v>218</v>
      </c>
      <c r="C154" s="22" t="s">
        <v>1220</v>
      </c>
      <c r="E154" s="23" t="s">
        <v>1558</v>
      </c>
      <c r="L154" s="24">
        <f>SUMIFS(L155:L190,A155:A190,"P")</f>
        <v>0</v>
      </c>
      <c r="M154" s="24">
        <f>SUMIFS(M155:M190,A155:A190,"P")</f>
        <v>0</v>
      </c>
      <c r="N154" s="25"/>
    </row>
    <row r="155">
      <c r="A155" s="1" t="s">
        <v>221</v>
      </c>
      <c r="B155" s="1">
        <v>35</v>
      </c>
      <c r="C155" s="26" t="s">
        <v>1281</v>
      </c>
      <c r="D155" t="s">
        <v>252</v>
      </c>
      <c r="E155" s="27" t="s">
        <v>1282</v>
      </c>
      <c r="F155" s="28" t="s">
        <v>260</v>
      </c>
      <c r="G155" s="29">
        <v>16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1282</v>
      </c>
    </row>
    <row r="157" ht="52">
      <c r="A157" s="1" t="s">
        <v>229</v>
      </c>
      <c r="E157" s="32" t="s">
        <v>1559</v>
      </c>
    </row>
    <row r="158" ht="75">
      <c r="A158" s="1" t="s">
        <v>231</v>
      </c>
      <c r="E158" s="27" t="s">
        <v>295</v>
      </c>
    </row>
    <row r="159" ht="25">
      <c r="A159" s="1" t="s">
        <v>221</v>
      </c>
      <c r="B159" s="1">
        <v>36</v>
      </c>
      <c r="C159" s="26" t="s">
        <v>1225</v>
      </c>
      <c r="D159" t="s">
        <v>252</v>
      </c>
      <c r="E159" s="27" t="s">
        <v>1226</v>
      </c>
      <c r="F159" s="28" t="s">
        <v>271</v>
      </c>
      <c r="G159" s="29">
        <v>2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25">
      <c r="A160" s="1" t="s">
        <v>227</v>
      </c>
      <c r="E160" s="27" t="s">
        <v>1226</v>
      </c>
    </row>
    <row r="161" ht="52">
      <c r="A161" s="1" t="s">
        <v>229</v>
      </c>
      <c r="E161" s="32" t="s">
        <v>1560</v>
      </c>
    </row>
    <row r="162" ht="87.5">
      <c r="A162" s="1" t="s">
        <v>231</v>
      </c>
      <c r="E162" s="27" t="s">
        <v>1227</v>
      </c>
    </row>
    <row r="163">
      <c r="A163" s="1" t="s">
        <v>221</v>
      </c>
      <c r="B163" s="1">
        <v>37</v>
      </c>
      <c r="C163" s="26" t="s">
        <v>1382</v>
      </c>
      <c r="D163" t="s">
        <v>252</v>
      </c>
      <c r="E163" s="27" t="s">
        <v>1383</v>
      </c>
      <c r="F163" s="28" t="s">
        <v>260</v>
      </c>
      <c r="G163" s="29">
        <v>338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1383</v>
      </c>
    </row>
    <row r="165" ht="52">
      <c r="A165" s="1" t="s">
        <v>229</v>
      </c>
      <c r="E165" s="32" t="s">
        <v>1561</v>
      </c>
    </row>
    <row r="166" ht="37.5">
      <c r="A166" s="1" t="s">
        <v>231</v>
      </c>
      <c r="E166" s="27" t="s">
        <v>1384</v>
      </c>
    </row>
    <row r="167">
      <c r="A167" s="1" t="s">
        <v>221</v>
      </c>
      <c r="B167" s="1">
        <v>38</v>
      </c>
      <c r="C167" s="26" t="s">
        <v>1562</v>
      </c>
      <c r="D167" t="s">
        <v>252</v>
      </c>
      <c r="E167" s="27" t="s">
        <v>1563</v>
      </c>
      <c r="F167" s="28" t="s">
        <v>260</v>
      </c>
      <c r="G167" s="29">
        <v>52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1563</v>
      </c>
    </row>
    <row r="169" ht="52">
      <c r="A169" s="1" t="s">
        <v>229</v>
      </c>
      <c r="E169" s="32" t="s">
        <v>1564</v>
      </c>
    </row>
    <row r="170" ht="75">
      <c r="A170" s="1" t="s">
        <v>231</v>
      </c>
      <c r="E170" s="27" t="s">
        <v>1565</v>
      </c>
    </row>
    <row r="171">
      <c r="A171" s="1" t="s">
        <v>221</v>
      </c>
      <c r="B171" s="1">
        <v>39</v>
      </c>
      <c r="C171" s="26" t="s">
        <v>1230</v>
      </c>
      <c r="D171" t="s">
        <v>252</v>
      </c>
      <c r="E171" s="27" t="s">
        <v>1231</v>
      </c>
      <c r="F171" s="28" t="s">
        <v>908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226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1231</v>
      </c>
    </row>
    <row r="173" ht="52">
      <c r="A173" s="1" t="s">
        <v>229</v>
      </c>
      <c r="E173" s="32" t="s">
        <v>1165</v>
      </c>
    </row>
    <row r="174" ht="75">
      <c r="A174" s="1" t="s">
        <v>231</v>
      </c>
      <c r="E174" s="27" t="s">
        <v>1285</v>
      </c>
    </row>
    <row r="175">
      <c r="A175" s="1" t="s">
        <v>221</v>
      </c>
      <c r="B175" s="1">
        <v>40</v>
      </c>
      <c r="C175" s="26" t="s">
        <v>1566</v>
      </c>
      <c r="D175" t="s">
        <v>252</v>
      </c>
      <c r="E175" s="27" t="s">
        <v>1567</v>
      </c>
      <c r="F175" s="28" t="s">
        <v>260</v>
      </c>
      <c r="G175" s="29">
        <v>52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1567</v>
      </c>
    </row>
    <row r="177" ht="52">
      <c r="A177" s="1" t="s">
        <v>229</v>
      </c>
      <c r="E177" s="32" t="s">
        <v>1564</v>
      </c>
    </row>
    <row r="178" ht="250">
      <c r="A178" s="1" t="s">
        <v>231</v>
      </c>
      <c r="E178" s="27" t="s">
        <v>1568</v>
      </c>
    </row>
    <row r="179">
      <c r="A179" s="1" t="s">
        <v>221</v>
      </c>
      <c r="B179" s="1">
        <v>41</v>
      </c>
      <c r="C179" s="26" t="s">
        <v>1569</v>
      </c>
      <c r="D179" t="s">
        <v>252</v>
      </c>
      <c r="E179" s="27" t="s">
        <v>1570</v>
      </c>
      <c r="F179" s="28" t="s">
        <v>260</v>
      </c>
      <c r="G179" s="29">
        <v>52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1570</v>
      </c>
    </row>
    <row r="181" ht="52">
      <c r="A181" s="1" t="s">
        <v>229</v>
      </c>
      <c r="E181" s="32" t="s">
        <v>1564</v>
      </c>
    </row>
    <row r="182" ht="25">
      <c r="A182" s="1" t="s">
        <v>231</v>
      </c>
      <c r="E182" s="27" t="s">
        <v>1571</v>
      </c>
    </row>
    <row r="183">
      <c r="A183" s="1" t="s">
        <v>221</v>
      </c>
      <c r="B183" s="1">
        <v>42</v>
      </c>
      <c r="C183" s="26" t="s">
        <v>1248</v>
      </c>
      <c r="D183" t="s">
        <v>252</v>
      </c>
      <c r="E183" s="27" t="s">
        <v>1249</v>
      </c>
      <c r="F183" s="28" t="s">
        <v>271</v>
      </c>
      <c r="G183" s="29">
        <v>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1249</v>
      </c>
    </row>
    <row r="185" ht="52">
      <c r="A185" s="1" t="s">
        <v>229</v>
      </c>
      <c r="E185" s="32" t="s">
        <v>1572</v>
      </c>
    </row>
    <row r="186" ht="100">
      <c r="A186" s="1" t="s">
        <v>231</v>
      </c>
      <c r="E186" s="27" t="s">
        <v>1250</v>
      </c>
    </row>
    <row r="187">
      <c r="A187" s="1" t="s">
        <v>221</v>
      </c>
      <c r="B187" s="1">
        <v>43</v>
      </c>
      <c r="C187" s="26" t="s">
        <v>1254</v>
      </c>
      <c r="D187" t="s">
        <v>249</v>
      </c>
      <c r="E187" s="27" t="s">
        <v>1255</v>
      </c>
      <c r="F187" s="28" t="s">
        <v>271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226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1255</v>
      </c>
    </row>
    <row r="189" ht="52">
      <c r="A189" s="1" t="s">
        <v>229</v>
      </c>
      <c r="E189" s="32" t="s">
        <v>1165</v>
      </c>
    </row>
    <row r="190">
      <c r="A190" s="1" t="s">
        <v>231</v>
      </c>
      <c r="E190" s="27" t="s">
        <v>1256</v>
      </c>
    </row>
    <row r="191" ht="13">
      <c r="A191" s="1" t="s">
        <v>218</v>
      </c>
      <c r="C191" s="22" t="s">
        <v>199</v>
      </c>
      <c r="E191" s="23" t="s">
        <v>1157</v>
      </c>
      <c r="L191" s="24">
        <f>SUMIFS(L192:L199,A192:A199,"P")</f>
        <v>0</v>
      </c>
      <c r="M191" s="24">
        <f>SUMIFS(M192:M199,A192:A199,"P")</f>
        <v>0</v>
      </c>
      <c r="N191" s="25"/>
    </row>
    <row r="192">
      <c r="A192" s="1" t="s">
        <v>221</v>
      </c>
      <c r="B192" s="1">
        <v>44</v>
      </c>
      <c r="C192" s="26" t="s">
        <v>1309</v>
      </c>
      <c r="D192" t="s">
        <v>252</v>
      </c>
      <c r="E192" s="27" t="s">
        <v>1310</v>
      </c>
      <c r="F192" s="28" t="s">
        <v>716</v>
      </c>
      <c r="G192" s="29">
        <v>24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226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1310</v>
      </c>
    </row>
    <row r="194" ht="52">
      <c r="A194" s="1" t="s">
        <v>229</v>
      </c>
      <c r="E194" s="32" t="s">
        <v>1307</v>
      </c>
    </row>
    <row r="195">
      <c r="A195" s="1" t="s">
        <v>231</v>
      </c>
      <c r="E195" s="27" t="s">
        <v>1312</v>
      </c>
    </row>
    <row r="196" ht="25">
      <c r="A196" s="1" t="s">
        <v>221</v>
      </c>
      <c r="B196" s="1">
        <v>45</v>
      </c>
      <c r="C196" s="26" t="s">
        <v>1313</v>
      </c>
      <c r="D196" t="s">
        <v>252</v>
      </c>
      <c r="E196" s="27" t="s">
        <v>1314</v>
      </c>
      <c r="F196" s="28" t="s">
        <v>271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 ht="25">
      <c r="A197" s="1" t="s">
        <v>227</v>
      </c>
      <c r="E197" s="27" t="s">
        <v>1314</v>
      </c>
    </row>
    <row r="198" ht="52">
      <c r="A198" s="1" t="s">
        <v>229</v>
      </c>
      <c r="E198" s="32" t="s">
        <v>1165</v>
      </c>
    </row>
    <row r="199" ht="100">
      <c r="A199" s="1" t="s">
        <v>231</v>
      </c>
      <c r="E199" s="27" t="s">
        <v>1315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COUNTIFS(L8:L235,"=0",A8:A235,"P")+COUNTIFS(L8:L235,"",A8:A235,"P")+SUM(Q8:Q235)</f>
        <v>0</v>
      </c>
    </row>
    <row r="8" ht="13">
      <c r="A8" s="1" t="s">
        <v>216</v>
      </c>
      <c r="C8" s="22" t="s">
        <v>1573</v>
      </c>
      <c r="E8" s="23" t="s">
        <v>39</v>
      </c>
      <c r="L8" s="24">
        <f>L9+L34+L139+L196+L213+L226</f>
        <v>0</v>
      </c>
      <c r="M8" s="24">
        <f>M9+M34+M139+M196+M213+M226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221</v>
      </c>
      <c r="B10" s="1">
        <v>1</v>
      </c>
      <c r="C10" s="26" t="s">
        <v>926</v>
      </c>
      <c r="D10" t="s">
        <v>252</v>
      </c>
      <c r="E10" s="27" t="s">
        <v>927</v>
      </c>
      <c r="F10" s="28" t="s">
        <v>254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927</v>
      </c>
    </row>
    <row r="12" ht="52">
      <c r="A12" s="1" t="s">
        <v>229</v>
      </c>
      <c r="E12" s="32" t="s">
        <v>1574</v>
      </c>
    </row>
    <row r="13" ht="337.5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1172</v>
      </c>
      <c r="D14" t="s">
        <v>252</v>
      </c>
      <c r="E14" s="27" t="s">
        <v>1173</v>
      </c>
      <c r="F14" s="28" t="s">
        <v>260</v>
      </c>
      <c r="G14" s="29">
        <v>300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1173</v>
      </c>
    </row>
    <row r="16" ht="52">
      <c r="A16" s="1" t="s">
        <v>229</v>
      </c>
      <c r="E16" s="32" t="s">
        <v>1575</v>
      </c>
    </row>
    <row r="17" ht="87.5">
      <c r="A17" s="1" t="s">
        <v>231</v>
      </c>
      <c r="E17" s="27" t="s">
        <v>1175</v>
      </c>
    </row>
    <row r="18">
      <c r="A18" s="1" t="s">
        <v>221</v>
      </c>
      <c r="B18" s="1">
        <v>3</v>
      </c>
      <c r="C18" s="26" t="s">
        <v>284</v>
      </c>
      <c r="D18" t="s">
        <v>252</v>
      </c>
      <c r="E18" s="27" t="s">
        <v>285</v>
      </c>
      <c r="F18" s="28" t="s">
        <v>260</v>
      </c>
      <c r="G18" s="29">
        <v>300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285</v>
      </c>
    </row>
    <row r="20" ht="52">
      <c r="A20" s="1" t="s">
        <v>229</v>
      </c>
      <c r="E20" s="32" t="s">
        <v>1575</v>
      </c>
    </row>
    <row r="21" ht="87.5">
      <c r="A21" s="1" t="s">
        <v>231</v>
      </c>
      <c r="E21" s="27" t="s">
        <v>287</v>
      </c>
    </row>
    <row r="22">
      <c r="A22" s="1" t="s">
        <v>221</v>
      </c>
      <c r="B22" s="1">
        <v>4</v>
      </c>
      <c r="C22" s="26" t="s">
        <v>1576</v>
      </c>
      <c r="D22" t="s">
        <v>252</v>
      </c>
      <c r="E22" s="27" t="s">
        <v>1577</v>
      </c>
      <c r="F22" s="28" t="s">
        <v>260</v>
      </c>
      <c r="G22" s="29">
        <v>1380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1577</v>
      </c>
    </row>
    <row r="24" ht="52">
      <c r="A24" s="1" t="s">
        <v>229</v>
      </c>
      <c r="E24" s="32" t="s">
        <v>1578</v>
      </c>
    </row>
    <row r="25" ht="75">
      <c r="A25" s="1" t="s">
        <v>231</v>
      </c>
      <c r="E25" s="27" t="s">
        <v>277</v>
      </c>
    </row>
    <row r="26">
      <c r="A26" s="1" t="s">
        <v>221</v>
      </c>
      <c r="B26" s="1">
        <v>5</v>
      </c>
      <c r="C26" s="26" t="s">
        <v>1333</v>
      </c>
      <c r="D26" t="s">
        <v>252</v>
      </c>
      <c r="E26" s="27" t="s">
        <v>1334</v>
      </c>
      <c r="F26" s="28" t="s">
        <v>254</v>
      </c>
      <c r="G26" s="29">
        <v>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1334</v>
      </c>
    </row>
    <row r="28" ht="52">
      <c r="A28" s="1" t="s">
        <v>229</v>
      </c>
      <c r="E28" s="32" t="s">
        <v>1574</v>
      </c>
    </row>
    <row r="29" ht="362.5">
      <c r="A29" s="1" t="s">
        <v>231</v>
      </c>
      <c r="E29" s="27" t="s">
        <v>1335</v>
      </c>
    </row>
    <row r="30" ht="37.5">
      <c r="A30" s="1" t="s">
        <v>221</v>
      </c>
      <c r="B30" s="1">
        <v>6</v>
      </c>
      <c r="C30" s="26" t="s">
        <v>1336</v>
      </c>
      <c r="D30" t="s">
        <v>1337</v>
      </c>
      <c r="E30" s="27" t="s">
        <v>1338</v>
      </c>
      <c r="F30" s="28" t="s">
        <v>225</v>
      </c>
      <c r="G30" s="29">
        <v>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52">
      <c r="A32" s="1" t="s">
        <v>229</v>
      </c>
      <c r="E32" s="32" t="s">
        <v>1300</v>
      </c>
    </row>
    <row r="33" ht="87.5">
      <c r="A33" s="1" t="s">
        <v>231</v>
      </c>
      <c r="E33" s="27" t="s">
        <v>232</v>
      </c>
    </row>
    <row r="34" ht="13">
      <c r="A34" s="1" t="s">
        <v>218</v>
      </c>
      <c r="C34" s="22" t="s">
        <v>975</v>
      </c>
      <c r="E34" s="23" t="s">
        <v>1579</v>
      </c>
      <c r="L34" s="24">
        <f>SUMIFS(L35:L138,A35:A138,"P")</f>
        <v>0</v>
      </c>
      <c r="M34" s="24">
        <f>SUMIFS(M35:M138,A35:A138,"P")</f>
        <v>0</v>
      </c>
      <c r="N34" s="25"/>
    </row>
    <row r="35">
      <c r="A35" s="1" t="s">
        <v>221</v>
      </c>
      <c r="B35" s="1">
        <v>7</v>
      </c>
      <c r="C35" s="26" t="s">
        <v>1580</v>
      </c>
      <c r="D35" t="s">
        <v>252</v>
      </c>
      <c r="E35" s="27" t="s">
        <v>1581</v>
      </c>
      <c r="F35" s="28" t="s">
        <v>271</v>
      </c>
      <c r="G35" s="29">
        <v>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1581</v>
      </c>
    </row>
    <row r="37" ht="52">
      <c r="A37" s="1" t="s">
        <v>229</v>
      </c>
      <c r="E37" s="32" t="s">
        <v>1582</v>
      </c>
    </row>
    <row r="38" ht="150">
      <c r="A38" s="1" t="s">
        <v>231</v>
      </c>
      <c r="E38" s="27" t="s">
        <v>962</v>
      </c>
    </row>
    <row r="39">
      <c r="A39" s="1" t="s">
        <v>221</v>
      </c>
      <c r="B39" s="1">
        <v>8</v>
      </c>
      <c r="C39" s="26" t="s">
        <v>1583</v>
      </c>
      <c r="D39" t="s">
        <v>252</v>
      </c>
      <c r="E39" s="27" t="s">
        <v>1584</v>
      </c>
      <c r="F39" s="28" t="s">
        <v>271</v>
      </c>
      <c r="G39" s="29">
        <v>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1584</v>
      </c>
    </row>
    <row r="41" ht="52">
      <c r="A41" s="1" t="s">
        <v>229</v>
      </c>
      <c r="E41" s="32" t="s">
        <v>1582</v>
      </c>
    </row>
    <row r="42" ht="137.5">
      <c r="A42" s="1" t="s">
        <v>231</v>
      </c>
      <c r="E42" s="27" t="s">
        <v>1407</v>
      </c>
    </row>
    <row r="43">
      <c r="A43" s="1" t="s">
        <v>221</v>
      </c>
      <c r="B43" s="1">
        <v>9</v>
      </c>
      <c r="C43" s="26" t="s">
        <v>1585</v>
      </c>
      <c r="D43" t="s">
        <v>252</v>
      </c>
      <c r="E43" s="27" t="s">
        <v>1586</v>
      </c>
      <c r="F43" s="28" t="s">
        <v>271</v>
      </c>
      <c r="G43" s="29">
        <v>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1586</v>
      </c>
    </row>
    <row r="45" ht="52">
      <c r="A45" s="1" t="s">
        <v>229</v>
      </c>
      <c r="E45" s="32" t="s">
        <v>1587</v>
      </c>
    </row>
    <row r="46" ht="150">
      <c r="A46" s="1" t="s">
        <v>231</v>
      </c>
      <c r="E46" s="27" t="s">
        <v>962</v>
      </c>
    </row>
    <row r="47">
      <c r="A47" s="1" t="s">
        <v>221</v>
      </c>
      <c r="B47" s="1">
        <v>10</v>
      </c>
      <c r="C47" s="26" t="s">
        <v>1588</v>
      </c>
      <c r="D47" t="s">
        <v>252</v>
      </c>
      <c r="E47" s="27" t="s">
        <v>1589</v>
      </c>
      <c r="F47" s="28" t="s">
        <v>271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1589</v>
      </c>
    </row>
    <row r="49" ht="52">
      <c r="A49" s="1" t="s">
        <v>229</v>
      </c>
      <c r="E49" s="32" t="s">
        <v>1587</v>
      </c>
    </row>
    <row r="50" ht="137.5">
      <c r="A50" s="1" t="s">
        <v>231</v>
      </c>
      <c r="E50" s="27" t="s">
        <v>1407</v>
      </c>
    </row>
    <row r="51" ht="25">
      <c r="A51" s="1" t="s">
        <v>221</v>
      </c>
      <c r="B51" s="1">
        <v>11</v>
      </c>
      <c r="C51" s="26" t="s">
        <v>1590</v>
      </c>
      <c r="D51" t="s">
        <v>252</v>
      </c>
      <c r="E51" s="27" t="s">
        <v>1591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5">
      <c r="A52" s="1" t="s">
        <v>227</v>
      </c>
      <c r="E52" s="27" t="s">
        <v>1591</v>
      </c>
    </row>
    <row r="53" ht="52">
      <c r="A53" s="1" t="s">
        <v>229</v>
      </c>
      <c r="E53" s="32" t="s">
        <v>1592</v>
      </c>
    </row>
    <row r="54" ht="150">
      <c r="A54" s="1" t="s">
        <v>231</v>
      </c>
      <c r="E54" s="27" t="s">
        <v>962</v>
      </c>
    </row>
    <row r="55">
      <c r="A55" s="1" t="s">
        <v>221</v>
      </c>
      <c r="B55" s="1">
        <v>12</v>
      </c>
      <c r="C55" s="26" t="s">
        <v>1593</v>
      </c>
      <c r="D55" t="s">
        <v>252</v>
      </c>
      <c r="E55" s="27" t="s">
        <v>1594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1594</v>
      </c>
    </row>
    <row r="57" ht="52">
      <c r="A57" s="1" t="s">
        <v>229</v>
      </c>
      <c r="E57" s="32" t="s">
        <v>1592</v>
      </c>
    </row>
    <row r="58" ht="137.5">
      <c r="A58" s="1" t="s">
        <v>231</v>
      </c>
      <c r="E58" s="27" t="s">
        <v>1407</v>
      </c>
    </row>
    <row r="59">
      <c r="A59" s="1" t="s">
        <v>221</v>
      </c>
      <c r="B59" s="1">
        <v>13</v>
      </c>
      <c r="C59" s="26" t="s">
        <v>1595</v>
      </c>
      <c r="D59" t="s">
        <v>252</v>
      </c>
      <c r="E59" s="27" t="s">
        <v>1596</v>
      </c>
      <c r="F59" s="28" t="s">
        <v>271</v>
      </c>
      <c r="G59" s="29">
        <v>10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1596</v>
      </c>
    </row>
    <row r="61" ht="52">
      <c r="A61" s="1" t="s">
        <v>229</v>
      </c>
      <c r="E61" s="32" t="s">
        <v>1597</v>
      </c>
    </row>
    <row r="62" ht="150">
      <c r="A62" s="1" t="s">
        <v>231</v>
      </c>
      <c r="E62" s="27" t="s">
        <v>962</v>
      </c>
    </row>
    <row r="63" ht="25">
      <c r="A63" s="1" t="s">
        <v>221</v>
      </c>
      <c r="B63" s="1">
        <v>14</v>
      </c>
      <c r="C63" s="26" t="s">
        <v>1598</v>
      </c>
      <c r="D63" t="s">
        <v>252</v>
      </c>
      <c r="E63" s="27" t="s">
        <v>1599</v>
      </c>
      <c r="F63" s="28" t="s">
        <v>271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1599</v>
      </c>
    </row>
    <row r="65" ht="52">
      <c r="A65" s="1" t="s">
        <v>229</v>
      </c>
      <c r="E65" s="32" t="s">
        <v>1600</v>
      </c>
    </row>
    <row r="66" ht="150">
      <c r="A66" s="1" t="s">
        <v>231</v>
      </c>
      <c r="E66" s="27" t="s">
        <v>962</v>
      </c>
    </row>
    <row r="67" ht="25">
      <c r="A67" s="1" t="s">
        <v>221</v>
      </c>
      <c r="B67" s="1">
        <v>15</v>
      </c>
      <c r="C67" s="26" t="s">
        <v>1601</v>
      </c>
      <c r="D67" t="s">
        <v>252</v>
      </c>
      <c r="E67" s="27" t="s">
        <v>1602</v>
      </c>
      <c r="F67" s="28" t="s">
        <v>271</v>
      </c>
      <c r="G67" s="29">
        <v>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25">
      <c r="A68" s="1" t="s">
        <v>227</v>
      </c>
      <c r="E68" s="27" t="s">
        <v>1602</v>
      </c>
    </row>
    <row r="69" ht="52">
      <c r="A69" s="1" t="s">
        <v>229</v>
      </c>
      <c r="E69" s="32" t="s">
        <v>1603</v>
      </c>
    </row>
    <row r="70" ht="150">
      <c r="A70" s="1" t="s">
        <v>231</v>
      </c>
      <c r="E70" s="27" t="s">
        <v>962</v>
      </c>
    </row>
    <row r="71">
      <c r="A71" s="1" t="s">
        <v>221</v>
      </c>
      <c r="B71" s="1">
        <v>16</v>
      </c>
      <c r="C71" s="26" t="s">
        <v>1604</v>
      </c>
      <c r="D71" t="s">
        <v>252</v>
      </c>
      <c r="E71" s="27" t="s">
        <v>1605</v>
      </c>
      <c r="F71" s="28" t="s">
        <v>271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1605</v>
      </c>
    </row>
    <row r="73" ht="52">
      <c r="A73" s="1" t="s">
        <v>229</v>
      </c>
      <c r="E73" s="32" t="s">
        <v>1606</v>
      </c>
    </row>
    <row r="74" ht="137.5">
      <c r="A74" s="1" t="s">
        <v>231</v>
      </c>
      <c r="E74" s="27" t="s">
        <v>1407</v>
      </c>
    </row>
    <row r="75" ht="25">
      <c r="A75" s="1" t="s">
        <v>221</v>
      </c>
      <c r="B75" s="1">
        <v>17</v>
      </c>
      <c r="C75" s="26" t="s">
        <v>1607</v>
      </c>
      <c r="D75" t="s">
        <v>252</v>
      </c>
      <c r="E75" s="27" t="s">
        <v>1608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227</v>
      </c>
      <c r="E76" s="27" t="s">
        <v>1608</v>
      </c>
    </row>
    <row r="77" ht="52">
      <c r="A77" s="1" t="s">
        <v>229</v>
      </c>
      <c r="E77" s="32" t="s">
        <v>1484</v>
      </c>
    </row>
    <row r="78" ht="150">
      <c r="A78" s="1" t="s">
        <v>231</v>
      </c>
      <c r="E78" s="27" t="s">
        <v>962</v>
      </c>
    </row>
    <row r="79" ht="25">
      <c r="A79" s="1" t="s">
        <v>221</v>
      </c>
      <c r="B79" s="1">
        <v>18</v>
      </c>
      <c r="C79" s="26" t="s">
        <v>1609</v>
      </c>
      <c r="D79" t="s">
        <v>252</v>
      </c>
      <c r="E79" s="27" t="s">
        <v>1610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5">
      <c r="A80" s="1" t="s">
        <v>227</v>
      </c>
      <c r="E80" s="27" t="s">
        <v>1610</v>
      </c>
    </row>
    <row r="81" ht="52">
      <c r="A81" s="1" t="s">
        <v>229</v>
      </c>
      <c r="E81" s="32" t="s">
        <v>1484</v>
      </c>
    </row>
    <row r="82" ht="150">
      <c r="A82" s="1" t="s">
        <v>231</v>
      </c>
      <c r="E82" s="27" t="s">
        <v>962</v>
      </c>
    </row>
    <row r="83">
      <c r="A83" s="1" t="s">
        <v>221</v>
      </c>
      <c r="B83" s="1">
        <v>19</v>
      </c>
      <c r="C83" s="26" t="s">
        <v>1611</v>
      </c>
      <c r="D83" t="s">
        <v>252</v>
      </c>
      <c r="E83" s="27" t="s">
        <v>1612</v>
      </c>
      <c r="F83" s="28" t="s">
        <v>271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1612</v>
      </c>
    </row>
    <row r="85" ht="52">
      <c r="A85" s="1" t="s">
        <v>229</v>
      </c>
      <c r="E85" s="32" t="s">
        <v>1560</v>
      </c>
    </row>
    <row r="86" ht="137.5">
      <c r="A86" s="1" t="s">
        <v>231</v>
      </c>
      <c r="E86" s="27" t="s">
        <v>1407</v>
      </c>
    </row>
    <row r="87" ht="25">
      <c r="A87" s="1" t="s">
        <v>221</v>
      </c>
      <c r="B87" s="1">
        <v>20</v>
      </c>
      <c r="C87" s="26" t="s">
        <v>1613</v>
      </c>
      <c r="D87" t="s">
        <v>252</v>
      </c>
      <c r="E87" s="27" t="s">
        <v>1614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5">
      <c r="A88" s="1" t="s">
        <v>227</v>
      </c>
      <c r="E88" s="27" t="s">
        <v>1614</v>
      </c>
    </row>
    <row r="89" ht="52">
      <c r="A89" s="1" t="s">
        <v>229</v>
      </c>
      <c r="E89" s="32" t="s">
        <v>1165</v>
      </c>
    </row>
    <row r="90" ht="175">
      <c r="A90" s="1" t="s">
        <v>231</v>
      </c>
      <c r="E90" s="27" t="s">
        <v>1206</v>
      </c>
    </row>
    <row r="91">
      <c r="A91" s="1" t="s">
        <v>221</v>
      </c>
      <c r="B91" s="1">
        <v>21</v>
      </c>
      <c r="C91" s="26" t="s">
        <v>1615</v>
      </c>
      <c r="D91" t="s">
        <v>252</v>
      </c>
      <c r="E91" s="27" t="s">
        <v>1616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1616</v>
      </c>
    </row>
    <row r="93" ht="52">
      <c r="A93" s="1" t="s">
        <v>229</v>
      </c>
      <c r="E93" s="32" t="s">
        <v>1165</v>
      </c>
    </row>
    <row r="94" ht="175">
      <c r="A94" s="1" t="s">
        <v>231</v>
      </c>
      <c r="E94" s="27" t="s">
        <v>1206</v>
      </c>
    </row>
    <row r="95" ht="25">
      <c r="A95" s="1" t="s">
        <v>221</v>
      </c>
      <c r="B95" s="1">
        <v>22</v>
      </c>
      <c r="C95" s="26" t="s">
        <v>1617</v>
      </c>
      <c r="D95" t="s">
        <v>252</v>
      </c>
      <c r="E95" s="27" t="s">
        <v>1618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1618</v>
      </c>
    </row>
    <row r="97" ht="52">
      <c r="A97" s="1" t="s">
        <v>229</v>
      </c>
      <c r="E97" s="32" t="s">
        <v>1165</v>
      </c>
    </row>
    <row r="98" ht="175">
      <c r="A98" s="1" t="s">
        <v>231</v>
      </c>
      <c r="E98" s="27" t="s">
        <v>1206</v>
      </c>
    </row>
    <row r="99" ht="25">
      <c r="A99" s="1" t="s">
        <v>221</v>
      </c>
      <c r="B99" s="1">
        <v>23</v>
      </c>
      <c r="C99" s="26" t="s">
        <v>1619</v>
      </c>
      <c r="D99" t="s">
        <v>252</v>
      </c>
      <c r="E99" s="27" t="s">
        <v>1620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1620</v>
      </c>
    </row>
    <row r="101" ht="52">
      <c r="A101" s="1" t="s">
        <v>229</v>
      </c>
      <c r="E101" s="32" t="s">
        <v>1165</v>
      </c>
    </row>
    <row r="102" ht="175">
      <c r="A102" s="1" t="s">
        <v>231</v>
      </c>
      <c r="E102" s="27" t="s">
        <v>1206</v>
      </c>
    </row>
    <row r="103">
      <c r="A103" s="1" t="s">
        <v>221</v>
      </c>
      <c r="B103" s="1">
        <v>24</v>
      </c>
      <c r="C103" s="26" t="s">
        <v>1621</v>
      </c>
      <c r="D103" t="s">
        <v>252</v>
      </c>
      <c r="E103" s="27" t="s">
        <v>1622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1622</v>
      </c>
    </row>
    <row r="105" ht="52">
      <c r="A105" s="1" t="s">
        <v>229</v>
      </c>
      <c r="E105" s="32" t="s">
        <v>1165</v>
      </c>
    </row>
    <row r="106" ht="175">
      <c r="A106" s="1" t="s">
        <v>231</v>
      </c>
      <c r="E106" s="27" t="s">
        <v>1206</v>
      </c>
    </row>
    <row r="107" ht="25">
      <c r="A107" s="1" t="s">
        <v>221</v>
      </c>
      <c r="B107" s="1">
        <v>25</v>
      </c>
      <c r="C107" s="26" t="s">
        <v>1623</v>
      </c>
      <c r="D107" t="s">
        <v>252</v>
      </c>
      <c r="E107" s="27" t="s">
        <v>1624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">
      <c r="A108" s="1" t="s">
        <v>227</v>
      </c>
      <c r="E108" s="27" t="s">
        <v>1624</v>
      </c>
    </row>
    <row r="109" ht="52">
      <c r="A109" s="1" t="s">
        <v>229</v>
      </c>
      <c r="E109" s="32" t="s">
        <v>1165</v>
      </c>
    </row>
    <row r="110" ht="175">
      <c r="A110" s="1" t="s">
        <v>231</v>
      </c>
      <c r="E110" s="27" t="s">
        <v>1206</v>
      </c>
    </row>
    <row r="111" ht="25">
      <c r="A111" s="1" t="s">
        <v>221</v>
      </c>
      <c r="B111" s="1">
        <v>26</v>
      </c>
      <c r="C111" s="26" t="s">
        <v>1625</v>
      </c>
      <c r="D111" t="s">
        <v>252</v>
      </c>
      <c r="E111" s="27" t="s">
        <v>1626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25">
      <c r="A112" s="1" t="s">
        <v>227</v>
      </c>
      <c r="E112" s="27" t="s">
        <v>1626</v>
      </c>
    </row>
    <row r="113" ht="52">
      <c r="A113" s="1" t="s">
        <v>229</v>
      </c>
      <c r="E113" s="32" t="s">
        <v>1165</v>
      </c>
    </row>
    <row r="114" ht="175">
      <c r="A114" s="1" t="s">
        <v>231</v>
      </c>
      <c r="E114" s="27" t="s">
        <v>1206</v>
      </c>
    </row>
    <row r="115" ht="25">
      <c r="A115" s="1" t="s">
        <v>221</v>
      </c>
      <c r="B115" s="1">
        <v>27</v>
      </c>
      <c r="C115" s="26" t="s">
        <v>1627</v>
      </c>
      <c r="D115" t="s">
        <v>252</v>
      </c>
      <c r="E115" s="27" t="s">
        <v>1628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5">
      <c r="A116" s="1" t="s">
        <v>227</v>
      </c>
      <c r="E116" s="27" t="s">
        <v>1628</v>
      </c>
    </row>
    <row r="117" ht="52">
      <c r="A117" s="1" t="s">
        <v>229</v>
      </c>
      <c r="E117" s="32" t="s">
        <v>1165</v>
      </c>
    </row>
    <row r="118" ht="175">
      <c r="A118" s="1" t="s">
        <v>231</v>
      </c>
      <c r="E118" s="27" t="s">
        <v>1206</v>
      </c>
    </row>
    <row r="119" ht="25">
      <c r="A119" s="1" t="s">
        <v>221</v>
      </c>
      <c r="B119" s="1">
        <v>28</v>
      </c>
      <c r="C119" s="26" t="s">
        <v>1629</v>
      </c>
      <c r="D119" t="s">
        <v>252</v>
      </c>
      <c r="E119" s="27" t="s">
        <v>1630</v>
      </c>
      <c r="F119" s="28" t="s">
        <v>271</v>
      </c>
      <c r="G119" s="29">
        <v>1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25">
      <c r="A120" s="1" t="s">
        <v>227</v>
      </c>
      <c r="E120" s="27" t="s">
        <v>1630</v>
      </c>
    </row>
    <row r="121" ht="52">
      <c r="A121" s="1" t="s">
        <v>229</v>
      </c>
      <c r="E121" s="32" t="s">
        <v>1165</v>
      </c>
    </row>
    <row r="122" ht="175">
      <c r="A122" s="1" t="s">
        <v>231</v>
      </c>
      <c r="E122" s="27" t="s">
        <v>1206</v>
      </c>
    </row>
    <row r="123" ht="25">
      <c r="A123" s="1" t="s">
        <v>221</v>
      </c>
      <c r="B123" s="1">
        <v>29</v>
      </c>
      <c r="C123" s="26" t="s">
        <v>1631</v>
      </c>
      <c r="D123" t="s">
        <v>252</v>
      </c>
      <c r="E123" s="27" t="s">
        <v>1632</v>
      </c>
      <c r="F123" s="28" t="s">
        <v>271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5">
      <c r="A124" s="1" t="s">
        <v>227</v>
      </c>
      <c r="E124" s="27" t="s">
        <v>1632</v>
      </c>
    </row>
    <row r="125" ht="52">
      <c r="A125" s="1" t="s">
        <v>229</v>
      </c>
      <c r="E125" s="32" t="s">
        <v>1165</v>
      </c>
    </row>
    <row r="126" ht="175">
      <c r="A126" s="1" t="s">
        <v>231</v>
      </c>
      <c r="E126" s="27" t="s">
        <v>1206</v>
      </c>
    </row>
    <row r="127">
      <c r="A127" s="1" t="s">
        <v>221</v>
      </c>
      <c r="B127" s="1">
        <v>30</v>
      </c>
      <c r="C127" s="26" t="s">
        <v>1633</v>
      </c>
      <c r="D127" t="s">
        <v>252</v>
      </c>
      <c r="E127" s="27" t="s">
        <v>1634</v>
      </c>
      <c r="F127" s="28" t="s">
        <v>271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1634</v>
      </c>
    </row>
    <row r="129" ht="52">
      <c r="A129" s="1" t="s">
        <v>229</v>
      </c>
      <c r="E129" s="32" t="s">
        <v>1165</v>
      </c>
    </row>
    <row r="130" ht="125">
      <c r="A130" s="1" t="s">
        <v>231</v>
      </c>
      <c r="E130" s="27" t="s">
        <v>1635</v>
      </c>
    </row>
    <row r="131" ht="25">
      <c r="A131" s="1" t="s">
        <v>221</v>
      </c>
      <c r="B131" s="1">
        <v>31</v>
      </c>
      <c r="C131" s="26" t="s">
        <v>1636</v>
      </c>
      <c r="D131" t="s">
        <v>252</v>
      </c>
      <c r="E131" s="27" t="s">
        <v>1637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5">
      <c r="A132" s="1" t="s">
        <v>227</v>
      </c>
      <c r="E132" s="27" t="s">
        <v>1637</v>
      </c>
    </row>
    <row r="133" ht="52">
      <c r="A133" s="1" t="s">
        <v>229</v>
      </c>
      <c r="E133" s="32" t="s">
        <v>1165</v>
      </c>
    </row>
    <row r="134" ht="125">
      <c r="A134" s="1" t="s">
        <v>231</v>
      </c>
      <c r="E134" s="27" t="s">
        <v>1638</v>
      </c>
    </row>
    <row r="135" ht="25">
      <c r="A135" s="1" t="s">
        <v>221</v>
      </c>
      <c r="B135" s="1">
        <v>32</v>
      </c>
      <c r="C135" s="26" t="s">
        <v>1639</v>
      </c>
      <c r="D135" t="s">
        <v>252</v>
      </c>
      <c r="E135" s="27" t="s">
        <v>1640</v>
      </c>
      <c r="F135" s="28" t="s">
        <v>271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226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5">
      <c r="A136" s="1" t="s">
        <v>227</v>
      </c>
      <c r="E136" s="27" t="s">
        <v>1640</v>
      </c>
    </row>
    <row r="137" ht="52">
      <c r="A137" s="1" t="s">
        <v>229</v>
      </c>
      <c r="E137" s="32" t="s">
        <v>1165</v>
      </c>
    </row>
    <row r="138" ht="25">
      <c r="A138" s="1" t="s">
        <v>231</v>
      </c>
      <c r="E138" s="27" t="s">
        <v>1641</v>
      </c>
    </row>
    <row r="139" ht="13">
      <c r="A139" s="1" t="s">
        <v>218</v>
      </c>
      <c r="C139" s="22" t="s">
        <v>1220</v>
      </c>
      <c r="E139" s="23" t="s">
        <v>976</v>
      </c>
      <c r="L139" s="24">
        <f>SUMIFS(L140:L195,A140:A195,"P")</f>
        <v>0</v>
      </c>
      <c r="M139" s="24">
        <f>SUMIFS(M140:M195,A140:A195,"P")</f>
        <v>0</v>
      </c>
      <c r="N139" s="25"/>
    </row>
    <row r="140">
      <c r="A140" s="1" t="s">
        <v>221</v>
      </c>
      <c r="B140" s="1">
        <v>33</v>
      </c>
      <c r="C140" s="26" t="s">
        <v>1382</v>
      </c>
      <c r="D140" t="s">
        <v>252</v>
      </c>
      <c r="E140" s="27" t="s">
        <v>1383</v>
      </c>
      <c r="F140" s="28" t="s">
        <v>260</v>
      </c>
      <c r="G140" s="29">
        <v>1165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1383</v>
      </c>
    </row>
    <row r="142" ht="52">
      <c r="A142" s="1" t="s">
        <v>229</v>
      </c>
      <c r="E142" s="32" t="s">
        <v>1642</v>
      </c>
    </row>
    <row r="143" ht="37.5">
      <c r="A143" s="1" t="s">
        <v>231</v>
      </c>
      <c r="E143" s="27" t="s">
        <v>1384</v>
      </c>
    </row>
    <row r="144">
      <c r="A144" s="1" t="s">
        <v>221</v>
      </c>
      <c r="B144" s="1">
        <v>34</v>
      </c>
      <c r="C144" s="26" t="s">
        <v>1643</v>
      </c>
      <c r="D144" t="s">
        <v>252</v>
      </c>
      <c r="E144" s="27" t="s">
        <v>1644</v>
      </c>
      <c r="F144" s="28" t="s">
        <v>260</v>
      </c>
      <c r="G144" s="29">
        <v>1165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1644</v>
      </c>
    </row>
    <row r="146" ht="52">
      <c r="A146" s="1" t="s">
        <v>229</v>
      </c>
      <c r="E146" s="32" t="s">
        <v>1642</v>
      </c>
    </row>
    <row r="147" ht="75">
      <c r="A147" s="1" t="s">
        <v>231</v>
      </c>
      <c r="E147" s="27" t="s">
        <v>295</v>
      </c>
    </row>
    <row r="148" ht="25">
      <c r="A148" s="1" t="s">
        <v>221</v>
      </c>
      <c r="B148" s="1">
        <v>35</v>
      </c>
      <c r="C148" s="26" t="s">
        <v>1645</v>
      </c>
      <c r="D148" t="s">
        <v>252</v>
      </c>
      <c r="E148" s="27" t="s">
        <v>1646</v>
      </c>
      <c r="F148" s="28" t="s">
        <v>271</v>
      </c>
      <c r="G148" s="29">
        <v>44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 ht="25">
      <c r="A149" s="1" t="s">
        <v>227</v>
      </c>
      <c r="E149" s="27" t="s">
        <v>1646</v>
      </c>
    </row>
    <row r="150" ht="52">
      <c r="A150" s="1" t="s">
        <v>229</v>
      </c>
      <c r="E150" s="32" t="s">
        <v>1647</v>
      </c>
    </row>
    <row r="151" ht="87.5">
      <c r="A151" s="1" t="s">
        <v>231</v>
      </c>
      <c r="E151" s="27" t="s">
        <v>1227</v>
      </c>
    </row>
    <row r="152">
      <c r="A152" s="1" t="s">
        <v>221</v>
      </c>
      <c r="B152" s="1">
        <v>36</v>
      </c>
      <c r="C152" s="26" t="s">
        <v>1562</v>
      </c>
      <c r="D152" t="s">
        <v>252</v>
      </c>
      <c r="E152" s="27" t="s">
        <v>1563</v>
      </c>
      <c r="F152" s="28" t="s">
        <v>260</v>
      </c>
      <c r="G152" s="29">
        <v>1730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1563</v>
      </c>
    </row>
    <row r="154" ht="52">
      <c r="A154" s="1" t="s">
        <v>229</v>
      </c>
      <c r="E154" s="32" t="s">
        <v>1648</v>
      </c>
    </row>
    <row r="155" ht="75">
      <c r="A155" s="1" t="s">
        <v>231</v>
      </c>
      <c r="E155" s="27" t="s">
        <v>1565</v>
      </c>
    </row>
    <row r="156">
      <c r="A156" s="1" t="s">
        <v>221</v>
      </c>
      <c r="B156" s="1">
        <v>37</v>
      </c>
      <c r="C156" s="26" t="s">
        <v>1230</v>
      </c>
      <c r="D156" t="s">
        <v>252</v>
      </c>
      <c r="E156" s="27" t="s">
        <v>1231</v>
      </c>
      <c r="F156" s="28" t="s">
        <v>908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226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1231</v>
      </c>
    </row>
    <row r="158" ht="52">
      <c r="A158" s="1" t="s">
        <v>229</v>
      </c>
      <c r="E158" s="32" t="s">
        <v>1165</v>
      </c>
    </row>
    <row r="159" ht="75">
      <c r="A159" s="1" t="s">
        <v>231</v>
      </c>
      <c r="E159" s="27" t="s">
        <v>1285</v>
      </c>
    </row>
    <row r="160">
      <c r="A160" s="1" t="s">
        <v>221</v>
      </c>
      <c r="B160" s="1">
        <v>38</v>
      </c>
      <c r="C160" s="26" t="s">
        <v>1553</v>
      </c>
      <c r="D160" t="s">
        <v>252</v>
      </c>
      <c r="E160" s="27" t="s">
        <v>1554</v>
      </c>
      <c r="F160" s="28" t="s">
        <v>271</v>
      </c>
      <c r="G160" s="29">
        <v>4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1554</v>
      </c>
    </row>
    <row r="162" ht="52">
      <c r="A162" s="1" t="s">
        <v>229</v>
      </c>
      <c r="E162" s="32" t="s">
        <v>1649</v>
      </c>
    </row>
    <row r="163" ht="150">
      <c r="A163" s="1" t="s">
        <v>231</v>
      </c>
      <c r="E163" s="27" t="s">
        <v>962</v>
      </c>
    </row>
    <row r="164">
      <c r="A164" s="1" t="s">
        <v>221</v>
      </c>
      <c r="B164" s="1">
        <v>39</v>
      </c>
      <c r="C164" s="26" t="s">
        <v>1556</v>
      </c>
      <c r="D164" t="s">
        <v>252</v>
      </c>
      <c r="E164" s="27" t="s">
        <v>1557</v>
      </c>
      <c r="F164" s="28" t="s">
        <v>271</v>
      </c>
      <c r="G164" s="29">
        <v>4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1557</v>
      </c>
    </row>
    <row r="166" ht="52">
      <c r="A166" s="1" t="s">
        <v>229</v>
      </c>
      <c r="E166" s="32" t="s">
        <v>1649</v>
      </c>
    </row>
    <row r="167" ht="137.5">
      <c r="A167" s="1" t="s">
        <v>231</v>
      </c>
      <c r="E167" s="27" t="s">
        <v>1407</v>
      </c>
    </row>
    <row r="168">
      <c r="A168" s="1" t="s">
        <v>221</v>
      </c>
      <c r="B168" s="1">
        <v>40</v>
      </c>
      <c r="C168" s="26" t="s">
        <v>1650</v>
      </c>
      <c r="D168" t="s">
        <v>252</v>
      </c>
      <c r="E168" s="27" t="s">
        <v>1651</v>
      </c>
      <c r="F168" s="28" t="s">
        <v>271</v>
      </c>
      <c r="G168" s="29">
        <v>11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226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1651</v>
      </c>
    </row>
    <row r="170" ht="52">
      <c r="A170" s="1" t="s">
        <v>229</v>
      </c>
      <c r="E170" s="32" t="s">
        <v>1652</v>
      </c>
    </row>
    <row r="171">
      <c r="A171" s="1" t="s">
        <v>231</v>
      </c>
      <c r="E171" s="27" t="s">
        <v>1232</v>
      </c>
    </row>
    <row r="172">
      <c r="A172" s="1" t="s">
        <v>221</v>
      </c>
      <c r="B172" s="1">
        <v>41</v>
      </c>
      <c r="C172" s="26" t="s">
        <v>1363</v>
      </c>
      <c r="D172" t="s">
        <v>252</v>
      </c>
      <c r="E172" s="27" t="s">
        <v>1364</v>
      </c>
      <c r="F172" s="28" t="s">
        <v>271</v>
      </c>
      <c r="G172" s="29">
        <v>11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1364</v>
      </c>
    </row>
    <row r="174" ht="52">
      <c r="A174" s="1" t="s">
        <v>229</v>
      </c>
      <c r="E174" s="32" t="s">
        <v>1652</v>
      </c>
    </row>
    <row r="175" ht="100">
      <c r="A175" s="1" t="s">
        <v>231</v>
      </c>
      <c r="E175" s="27" t="s">
        <v>1361</v>
      </c>
    </row>
    <row r="176">
      <c r="A176" s="1" t="s">
        <v>221</v>
      </c>
      <c r="B176" s="1">
        <v>42</v>
      </c>
      <c r="C176" s="26" t="s">
        <v>1653</v>
      </c>
      <c r="D176" t="s">
        <v>252</v>
      </c>
      <c r="E176" s="27" t="s">
        <v>1654</v>
      </c>
      <c r="F176" s="28" t="s">
        <v>271</v>
      </c>
      <c r="G176" s="29">
        <v>11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1654</v>
      </c>
    </row>
    <row r="178" ht="52">
      <c r="A178" s="1" t="s">
        <v>229</v>
      </c>
      <c r="E178" s="32" t="s">
        <v>1652</v>
      </c>
    </row>
    <row r="179" ht="100">
      <c r="A179" s="1" t="s">
        <v>231</v>
      </c>
      <c r="E179" s="27" t="s">
        <v>1361</v>
      </c>
    </row>
    <row r="180">
      <c r="A180" s="1" t="s">
        <v>221</v>
      </c>
      <c r="B180" s="1">
        <v>43</v>
      </c>
      <c r="C180" s="26" t="s">
        <v>1655</v>
      </c>
      <c r="D180" t="s">
        <v>252</v>
      </c>
      <c r="E180" s="27" t="s">
        <v>1656</v>
      </c>
      <c r="F180" s="28" t="s">
        <v>271</v>
      </c>
      <c r="G180" s="29">
        <v>22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226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1656</v>
      </c>
    </row>
    <row r="182" ht="52">
      <c r="A182" s="1" t="s">
        <v>229</v>
      </c>
      <c r="E182" s="32" t="s">
        <v>1194</v>
      </c>
    </row>
    <row r="183" ht="37.5">
      <c r="A183" s="1" t="s">
        <v>231</v>
      </c>
      <c r="E183" s="27" t="s">
        <v>1362</v>
      </c>
    </row>
    <row r="184">
      <c r="A184" s="1" t="s">
        <v>221</v>
      </c>
      <c r="B184" s="1">
        <v>44</v>
      </c>
      <c r="C184" s="26" t="s">
        <v>1657</v>
      </c>
      <c r="D184" t="s">
        <v>252</v>
      </c>
      <c r="E184" s="27" t="s">
        <v>1658</v>
      </c>
      <c r="F184" s="28" t="s">
        <v>271</v>
      </c>
      <c r="G184" s="29">
        <v>1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1658</v>
      </c>
    </row>
    <row r="186" ht="52">
      <c r="A186" s="1" t="s">
        <v>229</v>
      </c>
      <c r="E186" s="32" t="s">
        <v>1659</v>
      </c>
    </row>
    <row r="187" ht="150">
      <c r="A187" s="1" t="s">
        <v>231</v>
      </c>
      <c r="E187" s="27" t="s">
        <v>962</v>
      </c>
    </row>
    <row r="188">
      <c r="A188" s="1" t="s">
        <v>221</v>
      </c>
      <c r="B188" s="1">
        <v>45</v>
      </c>
      <c r="C188" s="26" t="s">
        <v>1660</v>
      </c>
      <c r="D188" t="s">
        <v>252</v>
      </c>
      <c r="E188" s="27" t="s">
        <v>1661</v>
      </c>
      <c r="F188" s="28" t="s">
        <v>271</v>
      </c>
      <c r="G188" s="29">
        <v>1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1661</v>
      </c>
    </row>
    <row r="190" ht="52">
      <c r="A190" s="1" t="s">
        <v>229</v>
      </c>
      <c r="E190" s="32" t="s">
        <v>1659</v>
      </c>
    </row>
    <row r="191" ht="125">
      <c r="A191" s="1" t="s">
        <v>231</v>
      </c>
      <c r="E191" s="27" t="s">
        <v>965</v>
      </c>
    </row>
    <row r="192">
      <c r="A192" s="1" t="s">
        <v>221</v>
      </c>
      <c r="B192" s="1">
        <v>46</v>
      </c>
      <c r="C192" s="26" t="s">
        <v>1244</v>
      </c>
      <c r="D192" t="s">
        <v>252</v>
      </c>
      <c r="E192" s="27" t="s">
        <v>1245</v>
      </c>
      <c r="F192" s="28" t="s">
        <v>716</v>
      </c>
      <c r="G192" s="29">
        <v>24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1245</v>
      </c>
    </row>
    <row r="194" ht="52">
      <c r="A194" s="1" t="s">
        <v>229</v>
      </c>
      <c r="E194" s="32" t="s">
        <v>1307</v>
      </c>
    </row>
    <row r="195" ht="87.5">
      <c r="A195" s="1" t="s">
        <v>231</v>
      </c>
      <c r="E195" s="27" t="s">
        <v>1247</v>
      </c>
    </row>
    <row r="196" ht="13">
      <c r="A196" s="1" t="s">
        <v>218</v>
      </c>
      <c r="C196" s="22" t="s">
        <v>1147</v>
      </c>
      <c r="E196" s="23" t="s">
        <v>1148</v>
      </c>
      <c r="L196" s="24">
        <f>SUMIFS(L197:L212,A197:A212,"P")</f>
        <v>0</v>
      </c>
      <c r="M196" s="24">
        <f>SUMIFS(M197:M212,A197:A212,"P")</f>
        <v>0</v>
      </c>
      <c r="N196" s="25"/>
    </row>
    <row r="197">
      <c r="A197" s="1" t="s">
        <v>221</v>
      </c>
      <c r="B197" s="1">
        <v>49</v>
      </c>
      <c r="C197" s="26" t="s">
        <v>1662</v>
      </c>
      <c r="D197" t="s">
        <v>252</v>
      </c>
      <c r="E197" s="27" t="s">
        <v>1663</v>
      </c>
      <c r="F197" s="28" t="s">
        <v>271</v>
      </c>
      <c r="G197" s="29">
        <v>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1663</v>
      </c>
    </row>
    <row r="199" ht="52">
      <c r="A199" s="1" t="s">
        <v>229</v>
      </c>
      <c r="E199" s="32" t="s">
        <v>1165</v>
      </c>
    </row>
    <row r="200" ht="150">
      <c r="A200" s="1" t="s">
        <v>231</v>
      </c>
      <c r="E200" s="27" t="s">
        <v>1288</v>
      </c>
    </row>
    <row r="201">
      <c r="A201" s="1" t="s">
        <v>221</v>
      </c>
      <c r="B201" s="1">
        <v>50</v>
      </c>
      <c r="C201" s="26" t="s">
        <v>1664</v>
      </c>
      <c r="D201" t="s">
        <v>252</v>
      </c>
      <c r="E201" s="27" t="s">
        <v>1665</v>
      </c>
      <c r="F201" s="28" t="s">
        <v>271</v>
      </c>
      <c r="G201" s="29">
        <v>2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255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227</v>
      </c>
      <c r="E202" s="27" t="s">
        <v>1665</v>
      </c>
    </row>
    <row r="203" ht="52">
      <c r="A203" s="1" t="s">
        <v>229</v>
      </c>
      <c r="E203" s="32" t="s">
        <v>1269</v>
      </c>
    </row>
    <row r="204" ht="150">
      <c r="A204" s="1" t="s">
        <v>231</v>
      </c>
      <c r="E204" s="27" t="s">
        <v>1288</v>
      </c>
    </row>
    <row r="205">
      <c r="A205" s="1" t="s">
        <v>221</v>
      </c>
      <c r="B205" s="1">
        <v>51</v>
      </c>
      <c r="C205" s="26" t="s">
        <v>1293</v>
      </c>
      <c r="D205" t="s">
        <v>252</v>
      </c>
      <c r="E205" s="27" t="s">
        <v>1294</v>
      </c>
      <c r="F205" s="28" t="s">
        <v>1213</v>
      </c>
      <c r="G205" s="29">
        <v>1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226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1294</v>
      </c>
    </row>
    <row r="207" ht="52">
      <c r="A207" s="1" t="s">
        <v>229</v>
      </c>
      <c r="E207" s="32" t="s">
        <v>1165</v>
      </c>
    </row>
    <row r="208" ht="25">
      <c r="A208" s="1" t="s">
        <v>231</v>
      </c>
      <c r="E208" s="27" t="s">
        <v>1666</v>
      </c>
    </row>
    <row r="209" ht="37.5">
      <c r="A209" s="1" t="s">
        <v>221</v>
      </c>
      <c r="B209" s="1">
        <v>52</v>
      </c>
      <c r="C209" s="26" t="s">
        <v>237</v>
      </c>
      <c r="D209" t="s">
        <v>238</v>
      </c>
      <c r="E209" s="27" t="s">
        <v>239</v>
      </c>
      <c r="F209" s="28" t="s">
        <v>225</v>
      </c>
      <c r="G209" s="29">
        <v>0.029999999999999999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226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228</v>
      </c>
    </row>
    <row r="211" ht="52">
      <c r="A211" s="1" t="s">
        <v>229</v>
      </c>
      <c r="E211" s="32" t="s">
        <v>1667</v>
      </c>
    </row>
    <row r="212" ht="87.5">
      <c r="A212" s="1" t="s">
        <v>231</v>
      </c>
      <c r="E212" s="27" t="s">
        <v>232</v>
      </c>
    </row>
    <row r="213" ht="13">
      <c r="A213" s="1" t="s">
        <v>218</v>
      </c>
      <c r="C213" s="22" t="s">
        <v>199</v>
      </c>
      <c r="E213" s="23" t="s">
        <v>1157</v>
      </c>
      <c r="L213" s="24">
        <f>SUMIFS(L214:L225,A214:A225,"P")</f>
        <v>0</v>
      </c>
      <c r="M213" s="24">
        <f>SUMIFS(M214:M225,A214:A225,"P")</f>
        <v>0</v>
      </c>
      <c r="N213" s="25"/>
    </row>
    <row r="214">
      <c r="A214" s="1" t="s">
        <v>221</v>
      </c>
      <c r="B214" s="1">
        <v>53</v>
      </c>
      <c r="C214" s="26" t="s">
        <v>1309</v>
      </c>
      <c r="D214" t="s">
        <v>252</v>
      </c>
      <c r="E214" s="27" t="s">
        <v>1310</v>
      </c>
      <c r="F214" s="28" t="s">
        <v>716</v>
      </c>
      <c r="G214" s="29">
        <v>40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226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1310</v>
      </c>
    </row>
    <row r="216" ht="52">
      <c r="A216" s="1" t="s">
        <v>229</v>
      </c>
      <c r="E216" s="32" t="s">
        <v>1311</v>
      </c>
    </row>
    <row r="217">
      <c r="A217" s="1" t="s">
        <v>231</v>
      </c>
      <c r="E217" s="27" t="s">
        <v>1312</v>
      </c>
    </row>
    <row r="218" ht="25">
      <c r="A218" s="1" t="s">
        <v>221</v>
      </c>
      <c r="B218" s="1">
        <v>54</v>
      </c>
      <c r="C218" s="26" t="s">
        <v>1313</v>
      </c>
      <c r="D218" t="s">
        <v>252</v>
      </c>
      <c r="E218" s="27" t="s">
        <v>1314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 ht="25">
      <c r="A219" s="1" t="s">
        <v>227</v>
      </c>
      <c r="E219" s="27" t="s">
        <v>1314</v>
      </c>
    </row>
    <row r="220" ht="52">
      <c r="A220" s="1" t="s">
        <v>229</v>
      </c>
      <c r="E220" s="32" t="s">
        <v>1165</v>
      </c>
    </row>
    <row r="221" ht="100">
      <c r="A221" s="1" t="s">
        <v>231</v>
      </c>
      <c r="E221" s="27" t="s">
        <v>1315</v>
      </c>
    </row>
    <row r="222">
      <c r="A222" s="1" t="s">
        <v>221</v>
      </c>
      <c r="B222" s="1">
        <v>55</v>
      </c>
      <c r="C222" s="26" t="s">
        <v>1668</v>
      </c>
      <c r="D222" t="s">
        <v>252</v>
      </c>
      <c r="E222" s="27" t="s">
        <v>1319</v>
      </c>
      <c r="F222" s="28" t="s">
        <v>271</v>
      </c>
      <c r="G222" s="29">
        <v>1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226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1319</v>
      </c>
    </row>
    <row r="224" ht="52">
      <c r="A224" s="1" t="s">
        <v>229</v>
      </c>
      <c r="E224" s="32" t="s">
        <v>1165</v>
      </c>
    </row>
    <row r="225" ht="25">
      <c r="A225" s="1" t="s">
        <v>231</v>
      </c>
      <c r="E225" s="27" t="s">
        <v>1669</v>
      </c>
    </row>
    <row r="226" ht="13">
      <c r="A226" s="1" t="s">
        <v>218</v>
      </c>
      <c r="C226" s="22" t="s">
        <v>1321</v>
      </c>
      <c r="E226" s="23" t="s">
        <v>1322</v>
      </c>
      <c r="L226" s="24">
        <f>SUMIFS(L227:L234,A227:A234,"P")</f>
        <v>0</v>
      </c>
      <c r="M226" s="24">
        <f>SUMIFS(M227:M234,A227:A234,"P")</f>
        <v>0</v>
      </c>
      <c r="N226" s="25"/>
    </row>
    <row r="227">
      <c r="A227" s="1" t="s">
        <v>221</v>
      </c>
      <c r="B227" s="1">
        <v>47</v>
      </c>
      <c r="C227" s="26" t="s">
        <v>1662</v>
      </c>
      <c r="D227" t="s">
        <v>249</v>
      </c>
      <c r="E227" s="27" t="s">
        <v>1663</v>
      </c>
      <c r="F227" s="28" t="s">
        <v>271</v>
      </c>
      <c r="G227" s="29">
        <v>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1663</v>
      </c>
    </row>
    <row r="229" ht="52">
      <c r="A229" s="1" t="s">
        <v>229</v>
      </c>
      <c r="E229" s="32" t="s">
        <v>1165</v>
      </c>
    </row>
    <row r="230" ht="150">
      <c r="A230" s="1" t="s">
        <v>231</v>
      </c>
      <c r="E230" s="27" t="s">
        <v>1288</v>
      </c>
    </row>
    <row r="231">
      <c r="A231" s="1" t="s">
        <v>221</v>
      </c>
      <c r="B231" s="1">
        <v>48</v>
      </c>
      <c r="C231" s="26" t="s">
        <v>1611</v>
      </c>
      <c r="D231" t="s">
        <v>249</v>
      </c>
      <c r="E231" s="27" t="s">
        <v>1612</v>
      </c>
      <c r="F231" s="28" t="s">
        <v>271</v>
      </c>
      <c r="G231" s="29">
        <v>1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1612</v>
      </c>
    </row>
    <row r="233" ht="52">
      <c r="A233" s="1" t="s">
        <v>229</v>
      </c>
      <c r="E233" s="32" t="s">
        <v>1165</v>
      </c>
    </row>
    <row r="234" ht="137.5">
      <c r="A234" s="1" t="s">
        <v>231</v>
      </c>
      <c r="E234" s="27" t="s">
        <v>1407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COUNTIFS(L8:L133,"=0",A8:A133,"P")+COUNTIFS(L8:L133,"",A8:A133,"P")+SUM(Q8:Q133)</f>
        <v>0</v>
      </c>
    </row>
    <row r="8" ht="13">
      <c r="A8" s="1" t="s">
        <v>216</v>
      </c>
      <c r="C8" s="22" t="s">
        <v>1670</v>
      </c>
      <c r="E8" s="23" t="s">
        <v>41</v>
      </c>
      <c r="L8" s="24">
        <f>L9+L30+L59+L120</f>
        <v>0</v>
      </c>
      <c r="M8" s="24">
        <f>M9+M30+M59+M120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221</v>
      </c>
      <c r="B10" s="1">
        <v>1</v>
      </c>
      <c r="C10" s="26" t="s">
        <v>926</v>
      </c>
      <c r="D10" t="s">
        <v>252</v>
      </c>
      <c r="E10" s="27" t="s">
        <v>927</v>
      </c>
      <c r="F10" s="28" t="s">
        <v>254</v>
      </c>
      <c r="G10" s="29">
        <v>0.80000000000000004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927</v>
      </c>
    </row>
    <row r="12" ht="52">
      <c r="A12" s="1" t="s">
        <v>229</v>
      </c>
      <c r="E12" s="32" t="s">
        <v>1671</v>
      </c>
    </row>
    <row r="13" ht="337.5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1172</v>
      </c>
      <c r="D14" t="s">
        <v>252</v>
      </c>
      <c r="E14" s="27" t="s">
        <v>1173</v>
      </c>
      <c r="F14" s="28" t="s">
        <v>260</v>
      </c>
      <c r="G14" s="29">
        <v>40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1173</v>
      </c>
    </row>
    <row r="16" ht="52">
      <c r="A16" s="1" t="s">
        <v>229</v>
      </c>
      <c r="E16" s="32" t="s">
        <v>1311</v>
      </c>
    </row>
    <row r="17" ht="87.5">
      <c r="A17" s="1" t="s">
        <v>231</v>
      </c>
      <c r="E17" s="27" t="s">
        <v>1175</v>
      </c>
    </row>
    <row r="18">
      <c r="A18" s="1" t="s">
        <v>221</v>
      </c>
      <c r="B18" s="1">
        <v>3</v>
      </c>
      <c r="C18" s="26" t="s">
        <v>284</v>
      </c>
      <c r="D18" t="s">
        <v>252</v>
      </c>
      <c r="E18" s="27" t="s">
        <v>285</v>
      </c>
      <c r="F18" s="28" t="s">
        <v>260</v>
      </c>
      <c r="G18" s="29">
        <v>40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285</v>
      </c>
    </row>
    <row r="20" ht="52">
      <c r="A20" s="1" t="s">
        <v>229</v>
      </c>
      <c r="E20" s="32" t="s">
        <v>1311</v>
      </c>
    </row>
    <row r="21" ht="87.5">
      <c r="A21" s="1" t="s">
        <v>231</v>
      </c>
      <c r="E21" s="27" t="s">
        <v>287</v>
      </c>
    </row>
    <row r="22">
      <c r="A22" s="1" t="s">
        <v>221</v>
      </c>
      <c r="B22" s="1">
        <v>4</v>
      </c>
      <c r="C22" s="26" t="s">
        <v>1576</v>
      </c>
      <c r="D22" t="s">
        <v>252</v>
      </c>
      <c r="E22" s="27" t="s">
        <v>1577</v>
      </c>
      <c r="F22" s="28" t="s">
        <v>260</v>
      </c>
      <c r="G22" s="29">
        <v>80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1577</v>
      </c>
    </row>
    <row r="24" ht="52">
      <c r="A24" s="1" t="s">
        <v>229</v>
      </c>
      <c r="E24" s="32" t="s">
        <v>1672</v>
      </c>
    </row>
    <row r="25" ht="75">
      <c r="A25" s="1" t="s">
        <v>231</v>
      </c>
      <c r="E25" s="27" t="s">
        <v>277</v>
      </c>
    </row>
    <row r="26">
      <c r="A26" s="1" t="s">
        <v>221</v>
      </c>
      <c r="B26" s="1">
        <v>5</v>
      </c>
      <c r="C26" s="26" t="s">
        <v>1333</v>
      </c>
      <c r="D26" t="s">
        <v>252</v>
      </c>
      <c r="E26" s="27" t="s">
        <v>1334</v>
      </c>
      <c r="F26" s="28" t="s">
        <v>254</v>
      </c>
      <c r="G26" s="29">
        <v>0.80000000000000004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1334</v>
      </c>
    </row>
    <row r="28" ht="52">
      <c r="A28" s="1" t="s">
        <v>229</v>
      </c>
      <c r="E28" s="32" t="s">
        <v>1671</v>
      </c>
    </row>
    <row r="29" ht="362.5">
      <c r="A29" s="1" t="s">
        <v>231</v>
      </c>
      <c r="E29" s="27" t="s">
        <v>1335</v>
      </c>
    </row>
    <row r="30" ht="13">
      <c r="A30" s="1" t="s">
        <v>218</v>
      </c>
      <c r="C30" s="22" t="s">
        <v>975</v>
      </c>
      <c r="E30" s="23" t="s">
        <v>1579</v>
      </c>
      <c r="L30" s="24">
        <f>SUMIFS(L31:L58,A31:A58,"P")</f>
        <v>0</v>
      </c>
      <c r="M30" s="24">
        <f>SUMIFS(M31:M58,A31:A58,"P")</f>
        <v>0</v>
      </c>
      <c r="N30" s="25"/>
    </row>
    <row r="31" ht="25">
      <c r="A31" s="1" t="s">
        <v>221</v>
      </c>
      <c r="B31" s="1">
        <v>6</v>
      </c>
      <c r="C31" s="26" t="s">
        <v>1673</v>
      </c>
      <c r="D31" t="s">
        <v>252</v>
      </c>
      <c r="E31" s="27" t="s">
        <v>1674</v>
      </c>
      <c r="F31" s="28" t="s">
        <v>271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227</v>
      </c>
      <c r="E32" s="27" t="s">
        <v>1674</v>
      </c>
    </row>
    <row r="33" ht="52">
      <c r="A33" s="1" t="s">
        <v>229</v>
      </c>
      <c r="E33" s="32" t="s">
        <v>1675</v>
      </c>
    </row>
    <row r="34" ht="150">
      <c r="A34" s="1" t="s">
        <v>231</v>
      </c>
      <c r="E34" s="27" t="s">
        <v>962</v>
      </c>
    </row>
    <row r="35">
      <c r="A35" s="1" t="s">
        <v>221</v>
      </c>
      <c r="B35" s="1">
        <v>7</v>
      </c>
      <c r="C35" s="26" t="s">
        <v>1588</v>
      </c>
      <c r="D35" t="s">
        <v>252</v>
      </c>
      <c r="E35" s="27" t="s">
        <v>1589</v>
      </c>
      <c r="F35" s="28" t="s">
        <v>271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1589</v>
      </c>
    </row>
    <row r="37" ht="52">
      <c r="A37" s="1" t="s">
        <v>229</v>
      </c>
      <c r="E37" s="32" t="s">
        <v>1675</v>
      </c>
    </row>
    <row r="38" ht="137.5">
      <c r="A38" s="1" t="s">
        <v>231</v>
      </c>
      <c r="E38" s="27" t="s">
        <v>1407</v>
      </c>
    </row>
    <row r="39">
      <c r="A39" s="1" t="s">
        <v>221</v>
      </c>
      <c r="B39" s="1">
        <v>8</v>
      </c>
      <c r="C39" s="26" t="s">
        <v>1595</v>
      </c>
      <c r="D39" t="s">
        <v>252</v>
      </c>
      <c r="E39" s="27" t="s">
        <v>1596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1596</v>
      </c>
    </row>
    <row r="41" ht="52">
      <c r="A41" s="1" t="s">
        <v>229</v>
      </c>
      <c r="E41" s="32" t="s">
        <v>1659</v>
      </c>
    </row>
    <row r="42" ht="150">
      <c r="A42" s="1" t="s">
        <v>231</v>
      </c>
      <c r="E42" s="27" t="s">
        <v>962</v>
      </c>
    </row>
    <row r="43">
      <c r="A43" s="1" t="s">
        <v>221</v>
      </c>
      <c r="B43" s="1">
        <v>9</v>
      </c>
      <c r="C43" s="26" t="s">
        <v>1676</v>
      </c>
      <c r="D43" t="s">
        <v>252</v>
      </c>
      <c r="E43" s="27" t="s">
        <v>1677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1677</v>
      </c>
    </row>
    <row r="45" ht="52">
      <c r="A45" s="1" t="s">
        <v>229</v>
      </c>
      <c r="E45" s="32" t="s">
        <v>1165</v>
      </c>
    </row>
    <row r="46" ht="150">
      <c r="A46" s="1" t="s">
        <v>231</v>
      </c>
      <c r="E46" s="27" t="s">
        <v>962</v>
      </c>
    </row>
    <row r="47" ht="25">
      <c r="A47" s="1" t="s">
        <v>221</v>
      </c>
      <c r="B47" s="1">
        <v>10</v>
      </c>
      <c r="C47" s="26" t="s">
        <v>1598</v>
      </c>
      <c r="D47" t="s">
        <v>252</v>
      </c>
      <c r="E47" s="27" t="s">
        <v>1599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227</v>
      </c>
      <c r="E48" s="27" t="s">
        <v>1599</v>
      </c>
    </row>
    <row r="49" ht="52">
      <c r="A49" s="1" t="s">
        <v>229</v>
      </c>
      <c r="E49" s="32" t="s">
        <v>1678</v>
      </c>
    </row>
    <row r="50" ht="150">
      <c r="A50" s="1" t="s">
        <v>231</v>
      </c>
      <c r="E50" s="27" t="s">
        <v>962</v>
      </c>
    </row>
    <row r="51">
      <c r="A51" s="1" t="s">
        <v>221</v>
      </c>
      <c r="B51" s="1">
        <v>11</v>
      </c>
      <c r="C51" s="26" t="s">
        <v>1604</v>
      </c>
      <c r="D51" t="s">
        <v>252</v>
      </c>
      <c r="E51" s="27" t="s">
        <v>1605</v>
      </c>
      <c r="F51" s="28" t="s">
        <v>271</v>
      </c>
      <c r="G51" s="29">
        <v>3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1605</v>
      </c>
    </row>
    <row r="53" ht="52">
      <c r="A53" s="1" t="s">
        <v>229</v>
      </c>
      <c r="E53" s="32" t="s">
        <v>1603</v>
      </c>
    </row>
    <row r="54" ht="137.5">
      <c r="A54" s="1" t="s">
        <v>231</v>
      </c>
      <c r="E54" s="27" t="s">
        <v>1407</v>
      </c>
    </row>
    <row r="55" ht="25">
      <c r="A55" s="1" t="s">
        <v>221</v>
      </c>
      <c r="B55" s="1">
        <v>12</v>
      </c>
      <c r="C55" s="26" t="s">
        <v>1639</v>
      </c>
      <c r="D55" t="s">
        <v>252</v>
      </c>
      <c r="E55" s="27" t="s">
        <v>1640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226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227</v>
      </c>
      <c r="E56" s="27" t="s">
        <v>1640</v>
      </c>
    </row>
    <row r="57" ht="52">
      <c r="A57" s="1" t="s">
        <v>229</v>
      </c>
      <c r="E57" s="32" t="s">
        <v>1165</v>
      </c>
    </row>
    <row r="58" ht="25">
      <c r="A58" s="1" t="s">
        <v>231</v>
      </c>
      <c r="E58" s="27" t="s">
        <v>1679</v>
      </c>
    </row>
    <row r="59" ht="13">
      <c r="A59" s="1" t="s">
        <v>218</v>
      </c>
      <c r="C59" s="22" t="s">
        <v>1220</v>
      </c>
      <c r="E59" s="23" t="s">
        <v>976</v>
      </c>
      <c r="L59" s="24">
        <f>SUMIFS(L60:L119,A60:A119,"P")</f>
        <v>0</v>
      </c>
      <c r="M59" s="24">
        <f>SUMIFS(M60:M119,A60:A119,"P")</f>
        <v>0</v>
      </c>
      <c r="N59" s="25"/>
    </row>
    <row r="60">
      <c r="A60" s="1" t="s">
        <v>221</v>
      </c>
      <c r="B60" s="1">
        <v>13</v>
      </c>
      <c r="C60" s="26" t="s">
        <v>1680</v>
      </c>
      <c r="D60" t="s">
        <v>252</v>
      </c>
      <c r="E60" s="27" t="s">
        <v>1681</v>
      </c>
      <c r="F60" s="28" t="s">
        <v>307</v>
      </c>
      <c r="G60" s="29">
        <v>0.16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1681</v>
      </c>
    </row>
    <row r="62" ht="52">
      <c r="A62" s="1" t="s">
        <v>229</v>
      </c>
      <c r="E62" s="32" t="s">
        <v>1682</v>
      </c>
    </row>
    <row r="63" ht="162.5">
      <c r="A63" s="1" t="s">
        <v>231</v>
      </c>
      <c r="E63" s="27" t="s">
        <v>1683</v>
      </c>
    </row>
    <row r="64">
      <c r="A64" s="1" t="s">
        <v>221</v>
      </c>
      <c r="B64" s="1">
        <v>14</v>
      </c>
      <c r="C64" s="26" t="s">
        <v>1684</v>
      </c>
      <c r="D64" t="s">
        <v>252</v>
      </c>
      <c r="E64" s="27" t="s">
        <v>1685</v>
      </c>
      <c r="F64" s="28" t="s">
        <v>307</v>
      </c>
      <c r="G64" s="29">
        <v>0.16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1685</v>
      </c>
    </row>
    <row r="66" ht="52">
      <c r="A66" s="1" t="s">
        <v>229</v>
      </c>
      <c r="E66" s="32" t="s">
        <v>1682</v>
      </c>
    </row>
    <row r="67" ht="125">
      <c r="A67" s="1" t="s">
        <v>231</v>
      </c>
      <c r="E67" s="27" t="s">
        <v>1686</v>
      </c>
    </row>
    <row r="68">
      <c r="A68" s="1" t="s">
        <v>221</v>
      </c>
      <c r="B68" s="1">
        <v>15</v>
      </c>
      <c r="C68" s="26" t="s">
        <v>1643</v>
      </c>
      <c r="D68" t="s">
        <v>252</v>
      </c>
      <c r="E68" s="27" t="s">
        <v>1644</v>
      </c>
      <c r="F68" s="28" t="s">
        <v>260</v>
      </c>
      <c r="G68" s="29">
        <v>40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1644</v>
      </c>
    </row>
    <row r="70" ht="52">
      <c r="A70" s="1" t="s">
        <v>229</v>
      </c>
      <c r="E70" s="32" t="s">
        <v>1687</v>
      </c>
    </row>
    <row r="71" ht="75">
      <c r="A71" s="1" t="s">
        <v>231</v>
      </c>
      <c r="E71" s="27" t="s">
        <v>295</v>
      </c>
    </row>
    <row r="72" ht="25">
      <c r="A72" s="1" t="s">
        <v>221</v>
      </c>
      <c r="B72" s="1">
        <v>16</v>
      </c>
      <c r="C72" s="26" t="s">
        <v>1645</v>
      </c>
      <c r="D72" t="s">
        <v>252</v>
      </c>
      <c r="E72" s="27" t="s">
        <v>1646</v>
      </c>
      <c r="F72" s="28" t="s">
        <v>271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 ht="25">
      <c r="A73" s="1" t="s">
        <v>227</v>
      </c>
      <c r="E73" s="27" t="s">
        <v>1646</v>
      </c>
    </row>
    <row r="74" ht="52">
      <c r="A74" s="1" t="s">
        <v>229</v>
      </c>
      <c r="E74" s="32" t="s">
        <v>1688</v>
      </c>
    </row>
    <row r="75" ht="87.5">
      <c r="A75" s="1" t="s">
        <v>231</v>
      </c>
      <c r="E75" s="27" t="s">
        <v>1227</v>
      </c>
    </row>
    <row r="76">
      <c r="A76" s="1" t="s">
        <v>221</v>
      </c>
      <c r="B76" s="1">
        <v>17</v>
      </c>
      <c r="C76" s="26" t="s">
        <v>1562</v>
      </c>
      <c r="D76" t="s">
        <v>252</v>
      </c>
      <c r="E76" s="27" t="s">
        <v>1563</v>
      </c>
      <c r="F76" s="28" t="s">
        <v>260</v>
      </c>
      <c r="G76" s="29">
        <v>80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1563</v>
      </c>
    </row>
    <row r="78" ht="52">
      <c r="A78" s="1" t="s">
        <v>229</v>
      </c>
      <c r="E78" s="32" t="s">
        <v>1689</v>
      </c>
    </row>
    <row r="79" ht="75">
      <c r="A79" s="1" t="s">
        <v>231</v>
      </c>
      <c r="E79" s="27" t="s">
        <v>1565</v>
      </c>
    </row>
    <row r="80">
      <c r="A80" s="1" t="s">
        <v>221</v>
      </c>
      <c r="B80" s="1">
        <v>18</v>
      </c>
      <c r="C80" s="26" t="s">
        <v>1237</v>
      </c>
      <c r="D80" t="s">
        <v>252</v>
      </c>
      <c r="E80" s="27" t="s">
        <v>1238</v>
      </c>
      <c r="F80" s="28" t="s">
        <v>271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226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1238</v>
      </c>
    </row>
    <row r="82" ht="52">
      <c r="A82" s="1" t="s">
        <v>229</v>
      </c>
      <c r="E82" s="32" t="s">
        <v>1659</v>
      </c>
    </row>
    <row r="83" ht="37.5">
      <c r="A83" s="1" t="s">
        <v>231</v>
      </c>
      <c r="E83" s="27" t="s">
        <v>1240</v>
      </c>
    </row>
    <row r="84">
      <c r="A84" s="1" t="s">
        <v>221</v>
      </c>
      <c r="B84" s="1">
        <v>19</v>
      </c>
      <c r="C84" s="26" t="s">
        <v>1241</v>
      </c>
      <c r="D84" t="s">
        <v>252</v>
      </c>
      <c r="E84" s="27" t="s">
        <v>1242</v>
      </c>
      <c r="F84" s="28" t="s">
        <v>271</v>
      </c>
      <c r="G84" s="29">
        <v>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226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1242</v>
      </c>
    </row>
    <row r="86" ht="52">
      <c r="A86" s="1" t="s">
        <v>229</v>
      </c>
      <c r="E86" s="32" t="s">
        <v>1659</v>
      </c>
    </row>
    <row r="87" ht="62.5">
      <c r="A87" s="1" t="s">
        <v>231</v>
      </c>
      <c r="E87" s="27" t="s">
        <v>1243</v>
      </c>
    </row>
    <row r="88">
      <c r="A88" s="1" t="s">
        <v>221</v>
      </c>
      <c r="B88" s="1">
        <v>20</v>
      </c>
      <c r="C88" s="26" t="s">
        <v>1230</v>
      </c>
      <c r="D88" t="s">
        <v>252</v>
      </c>
      <c r="E88" s="27" t="s">
        <v>1231</v>
      </c>
      <c r="F88" s="28" t="s">
        <v>908</v>
      </c>
      <c r="G88" s="29">
        <v>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1231</v>
      </c>
    </row>
    <row r="90" ht="52">
      <c r="A90" s="1" t="s">
        <v>229</v>
      </c>
      <c r="E90" s="32" t="s">
        <v>1165</v>
      </c>
    </row>
    <row r="91" ht="75">
      <c r="A91" s="1" t="s">
        <v>231</v>
      </c>
      <c r="E91" s="27" t="s">
        <v>1285</v>
      </c>
    </row>
    <row r="92">
      <c r="A92" s="1" t="s">
        <v>221</v>
      </c>
      <c r="B92" s="1">
        <v>21</v>
      </c>
      <c r="C92" s="26" t="s">
        <v>1553</v>
      </c>
      <c r="D92" t="s">
        <v>252</v>
      </c>
      <c r="E92" s="27" t="s">
        <v>1554</v>
      </c>
      <c r="F92" s="28" t="s">
        <v>271</v>
      </c>
      <c r="G92" s="29">
        <v>1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1554</v>
      </c>
    </row>
    <row r="94" ht="52">
      <c r="A94" s="1" t="s">
        <v>229</v>
      </c>
      <c r="E94" s="32" t="s">
        <v>1690</v>
      </c>
    </row>
    <row r="95" ht="150">
      <c r="A95" s="1" t="s">
        <v>231</v>
      </c>
      <c r="E95" s="27" t="s">
        <v>962</v>
      </c>
    </row>
    <row r="96">
      <c r="A96" s="1" t="s">
        <v>221</v>
      </c>
      <c r="B96" s="1">
        <v>22</v>
      </c>
      <c r="C96" s="26" t="s">
        <v>1556</v>
      </c>
      <c r="D96" t="s">
        <v>252</v>
      </c>
      <c r="E96" s="27" t="s">
        <v>1557</v>
      </c>
      <c r="F96" s="28" t="s">
        <v>271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1557</v>
      </c>
    </row>
    <row r="98" ht="52">
      <c r="A98" s="1" t="s">
        <v>229</v>
      </c>
      <c r="E98" s="32" t="s">
        <v>1690</v>
      </c>
    </row>
    <row r="99" ht="137.5">
      <c r="A99" s="1" t="s">
        <v>231</v>
      </c>
      <c r="E99" s="27" t="s">
        <v>1407</v>
      </c>
    </row>
    <row r="100">
      <c r="A100" s="1" t="s">
        <v>221</v>
      </c>
      <c r="B100" s="1">
        <v>23</v>
      </c>
      <c r="C100" s="26" t="s">
        <v>1650</v>
      </c>
      <c r="D100" t="s">
        <v>252</v>
      </c>
      <c r="E100" s="27" t="s">
        <v>1651</v>
      </c>
      <c r="F100" s="28" t="s">
        <v>271</v>
      </c>
      <c r="G100" s="29">
        <v>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1651</v>
      </c>
    </row>
    <row r="102" ht="52">
      <c r="A102" s="1" t="s">
        <v>229</v>
      </c>
      <c r="E102" s="32" t="s">
        <v>1165</v>
      </c>
    </row>
    <row r="103">
      <c r="A103" s="1" t="s">
        <v>231</v>
      </c>
      <c r="E103" s="27" t="s">
        <v>1232</v>
      </c>
    </row>
    <row r="104">
      <c r="A104" s="1" t="s">
        <v>221</v>
      </c>
      <c r="B104" s="1">
        <v>24</v>
      </c>
      <c r="C104" s="26" t="s">
        <v>1363</v>
      </c>
      <c r="D104" t="s">
        <v>252</v>
      </c>
      <c r="E104" s="27" t="s">
        <v>1364</v>
      </c>
      <c r="F104" s="28" t="s">
        <v>271</v>
      </c>
      <c r="G104" s="29">
        <v>1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1364</v>
      </c>
    </row>
    <row r="106" ht="52">
      <c r="A106" s="1" t="s">
        <v>229</v>
      </c>
      <c r="E106" s="32" t="s">
        <v>1165</v>
      </c>
    </row>
    <row r="107" ht="100">
      <c r="A107" s="1" t="s">
        <v>231</v>
      </c>
      <c r="E107" s="27" t="s">
        <v>1361</v>
      </c>
    </row>
    <row r="108">
      <c r="A108" s="1" t="s">
        <v>221</v>
      </c>
      <c r="B108" s="1">
        <v>25</v>
      </c>
      <c r="C108" s="26" t="s">
        <v>1653</v>
      </c>
      <c r="D108" t="s">
        <v>252</v>
      </c>
      <c r="E108" s="27" t="s">
        <v>1654</v>
      </c>
      <c r="F108" s="28" t="s">
        <v>271</v>
      </c>
      <c r="G108" s="29">
        <v>1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1654</v>
      </c>
    </row>
    <row r="110" ht="52">
      <c r="A110" s="1" t="s">
        <v>229</v>
      </c>
      <c r="E110" s="32" t="s">
        <v>1165</v>
      </c>
    </row>
    <row r="111" ht="100">
      <c r="A111" s="1" t="s">
        <v>231</v>
      </c>
      <c r="E111" s="27" t="s">
        <v>1361</v>
      </c>
    </row>
    <row r="112">
      <c r="A112" s="1" t="s">
        <v>221</v>
      </c>
      <c r="B112" s="1">
        <v>26</v>
      </c>
      <c r="C112" s="26" t="s">
        <v>1655</v>
      </c>
      <c r="D112" t="s">
        <v>252</v>
      </c>
      <c r="E112" s="27" t="s">
        <v>1656</v>
      </c>
      <c r="F112" s="28" t="s">
        <v>271</v>
      </c>
      <c r="G112" s="29">
        <v>2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226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1656</v>
      </c>
    </row>
    <row r="114" ht="52">
      <c r="A114" s="1" t="s">
        <v>229</v>
      </c>
      <c r="E114" s="32" t="s">
        <v>1269</v>
      </c>
    </row>
    <row r="115" ht="37.5">
      <c r="A115" s="1" t="s">
        <v>231</v>
      </c>
      <c r="E115" s="27" t="s">
        <v>1362</v>
      </c>
    </row>
    <row r="116">
      <c r="A116" s="1" t="s">
        <v>221</v>
      </c>
      <c r="B116" s="1">
        <v>27</v>
      </c>
      <c r="C116" s="26" t="s">
        <v>1244</v>
      </c>
      <c r="D116" t="s">
        <v>252</v>
      </c>
      <c r="E116" s="27" t="s">
        <v>1245</v>
      </c>
      <c r="F116" s="28" t="s">
        <v>716</v>
      </c>
      <c r="G116" s="29">
        <v>8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1245</v>
      </c>
    </row>
    <row r="118" ht="52">
      <c r="A118" s="1" t="s">
        <v>229</v>
      </c>
      <c r="E118" s="32" t="s">
        <v>1300</v>
      </c>
    </row>
    <row r="119" ht="87.5">
      <c r="A119" s="1" t="s">
        <v>231</v>
      </c>
      <c r="E119" s="27" t="s">
        <v>1247</v>
      </c>
    </row>
    <row r="120" ht="13">
      <c r="A120" s="1" t="s">
        <v>218</v>
      </c>
      <c r="C120" s="22" t="s">
        <v>199</v>
      </c>
      <c r="E120" s="23" t="s">
        <v>1157</v>
      </c>
      <c r="L120" s="24">
        <f>SUMIFS(L121:L132,A121:A132,"P")</f>
        <v>0</v>
      </c>
      <c r="M120" s="24">
        <f>SUMIFS(M121:M132,A121:A132,"P")</f>
        <v>0</v>
      </c>
      <c r="N120" s="25"/>
    </row>
    <row r="121">
      <c r="A121" s="1" t="s">
        <v>221</v>
      </c>
      <c r="B121" s="1">
        <v>28</v>
      </c>
      <c r="C121" s="26" t="s">
        <v>1309</v>
      </c>
      <c r="D121" t="s">
        <v>252</v>
      </c>
      <c r="E121" s="27" t="s">
        <v>1310</v>
      </c>
      <c r="F121" s="28" t="s">
        <v>716</v>
      </c>
      <c r="G121" s="29">
        <v>40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226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1310</v>
      </c>
    </row>
    <row r="123" ht="52">
      <c r="A123" s="1" t="s">
        <v>229</v>
      </c>
      <c r="E123" s="32" t="s">
        <v>1311</v>
      </c>
    </row>
    <row r="124">
      <c r="A124" s="1" t="s">
        <v>231</v>
      </c>
      <c r="E124" s="27" t="s">
        <v>1312</v>
      </c>
    </row>
    <row r="125" ht="25">
      <c r="A125" s="1" t="s">
        <v>221</v>
      </c>
      <c r="B125" s="1">
        <v>29</v>
      </c>
      <c r="C125" s="26" t="s">
        <v>1313</v>
      </c>
      <c r="D125" t="s">
        <v>252</v>
      </c>
      <c r="E125" s="27" t="s">
        <v>1314</v>
      </c>
      <c r="F125" s="28" t="s">
        <v>271</v>
      </c>
      <c r="G125" s="29">
        <v>1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255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 ht="25">
      <c r="A126" s="1" t="s">
        <v>227</v>
      </c>
      <c r="E126" s="27" t="s">
        <v>1314</v>
      </c>
    </row>
    <row r="127" ht="52">
      <c r="A127" s="1" t="s">
        <v>229</v>
      </c>
      <c r="E127" s="32" t="s">
        <v>1165</v>
      </c>
    </row>
    <row r="128" ht="100">
      <c r="A128" s="1" t="s">
        <v>231</v>
      </c>
      <c r="E128" s="27" t="s">
        <v>1315</v>
      </c>
    </row>
    <row r="129">
      <c r="A129" s="1" t="s">
        <v>221</v>
      </c>
      <c r="B129" s="1">
        <v>30</v>
      </c>
      <c r="C129" s="26" t="s">
        <v>1668</v>
      </c>
      <c r="D129" t="s">
        <v>252</v>
      </c>
      <c r="E129" s="27" t="s">
        <v>1319</v>
      </c>
      <c r="F129" s="28" t="s">
        <v>271</v>
      </c>
      <c r="G129" s="29">
        <v>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1319</v>
      </c>
    </row>
    <row r="131" ht="52">
      <c r="A131" s="1" t="s">
        <v>229</v>
      </c>
      <c r="E131" s="32" t="s">
        <v>1165</v>
      </c>
    </row>
    <row r="132" ht="25">
      <c r="A132" s="1" t="s">
        <v>231</v>
      </c>
      <c r="E132" s="27" t="s">
        <v>1669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COUNTIFS(L8:L159,"=0",A8:A159,"P")+COUNTIFS(L8:L159,"",A8:A159,"P")+SUM(Q8:Q159)</f>
        <v>0</v>
      </c>
    </row>
    <row r="8" ht="13">
      <c r="A8" s="1" t="s">
        <v>216</v>
      </c>
      <c r="C8" s="22" t="s">
        <v>1691</v>
      </c>
      <c r="E8" s="23" t="s">
        <v>43</v>
      </c>
      <c r="L8" s="24">
        <f>L9+L118</f>
        <v>0</v>
      </c>
      <c r="M8" s="24">
        <f>M9+M118</f>
        <v>0</v>
      </c>
      <c r="N8" s="25"/>
    </row>
    <row r="9" ht="13">
      <c r="A9" s="1" t="s">
        <v>218</v>
      </c>
      <c r="C9" s="22" t="s">
        <v>249</v>
      </c>
      <c r="E9" s="23" t="s">
        <v>1692</v>
      </c>
      <c r="L9" s="24">
        <f>SUMIFS(L10:L117,A10:A117,"P")</f>
        <v>0</v>
      </c>
      <c r="M9" s="24">
        <f>SUMIFS(M10:M117,A10:A117,"P")</f>
        <v>0</v>
      </c>
      <c r="N9" s="25"/>
    </row>
    <row r="10">
      <c r="A10" s="1" t="s">
        <v>221</v>
      </c>
      <c r="B10" s="1">
        <v>1</v>
      </c>
      <c r="C10" s="26" t="s">
        <v>1693</v>
      </c>
      <c r="D10" t="s">
        <v>249</v>
      </c>
      <c r="E10" s="27" t="s">
        <v>1694</v>
      </c>
      <c r="F10" s="28" t="s">
        <v>271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1694</v>
      </c>
    </row>
    <row r="12" ht="52">
      <c r="A12" s="1" t="s">
        <v>229</v>
      </c>
      <c r="E12" s="32" t="s">
        <v>1695</v>
      </c>
    </row>
    <row r="13" ht="150">
      <c r="A13" s="1" t="s">
        <v>231</v>
      </c>
      <c r="E13" s="27" t="s">
        <v>1288</v>
      </c>
    </row>
    <row r="14">
      <c r="A14" s="1" t="s">
        <v>221</v>
      </c>
      <c r="B14" s="1">
        <v>2</v>
      </c>
      <c r="C14" s="26" t="s">
        <v>1696</v>
      </c>
      <c r="D14" t="s">
        <v>249</v>
      </c>
      <c r="E14" s="27" t="s">
        <v>1697</v>
      </c>
      <c r="F14" s="28" t="s">
        <v>271</v>
      </c>
      <c r="G14" s="29">
        <v>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1697</v>
      </c>
    </row>
    <row r="16" ht="52">
      <c r="A16" s="1" t="s">
        <v>229</v>
      </c>
      <c r="E16" s="32" t="s">
        <v>1695</v>
      </c>
    </row>
    <row r="17" ht="137.5">
      <c r="A17" s="1" t="s">
        <v>231</v>
      </c>
      <c r="E17" s="27" t="s">
        <v>1407</v>
      </c>
    </row>
    <row r="18">
      <c r="A18" s="1" t="s">
        <v>221</v>
      </c>
      <c r="B18" s="1">
        <v>3</v>
      </c>
      <c r="C18" s="26" t="s">
        <v>1698</v>
      </c>
      <c r="D18" t="s">
        <v>252</v>
      </c>
      <c r="E18" s="27" t="s">
        <v>1699</v>
      </c>
      <c r="F18" s="28" t="s">
        <v>271</v>
      </c>
      <c r="G18" s="29">
        <v>4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1699</v>
      </c>
    </row>
    <row r="20" ht="52">
      <c r="A20" s="1" t="s">
        <v>229</v>
      </c>
      <c r="E20" s="32" t="s">
        <v>1695</v>
      </c>
    </row>
    <row r="21" ht="150">
      <c r="A21" s="1" t="s">
        <v>231</v>
      </c>
      <c r="E21" s="27" t="s">
        <v>1288</v>
      </c>
    </row>
    <row r="22">
      <c r="A22" s="1" t="s">
        <v>221</v>
      </c>
      <c r="B22" s="1">
        <v>4</v>
      </c>
      <c r="C22" s="26" t="s">
        <v>1700</v>
      </c>
      <c r="D22" t="s">
        <v>252</v>
      </c>
      <c r="E22" s="27" t="s">
        <v>1701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1701</v>
      </c>
    </row>
    <row r="24" ht="52">
      <c r="A24" s="1" t="s">
        <v>229</v>
      </c>
      <c r="E24" s="32" t="s">
        <v>1695</v>
      </c>
    </row>
    <row r="25" ht="137.5">
      <c r="A25" s="1" t="s">
        <v>231</v>
      </c>
      <c r="E25" s="27" t="s">
        <v>1407</v>
      </c>
    </row>
    <row r="26">
      <c r="A26" s="1" t="s">
        <v>221</v>
      </c>
      <c r="B26" s="1">
        <v>5</v>
      </c>
      <c r="C26" s="26" t="s">
        <v>1702</v>
      </c>
      <c r="D26" t="s">
        <v>252</v>
      </c>
      <c r="E26" s="27" t="s">
        <v>1703</v>
      </c>
      <c r="F26" s="28" t="s">
        <v>271</v>
      </c>
      <c r="G26" s="29">
        <v>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1703</v>
      </c>
    </row>
    <row r="28" ht="52">
      <c r="A28" s="1" t="s">
        <v>229</v>
      </c>
      <c r="E28" s="32" t="s">
        <v>1649</v>
      </c>
    </row>
    <row r="29" ht="150">
      <c r="A29" s="1" t="s">
        <v>231</v>
      </c>
      <c r="E29" s="27" t="s">
        <v>1288</v>
      </c>
    </row>
    <row r="30">
      <c r="A30" s="1" t="s">
        <v>221</v>
      </c>
      <c r="B30" s="1">
        <v>6</v>
      </c>
      <c r="C30" s="26" t="s">
        <v>1704</v>
      </c>
      <c r="D30" t="s">
        <v>252</v>
      </c>
      <c r="E30" s="27" t="s">
        <v>1705</v>
      </c>
      <c r="F30" s="28" t="s">
        <v>271</v>
      </c>
      <c r="G30" s="29">
        <v>4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1705</v>
      </c>
    </row>
    <row r="32" ht="52">
      <c r="A32" s="1" t="s">
        <v>229</v>
      </c>
      <c r="E32" s="32" t="s">
        <v>1649</v>
      </c>
    </row>
    <row r="33" ht="137.5">
      <c r="A33" s="1" t="s">
        <v>231</v>
      </c>
      <c r="E33" s="27" t="s">
        <v>1407</v>
      </c>
    </row>
    <row r="34">
      <c r="A34" s="1" t="s">
        <v>221</v>
      </c>
      <c r="B34" s="1">
        <v>7</v>
      </c>
      <c r="C34" s="26" t="s">
        <v>1706</v>
      </c>
      <c r="D34" t="s">
        <v>252</v>
      </c>
      <c r="E34" s="27" t="s">
        <v>1707</v>
      </c>
      <c r="F34" s="28" t="s">
        <v>260</v>
      </c>
      <c r="G34" s="29">
        <v>160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1707</v>
      </c>
    </row>
    <row r="36" ht="52">
      <c r="A36" s="1" t="s">
        <v>229</v>
      </c>
      <c r="E36" s="32" t="s">
        <v>1708</v>
      </c>
    </row>
    <row r="37" ht="162.5">
      <c r="A37" s="1" t="s">
        <v>231</v>
      </c>
      <c r="E37" s="27" t="s">
        <v>763</v>
      </c>
    </row>
    <row r="38">
      <c r="A38" s="1" t="s">
        <v>221</v>
      </c>
      <c r="B38" s="1">
        <v>8</v>
      </c>
      <c r="C38" s="26" t="s">
        <v>1709</v>
      </c>
      <c r="D38" t="s">
        <v>252</v>
      </c>
      <c r="E38" s="27" t="s">
        <v>1710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1710</v>
      </c>
    </row>
    <row r="40" ht="52">
      <c r="A40" s="1" t="s">
        <v>229</v>
      </c>
      <c r="E40" s="32" t="s">
        <v>1659</v>
      </c>
    </row>
    <row r="41" ht="112.5">
      <c r="A41" s="1" t="s">
        <v>231</v>
      </c>
      <c r="E41" s="27" t="s">
        <v>1711</v>
      </c>
    </row>
    <row r="42">
      <c r="A42" s="1" t="s">
        <v>221</v>
      </c>
      <c r="B42" s="1">
        <v>9</v>
      </c>
      <c r="C42" s="26" t="s">
        <v>1712</v>
      </c>
      <c r="D42" t="s">
        <v>252</v>
      </c>
      <c r="E42" s="27" t="s">
        <v>1713</v>
      </c>
      <c r="F42" s="28" t="s">
        <v>260</v>
      </c>
      <c r="G42" s="29">
        <v>80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1713</v>
      </c>
    </row>
    <row r="44" ht="52">
      <c r="A44" s="1" t="s">
        <v>229</v>
      </c>
      <c r="E44" s="32" t="s">
        <v>1714</v>
      </c>
    </row>
    <row r="45" ht="125">
      <c r="A45" s="1" t="s">
        <v>231</v>
      </c>
      <c r="E45" s="27" t="s">
        <v>766</v>
      </c>
    </row>
    <row r="46">
      <c r="A46" s="1" t="s">
        <v>221</v>
      </c>
      <c r="B46" s="1">
        <v>10</v>
      </c>
      <c r="C46" s="26" t="s">
        <v>1562</v>
      </c>
      <c r="D46" t="s">
        <v>252</v>
      </c>
      <c r="E46" s="27" t="s">
        <v>1563</v>
      </c>
      <c r="F46" s="28" t="s">
        <v>260</v>
      </c>
      <c r="G46" s="29">
        <v>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1563</v>
      </c>
    </row>
    <row r="48" ht="52">
      <c r="A48" s="1" t="s">
        <v>229</v>
      </c>
      <c r="E48" s="32" t="s">
        <v>1672</v>
      </c>
    </row>
    <row r="49" ht="75">
      <c r="A49" s="1" t="s">
        <v>231</v>
      </c>
      <c r="E49" s="27" t="s">
        <v>1565</v>
      </c>
    </row>
    <row r="50">
      <c r="A50" s="1" t="s">
        <v>221</v>
      </c>
      <c r="B50" s="1">
        <v>11</v>
      </c>
      <c r="C50" s="26" t="s">
        <v>1382</v>
      </c>
      <c r="D50" t="s">
        <v>249</v>
      </c>
      <c r="E50" s="27" t="s">
        <v>1383</v>
      </c>
      <c r="F50" s="28" t="s">
        <v>260</v>
      </c>
      <c r="G50" s="29">
        <v>100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1383</v>
      </c>
    </row>
    <row r="52" ht="52">
      <c r="A52" s="1" t="s">
        <v>229</v>
      </c>
      <c r="E52" s="32" t="s">
        <v>1715</v>
      </c>
    </row>
    <row r="53" ht="37.5">
      <c r="A53" s="1" t="s">
        <v>231</v>
      </c>
      <c r="E53" s="27" t="s">
        <v>1384</v>
      </c>
    </row>
    <row r="54">
      <c r="A54" s="1" t="s">
        <v>221</v>
      </c>
      <c r="B54" s="1">
        <v>12</v>
      </c>
      <c r="C54" s="26" t="s">
        <v>1230</v>
      </c>
      <c r="D54" t="s">
        <v>249</v>
      </c>
      <c r="E54" s="27" t="s">
        <v>1231</v>
      </c>
      <c r="F54" s="28" t="s">
        <v>908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1231</v>
      </c>
    </row>
    <row r="56" ht="52">
      <c r="A56" s="1" t="s">
        <v>229</v>
      </c>
      <c r="E56" s="32" t="s">
        <v>1165</v>
      </c>
    </row>
    <row r="57" ht="75">
      <c r="A57" s="1" t="s">
        <v>231</v>
      </c>
      <c r="E57" s="27" t="s">
        <v>1285</v>
      </c>
    </row>
    <row r="58" ht="25">
      <c r="A58" s="1" t="s">
        <v>221</v>
      </c>
      <c r="B58" s="1">
        <v>13</v>
      </c>
      <c r="C58" s="26" t="s">
        <v>1716</v>
      </c>
      <c r="D58" t="s">
        <v>252</v>
      </c>
      <c r="E58" s="27" t="s">
        <v>1717</v>
      </c>
      <c r="F58" s="28" t="s">
        <v>260</v>
      </c>
      <c r="G58" s="29">
        <v>20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5">
      <c r="A59" s="1" t="s">
        <v>227</v>
      </c>
      <c r="E59" s="27" t="s">
        <v>1717</v>
      </c>
    </row>
    <row r="60" ht="52">
      <c r="A60" s="1" t="s">
        <v>229</v>
      </c>
      <c r="E60" s="32" t="s">
        <v>1718</v>
      </c>
    </row>
    <row r="61" ht="125">
      <c r="A61" s="1" t="s">
        <v>231</v>
      </c>
      <c r="E61" s="27" t="s">
        <v>1719</v>
      </c>
    </row>
    <row r="62">
      <c r="A62" s="1" t="s">
        <v>221</v>
      </c>
      <c r="B62" s="1">
        <v>14</v>
      </c>
      <c r="C62" s="26" t="s">
        <v>1248</v>
      </c>
      <c r="D62" t="s">
        <v>249</v>
      </c>
      <c r="E62" s="27" t="s">
        <v>1249</v>
      </c>
      <c r="F62" s="28" t="s">
        <v>271</v>
      </c>
      <c r="G62" s="29">
        <v>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1249</v>
      </c>
    </row>
    <row r="64" ht="52">
      <c r="A64" s="1" t="s">
        <v>229</v>
      </c>
      <c r="E64" s="32" t="s">
        <v>1272</v>
      </c>
    </row>
    <row r="65" ht="100">
      <c r="A65" s="1" t="s">
        <v>231</v>
      </c>
      <c r="E65" s="27" t="s">
        <v>1250</v>
      </c>
    </row>
    <row r="66" ht="25">
      <c r="A66" s="1" t="s">
        <v>221</v>
      </c>
      <c r="B66" s="1">
        <v>15</v>
      </c>
      <c r="C66" s="26" t="s">
        <v>1251</v>
      </c>
      <c r="D66" t="s">
        <v>249</v>
      </c>
      <c r="E66" s="27" t="s">
        <v>1252</v>
      </c>
      <c r="F66" s="28" t="s">
        <v>271</v>
      </c>
      <c r="G66" s="29">
        <v>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5">
      <c r="A67" s="1" t="s">
        <v>227</v>
      </c>
      <c r="E67" s="27" t="s">
        <v>1252</v>
      </c>
    </row>
    <row r="68" ht="52">
      <c r="A68" s="1" t="s">
        <v>229</v>
      </c>
      <c r="E68" s="32" t="s">
        <v>1272</v>
      </c>
    </row>
    <row r="69" ht="37.5">
      <c r="A69" s="1" t="s">
        <v>231</v>
      </c>
      <c r="E69" s="27" t="s">
        <v>1253</v>
      </c>
    </row>
    <row r="70">
      <c r="A70" s="1" t="s">
        <v>221</v>
      </c>
      <c r="B70" s="1">
        <v>16</v>
      </c>
      <c r="C70" s="26" t="s">
        <v>1720</v>
      </c>
      <c r="D70" t="s">
        <v>252</v>
      </c>
      <c r="E70" s="27" t="s">
        <v>1721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1721</v>
      </c>
    </row>
    <row r="72" ht="52">
      <c r="A72" s="1" t="s">
        <v>229</v>
      </c>
      <c r="E72" s="32" t="s">
        <v>1659</v>
      </c>
    </row>
    <row r="73" ht="150">
      <c r="A73" s="1" t="s">
        <v>231</v>
      </c>
      <c r="E73" s="27" t="s">
        <v>962</v>
      </c>
    </row>
    <row r="74">
      <c r="A74" s="1" t="s">
        <v>221</v>
      </c>
      <c r="B74" s="1">
        <v>17</v>
      </c>
      <c r="C74" s="26" t="s">
        <v>1722</v>
      </c>
      <c r="D74" t="s">
        <v>252</v>
      </c>
      <c r="E74" s="27" t="s">
        <v>1723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1723</v>
      </c>
    </row>
    <row r="76" ht="52">
      <c r="A76" s="1" t="s">
        <v>229</v>
      </c>
      <c r="E76" s="32" t="s">
        <v>1659</v>
      </c>
    </row>
    <row r="77" ht="137.5">
      <c r="A77" s="1" t="s">
        <v>231</v>
      </c>
      <c r="E77" s="27" t="s">
        <v>1407</v>
      </c>
    </row>
    <row r="78">
      <c r="A78" s="1" t="s">
        <v>221</v>
      </c>
      <c r="B78" s="1">
        <v>18</v>
      </c>
      <c r="C78" s="26" t="s">
        <v>1724</v>
      </c>
      <c r="D78" t="s">
        <v>252</v>
      </c>
      <c r="E78" s="27" t="s">
        <v>1725</v>
      </c>
      <c r="F78" s="28" t="s">
        <v>271</v>
      </c>
      <c r="G78" s="29">
        <v>4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1725</v>
      </c>
    </row>
    <row r="80" ht="52">
      <c r="A80" s="1" t="s">
        <v>229</v>
      </c>
      <c r="E80" s="32" t="s">
        <v>1574</v>
      </c>
    </row>
    <row r="81" ht="125">
      <c r="A81" s="1" t="s">
        <v>231</v>
      </c>
      <c r="E81" s="27" t="s">
        <v>1726</v>
      </c>
    </row>
    <row r="82">
      <c r="A82" s="1" t="s">
        <v>221</v>
      </c>
      <c r="B82" s="1">
        <v>19</v>
      </c>
      <c r="C82" s="26" t="s">
        <v>1727</v>
      </c>
      <c r="D82" t="s">
        <v>249</v>
      </c>
      <c r="E82" s="27" t="s">
        <v>1728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226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1728</v>
      </c>
    </row>
    <row r="84" ht="52">
      <c r="A84" s="1" t="s">
        <v>229</v>
      </c>
      <c r="E84" s="32" t="s">
        <v>1165</v>
      </c>
    </row>
    <row r="85">
      <c r="A85" s="1" t="s">
        <v>231</v>
      </c>
      <c r="E85" s="27" t="s">
        <v>1729</v>
      </c>
    </row>
    <row r="86">
      <c r="A86" s="1" t="s">
        <v>221</v>
      </c>
      <c r="B86" s="1">
        <v>20</v>
      </c>
      <c r="C86" s="26" t="s">
        <v>1730</v>
      </c>
      <c r="D86" t="s">
        <v>252</v>
      </c>
      <c r="E86" s="27" t="s">
        <v>1731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1731</v>
      </c>
    </row>
    <row r="88" ht="52">
      <c r="A88" s="1" t="s">
        <v>229</v>
      </c>
      <c r="E88" s="32" t="s">
        <v>1165</v>
      </c>
    </row>
    <row r="89" ht="137.5">
      <c r="A89" s="1" t="s">
        <v>231</v>
      </c>
      <c r="E89" s="27" t="s">
        <v>1732</v>
      </c>
    </row>
    <row r="90">
      <c r="A90" s="1" t="s">
        <v>221</v>
      </c>
      <c r="B90" s="1">
        <v>21</v>
      </c>
      <c r="C90" s="26" t="s">
        <v>1733</v>
      </c>
      <c r="D90" t="s">
        <v>252</v>
      </c>
      <c r="E90" s="27" t="s">
        <v>1734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1734</v>
      </c>
    </row>
    <row r="92" ht="52">
      <c r="A92" s="1" t="s">
        <v>229</v>
      </c>
      <c r="E92" s="32" t="s">
        <v>1574</v>
      </c>
    </row>
    <row r="93">
      <c r="A93" s="1" t="s">
        <v>231</v>
      </c>
      <c r="E93" s="27" t="s">
        <v>1735</v>
      </c>
    </row>
    <row r="94">
      <c r="A94" s="1" t="s">
        <v>221</v>
      </c>
      <c r="B94" s="1">
        <v>22</v>
      </c>
      <c r="C94" s="26" t="s">
        <v>1736</v>
      </c>
      <c r="D94" t="s">
        <v>252</v>
      </c>
      <c r="E94" s="27" t="s">
        <v>1737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1737</v>
      </c>
    </row>
    <row r="96" ht="52">
      <c r="A96" s="1" t="s">
        <v>229</v>
      </c>
      <c r="E96" s="32" t="s">
        <v>1165</v>
      </c>
    </row>
    <row r="97">
      <c r="A97" s="1" t="s">
        <v>231</v>
      </c>
      <c r="E97" s="27" t="s">
        <v>1737</v>
      </c>
    </row>
    <row r="98">
      <c r="A98" s="1" t="s">
        <v>221</v>
      </c>
      <c r="B98" s="1">
        <v>23</v>
      </c>
      <c r="C98" s="26" t="s">
        <v>1738</v>
      </c>
      <c r="D98" t="s">
        <v>249</v>
      </c>
      <c r="E98" s="27" t="s">
        <v>1739</v>
      </c>
      <c r="F98" s="28" t="s">
        <v>260</v>
      </c>
      <c r="G98" s="29">
        <v>260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1739</v>
      </c>
    </row>
    <row r="100" ht="52">
      <c r="A100" s="1" t="s">
        <v>229</v>
      </c>
      <c r="E100" s="32" t="s">
        <v>1740</v>
      </c>
    </row>
    <row r="101" ht="112.5">
      <c r="A101" s="1" t="s">
        <v>231</v>
      </c>
      <c r="E101" s="27" t="s">
        <v>1741</v>
      </c>
    </row>
    <row r="102">
      <c r="A102" s="1" t="s">
        <v>221</v>
      </c>
      <c r="B102" s="1">
        <v>24</v>
      </c>
      <c r="C102" s="26" t="s">
        <v>1309</v>
      </c>
      <c r="D102" t="s">
        <v>249</v>
      </c>
      <c r="E102" s="27" t="s">
        <v>1310</v>
      </c>
      <c r="F102" s="28" t="s">
        <v>716</v>
      </c>
      <c r="G102" s="29">
        <v>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226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1310</v>
      </c>
    </row>
    <row r="104" ht="52">
      <c r="A104" s="1" t="s">
        <v>229</v>
      </c>
      <c r="E104" s="32" t="s">
        <v>1311</v>
      </c>
    </row>
    <row r="105">
      <c r="A105" s="1" t="s">
        <v>231</v>
      </c>
      <c r="E105" s="27" t="s">
        <v>1312</v>
      </c>
    </row>
    <row r="106">
      <c r="A106" s="1" t="s">
        <v>221</v>
      </c>
      <c r="B106" s="1">
        <v>25</v>
      </c>
      <c r="C106" s="26" t="s">
        <v>1423</v>
      </c>
      <c r="D106" t="s">
        <v>252</v>
      </c>
      <c r="E106" s="27" t="s">
        <v>1319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1319</v>
      </c>
    </row>
    <row r="108" ht="52">
      <c r="A108" s="1" t="s">
        <v>229</v>
      </c>
      <c r="E108" s="32" t="s">
        <v>1165</v>
      </c>
    </row>
    <row r="109" ht="87.5">
      <c r="A109" s="1" t="s">
        <v>231</v>
      </c>
      <c r="E109" s="27" t="s">
        <v>1424</v>
      </c>
    </row>
    <row r="110">
      <c r="A110" s="1" t="s">
        <v>221</v>
      </c>
      <c r="B110" s="1">
        <v>26</v>
      </c>
      <c r="C110" s="26" t="s">
        <v>719</v>
      </c>
      <c r="D110" t="s">
        <v>252</v>
      </c>
      <c r="E110" s="27" t="s">
        <v>720</v>
      </c>
      <c r="F110" s="28" t="s">
        <v>716</v>
      </c>
      <c r="G110" s="29">
        <v>24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720</v>
      </c>
    </row>
    <row r="112" ht="52">
      <c r="A112" s="1" t="s">
        <v>229</v>
      </c>
      <c r="E112" s="32" t="s">
        <v>1307</v>
      </c>
    </row>
    <row r="113" ht="100">
      <c r="A113" s="1" t="s">
        <v>231</v>
      </c>
      <c r="E113" s="27" t="s">
        <v>721</v>
      </c>
    </row>
    <row r="114">
      <c r="A114" s="1" t="s">
        <v>221</v>
      </c>
      <c r="B114" s="1">
        <v>27</v>
      </c>
      <c r="C114" s="26" t="s">
        <v>1305</v>
      </c>
      <c r="D114" t="s">
        <v>252</v>
      </c>
      <c r="E114" s="27" t="s">
        <v>1306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1306</v>
      </c>
    </row>
    <row r="116" ht="52">
      <c r="A116" s="1" t="s">
        <v>229</v>
      </c>
      <c r="E116" s="32" t="s">
        <v>1307</v>
      </c>
    </row>
    <row r="117" ht="87.5">
      <c r="A117" s="1" t="s">
        <v>231</v>
      </c>
      <c r="E117" s="27" t="s">
        <v>1308</v>
      </c>
    </row>
    <row r="118" ht="13">
      <c r="A118" s="1" t="s">
        <v>218</v>
      </c>
      <c r="C118" s="22" t="s">
        <v>975</v>
      </c>
      <c r="E118" s="23" t="s">
        <v>1322</v>
      </c>
      <c r="L118" s="24">
        <f>SUMIFS(L119:L158,A119:A158,"P")</f>
        <v>0</v>
      </c>
      <c r="M118" s="24">
        <f>SUMIFS(M119:M158,A119:A158,"P")</f>
        <v>0</v>
      </c>
      <c r="N118" s="25"/>
    </row>
    <row r="119">
      <c r="A119" s="1" t="s">
        <v>221</v>
      </c>
      <c r="B119" s="1">
        <v>28</v>
      </c>
      <c r="C119" s="26" t="s">
        <v>1693</v>
      </c>
      <c r="D119" t="s">
        <v>252</v>
      </c>
      <c r="E119" s="27" t="s">
        <v>1694</v>
      </c>
      <c r="F119" s="28" t="s">
        <v>271</v>
      </c>
      <c r="G119" s="29">
        <v>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1694</v>
      </c>
    </row>
    <row r="121" ht="52">
      <c r="A121" s="1" t="s">
        <v>229</v>
      </c>
      <c r="E121" s="32" t="s">
        <v>1695</v>
      </c>
    </row>
    <row r="122" ht="150">
      <c r="A122" s="1" t="s">
        <v>231</v>
      </c>
      <c r="E122" s="27" t="s">
        <v>1288</v>
      </c>
    </row>
    <row r="123">
      <c r="A123" s="1" t="s">
        <v>221</v>
      </c>
      <c r="B123" s="1">
        <v>29</v>
      </c>
      <c r="C123" s="26" t="s">
        <v>1696</v>
      </c>
      <c r="D123" t="s">
        <v>252</v>
      </c>
      <c r="E123" s="27" t="s">
        <v>1697</v>
      </c>
      <c r="F123" s="28" t="s">
        <v>271</v>
      </c>
      <c r="G123" s="29">
        <v>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1697</v>
      </c>
    </row>
    <row r="125" ht="52">
      <c r="A125" s="1" t="s">
        <v>229</v>
      </c>
      <c r="E125" s="32" t="s">
        <v>1695</v>
      </c>
    </row>
    <row r="126" ht="137.5">
      <c r="A126" s="1" t="s">
        <v>231</v>
      </c>
      <c r="E126" s="27" t="s">
        <v>1407</v>
      </c>
    </row>
    <row r="127">
      <c r="A127" s="1" t="s">
        <v>221</v>
      </c>
      <c r="B127" s="1">
        <v>30</v>
      </c>
      <c r="C127" s="26" t="s">
        <v>1382</v>
      </c>
      <c r="D127" t="s">
        <v>252</v>
      </c>
      <c r="E127" s="27" t="s">
        <v>1383</v>
      </c>
      <c r="F127" s="28" t="s">
        <v>260</v>
      </c>
      <c r="G127" s="29">
        <v>100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1383</v>
      </c>
    </row>
    <row r="129" ht="52">
      <c r="A129" s="1" t="s">
        <v>229</v>
      </c>
      <c r="E129" s="32" t="s">
        <v>1715</v>
      </c>
    </row>
    <row r="130" ht="37.5">
      <c r="A130" s="1" t="s">
        <v>231</v>
      </c>
      <c r="E130" s="27" t="s">
        <v>1384</v>
      </c>
    </row>
    <row r="131">
      <c r="A131" s="1" t="s">
        <v>221</v>
      </c>
      <c r="B131" s="1">
        <v>31</v>
      </c>
      <c r="C131" s="26" t="s">
        <v>1230</v>
      </c>
      <c r="D131" t="s">
        <v>252</v>
      </c>
      <c r="E131" s="27" t="s">
        <v>1231</v>
      </c>
      <c r="F131" s="28" t="s">
        <v>908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226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1231</v>
      </c>
    </row>
    <row r="133" ht="52">
      <c r="A133" s="1" t="s">
        <v>229</v>
      </c>
      <c r="E133" s="32" t="s">
        <v>1165</v>
      </c>
    </row>
    <row r="134" ht="75">
      <c r="A134" s="1" t="s">
        <v>231</v>
      </c>
      <c r="E134" s="27" t="s">
        <v>1285</v>
      </c>
    </row>
    <row r="135" ht="25">
      <c r="A135" s="1" t="s">
        <v>221</v>
      </c>
      <c r="B135" s="1">
        <v>32</v>
      </c>
      <c r="C135" s="26" t="s">
        <v>1742</v>
      </c>
      <c r="D135" t="s">
        <v>252</v>
      </c>
      <c r="E135" s="27" t="s">
        <v>1743</v>
      </c>
      <c r="F135" s="28" t="s">
        <v>260</v>
      </c>
      <c r="G135" s="29">
        <v>25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5">
      <c r="A136" s="1" t="s">
        <v>227</v>
      </c>
      <c r="E136" s="27" t="s">
        <v>1743</v>
      </c>
    </row>
    <row r="137" ht="52">
      <c r="A137" s="1" t="s">
        <v>229</v>
      </c>
      <c r="E137" s="32" t="s">
        <v>1744</v>
      </c>
    </row>
    <row r="138" ht="100">
      <c r="A138" s="1" t="s">
        <v>231</v>
      </c>
      <c r="E138" s="27" t="s">
        <v>1399</v>
      </c>
    </row>
    <row r="139">
      <c r="A139" s="1" t="s">
        <v>221</v>
      </c>
      <c r="B139" s="1">
        <v>33</v>
      </c>
      <c r="C139" s="26" t="s">
        <v>1727</v>
      </c>
      <c r="D139" t="s">
        <v>252</v>
      </c>
      <c r="E139" s="27" t="s">
        <v>1728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226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1728</v>
      </c>
    </row>
    <row r="141" ht="52">
      <c r="A141" s="1" t="s">
        <v>229</v>
      </c>
      <c r="E141" s="32" t="s">
        <v>1165</v>
      </c>
    </row>
    <row r="142">
      <c r="A142" s="1" t="s">
        <v>231</v>
      </c>
      <c r="E142" s="27" t="s">
        <v>1729</v>
      </c>
    </row>
    <row r="143">
      <c r="A143" s="1" t="s">
        <v>221</v>
      </c>
      <c r="B143" s="1">
        <v>34</v>
      </c>
      <c r="C143" s="26" t="s">
        <v>1309</v>
      </c>
      <c r="D143" t="s">
        <v>252</v>
      </c>
      <c r="E143" s="27" t="s">
        <v>1310</v>
      </c>
      <c r="F143" s="28" t="s">
        <v>716</v>
      </c>
      <c r="G143" s="29">
        <v>40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1310</v>
      </c>
    </row>
    <row r="145" ht="52">
      <c r="A145" s="1" t="s">
        <v>229</v>
      </c>
      <c r="E145" s="32" t="s">
        <v>1311</v>
      </c>
    </row>
    <row r="146">
      <c r="A146" s="1" t="s">
        <v>231</v>
      </c>
      <c r="E146" s="27" t="s">
        <v>1312</v>
      </c>
    </row>
    <row r="147">
      <c r="A147" s="1" t="s">
        <v>221</v>
      </c>
      <c r="B147" s="1">
        <v>35</v>
      </c>
      <c r="C147" s="26" t="s">
        <v>1738</v>
      </c>
      <c r="D147" t="s">
        <v>252</v>
      </c>
      <c r="E147" s="27" t="s">
        <v>1739</v>
      </c>
      <c r="F147" s="28" t="s">
        <v>260</v>
      </c>
      <c r="G147" s="29">
        <v>100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1739</v>
      </c>
    </row>
    <row r="149" ht="52">
      <c r="A149" s="1" t="s">
        <v>229</v>
      </c>
      <c r="E149" s="32" t="s">
        <v>1715</v>
      </c>
    </row>
    <row r="150" ht="112.5">
      <c r="A150" s="1" t="s">
        <v>231</v>
      </c>
      <c r="E150" s="27" t="s">
        <v>1741</v>
      </c>
    </row>
    <row r="151">
      <c r="A151" s="1" t="s">
        <v>221</v>
      </c>
      <c r="B151" s="1">
        <v>36</v>
      </c>
      <c r="C151" s="26" t="s">
        <v>1248</v>
      </c>
      <c r="D151" t="s">
        <v>252</v>
      </c>
      <c r="E151" s="27" t="s">
        <v>1249</v>
      </c>
      <c r="F151" s="28" t="s">
        <v>271</v>
      </c>
      <c r="G151" s="29">
        <v>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1249</v>
      </c>
    </row>
    <row r="153" ht="52">
      <c r="A153" s="1" t="s">
        <v>229</v>
      </c>
      <c r="E153" s="32" t="s">
        <v>1269</v>
      </c>
    </row>
    <row r="154" ht="100">
      <c r="A154" s="1" t="s">
        <v>231</v>
      </c>
      <c r="E154" s="27" t="s">
        <v>1250</v>
      </c>
    </row>
    <row r="155" ht="25">
      <c r="A155" s="1" t="s">
        <v>221</v>
      </c>
      <c r="B155" s="1">
        <v>37</v>
      </c>
      <c r="C155" s="26" t="s">
        <v>1251</v>
      </c>
      <c r="D155" t="s">
        <v>252</v>
      </c>
      <c r="E155" s="27" t="s">
        <v>1252</v>
      </c>
      <c r="F155" s="28" t="s">
        <v>271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25">
      <c r="A156" s="1" t="s">
        <v>227</v>
      </c>
      <c r="E156" s="27" t="s">
        <v>1252</v>
      </c>
    </row>
    <row r="157" ht="52">
      <c r="A157" s="1" t="s">
        <v>229</v>
      </c>
      <c r="E157" s="32" t="s">
        <v>1269</v>
      </c>
    </row>
    <row r="158" ht="37.5">
      <c r="A158" s="1" t="s">
        <v>231</v>
      </c>
      <c r="E158" s="27" t="s">
        <v>1253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COUNTIFS(L8:L223,"=0",A8:A223,"P")+COUNTIFS(L8:L223,"",A8:A223,"P")+SUM(Q8:Q223)</f>
        <v>0</v>
      </c>
    </row>
    <row r="8" ht="13">
      <c r="A8" s="1" t="s">
        <v>216</v>
      </c>
      <c r="C8" s="22" t="s">
        <v>1745</v>
      </c>
      <c r="E8" s="23" t="s">
        <v>45</v>
      </c>
      <c r="L8" s="24">
        <f>L9+L174</f>
        <v>0</v>
      </c>
      <c r="M8" s="24">
        <f>M9+M174</f>
        <v>0</v>
      </c>
      <c r="N8" s="25"/>
    </row>
    <row r="9" ht="13">
      <c r="A9" s="1" t="s">
        <v>218</v>
      </c>
      <c r="C9" s="22" t="s">
        <v>249</v>
      </c>
      <c r="E9" s="23" t="s">
        <v>1746</v>
      </c>
      <c r="L9" s="24">
        <f>SUMIFS(L10:L173,A10:A173,"P")</f>
        <v>0</v>
      </c>
      <c r="M9" s="24">
        <f>SUMIFS(M10:M173,A10:A173,"P")</f>
        <v>0</v>
      </c>
      <c r="N9" s="25"/>
    </row>
    <row r="10">
      <c r="A10" s="1" t="s">
        <v>221</v>
      </c>
      <c r="B10" s="1">
        <v>1</v>
      </c>
      <c r="C10" s="26" t="s">
        <v>1747</v>
      </c>
      <c r="D10" t="s">
        <v>252</v>
      </c>
      <c r="E10" s="27" t="s">
        <v>1748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1748</v>
      </c>
    </row>
    <row r="12" ht="52">
      <c r="A12" s="1" t="s">
        <v>229</v>
      </c>
      <c r="E12" s="32" t="s">
        <v>1688</v>
      </c>
    </row>
    <row r="13" ht="150">
      <c r="A13" s="1" t="s">
        <v>231</v>
      </c>
      <c r="E13" s="27" t="s">
        <v>1288</v>
      </c>
    </row>
    <row r="14">
      <c r="A14" s="1" t="s">
        <v>221</v>
      </c>
      <c r="B14" s="1">
        <v>2</v>
      </c>
      <c r="C14" s="26" t="s">
        <v>1749</v>
      </c>
      <c r="D14" t="s">
        <v>252</v>
      </c>
      <c r="E14" s="27" t="s">
        <v>1750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1750</v>
      </c>
    </row>
    <row r="16" ht="52">
      <c r="A16" s="1" t="s">
        <v>229</v>
      </c>
      <c r="E16" s="32" t="s">
        <v>1688</v>
      </c>
    </row>
    <row r="17" ht="137.5">
      <c r="A17" s="1" t="s">
        <v>231</v>
      </c>
      <c r="E17" s="27" t="s">
        <v>1407</v>
      </c>
    </row>
    <row r="18">
      <c r="A18" s="1" t="s">
        <v>221</v>
      </c>
      <c r="B18" s="1">
        <v>3</v>
      </c>
      <c r="C18" s="26" t="s">
        <v>1751</v>
      </c>
      <c r="D18" t="s">
        <v>252</v>
      </c>
      <c r="E18" s="27" t="s">
        <v>1752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1752</v>
      </c>
    </row>
    <row r="20" ht="52">
      <c r="A20" s="1" t="s">
        <v>229</v>
      </c>
      <c r="E20" s="32" t="s">
        <v>1688</v>
      </c>
    </row>
    <row r="21" ht="150">
      <c r="A21" s="1" t="s">
        <v>231</v>
      </c>
      <c r="E21" s="27" t="s">
        <v>1288</v>
      </c>
    </row>
    <row r="22">
      <c r="A22" s="1" t="s">
        <v>221</v>
      </c>
      <c r="B22" s="1">
        <v>4</v>
      </c>
      <c r="C22" s="26" t="s">
        <v>1753</v>
      </c>
      <c r="D22" t="s">
        <v>252</v>
      </c>
      <c r="E22" s="27" t="s">
        <v>1754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1754</v>
      </c>
    </row>
    <row r="24" ht="52">
      <c r="A24" s="1" t="s">
        <v>229</v>
      </c>
      <c r="E24" s="32" t="s">
        <v>1688</v>
      </c>
    </row>
    <row r="25" ht="137.5">
      <c r="A25" s="1" t="s">
        <v>231</v>
      </c>
      <c r="E25" s="27" t="s">
        <v>1407</v>
      </c>
    </row>
    <row r="26">
      <c r="A26" s="1" t="s">
        <v>221</v>
      </c>
      <c r="B26" s="1">
        <v>5</v>
      </c>
      <c r="C26" s="26" t="s">
        <v>1755</v>
      </c>
      <c r="D26" t="s">
        <v>252</v>
      </c>
      <c r="E26" s="27" t="s">
        <v>1756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1756</v>
      </c>
    </row>
    <row r="28" ht="52">
      <c r="A28" s="1" t="s">
        <v>229</v>
      </c>
      <c r="E28" s="32" t="s">
        <v>1659</v>
      </c>
    </row>
    <row r="29" ht="150">
      <c r="A29" s="1" t="s">
        <v>231</v>
      </c>
      <c r="E29" s="27" t="s">
        <v>1288</v>
      </c>
    </row>
    <row r="30">
      <c r="A30" s="1" t="s">
        <v>221</v>
      </c>
      <c r="B30" s="1">
        <v>6</v>
      </c>
      <c r="C30" s="26" t="s">
        <v>1757</v>
      </c>
      <c r="D30" t="s">
        <v>252</v>
      </c>
      <c r="E30" s="27" t="s">
        <v>1758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1758</v>
      </c>
    </row>
    <row r="32" ht="52">
      <c r="A32" s="1" t="s">
        <v>229</v>
      </c>
      <c r="E32" s="32" t="s">
        <v>1659</v>
      </c>
    </row>
    <row r="33" ht="137.5">
      <c r="A33" s="1" t="s">
        <v>231</v>
      </c>
      <c r="E33" s="27" t="s">
        <v>1407</v>
      </c>
    </row>
    <row r="34">
      <c r="A34" s="1" t="s">
        <v>221</v>
      </c>
      <c r="B34" s="1">
        <v>7</v>
      </c>
      <c r="C34" s="26" t="s">
        <v>1759</v>
      </c>
      <c r="D34" t="s">
        <v>252</v>
      </c>
      <c r="E34" s="27" t="s">
        <v>1760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1760</v>
      </c>
    </row>
    <row r="36" ht="52">
      <c r="A36" s="1" t="s">
        <v>229</v>
      </c>
      <c r="E36" s="32" t="s">
        <v>1165</v>
      </c>
    </row>
    <row r="37" ht="150">
      <c r="A37" s="1" t="s">
        <v>231</v>
      </c>
      <c r="E37" s="27" t="s">
        <v>1288</v>
      </c>
    </row>
    <row r="38">
      <c r="A38" s="1" t="s">
        <v>221</v>
      </c>
      <c r="B38" s="1">
        <v>8</v>
      </c>
      <c r="C38" s="26" t="s">
        <v>1761</v>
      </c>
      <c r="D38" t="s">
        <v>252</v>
      </c>
      <c r="E38" s="27" t="s">
        <v>1762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1762</v>
      </c>
    </row>
    <row r="40" ht="52">
      <c r="A40" s="1" t="s">
        <v>229</v>
      </c>
      <c r="E40" s="32" t="s">
        <v>1165</v>
      </c>
    </row>
    <row r="41" ht="137.5">
      <c r="A41" s="1" t="s">
        <v>231</v>
      </c>
      <c r="E41" s="27" t="s">
        <v>1407</v>
      </c>
    </row>
    <row r="42">
      <c r="A42" s="1" t="s">
        <v>221</v>
      </c>
      <c r="B42" s="1">
        <v>9</v>
      </c>
      <c r="C42" s="26" t="s">
        <v>1763</v>
      </c>
      <c r="D42" t="s">
        <v>252</v>
      </c>
      <c r="E42" s="27" t="s">
        <v>1764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1764</v>
      </c>
    </row>
    <row r="44" ht="52">
      <c r="A44" s="1" t="s">
        <v>229</v>
      </c>
      <c r="E44" s="32" t="s">
        <v>1165</v>
      </c>
    </row>
    <row r="45" ht="150">
      <c r="A45" s="1" t="s">
        <v>231</v>
      </c>
      <c r="E45" s="27" t="s">
        <v>1288</v>
      </c>
    </row>
    <row r="46">
      <c r="A46" s="1" t="s">
        <v>221</v>
      </c>
      <c r="B46" s="1">
        <v>10</v>
      </c>
      <c r="C46" s="26" t="s">
        <v>1765</v>
      </c>
      <c r="D46" t="s">
        <v>252</v>
      </c>
      <c r="E46" s="27" t="s">
        <v>1766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1766</v>
      </c>
    </row>
    <row r="48" ht="52">
      <c r="A48" s="1" t="s">
        <v>229</v>
      </c>
      <c r="E48" s="32" t="s">
        <v>1165</v>
      </c>
    </row>
    <row r="49" ht="137.5">
      <c r="A49" s="1" t="s">
        <v>231</v>
      </c>
      <c r="E49" s="27" t="s">
        <v>1407</v>
      </c>
    </row>
    <row r="50">
      <c r="A50" s="1" t="s">
        <v>221</v>
      </c>
      <c r="B50" s="1">
        <v>11</v>
      </c>
      <c r="C50" s="26" t="s">
        <v>1767</v>
      </c>
      <c r="D50" t="s">
        <v>252</v>
      </c>
      <c r="E50" s="27" t="s">
        <v>1768</v>
      </c>
      <c r="F50" s="28" t="s">
        <v>260</v>
      </c>
      <c r="G50" s="29">
        <v>40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1768</v>
      </c>
    </row>
    <row r="52" ht="52">
      <c r="A52" s="1" t="s">
        <v>229</v>
      </c>
      <c r="E52" s="32" t="s">
        <v>1769</v>
      </c>
    </row>
    <row r="53" ht="162.5">
      <c r="A53" s="1" t="s">
        <v>231</v>
      </c>
      <c r="E53" s="27" t="s">
        <v>763</v>
      </c>
    </row>
    <row r="54">
      <c r="A54" s="1" t="s">
        <v>221</v>
      </c>
      <c r="B54" s="1">
        <v>12</v>
      </c>
      <c r="C54" s="26" t="s">
        <v>1770</v>
      </c>
      <c r="D54" t="s">
        <v>252</v>
      </c>
      <c r="E54" s="27" t="s">
        <v>1771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1771</v>
      </c>
    </row>
    <row r="56" ht="52">
      <c r="A56" s="1" t="s">
        <v>229</v>
      </c>
      <c r="E56" s="32" t="s">
        <v>1659</v>
      </c>
    </row>
    <row r="57" ht="150">
      <c r="A57" s="1" t="s">
        <v>231</v>
      </c>
      <c r="E57" s="27" t="s">
        <v>962</v>
      </c>
    </row>
    <row r="58">
      <c r="A58" s="1" t="s">
        <v>221</v>
      </c>
      <c r="B58" s="1">
        <v>13</v>
      </c>
      <c r="C58" s="26" t="s">
        <v>1772</v>
      </c>
      <c r="D58" t="s">
        <v>252</v>
      </c>
      <c r="E58" s="27" t="s">
        <v>1773</v>
      </c>
      <c r="F58" s="28" t="s">
        <v>260</v>
      </c>
      <c r="G58" s="29">
        <v>20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1773</v>
      </c>
    </row>
    <row r="60" ht="52">
      <c r="A60" s="1" t="s">
        <v>229</v>
      </c>
      <c r="E60" s="32" t="s">
        <v>1351</v>
      </c>
    </row>
    <row r="61" ht="125">
      <c r="A61" s="1" t="s">
        <v>231</v>
      </c>
      <c r="E61" s="27" t="s">
        <v>766</v>
      </c>
    </row>
    <row r="62">
      <c r="A62" s="1" t="s">
        <v>221</v>
      </c>
      <c r="B62" s="1">
        <v>14</v>
      </c>
      <c r="C62" s="26" t="s">
        <v>1562</v>
      </c>
      <c r="D62" t="s">
        <v>252</v>
      </c>
      <c r="E62" s="27" t="s">
        <v>1563</v>
      </c>
      <c r="F62" s="28" t="s">
        <v>260</v>
      </c>
      <c r="G62" s="29">
        <v>20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1563</v>
      </c>
    </row>
    <row r="64" ht="52">
      <c r="A64" s="1" t="s">
        <v>229</v>
      </c>
      <c r="E64" s="32" t="s">
        <v>1718</v>
      </c>
    </row>
    <row r="65" ht="75">
      <c r="A65" s="1" t="s">
        <v>231</v>
      </c>
      <c r="E65" s="27" t="s">
        <v>1565</v>
      </c>
    </row>
    <row r="66">
      <c r="A66" s="1" t="s">
        <v>221</v>
      </c>
      <c r="B66" s="1">
        <v>15</v>
      </c>
      <c r="C66" s="26" t="s">
        <v>1774</v>
      </c>
      <c r="D66" t="s">
        <v>252</v>
      </c>
      <c r="E66" s="27" t="s">
        <v>1775</v>
      </c>
      <c r="F66" s="28" t="s">
        <v>260</v>
      </c>
      <c r="G66" s="29">
        <v>25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1775</v>
      </c>
    </row>
    <row r="68" ht="52">
      <c r="A68" s="1" t="s">
        <v>229</v>
      </c>
      <c r="E68" s="32" t="s">
        <v>1776</v>
      </c>
    </row>
    <row r="69" ht="162.5">
      <c r="A69" s="1" t="s">
        <v>231</v>
      </c>
      <c r="E69" s="27" t="s">
        <v>763</v>
      </c>
    </row>
    <row r="70" ht="25">
      <c r="A70" s="1" t="s">
        <v>221</v>
      </c>
      <c r="B70" s="1">
        <v>16</v>
      </c>
      <c r="C70" s="26" t="s">
        <v>1777</v>
      </c>
      <c r="D70" t="s">
        <v>252</v>
      </c>
      <c r="E70" s="27" t="s">
        <v>1778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 ht="25">
      <c r="A71" s="1" t="s">
        <v>227</v>
      </c>
      <c r="E71" s="27" t="s">
        <v>1778</v>
      </c>
    </row>
    <row r="72" ht="52">
      <c r="A72" s="1" t="s">
        <v>229</v>
      </c>
      <c r="E72" s="32" t="s">
        <v>1659</v>
      </c>
    </row>
    <row r="73" ht="150">
      <c r="A73" s="1" t="s">
        <v>231</v>
      </c>
      <c r="E73" s="27" t="s">
        <v>962</v>
      </c>
    </row>
    <row r="74">
      <c r="A74" s="1" t="s">
        <v>221</v>
      </c>
      <c r="B74" s="1">
        <v>17</v>
      </c>
      <c r="C74" s="26" t="s">
        <v>1779</v>
      </c>
      <c r="D74" t="s">
        <v>252</v>
      </c>
      <c r="E74" s="27" t="s">
        <v>1780</v>
      </c>
      <c r="F74" s="28" t="s">
        <v>260</v>
      </c>
      <c r="G74" s="29">
        <v>25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1780</v>
      </c>
    </row>
    <row r="76" ht="52">
      <c r="A76" s="1" t="s">
        <v>229</v>
      </c>
      <c r="E76" s="32" t="s">
        <v>1776</v>
      </c>
    </row>
    <row r="77" ht="125">
      <c r="A77" s="1" t="s">
        <v>231</v>
      </c>
      <c r="E77" s="27" t="s">
        <v>766</v>
      </c>
    </row>
    <row r="78">
      <c r="A78" s="1" t="s">
        <v>221</v>
      </c>
      <c r="B78" s="1">
        <v>18</v>
      </c>
      <c r="C78" s="26" t="s">
        <v>1230</v>
      </c>
      <c r="D78" t="s">
        <v>252</v>
      </c>
      <c r="E78" s="27" t="s">
        <v>1231</v>
      </c>
      <c r="F78" s="28" t="s">
        <v>908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1231</v>
      </c>
    </row>
    <row r="80" ht="52">
      <c r="A80" s="1" t="s">
        <v>229</v>
      </c>
      <c r="E80" s="32" t="s">
        <v>1165</v>
      </c>
    </row>
    <row r="81" ht="75">
      <c r="A81" s="1" t="s">
        <v>231</v>
      </c>
      <c r="E81" s="27" t="s">
        <v>1285</v>
      </c>
    </row>
    <row r="82" ht="25">
      <c r="A82" s="1" t="s">
        <v>221</v>
      </c>
      <c r="B82" s="1">
        <v>19</v>
      </c>
      <c r="C82" s="26" t="s">
        <v>1716</v>
      </c>
      <c r="D82" t="s">
        <v>252</v>
      </c>
      <c r="E82" s="27" t="s">
        <v>1717</v>
      </c>
      <c r="F82" s="28" t="s">
        <v>260</v>
      </c>
      <c r="G82" s="29">
        <v>20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 ht="25">
      <c r="A83" s="1" t="s">
        <v>227</v>
      </c>
      <c r="E83" s="27" t="s">
        <v>1717</v>
      </c>
    </row>
    <row r="84" ht="52">
      <c r="A84" s="1" t="s">
        <v>229</v>
      </c>
      <c r="E84" s="32" t="s">
        <v>1718</v>
      </c>
    </row>
    <row r="85" ht="125">
      <c r="A85" s="1" t="s">
        <v>231</v>
      </c>
      <c r="E85" s="27" t="s">
        <v>1719</v>
      </c>
    </row>
    <row r="86">
      <c r="A86" s="1" t="s">
        <v>221</v>
      </c>
      <c r="B86" s="1">
        <v>20</v>
      </c>
      <c r="C86" s="26" t="s">
        <v>1248</v>
      </c>
      <c r="D86" t="s">
        <v>252</v>
      </c>
      <c r="E86" s="27" t="s">
        <v>1249</v>
      </c>
      <c r="F86" s="28" t="s">
        <v>271</v>
      </c>
      <c r="G86" s="29">
        <v>5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1249</v>
      </c>
    </row>
    <row r="88" ht="52">
      <c r="A88" s="1" t="s">
        <v>229</v>
      </c>
      <c r="E88" s="32" t="s">
        <v>1272</v>
      </c>
    </row>
    <row r="89" ht="100">
      <c r="A89" s="1" t="s">
        <v>231</v>
      </c>
      <c r="E89" s="27" t="s">
        <v>1250</v>
      </c>
    </row>
    <row r="90" ht="25">
      <c r="A90" s="1" t="s">
        <v>221</v>
      </c>
      <c r="B90" s="1">
        <v>21</v>
      </c>
      <c r="C90" s="26" t="s">
        <v>1251</v>
      </c>
      <c r="D90" t="s">
        <v>252</v>
      </c>
      <c r="E90" s="27" t="s">
        <v>1252</v>
      </c>
      <c r="F90" s="28" t="s">
        <v>271</v>
      </c>
      <c r="G90" s="29">
        <v>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1252</v>
      </c>
    </row>
    <row r="92" ht="52">
      <c r="A92" s="1" t="s">
        <v>229</v>
      </c>
      <c r="E92" s="32" t="s">
        <v>1272</v>
      </c>
    </row>
    <row r="93" ht="37.5">
      <c r="A93" s="1" t="s">
        <v>231</v>
      </c>
      <c r="E93" s="27" t="s">
        <v>1253</v>
      </c>
    </row>
    <row r="94">
      <c r="A94" s="1" t="s">
        <v>221</v>
      </c>
      <c r="B94" s="1">
        <v>22</v>
      </c>
      <c r="C94" s="26" t="s">
        <v>1781</v>
      </c>
      <c r="D94" t="s">
        <v>252</v>
      </c>
      <c r="E94" s="27" t="s">
        <v>1782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1782</v>
      </c>
    </row>
    <row r="96" ht="52">
      <c r="A96" s="1" t="s">
        <v>229</v>
      </c>
      <c r="E96" s="32" t="s">
        <v>1659</v>
      </c>
    </row>
    <row r="97" ht="150">
      <c r="A97" s="1" t="s">
        <v>231</v>
      </c>
      <c r="E97" s="27" t="s">
        <v>962</v>
      </c>
    </row>
    <row r="98">
      <c r="A98" s="1" t="s">
        <v>221</v>
      </c>
      <c r="B98" s="1">
        <v>23</v>
      </c>
      <c r="C98" s="26" t="s">
        <v>1783</v>
      </c>
      <c r="D98" t="s">
        <v>252</v>
      </c>
      <c r="E98" s="27" t="s">
        <v>1784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1784</v>
      </c>
    </row>
    <row r="100" ht="52">
      <c r="A100" s="1" t="s">
        <v>229</v>
      </c>
      <c r="E100" s="32" t="s">
        <v>1659</v>
      </c>
    </row>
    <row r="101" ht="150">
      <c r="A101" s="1" t="s">
        <v>231</v>
      </c>
      <c r="E101" s="27" t="s">
        <v>962</v>
      </c>
    </row>
    <row r="102">
      <c r="A102" s="1" t="s">
        <v>221</v>
      </c>
      <c r="B102" s="1">
        <v>24</v>
      </c>
      <c r="C102" s="26" t="s">
        <v>1785</v>
      </c>
      <c r="D102" t="s">
        <v>252</v>
      </c>
      <c r="E102" s="27" t="s">
        <v>1786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1786</v>
      </c>
    </row>
    <row r="104" ht="52">
      <c r="A104" s="1" t="s">
        <v>229</v>
      </c>
      <c r="E104" s="32" t="s">
        <v>1239</v>
      </c>
    </row>
    <row r="105" ht="137.5">
      <c r="A105" s="1" t="s">
        <v>231</v>
      </c>
      <c r="E105" s="27" t="s">
        <v>1407</v>
      </c>
    </row>
    <row r="106">
      <c r="A106" s="1" t="s">
        <v>221</v>
      </c>
      <c r="B106" s="1">
        <v>25</v>
      </c>
      <c r="C106" s="26" t="s">
        <v>1787</v>
      </c>
      <c r="D106" t="s">
        <v>252</v>
      </c>
      <c r="E106" s="27" t="s">
        <v>1788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1788</v>
      </c>
    </row>
    <row r="108" ht="52">
      <c r="A108" s="1" t="s">
        <v>229</v>
      </c>
      <c r="E108" s="32" t="s">
        <v>1165</v>
      </c>
    </row>
    <row r="109" ht="150">
      <c r="A109" s="1" t="s">
        <v>231</v>
      </c>
      <c r="E109" s="27" t="s">
        <v>962</v>
      </c>
    </row>
    <row r="110">
      <c r="A110" s="1" t="s">
        <v>221</v>
      </c>
      <c r="B110" s="1">
        <v>26</v>
      </c>
      <c r="C110" s="26" t="s">
        <v>1789</v>
      </c>
      <c r="D110" t="s">
        <v>252</v>
      </c>
      <c r="E110" s="27" t="s">
        <v>1790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1790</v>
      </c>
    </row>
    <row r="112" ht="52">
      <c r="A112" s="1" t="s">
        <v>229</v>
      </c>
      <c r="E112" s="32" t="s">
        <v>1165</v>
      </c>
    </row>
    <row r="113" ht="212.5">
      <c r="A113" s="1" t="s">
        <v>231</v>
      </c>
      <c r="E113" s="27" t="s">
        <v>1791</v>
      </c>
    </row>
    <row r="114">
      <c r="A114" s="1" t="s">
        <v>221</v>
      </c>
      <c r="B114" s="1">
        <v>27</v>
      </c>
      <c r="C114" s="26" t="s">
        <v>1792</v>
      </c>
      <c r="D114" t="s">
        <v>252</v>
      </c>
      <c r="E114" s="27" t="s">
        <v>1793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1793</v>
      </c>
    </row>
    <row r="116" ht="52">
      <c r="A116" s="1" t="s">
        <v>229</v>
      </c>
      <c r="E116" s="32" t="s">
        <v>1165</v>
      </c>
    </row>
    <row r="117" ht="137.5">
      <c r="A117" s="1" t="s">
        <v>231</v>
      </c>
      <c r="E117" s="27" t="s">
        <v>1407</v>
      </c>
    </row>
    <row r="118">
      <c r="A118" s="1" t="s">
        <v>221</v>
      </c>
      <c r="B118" s="1">
        <v>28</v>
      </c>
      <c r="C118" s="26" t="s">
        <v>1794</v>
      </c>
      <c r="D118" t="s">
        <v>252</v>
      </c>
      <c r="E118" s="27" t="s">
        <v>1795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1795</v>
      </c>
    </row>
    <row r="120" ht="52">
      <c r="A120" s="1" t="s">
        <v>229</v>
      </c>
      <c r="E120" s="32" t="s">
        <v>1659</v>
      </c>
    </row>
    <row r="121" ht="150">
      <c r="A121" s="1" t="s">
        <v>231</v>
      </c>
      <c r="E121" s="27" t="s">
        <v>962</v>
      </c>
    </row>
    <row r="122">
      <c r="A122" s="1" t="s">
        <v>221</v>
      </c>
      <c r="B122" s="1">
        <v>29</v>
      </c>
      <c r="C122" s="26" t="s">
        <v>1796</v>
      </c>
      <c r="D122" t="s">
        <v>252</v>
      </c>
      <c r="E122" s="27" t="s">
        <v>1797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1797</v>
      </c>
    </row>
    <row r="124" ht="52">
      <c r="A124" s="1" t="s">
        <v>229</v>
      </c>
      <c r="E124" s="32" t="s">
        <v>1659</v>
      </c>
    </row>
    <row r="125" ht="137.5">
      <c r="A125" s="1" t="s">
        <v>231</v>
      </c>
      <c r="E125" s="27" t="s">
        <v>1407</v>
      </c>
    </row>
    <row r="126">
      <c r="A126" s="1" t="s">
        <v>221</v>
      </c>
      <c r="B126" s="1">
        <v>30</v>
      </c>
      <c r="C126" s="26" t="s">
        <v>1798</v>
      </c>
      <c r="D126" t="s">
        <v>252</v>
      </c>
      <c r="E126" s="27" t="s">
        <v>1799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1799</v>
      </c>
    </row>
    <row r="128" ht="52">
      <c r="A128" s="1" t="s">
        <v>229</v>
      </c>
      <c r="E128" s="32" t="s">
        <v>1165</v>
      </c>
    </row>
    <row r="129" ht="125">
      <c r="A129" s="1" t="s">
        <v>231</v>
      </c>
      <c r="E129" s="27" t="s">
        <v>1726</v>
      </c>
    </row>
    <row r="130">
      <c r="A130" s="1" t="s">
        <v>221</v>
      </c>
      <c r="B130" s="1">
        <v>31</v>
      </c>
      <c r="C130" s="26" t="s">
        <v>1727</v>
      </c>
      <c r="D130" t="s">
        <v>252</v>
      </c>
      <c r="E130" s="27" t="s">
        <v>1728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1728</v>
      </c>
    </row>
    <row r="132" ht="52">
      <c r="A132" s="1" t="s">
        <v>229</v>
      </c>
      <c r="E132" s="32" t="s">
        <v>1165</v>
      </c>
    </row>
    <row r="133">
      <c r="A133" s="1" t="s">
        <v>231</v>
      </c>
      <c r="E133" s="27" t="s">
        <v>1729</v>
      </c>
    </row>
    <row r="134">
      <c r="A134" s="1" t="s">
        <v>221</v>
      </c>
      <c r="B134" s="1">
        <v>32</v>
      </c>
      <c r="C134" s="26" t="s">
        <v>1800</v>
      </c>
      <c r="D134" t="s">
        <v>252</v>
      </c>
      <c r="E134" s="27" t="s">
        <v>1801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1801</v>
      </c>
    </row>
    <row r="136" ht="52">
      <c r="A136" s="1" t="s">
        <v>229</v>
      </c>
      <c r="E136" s="32" t="s">
        <v>1165</v>
      </c>
    </row>
    <row r="137" ht="137.5">
      <c r="A137" s="1" t="s">
        <v>231</v>
      </c>
      <c r="E137" s="27" t="s">
        <v>1732</v>
      </c>
    </row>
    <row r="138">
      <c r="A138" s="1" t="s">
        <v>221</v>
      </c>
      <c r="B138" s="1">
        <v>33</v>
      </c>
      <c r="C138" s="26" t="s">
        <v>1733</v>
      </c>
      <c r="D138" t="s">
        <v>252</v>
      </c>
      <c r="E138" s="27" t="s">
        <v>1734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226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1734</v>
      </c>
    </row>
    <row r="140" ht="52">
      <c r="A140" s="1" t="s">
        <v>229</v>
      </c>
      <c r="E140" s="32" t="s">
        <v>1165</v>
      </c>
    </row>
    <row r="141">
      <c r="A141" s="1" t="s">
        <v>231</v>
      </c>
      <c r="E141" s="27" t="s">
        <v>1734</v>
      </c>
    </row>
    <row r="142">
      <c r="A142" s="1" t="s">
        <v>221</v>
      </c>
      <c r="B142" s="1">
        <v>34</v>
      </c>
      <c r="C142" s="26" t="s">
        <v>1736</v>
      </c>
      <c r="D142" t="s">
        <v>252</v>
      </c>
      <c r="E142" s="27" t="s">
        <v>1737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226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1737</v>
      </c>
    </row>
    <row r="144" ht="52">
      <c r="A144" s="1" t="s">
        <v>229</v>
      </c>
      <c r="E144" s="32" t="s">
        <v>1165</v>
      </c>
    </row>
    <row r="145">
      <c r="A145" s="1" t="s">
        <v>231</v>
      </c>
      <c r="E145" s="27" t="s">
        <v>1737</v>
      </c>
    </row>
    <row r="146">
      <c r="A146" s="1" t="s">
        <v>221</v>
      </c>
      <c r="B146" s="1">
        <v>35</v>
      </c>
      <c r="C146" s="26" t="s">
        <v>1802</v>
      </c>
      <c r="D146" t="s">
        <v>252</v>
      </c>
      <c r="E146" s="27" t="s">
        <v>1803</v>
      </c>
      <c r="F146" s="28" t="s">
        <v>1144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226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1803</v>
      </c>
    </row>
    <row r="148" ht="52">
      <c r="A148" s="1" t="s">
        <v>229</v>
      </c>
      <c r="E148" s="32" t="s">
        <v>1165</v>
      </c>
    </row>
    <row r="149">
      <c r="A149" s="1" t="s">
        <v>231</v>
      </c>
      <c r="E149" s="27" t="s">
        <v>1803</v>
      </c>
    </row>
    <row r="150">
      <c r="A150" s="1" t="s">
        <v>221</v>
      </c>
      <c r="B150" s="1">
        <v>36</v>
      </c>
      <c r="C150" s="26" t="s">
        <v>1804</v>
      </c>
      <c r="D150" t="s">
        <v>252</v>
      </c>
      <c r="E150" s="27" t="s">
        <v>1805</v>
      </c>
      <c r="F150" s="28" t="s">
        <v>1144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226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1805</v>
      </c>
    </row>
    <row r="152" ht="52">
      <c r="A152" s="1" t="s">
        <v>229</v>
      </c>
      <c r="E152" s="32" t="s">
        <v>1165</v>
      </c>
    </row>
    <row r="153">
      <c r="A153" s="1" t="s">
        <v>231</v>
      </c>
      <c r="E153" s="27" t="s">
        <v>1805</v>
      </c>
    </row>
    <row r="154">
      <c r="A154" s="1" t="s">
        <v>221</v>
      </c>
      <c r="B154" s="1">
        <v>37</v>
      </c>
      <c r="C154" s="26" t="s">
        <v>1738</v>
      </c>
      <c r="D154" t="s">
        <v>252</v>
      </c>
      <c r="E154" s="27" t="s">
        <v>1739</v>
      </c>
      <c r="F154" s="28" t="s">
        <v>260</v>
      </c>
      <c r="G154" s="29">
        <v>65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1739</v>
      </c>
    </row>
    <row r="156" ht="52">
      <c r="A156" s="1" t="s">
        <v>229</v>
      </c>
      <c r="E156" s="32" t="s">
        <v>1806</v>
      </c>
    </row>
    <row r="157" ht="112.5">
      <c r="A157" s="1" t="s">
        <v>231</v>
      </c>
      <c r="E157" s="27" t="s">
        <v>1741</v>
      </c>
    </row>
    <row r="158">
      <c r="A158" s="1" t="s">
        <v>221</v>
      </c>
      <c r="B158" s="1">
        <v>38</v>
      </c>
      <c r="C158" s="26" t="s">
        <v>1309</v>
      </c>
      <c r="D158" t="s">
        <v>252</v>
      </c>
      <c r="E158" s="27" t="s">
        <v>1310</v>
      </c>
      <c r="F158" s="28" t="s">
        <v>716</v>
      </c>
      <c r="G158" s="29">
        <v>40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226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1310</v>
      </c>
    </row>
    <row r="160" ht="52">
      <c r="A160" s="1" t="s">
        <v>229</v>
      </c>
      <c r="E160" s="32" t="s">
        <v>1311</v>
      </c>
    </row>
    <row r="161">
      <c r="A161" s="1" t="s">
        <v>231</v>
      </c>
      <c r="E161" s="27" t="s">
        <v>1312</v>
      </c>
    </row>
    <row r="162">
      <c r="A162" s="1" t="s">
        <v>221</v>
      </c>
      <c r="B162" s="1">
        <v>39</v>
      </c>
      <c r="C162" s="26" t="s">
        <v>1423</v>
      </c>
      <c r="D162" t="s">
        <v>252</v>
      </c>
      <c r="E162" s="27" t="s">
        <v>1319</v>
      </c>
      <c r="F162" s="28" t="s">
        <v>271</v>
      </c>
      <c r="G162" s="29">
        <v>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1319</v>
      </c>
    </row>
    <row r="164" ht="52">
      <c r="A164" s="1" t="s">
        <v>229</v>
      </c>
      <c r="E164" s="32" t="s">
        <v>1165</v>
      </c>
    </row>
    <row r="165" ht="87.5">
      <c r="A165" s="1" t="s">
        <v>231</v>
      </c>
      <c r="E165" s="27" t="s">
        <v>1424</v>
      </c>
    </row>
    <row r="166">
      <c r="A166" s="1" t="s">
        <v>221</v>
      </c>
      <c r="B166" s="1">
        <v>40</v>
      </c>
      <c r="C166" s="26" t="s">
        <v>719</v>
      </c>
      <c r="D166" t="s">
        <v>252</v>
      </c>
      <c r="E166" s="27" t="s">
        <v>720</v>
      </c>
      <c r="F166" s="28" t="s">
        <v>716</v>
      </c>
      <c r="G166" s="29">
        <v>24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720</v>
      </c>
    </row>
    <row r="168" ht="52">
      <c r="A168" s="1" t="s">
        <v>229</v>
      </c>
      <c r="E168" s="32" t="s">
        <v>1307</v>
      </c>
    </row>
    <row r="169" ht="100">
      <c r="A169" s="1" t="s">
        <v>231</v>
      </c>
      <c r="E169" s="27" t="s">
        <v>721</v>
      </c>
    </row>
    <row r="170">
      <c r="A170" s="1" t="s">
        <v>221</v>
      </c>
      <c r="B170" s="1">
        <v>41</v>
      </c>
      <c r="C170" s="26" t="s">
        <v>1305</v>
      </c>
      <c r="D170" t="s">
        <v>252</v>
      </c>
      <c r="E170" s="27" t="s">
        <v>1306</v>
      </c>
      <c r="F170" s="28" t="s">
        <v>716</v>
      </c>
      <c r="G170" s="29">
        <v>24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1306</v>
      </c>
    </row>
    <row r="172" ht="52">
      <c r="A172" s="1" t="s">
        <v>229</v>
      </c>
      <c r="E172" s="32" t="s">
        <v>1307</v>
      </c>
    </row>
    <row r="173" ht="87.5">
      <c r="A173" s="1" t="s">
        <v>231</v>
      </c>
      <c r="E173" s="27" t="s">
        <v>1308</v>
      </c>
    </row>
    <row r="174" ht="13">
      <c r="A174" s="1" t="s">
        <v>218</v>
      </c>
      <c r="C174" s="22" t="s">
        <v>975</v>
      </c>
      <c r="E174" s="23" t="s">
        <v>1322</v>
      </c>
      <c r="L174" s="24">
        <f>SUMIFS(L175:L222,A175:A222,"P")</f>
        <v>0</v>
      </c>
      <c r="M174" s="24">
        <f>SUMIFS(M175:M222,A175:A222,"P")</f>
        <v>0</v>
      </c>
      <c r="N174" s="25"/>
    </row>
    <row r="175">
      <c r="A175" s="1" t="s">
        <v>221</v>
      </c>
      <c r="B175" s="1">
        <v>42</v>
      </c>
      <c r="C175" s="26" t="s">
        <v>1747</v>
      </c>
      <c r="D175" t="s">
        <v>249</v>
      </c>
      <c r="E175" s="27" t="s">
        <v>1748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1748</v>
      </c>
    </row>
    <row r="177" ht="52">
      <c r="A177" s="1" t="s">
        <v>229</v>
      </c>
      <c r="E177" s="32" t="s">
        <v>1659</v>
      </c>
    </row>
    <row r="178" ht="150">
      <c r="A178" s="1" t="s">
        <v>231</v>
      </c>
      <c r="E178" s="27" t="s">
        <v>1288</v>
      </c>
    </row>
    <row r="179">
      <c r="A179" s="1" t="s">
        <v>221</v>
      </c>
      <c r="B179" s="1">
        <v>43</v>
      </c>
      <c r="C179" s="26" t="s">
        <v>1749</v>
      </c>
      <c r="D179" t="s">
        <v>249</v>
      </c>
      <c r="E179" s="27" t="s">
        <v>1750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1750</v>
      </c>
    </row>
    <row r="181" ht="52">
      <c r="A181" s="1" t="s">
        <v>229</v>
      </c>
      <c r="E181" s="32" t="s">
        <v>1659</v>
      </c>
    </row>
    <row r="182" ht="137.5">
      <c r="A182" s="1" t="s">
        <v>231</v>
      </c>
      <c r="E182" s="27" t="s">
        <v>1407</v>
      </c>
    </row>
    <row r="183">
      <c r="A183" s="1" t="s">
        <v>221</v>
      </c>
      <c r="B183" s="1">
        <v>44</v>
      </c>
      <c r="C183" s="26" t="s">
        <v>1774</v>
      </c>
      <c r="D183" t="s">
        <v>249</v>
      </c>
      <c r="E183" s="27" t="s">
        <v>1775</v>
      </c>
      <c r="F183" s="28" t="s">
        <v>260</v>
      </c>
      <c r="G183" s="29">
        <v>25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1775</v>
      </c>
    </row>
    <row r="185" ht="52">
      <c r="A185" s="1" t="s">
        <v>229</v>
      </c>
      <c r="E185" s="32" t="s">
        <v>1776</v>
      </c>
    </row>
    <row r="186" ht="162.5">
      <c r="A186" s="1" t="s">
        <v>231</v>
      </c>
      <c r="E186" s="27" t="s">
        <v>763</v>
      </c>
    </row>
    <row r="187" ht="25">
      <c r="A187" s="1" t="s">
        <v>221</v>
      </c>
      <c r="B187" s="1">
        <v>45</v>
      </c>
      <c r="C187" s="26" t="s">
        <v>1777</v>
      </c>
      <c r="D187" t="s">
        <v>249</v>
      </c>
      <c r="E187" s="27" t="s">
        <v>1778</v>
      </c>
      <c r="F187" s="28" t="s">
        <v>271</v>
      </c>
      <c r="G187" s="29">
        <v>1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25">
      <c r="A188" s="1" t="s">
        <v>227</v>
      </c>
      <c r="E188" s="27" t="s">
        <v>1778</v>
      </c>
    </row>
    <row r="189" ht="52">
      <c r="A189" s="1" t="s">
        <v>229</v>
      </c>
      <c r="E189" s="32" t="s">
        <v>1659</v>
      </c>
    </row>
    <row r="190" ht="150">
      <c r="A190" s="1" t="s">
        <v>231</v>
      </c>
      <c r="E190" s="27" t="s">
        <v>962</v>
      </c>
    </row>
    <row r="191">
      <c r="A191" s="1" t="s">
        <v>221</v>
      </c>
      <c r="B191" s="1">
        <v>46</v>
      </c>
      <c r="C191" s="26" t="s">
        <v>1779</v>
      </c>
      <c r="D191" t="s">
        <v>249</v>
      </c>
      <c r="E191" s="27" t="s">
        <v>1780</v>
      </c>
      <c r="F191" s="28" t="s">
        <v>260</v>
      </c>
      <c r="G191" s="29">
        <v>25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1780</v>
      </c>
    </row>
    <row r="193" ht="52">
      <c r="A193" s="1" t="s">
        <v>229</v>
      </c>
      <c r="E193" s="32" t="s">
        <v>1776</v>
      </c>
    </row>
    <row r="194" ht="125">
      <c r="A194" s="1" t="s">
        <v>231</v>
      </c>
      <c r="E194" s="27" t="s">
        <v>766</v>
      </c>
    </row>
    <row r="195">
      <c r="A195" s="1" t="s">
        <v>221</v>
      </c>
      <c r="B195" s="1">
        <v>47</v>
      </c>
      <c r="C195" s="26" t="s">
        <v>1230</v>
      </c>
      <c r="D195" t="s">
        <v>249</v>
      </c>
      <c r="E195" s="27" t="s">
        <v>1231</v>
      </c>
      <c r="F195" s="28" t="s">
        <v>908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226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1231</v>
      </c>
    </row>
    <row r="197" ht="52">
      <c r="A197" s="1" t="s">
        <v>229</v>
      </c>
      <c r="E197" s="32" t="s">
        <v>1165</v>
      </c>
    </row>
    <row r="198" ht="75">
      <c r="A198" s="1" t="s">
        <v>231</v>
      </c>
      <c r="E198" s="27" t="s">
        <v>1285</v>
      </c>
    </row>
    <row r="199" ht="25">
      <c r="A199" s="1" t="s">
        <v>221</v>
      </c>
      <c r="B199" s="1">
        <v>48</v>
      </c>
      <c r="C199" s="26" t="s">
        <v>1742</v>
      </c>
      <c r="D199" t="s">
        <v>252</v>
      </c>
      <c r="E199" s="27" t="s">
        <v>1743</v>
      </c>
      <c r="F199" s="28" t="s">
        <v>260</v>
      </c>
      <c r="G199" s="29">
        <v>25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 ht="25">
      <c r="A200" s="1" t="s">
        <v>227</v>
      </c>
      <c r="E200" s="27" t="s">
        <v>1743</v>
      </c>
    </row>
    <row r="201" ht="52">
      <c r="A201" s="1" t="s">
        <v>229</v>
      </c>
      <c r="E201" s="32" t="s">
        <v>1744</v>
      </c>
    </row>
    <row r="202" ht="100">
      <c r="A202" s="1" t="s">
        <v>231</v>
      </c>
      <c r="E202" s="27" t="s">
        <v>1399</v>
      </c>
    </row>
    <row r="203">
      <c r="A203" s="1" t="s">
        <v>221</v>
      </c>
      <c r="B203" s="1">
        <v>49</v>
      </c>
      <c r="C203" s="26" t="s">
        <v>1727</v>
      </c>
      <c r="D203" t="s">
        <v>249</v>
      </c>
      <c r="E203" s="27" t="s">
        <v>1728</v>
      </c>
      <c r="F203" s="28" t="s">
        <v>271</v>
      </c>
      <c r="G203" s="29">
        <v>1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226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1728</v>
      </c>
    </row>
    <row r="205" ht="52">
      <c r="A205" s="1" t="s">
        <v>229</v>
      </c>
      <c r="E205" s="32" t="s">
        <v>1165</v>
      </c>
    </row>
    <row r="206">
      <c r="A206" s="1" t="s">
        <v>231</v>
      </c>
      <c r="E206" s="27" t="s">
        <v>1729</v>
      </c>
    </row>
    <row r="207">
      <c r="A207" s="1" t="s">
        <v>221</v>
      </c>
      <c r="B207" s="1">
        <v>50</v>
      </c>
      <c r="C207" s="26" t="s">
        <v>1309</v>
      </c>
      <c r="D207" t="s">
        <v>249</v>
      </c>
      <c r="E207" s="27" t="s">
        <v>1310</v>
      </c>
      <c r="F207" s="28" t="s">
        <v>716</v>
      </c>
      <c r="G207" s="29">
        <v>40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226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1310</v>
      </c>
    </row>
    <row r="209" ht="52">
      <c r="A209" s="1" t="s">
        <v>229</v>
      </c>
      <c r="E209" s="32" t="s">
        <v>1311</v>
      </c>
    </row>
    <row r="210">
      <c r="A210" s="1" t="s">
        <v>231</v>
      </c>
      <c r="E210" s="27" t="s">
        <v>1312</v>
      </c>
    </row>
    <row r="211">
      <c r="A211" s="1" t="s">
        <v>221</v>
      </c>
      <c r="B211" s="1">
        <v>51</v>
      </c>
      <c r="C211" s="26" t="s">
        <v>1738</v>
      </c>
      <c r="D211" t="s">
        <v>249</v>
      </c>
      <c r="E211" s="27" t="s">
        <v>1739</v>
      </c>
      <c r="F211" s="28" t="s">
        <v>260</v>
      </c>
      <c r="G211" s="29">
        <v>25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1739</v>
      </c>
    </row>
    <row r="213" ht="52">
      <c r="A213" s="1" t="s">
        <v>229</v>
      </c>
      <c r="E213" s="32" t="s">
        <v>1744</v>
      </c>
    </row>
    <row r="214" ht="112.5">
      <c r="A214" s="1" t="s">
        <v>231</v>
      </c>
      <c r="E214" s="27" t="s">
        <v>1741</v>
      </c>
    </row>
    <row r="215">
      <c r="A215" s="1" t="s">
        <v>221</v>
      </c>
      <c r="B215" s="1">
        <v>52</v>
      </c>
      <c r="C215" s="26" t="s">
        <v>1248</v>
      </c>
      <c r="D215" t="s">
        <v>249</v>
      </c>
      <c r="E215" s="27" t="s">
        <v>1249</v>
      </c>
      <c r="F215" s="28" t="s">
        <v>271</v>
      </c>
      <c r="G215" s="29">
        <v>2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1249</v>
      </c>
    </row>
    <row r="217" ht="52">
      <c r="A217" s="1" t="s">
        <v>229</v>
      </c>
      <c r="E217" s="32" t="s">
        <v>1269</v>
      </c>
    </row>
    <row r="218" ht="100">
      <c r="A218" s="1" t="s">
        <v>231</v>
      </c>
      <c r="E218" s="27" t="s">
        <v>1250</v>
      </c>
    </row>
    <row r="219" ht="25">
      <c r="A219" s="1" t="s">
        <v>221</v>
      </c>
      <c r="B219" s="1">
        <v>53</v>
      </c>
      <c r="C219" s="26" t="s">
        <v>1251</v>
      </c>
      <c r="D219" t="s">
        <v>249</v>
      </c>
      <c r="E219" s="27" t="s">
        <v>1252</v>
      </c>
      <c r="F219" s="28" t="s">
        <v>271</v>
      </c>
      <c r="G219" s="29">
        <v>2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 ht="25">
      <c r="A220" s="1" t="s">
        <v>227</v>
      </c>
      <c r="E220" s="27" t="s">
        <v>1252</v>
      </c>
    </row>
    <row r="221" ht="52">
      <c r="A221" s="1" t="s">
        <v>229</v>
      </c>
      <c r="E221" s="32" t="s">
        <v>1269</v>
      </c>
    </row>
    <row r="222" ht="37.5">
      <c r="A222" s="1" t="s">
        <v>231</v>
      </c>
      <c r="E222" s="27" t="s">
        <v>1253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COUNTIFS(L8:L99,"=0",A8:A99,"P")+COUNTIFS(L8:L99,"",A8:A99,"P")+SUM(Q8:Q99)</f>
        <v>0</v>
      </c>
    </row>
    <row r="8" ht="13">
      <c r="A8" s="1" t="s">
        <v>216</v>
      </c>
      <c r="C8" s="22" t="s">
        <v>1807</v>
      </c>
      <c r="E8" s="23" t="s">
        <v>47</v>
      </c>
      <c r="L8" s="24">
        <f>L9+L82</f>
        <v>0</v>
      </c>
      <c r="M8" s="24">
        <f>M9+M82</f>
        <v>0</v>
      </c>
      <c r="N8" s="25"/>
    </row>
    <row r="9" ht="13">
      <c r="A9" s="1" t="s">
        <v>218</v>
      </c>
      <c r="C9" s="22" t="s">
        <v>249</v>
      </c>
      <c r="E9" s="23" t="s">
        <v>976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221</v>
      </c>
      <c r="B10" s="1">
        <v>1</v>
      </c>
      <c r="C10" s="26" t="s">
        <v>1808</v>
      </c>
      <c r="D10" t="s">
        <v>252</v>
      </c>
      <c r="E10" s="27" t="s">
        <v>1809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1809</v>
      </c>
    </row>
    <row r="12" ht="52">
      <c r="A12" s="1" t="s">
        <v>229</v>
      </c>
      <c r="E12" s="32" t="s">
        <v>1433</v>
      </c>
    </row>
    <row r="13" ht="150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1810</v>
      </c>
      <c r="D14" t="s">
        <v>252</v>
      </c>
      <c r="E14" s="27" t="s">
        <v>1811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1811</v>
      </c>
    </row>
    <row r="16" ht="52">
      <c r="A16" s="1" t="s">
        <v>229</v>
      </c>
      <c r="E16" s="32" t="s">
        <v>1433</v>
      </c>
    </row>
    <row r="17" ht="125">
      <c r="A17" s="1" t="s">
        <v>231</v>
      </c>
      <c r="E17" s="27" t="s">
        <v>965</v>
      </c>
    </row>
    <row r="18" ht="25">
      <c r="A18" s="1" t="s">
        <v>221</v>
      </c>
      <c r="B18" s="1">
        <v>3</v>
      </c>
      <c r="C18" s="26" t="s">
        <v>1812</v>
      </c>
      <c r="D18" t="s">
        <v>252</v>
      </c>
      <c r="E18" s="27" t="s">
        <v>1813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227</v>
      </c>
      <c r="E19" s="27" t="s">
        <v>1813</v>
      </c>
    </row>
    <row r="20" ht="52">
      <c r="A20" s="1" t="s">
        <v>229</v>
      </c>
      <c r="E20" s="32" t="s">
        <v>1433</v>
      </c>
    </row>
    <row r="21" ht="50">
      <c r="A21" s="1" t="s">
        <v>231</v>
      </c>
      <c r="E21" s="27" t="s">
        <v>1814</v>
      </c>
    </row>
    <row r="22">
      <c r="A22" s="1" t="s">
        <v>221</v>
      </c>
      <c r="B22" s="1">
        <v>4</v>
      </c>
      <c r="C22" s="26" t="s">
        <v>1363</v>
      </c>
      <c r="D22" t="s">
        <v>252</v>
      </c>
      <c r="E22" s="27" t="s">
        <v>1364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1364</v>
      </c>
    </row>
    <row r="24" ht="52">
      <c r="A24" s="1" t="s">
        <v>229</v>
      </c>
      <c r="E24" s="32" t="s">
        <v>1391</v>
      </c>
    </row>
    <row r="25" ht="100">
      <c r="A25" s="1" t="s">
        <v>231</v>
      </c>
      <c r="E25" s="27" t="s">
        <v>1361</v>
      </c>
    </row>
    <row r="26">
      <c r="A26" s="1" t="s">
        <v>221</v>
      </c>
      <c r="B26" s="1">
        <v>5</v>
      </c>
      <c r="C26" s="26" t="s">
        <v>1281</v>
      </c>
      <c r="D26" t="s">
        <v>252</v>
      </c>
      <c r="E26" s="27" t="s">
        <v>1282</v>
      </c>
      <c r="F26" s="28" t="s">
        <v>260</v>
      </c>
      <c r="G26" s="29">
        <v>69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1282</v>
      </c>
    </row>
    <row r="28" ht="52">
      <c r="A28" s="1" t="s">
        <v>229</v>
      </c>
      <c r="E28" s="32" t="s">
        <v>1815</v>
      </c>
    </row>
    <row r="29" ht="75">
      <c r="A29" s="1" t="s">
        <v>231</v>
      </c>
      <c r="E29" s="27" t="s">
        <v>295</v>
      </c>
    </row>
    <row r="30" ht="25">
      <c r="A30" s="1" t="s">
        <v>221</v>
      </c>
      <c r="B30" s="1">
        <v>6</v>
      </c>
      <c r="C30" s="26" t="s">
        <v>1225</v>
      </c>
      <c r="D30" t="s">
        <v>252</v>
      </c>
      <c r="E30" s="27" t="s">
        <v>1226</v>
      </c>
      <c r="F30" s="28" t="s">
        <v>271</v>
      </c>
      <c r="G30" s="29">
        <v>4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1226</v>
      </c>
    </row>
    <row r="32" ht="52">
      <c r="A32" s="1" t="s">
        <v>229</v>
      </c>
      <c r="E32" s="32" t="s">
        <v>1438</v>
      </c>
    </row>
    <row r="33" ht="87.5">
      <c r="A33" s="1" t="s">
        <v>231</v>
      </c>
      <c r="E33" s="27" t="s">
        <v>1227</v>
      </c>
    </row>
    <row r="34">
      <c r="A34" s="1" t="s">
        <v>221</v>
      </c>
      <c r="B34" s="1">
        <v>7</v>
      </c>
      <c r="C34" s="26" t="s">
        <v>1230</v>
      </c>
      <c r="D34" t="s">
        <v>252</v>
      </c>
      <c r="E34" s="27" t="s">
        <v>1816</v>
      </c>
      <c r="F34" s="28" t="s">
        <v>908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1816</v>
      </c>
    </row>
    <row r="36" ht="52">
      <c r="A36" s="1" t="s">
        <v>229</v>
      </c>
      <c r="E36" s="32" t="s">
        <v>1165</v>
      </c>
    </row>
    <row r="37" ht="75">
      <c r="A37" s="1" t="s">
        <v>231</v>
      </c>
      <c r="E37" s="27" t="s">
        <v>1285</v>
      </c>
    </row>
    <row r="38">
      <c r="A38" s="1" t="s">
        <v>221</v>
      </c>
      <c r="B38" s="1">
        <v>8</v>
      </c>
      <c r="C38" s="26" t="s">
        <v>1817</v>
      </c>
      <c r="D38" t="s">
        <v>252</v>
      </c>
      <c r="E38" s="27" t="s">
        <v>1818</v>
      </c>
      <c r="F38" s="28" t="s">
        <v>260</v>
      </c>
      <c r="G38" s="29">
        <v>15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1818</v>
      </c>
    </row>
    <row r="40" ht="52">
      <c r="A40" s="1" t="s">
        <v>229</v>
      </c>
      <c r="E40" s="32" t="s">
        <v>1819</v>
      </c>
    </row>
    <row r="41" ht="150">
      <c r="A41" s="1" t="s">
        <v>231</v>
      </c>
      <c r="E41" s="27" t="s">
        <v>1820</v>
      </c>
    </row>
    <row r="42">
      <c r="A42" s="1" t="s">
        <v>221</v>
      </c>
      <c r="B42" s="1">
        <v>9</v>
      </c>
      <c r="C42" s="26" t="s">
        <v>1821</v>
      </c>
      <c r="D42" t="s">
        <v>252</v>
      </c>
      <c r="E42" s="27" t="s">
        <v>1822</v>
      </c>
      <c r="F42" s="28" t="s">
        <v>260</v>
      </c>
      <c r="G42" s="29">
        <v>15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1822</v>
      </c>
    </row>
    <row r="44" ht="52">
      <c r="A44" s="1" t="s">
        <v>229</v>
      </c>
      <c r="E44" s="32" t="s">
        <v>1819</v>
      </c>
    </row>
    <row r="45" ht="125">
      <c r="A45" s="1" t="s">
        <v>231</v>
      </c>
      <c r="E45" s="27" t="s">
        <v>766</v>
      </c>
    </row>
    <row r="46">
      <c r="A46" s="1" t="s">
        <v>221</v>
      </c>
      <c r="B46" s="1">
        <v>10</v>
      </c>
      <c r="C46" s="26" t="s">
        <v>1823</v>
      </c>
      <c r="D46" t="s">
        <v>252</v>
      </c>
      <c r="E46" s="27" t="s">
        <v>1824</v>
      </c>
      <c r="F46" s="28" t="s">
        <v>271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1824</v>
      </c>
    </row>
    <row r="48" ht="52">
      <c r="A48" s="1" t="s">
        <v>229</v>
      </c>
      <c r="E48" s="32" t="s">
        <v>1825</v>
      </c>
    </row>
    <row r="49">
      <c r="A49" s="1" t="s">
        <v>231</v>
      </c>
      <c r="E49" s="27" t="s">
        <v>1826</v>
      </c>
    </row>
    <row r="50">
      <c r="A50" s="1" t="s">
        <v>221</v>
      </c>
      <c r="B50" s="1">
        <v>11</v>
      </c>
      <c r="C50" s="26" t="s">
        <v>1827</v>
      </c>
      <c r="D50" t="s">
        <v>252</v>
      </c>
      <c r="E50" s="27" t="s">
        <v>1828</v>
      </c>
      <c r="F50" s="28" t="s">
        <v>1144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1828</v>
      </c>
    </row>
    <row r="52" ht="52">
      <c r="A52" s="1" t="s">
        <v>229</v>
      </c>
      <c r="E52" s="32" t="s">
        <v>1165</v>
      </c>
    </row>
    <row r="53" ht="137.5">
      <c r="A53" s="1" t="s">
        <v>231</v>
      </c>
      <c r="E53" s="27" t="s">
        <v>1146</v>
      </c>
    </row>
    <row r="54">
      <c r="A54" s="1" t="s">
        <v>221</v>
      </c>
      <c r="B54" s="1">
        <v>12</v>
      </c>
      <c r="C54" s="26" t="s">
        <v>1382</v>
      </c>
      <c r="D54" t="s">
        <v>252</v>
      </c>
      <c r="E54" s="27" t="s">
        <v>1383</v>
      </c>
      <c r="F54" s="28" t="s">
        <v>260</v>
      </c>
      <c r="G54" s="29">
        <v>120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1383</v>
      </c>
    </row>
    <row r="56" ht="52">
      <c r="A56" s="1" t="s">
        <v>229</v>
      </c>
      <c r="E56" s="32" t="s">
        <v>1829</v>
      </c>
    </row>
    <row r="57" ht="37.5">
      <c r="A57" s="1" t="s">
        <v>231</v>
      </c>
      <c r="E57" s="27" t="s">
        <v>1384</v>
      </c>
    </row>
    <row r="58">
      <c r="A58" s="1" t="s">
        <v>221</v>
      </c>
      <c r="B58" s="1">
        <v>13</v>
      </c>
      <c r="C58" s="26" t="s">
        <v>1562</v>
      </c>
      <c r="D58" t="s">
        <v>252</v>
      </c>
      <c r="E58" s="27" t="s">
        <v>1563</v>
      </c>
      <c r="F58" s="28" t="s">
        <v>260</v>
      </c>
      <c r="G58" s="29">
        <v>196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1563</v>
      </c>
    </row>
    <row r="60" ht="52">
      <c r="A60" s="1" t="s">
        <v>229</v>
      </c>
      <c r="E60" s="32" t="s">
        <v>1830</v>
      </c>
    </row>
    <row r="61" ht="75">
      <c r="A61" s="1" t="s">
        <v>231</v>
      </c>
      <c r="E61" s="27" t="s">
        <v>1565</v>
      </c>
    </row>
    <row r="62">
      <c r="A62" s="1" t="s">
        <v>221</v>
      </c>
      <c r="B62" s="1">
        <v>14</v>
      </c>
      <c r="C62" s="26" t="s">
        <v>1566</v>
      </c>
      <c r="D62" t="s">
        <v>252</v>
      </c>
      <c r="E62" s="27" t="s">
        <v>1567</v>
      </c>
      <c r="F62" s="28" t="s">
        <v>260</v>
      </c>
      <c r="G62" s="29">
        <v>184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1567</v>
      </c>
    </row>
    <row r="64" ht="52">
      <c r="A64" s="1" t="s">
        <v>229</v>
      </c>
      <c r="E64" s="32" t="s">
        <v>1831</v>
      </c>
    </row>
    <row r="65" ht="250">
      <c r="A65" s="1" t="s">
        <v>231</v>
      </c>
      <c r="E65" s="27" t="s">
        <v>1568</v>
      </c>
    </row>
    <row r="66">
      <c r="A66" s="1" t="s">
        <v>221</v>
      </c>
      <c r="B66" s="1">
        <v>15</v>
      </c>
      <c r="C66" s="26" t="s">
        <v>1832</v>
      </c>
      <c r="D66" t="s">
        <v>252</v>
      </c>
      <c r="E66" s="27" t="s">
        <v>1833</v>
      </c>
      <c r="F66" s="28" t="s">
        <v>260</v>
      </c>
      <c r="G66" s="29">
        <v>12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1833</v>
      </c>
    </row>
    <row r="68" ht="52">
      <c r="A68" s="1" t="s">
        <v>229</v>
      </c>
      <c r="E68" s="32" t="s">
        <v>1284</v>
      </c>
    </row>
    <row r="69" ht="250">
      <c r="A69" s="1" t="s">
        <v>231</v>
      </c>
      <c r="E69" s="27" t="s">
        <v>1568</v>
      </c>
    </row>
    <row r="70">
      <c r="A70" s="1" t="s">
        <v>221</v>
      </c>
      <c r="B70" s="1">
        <v>16</v>
      </c>
      <c r="C70" s="26" t="s">
        <v>1834</v>
      </c>
      <c r="D70" t="s">
        <v>252</v>
      </c>
      <c r="E70" s="27" t="s">
        <v>1835</v>
      </c>
      <c r="F70" s="28" t="s">
        <v>260</v>
      </c>
      <c r="G70" s="29">
        <v>12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1835</v>
      </c>
    </row>
    <row r="72" ht="52">
      <c r="A72" s="1" t="s">
        <v>229</v>
      </c>
      <c r="E72" s="32" t="s">
        <v>1284</v>
      </c>
    </row>
    <row r="73" ht="25">
      <c r="A73" s="1" t="s">
        <v>231</v>
      </c>
      <c r="E73" s="27" t="s">
        <v>1836</v>
      </c>
    </row>
    <row r="74">
      <c r="A74" s="1" t="s">
        <v>221</v>
      </c>
      <c r="B74" s="1">
        <v>17</v>
      </c>
      <c r="C74" s="26" t="s">
        <v>1837</v>
      </c>
      <c r="D74" t="s">
        <v>252</v>
      </c>
      <c r="E74" s="27" t="s">
        <v>1838</v>
      </c>
      <c r="F74" s="28" t="s">
        <v>271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1838</v>
      </c>
    </row>
    <row r="76" ht="52">
      <c r="A76" s="1" t="s">
        <v>229</v>
      </c>
      <c r="E76" s="32" t="s">
        <v>1269</v>
      </c>
    </row>
    <row r="77" ht="100">
      <c r="A77" s="1" t="s">
        <v>231</v>
      </c>
      <c r="E77" s="27" t="s">
        <v>1250</v>
      </c>
    </row>
    <row r="78" ht="25">
      <c r="A78" s="1" t="s">
        <v>221</v>
      </c>
      <c r="B78" s="1">
        <v>18</v>
      </c>
      <c r="C78" s="26" t="s">
        <v>1251</v>
      </c>
      <c r="D78" t="s">
        <v>252</v>
      </c>
      <c r="E78" s="27" t="s">
        <v>1252</v>
      </c>
      <c r="F78" s="28" t="s">
        <v>271</v>
      </c>
      <c r="G78" s="29">
        <v>4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 ht="25">
      <c r="A79" s="1" t="s">
        <v>227</v>
      </c>
      <c r="E79" s="27" t="s">
        <v>1252</v>
      </c>
    </row>
    <row r="80" ht="52">
      <c r="A80" s="1" t="s">
        <v>229</v>
      </c>
      <c r="E80" s="32" t="s">
        <v>1574</v>
      </c>
    </row>
    <row r="81" ht="37.5">
      <c r="A81" s="1" t="s">
        <v>231</v>
      </c>
      <c r="E81" s="27" t="s">
        <v>1253</v>
      </c>
    </row>
    <row r="82" ht="13">
      <c r="A82" s="1" t="s">
        <v>218</v>
      </c>
      <c r="C82" s="22" t="s">
        <v>199</v>
      </c>
      <c r="E82" s="23" t="s">
        <v>1157</v>
      </c>
      <c r="L82" s="24">
        <f>SUMIFS(L83:L98,A83:A98,"P")</f>
        <v>0</v>
      </c>
      <c r="M82" s="24">
        <f>SUMIFS(M83:M98,A83:A98,"P")</f>
        <v>0</v>
      </c>
      <c r="N82" s="25"/>
    </row>
    <row r="83">
      <c r="A83" s="1" t="s">
        <v>221</v>
      </c>
      <c r="B83" s="1">
        <v>19</v>
      </c>
      <c r="C83" s="26" t="s">
        <v>1309</v>
      </c>
      <c r="D83" t="s">
        <v>252</v>
      </c>
      <c r="E83" s="27" t="s">
        <v>1310</v>
      </c>
      <c r="F83" s="28" t="s">
        <v>716</v>
      </c>
      <c r="G83" s="29">
        <v>18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1310</v>
      </c>
    </row>
    <row r="85" ht="52">
      <c r="A85" s="1" t="s">
        <v>229</v>
      </c>
      <c r="E85" s="32" t="s">
        <v>1839</v>
      </c>
    </row>
    <row r="86" ht="50">
      <c r="A86" s="1" t="s">
        <v>231</v>
      </c>
      <c r="E86" s="27" t="s">
        <v>1840</v>
      </c>
    </row>
    <row r="87">
      <c r="A87" s="1" t="s">
        <v>221</v>
      </c>
      <c r="B87" s="1">
        <v>20</v>
      </c>
      <c r="C87" s="26" t="s">
        <v>1841</v>
      </c>
      <c r="D87" t="s">
        <v>252</v>
      </c>
      <c r="E87" s="27" t="s">
        <v>1842</v>
      </c>
      <c r="F87" s="28" t="s">
        <v>908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1842</v>
      </c>
    </row>
    <row r="89" ht="52">
      <c r="A89" s="1" t="s">
        <v>229</v>
      </c>
      <c r="E89" s="32" t="s">
        <v>1165</v>
      </c>
    </row>
    <row r="90">
      <c r="A90" s="1" t="s">
        <v>231</v>
      </c>
      <c r="E90" s="27" t="s">
        <v>1843</v>
      </c>
    </row>
    <row r="91">
      <c r="A91" s="1" t="s">
        <v>221</v>
      </c>
      <c r="B91" s="1">
        <v>21</v>
      </c>
      <c r="C91" s="26" t="s">
        <v>1844</v>
      </c>
      <c r="D91" t="s">
        <v>252</v>
      </c>
      <c r="E91" s="27" t="s">
        <v>1845</v>
      </c>
      <c r="F91" s="28" t="s">
        <v>716</v>
      </c>
      <c r="G91" s="29">
        <v>10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1845</v>
      </c>
    </row>
    <row r="93" ht="52">
      <c r="A93" s="1" t="s">
        <v>229</v>
      </c>
      <c r="E93" s="32" t="s">
        <v>1597</v>
      </c>
    </row>
    <row r="94">
      <c r="A94" s="1" t="s">
        <v>231</v>
      </c>
      <c r="E94" s="27" t="s">
        <v>1845</v>
      </c>
    </row>
    <row r="95" ht="25">
      <c r="A95" s="1" t="s">
        <v>221</v>
      </c>
      <c r="B95" s="1">
        <v>22</v>
      </c>
      <c r="C95" s="26" t="s">
        <v>1313</v>
      </c>
      <c r="D95" t="s">
        <v>252</v>
      </c>
      <c r="E95" s="27" t="s">
        <v>1314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1314</v>
      </c>
    </row>
    <row r="97" ht="52">
      <c r="A97" s="1" t="s">
        <v>229</v>
      </c>
      <c r="E97" s="32" t="s">
        <v>1165</v>
      </c>
    </row>
    <row r="98" ht="100">
      <c r="A98" s="1" t="s">
        <v>231</v>
      </c>
      <c r="E98" s="27" t="s">
        <v>1315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COUNTIFS(L8:L313,"=0",A8:A313,"P")+COUNTIFS(L8:L313,"",A8:A313,"P")+SUM(Q8:Q313)</f>
        <v>0</v>
      </c>
    </row>
    <row r="8" ht="13">
      <c r="A8" s="1" t="s">
        <v>216</v>
      </c>
      <c r="C8" s="22" t="s">
        <v>1846</v>
      </c>
      <c r="E8" s="23" t="s">
        <v>49</v>
      </c>
      <c r="L8" s="24">
        <f>L9+L54+L151+L296</f>
        <v>0</v>
      </c>
      <c r="M8" s="24">
        <f>M9+M54+M151+M296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0.088999999999999996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1847</v>
      </c>
    </row>
    <row r="13" ht="62.5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">
      <c r="A16" s="1" t="s">
        <v>229</v>
      </c>
      <c r="E16" s="32" t="s">
        <v>1165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906</v>
      </c>
      <c r="D18" t="s">
        <v>252</v>
      </c>
      <c r="E18" s="27" t="s">
        <v>907</v>
      </c>
      <c r="F18" s="28" t="s">
        <v>908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907</v>
      </c>
    </row>
    <row r="20" ht="52">
      <c r="A20" s="1" t="s">
        <v>229</v>
      </c>
      <c r="E20" s="32" t="s">
        <v>1165</v>
      </c>
    </row>
    <row r="21">
      <c r="A21" s="1" t="s">
        <v>231</v>
      </c>
      <c r="E21" s="27" t="s">
        <v>953</v>
      </c>
    </row>
    <row r="22">
      <c r="A22" s="1" t="s">
        <v>221</v>
      </c>
      <c r="B22" s="1">
        <v>4</v>
      </c>
      <c r="C22" s="26" t="s">
        <v>926</v>
      </c>
      <c r="D22" t="s">
        <v>252</v>
      </c>
      <c r="E22" s="27" t="s">
        <v>927</v>
      </c>
      <c r="F22" s="28" t="s">
        <v>254</v>
      </c>
      <c r="G22" s="29">
        <v>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927</v>
      </c>
    </row>
    <row r="24" ht="39">
      <c r="A24" s="1" t="s">
        <v>229</v>
      </c>
      <c r="E24" s="32" t="s">
        <v>1848</v>
      </c>
    </row>
    <row r="25" ht="337.5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1166</v>
      </c>
      <c r="D26" t="s">
        <v>252</v>
      </c>
      <c r="E26" s="27" t="s">
        <v>1167</v>
      </c>
      <c r="F26" s="28" t="s">
        <v>254</v>
      </c>
      <c r="G26" s="29">
        <v>15.574999999999999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1167</v>
      </c>
    </row>
    <row r="28" ht="39">
      <c r="A28" s="1" t="s">
        <v>229</v>
      </c>
      <c r="E28" s="32" t="s">
        <v>1849</v>
      </c>
    </row>
    <row r="29" ht="337.5">
      <c r="A29" s="1" t="s">
        <v>231</v>
      </c>
      <c r="E29" s="27" t="s">
        <v>257</v>
      </c>
    </row>
    <row r="30">
      <c r="A30" s="1" t="s">
        <v>221</v>
      </c>
      <c r="B30" s="1">
        <v>6</v>
      </c>
      <c r="C30" s="26" t="s">
        <v>284</v>
      </c>
      <c r="D30" t="s">
        <v>252</v>
      </c>
      <c r="E30" s="27" t="s">
        <v>285</v>
      </c>
      <c r="F30" s="28" t="s">
        <v>260</v>
      </c>
      <c r="G30" s="29">
        <v>89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285</v>
      </c>
    </row>
    <row r="32" ht="52">
      <c r="A32" s="1" t="s">
        <v>229</v>
      </c>
      <c r="E32" s="32" t="s">
        <v>1850</v>
      </c>
    </row>
    <row r="33" ht="87.5">
      <c r="A33" s="1" t="s">
        <v>231</v>
      </c>
      <c r="E33" s="27" t="s">
        <v>287</v>
      </c>
    </row>
    <row r="34">
      <c r="A34" s="1" t="s">
        <v>221</v>
      </c>
      <c r="B34" s="1">
        <v>7</v>
      </c>
      <c r="C34" s="26" t="s">
        <v>263</v>
      </c>
      <c r="D34" t="s">
        <v>252</v>
      </c>
      <c r="E34" s="27" t="s">
        <v>264</v>
      </c>
      <c r="F34" s="28" t="s">
        <v>254</v>
      </c>
      <c r="G34" s="29">
        <v>15.574999999999999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264</v>
      </c>
    </row>
    <row r="36" ht="39">
      <c r="A36" s="1" t="s">
        <v>229</v>
      </c>
      <c r="E36" s="32" t="s">
        <v>1849</v>
      </c>
    </row>
    <row r="37" ht="250">
      <c r="A37" s="1" t="s">
        <v>231</v>
      </c>
      <c r="E37" s="27" t="s">
        <v>266</v>
      </c>
    </row>
    <row r="38">
      <c r="A38" s="1" t="s">
        <v>221</v>
      </c>
      <c r="B38" s="1">
        <v>8</v>
      </c>
      <c r="C38" s="26" t="s">
        <v>942</v>
      </c>
      <c r="D38" t="s">
        <v>252</v>
      </c>
      <c r="E38" s="27" t="s">
        <v>943</v>
      </c>
      <c r="F38" s="28" t="s">
        <v>903</v>
      </c>
      <c r="G38" s="29">
        <v>31.149999999999999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943</v>
      </c>
    </row>
    <row r="40" ht="39">
      <c r="A40" s="1" t="s">
        <v>229</v>
      </c>
      <c r="E40" s="32" t="s">
        <v>1851</v>
      </c>
    </row>
    <row r="41" ht="50">
      <c r="A41" s="1" t="s">
        <v>231</v>
      </c>
      <c r="E41" s="27" t="s">
        <v>945</v>
      </c>
    </row>
    <row r="42">
      <c r="A42" s="1" t="s">
        <v>221</v>
      </c>
      <c r="B42" s="1">
        <v>9</v>
      </c>
      <c r="C42" s="26" t="s">
        <v>1333</v>
      </c>
      <c r="D42" t="s">
        <v>252</v>
      </c>
      <c r="E42" s="27" t="s">
        <v>1334</v>
      </c>
      <c r="F42" s="28" t="s">
        <v>254</v>
      </c>
      <c r="G42" s="29">
        <v>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1334</v>
      </c>
    </row>
    <row r="44" ht="52">
      <c r="A44" s="1" t="s">
        <v>229</v>
      </c>
      <c r="E44" s="32" t="s">
        <v>1300</v>
      </c>
    </row>
    <row r="45" ht="362.5">
      <c r="A45" s="1" t="s">
        <v>231</v>
      </c>
      <c r="E45" s="27" t="s">
        <v>1335</v>
      </c>
    </row>
    <row r="46">
      <c r="A46" s="1" t="s">
        <v>221</v>
      </c>
      <c r="B46" s="1">
        <v>10</v>
      </c>
      <c r="C46" s="26" t="s">
        <v>1576</v>
      </c>
      <c r="D46" t="s">
        <v>252</v>
      </c>
      <c r="E46" s="27" t="s">
        <v>1577</v>
      </c>
      <c r="F46" s="28" t="s">
        <v>260</v>
      </c>
      <c r="G46" s="29">
        <v>920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1577</v>
      </c>
    </row>
    <row r="48" ht="52">
      <c r="A48" s="1" t="s">
        <v>229</v>
      </c>
      <c r="E48" s="32" t="s">
        <v>1852</v>
      </c>
    </row>
    <row r="49" ht="75">
      <c r="A49" s="1" t="s">
        <v>231</v>
      </c>
      <c r="E49" s="27" t="s">
        <v>277</v>
      </c>
    </row>
    <row r="50" ht="37.5">
      <c r="A50" s="1" t="s">
        <v>221</v>
      </c>
      <c r="B50" s="1">
        <v>11</v>
      </c>
      <c r="C50" s="26" t="s">
        <v>1336</v>
      </c>
      <c r="D50" t="s">
        <v>1337</v>
      </c>
      <c r="E50" s="27" t="s">
        <v>1338</v>
      </c>
      <c r="F50" s="28" t="s">
        <v>225</v>
      </c>
      <c r="G50" s="29">
        <v>16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52">
      <c r="A52" s="1" t="s">
        <v>229</v>
      </c>
      <c r="E52" s="32" t="s">
        <v>1246</v>
      </c>
    </row>
    <row r="53" ht="87.5">
      <c r="A53" s="1" t="s">
        <v>231</v>
      </c>
      <c r="E53" s="27" t="s">
        <v>232</v>
      </c>
    </row>
    <row r="54" ht="13">
      <c r="A54" s="1" t="s">
        <v>218</v>
      </c>
      <c r="C54" s="22" t="s">
        <v>975</v>
      </c>
      <c r="E54" s="23" t="s">
        <v>1853</v>
      </c>
      <c r="L54" s="24">
        <f>SUMIFS(L55:L150,A55:A150,"P")</f>
        <v>0</v>
      </c>
      <c r="M54" s="24">
        <f>SUMIFS(M55:M150,A55:A150,"P")</f>
        <v>0</v>
      </c>
      <c r="N54" s="25"/>
    </row>
    <row r="55">
      <c r="A55" s="1" t="s">
        <v>221</v>
      </c>
      <c r="B55" s="1">
        <v>12</v>
      </c>
      <c r="C55" s="26" t="s">
        <v>1854</v>
      </c>
      <c r="D55" t="s">
        <v>252</v>
      </c>
      <c r="E55" s="27" t="s">
        <v>1855</v>
      </c>
      <c r="F55" s="28" t="s">
        <v>271</v>
      </c>
      <c r="G55" s="29">
        <v>36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1855</v>
      </c>
    </row>
    <row r="57" ht="52">
      <c r="A57" s="1" t="s">
        <v>229</v>
      </c>
      <c r="E57" s="32" t="s">
        <v>1856</v>
      </c>
    </row>
    <row r="58" ht="150">
      <c r="A58" s="1" t="s">
        <v>231</v>
      </c>
      <c r="E58" s="27" t="s">
        <v>962</v>
      </c>
    </row>
    <row r="59">
      <c r="A59" s="1" t="s">
        <v>221</v>
      </c>
      <c r="B59" s="1">
        <v>13</v>
      </c>
      <c r="C59" s="26" t="s">
        <v>1857</v>
      </c>
      <c r="D59" t="s">
        <v>252</v>
      </c>
      <c r="E59" s="27" t="s">
        <v>1858</v>
      </c>
      <c r="F59" s="28" t="s">
        <v>271</v>
      </c>
      <c r="G59" s="29">
        <v>36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1858</v>
      </c>
    </row>
    <row r="61" ht="52">
      <c r="A61" s="1" t="s">
        <v>229</v>
      </c>
      <c r="E61" s="32" t="s">
        <v>1856</v>
      </c>
    </row>
    <row r="62" ht="137.5">
      <c r="A62" s="1" t="s">
        <v>231</v>
      </c>
      <c r="E62" s="27" t="s">
        <v>1407</v>
      </c>
    </row>
    <row r="63" ht="25">
      <c r="A63" s="1" t="s">
        <v>221</v>
      </c>
      <c r="B63" s="1">
        <v>14</v>
      </c>
      <c r="C63" s="26" t="s">
        <v>1859</v>
      </c>
      <c r="D63" t="s">
        <v>252</v>
      </c>
      <c r="E63" s="27" t="s">
        <v>1860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1860</v>
      </c>
    </row>
    <row r="65" ht="52">
      <c r="A65" s="1" t="s">
        <v>229</v>
      </c>
      <c r="E65" s="32" t="s">
        <v>1659</v>
      </c>
    </row>
    <row r="66" ht="200">
      <c r="A66" s="1" t="s">
        <v>231</v>
      </c>
      <c r="E66" s="27" t="s">
        <v>1861</v>
      </c>
    </row>
    <row r="67">
      <c r="A67" s="1" t="s">
        <v>221</v>
      </c>
      <c r="B67" s="1">
        <v>15</v>
      </c>
      <c r="C67" s="26" t="s">
        <v>1862</v>
      </c>
      <c r="D67" t="s">
        <v>252</v>
      </c>
      <c r="E67" s="27" t="s">
        <v>1863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1863</v>
      </c>
    </row>
    <row r="69" ht="52">
      <c r="A69" s="1" t="s">
        <v>229</v>
      </c>
      <c r="E69" s="32" t="s">
        <v>1659</v>
      </c>
    </row>
    <row r="70" ht="150">
      <c r="A70" s="1" t="s">
        <v>231</v>
      </c>
      <c r="E70" s="27" t="s">
        <v>962</v>
      </c>
    </row>
    <row r="71">
      <c r="A71" s="1" t="s">
        <v>221</v>
      </c>
      <c r="B71" s="1">
        <v>16</v>
      </c>
      <c r="C71" s="26" t="s">
        <v>1864</v>
      </c>
      <c r="D71" t="s">
        <v>252</v>
      </c>
      <c r="E71" s="27" t="s">
        <v>1865</v>
      </c>
      <c r="F71" s="28" t="s">
        <v>271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1865</v>
      </c>
    </row>
    <row r="73" ht="52">
      <c r="A73" s="1" t="s">
        <v>229</v>
      </c>
      <c r="E73" s="32" t="s">
        <v>1239</v>
      </c>
    </row>
    <row r="74" ht="137.5">
      <c r="A74" s="1" t="s">
        <v>231</v>
      </c>
      <c r="E74" s="27" t="s">
        <v>1407</v>
      </c>
    </row>
    <row r="75">
      <c r="A75" s="1" t="s">
        <v>221</v>
      </c>
      <c r="B75" s="1">
        <v>17</v>
      </c>
      <c r="C75" s="26" t="s">
        <v>1866</v>
      </c>
      <c r="D75" t="s">
        <v>252</v>
      </c>
      <c r="E75" s="27" t="s">
        <v>1867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1867</v>
      </c>
    </row>
    <row r="77" ht="52">
      <c r="A77" s="1" t="s">
        <v>229</v>
      </c>
      <c r="E77" s="32" t="s">
        <v>1688</v>
      </c>
    </row>
    <row r="78" ht="150">
      <c r="A78" s="1" t="s">
        <v>231</v>
      </c>
      <c r="E78" s="27" t="s">
        <v>962</v>
      </c>
    </row>
    <row r="79">
      <c r="A79" s="1" t="s">
        <v>221</v>
      </c>
      <c r="B79" s="1">
        <v>18</v>
      </c>
      <c r="C79" s="26" t="s">
        <v>1868</v>
      </c>
      <c r="D79" t="s">
        <v>252</v>
      </c>
      <c r="E79" s="27" t="s">
        <v>1869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1869</v>
      </c>
    </row>
    <row r="81" ht="52">
      <c r="A81" s="1" t="s">
        <v>229</v>
      </c>
      <c r="E81" s="32" t="s">
        <v>1688</v>
      </c>
    </row>
    <row r="82" ht="125">
      <c r="A82" s="1" t="s">
        <v>231</v>
      </c>
      <c r="E82" s="27" t="s">
        <v>965</v>
      </c>
    </row>
    <row r="83">
      <c r="A83" s="1" t="s">
        <v>221</v>
      </c>
      <c r="B83" s="1">
        <v>19</v>
      </c>
      <c r="C83" s="26" t="s">
        <v>1870</v>
      </c>
      <c r="D83" t="s">
        <v>252</v>
      </c>
      <c r="E83" s="27" t="s">
        <v>1871</v>
      </c>
      <c r="F83" s="28" t="s">
        <v>271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1871</v>
      </c>
    </row>
    <row r="85" ht="52">
      <c r="A85" s="1" t="s">
        <v>229</v>
      </c>
      <c r="E85" s="32" t="s">
        <v>1688</v>
      </c>
    </row>
    <row r="86" ht="150">
      <c r="A86" s="1" t="s">
        <v>231</v>
      </c>
      <c r="E86" s="27" t="s">
        <v>962</v>
      </c>
    </row>
    <row r="87">
      <c r="A87" s="1" t="s">
        <v>221</v>
      </c>
      <c r="B87" s="1">
        <v>20</v>
      </c>
      <c r="C87" s="26" t="s">
        <v>1872</v>
      </c>
      <c r="D87" t="s">
        <v>252</v>
      </c>
      <c r="E87" s="27" t="s">
        <v>1873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1873</v>
      </c>
    </row>
    <row r="89" ht="52">
      <c r="A89" s="1" t="s">
        <v>229</v>
      </c>
      <c r="E89" s="32" t="s">
        <v>1688</v>
      </c>
    </row>
    <row r="90" ht="125">
      <c r="A90" s="1" t="s">
        <v>231</v>
      </c>
      <c r="E90" s="27" t="s">
        <v>965</v>
      </c>
    </row>
    <row r="91" ht="25">
      <c r="A91" s="1" t="s">
        <v>221</v>
      </c>
      <c r="B91" s="1">
        <v>21</v>
      </c>
      <c r="C91" s="26" t="s">
        <v>1874</v>
      </c>
      <c r="D91" t="s">
        <v>252</v>
      </c>
      <c r="E91" s="27" t="s">
        <v>1875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1875</v>
      </c>
    </row>
    <row r="93" ht="52">
      <c r="A93" s="1" t="s">
        <v>229</v>
      </c>
      <c r="E93" s="32" t="s">
        <v>1659</v>
      </c>
    </row>
    <row r="94" ht="87.5">
      <c r="A94" s="1" t="s">
        <v>231</v>
      </c>
      <c r="E94" s="27" t="s">
        <v>1876</v>
      </c>
    </row>
    <row r="95">
      <c r="A95" s="1" t="s">
        <v>221</v>
      </c>
      <c r="B95" s="1">
        <v>22</v>
      </c>
      <c r="C95" s="26" t="s">
        <v>1877</v>
      </c>
      <c r="D95" t="s">
        <v>252</v>
      </c>
      <c r="E95" s="27" t="s">
        <v>1878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1878</v>
      </c>
    </row>
    <row r="97" ht="52">
      <c r="A97" s="1" t="s">
        <v>229</v>
      </c>
      <c r="E97" s="32" t="s">
        <v>1659</v>
      </c>
    </row>
    <row r="98" ht="137.5">
      <c r="A98" s="1" t="s">
        <v>231</v>
      </c>
      <c r="E98" s="27" t="s">
        <v>1407</v>
      </c>
    </row>
    <row r="99" ht="25">
      <c r="A99" s="1" t="s">
        <v>221</v>
      </c>
      <c r="B99" s="1">
        <v>23</v>
      </c>
      <c r="C99" s="26" t="s">
        <v>1879</v>
      </c>
      <c r="D99" t="s">
        <v>252</v>
      </c>
      <c r="E99" s="27" t="s">
        <v>1880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226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1880</v>
      </c>
    </row>
    <row r="101" ht="52">
      <c r="A101" s="1" t="s">
        <v>229</v>
      </c>
      <c r="E101" s="32" t="s">
        <v>1881</v>
      </c>
    </row>
    <row r="102" ht="125">
      <c r="A102" s="1" t="s">
        <v>231</v>
      </c>
      <c r="E102" s="27" t="s">
        <v>1882</v>
      </c>
    </row>
    <row r="103">
      <c r="A103" s="1" t="s">
        <v>221</v>
      </c>
      <c r="B103" s="1">
        <v>24</v>
      </c>
      <c r="C103" s="26" t="s">
        <v>1883</v>
      </c>
      <c r="D103" t="s">
        <v>252</v>
      </c>
      <c r="E103" s="27" t="s">
        <v>1884</v>
      </c>
      <c r="F103" s="28" t="s">
        <v>271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1884</v>
      </c>
    </row>
    <row r="105" ht="52">
      <c r="A105" s="1" t="s">
        <v>229</v>
      </c>
      <c r="E105" s="32" t="s">
        <v>1881</v>
      </c>
    </row>
    <row r="106" ht="137.5">
      <c r="A106" s="1" t="s">
        <v>231</v>
      </c>
      <c r="E106" s="27" t="s">
        <v>1407</v>
      </c>
    </row>
    <row r="107">
      <c r="A107" s="1" t="s">
        <v>221</v>
      </c>
      <c r="B107" s="1">
        <v>25</v>
      </c>
      <c r="C107" s="26" t="s">
        <v>1885</v>
      </c>
      <c r="D107" t="s">
        <v>252</v>
      </c>
      <c r="E107" s="27" t="s">
        <v>1886</v>
      </c>
      <c r="F107" s="28" t="s">
        <v>271</v>
      </c>
      <c r="G107" s="29">
        <v>9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1886</v>
      </c>
    </row>
    <row r="109" ht="52">
      <c r="A109" s="1" t="s">
        <v>229</v>
      </c>
      <c r="E109" s="32" t="s">
        <v>1887</v>
      </c>
    </row>
    <row r="110" ht="150">
      <c r="A110" s="1" t="s">
        <v>231</v>
      </c>
      <c r="E110" s="27" t="s">
        <v>962</v>
      </c>
    </row>
    <row r="111">
      <c r="A111" s="1" t="s">
        <v>221</v>
      </c>
      <c r="B111" s="1">
        <v>26</v>
      </c>
      <c r="C111" s="26" t="s">
        <v>1888</v>
      </c>
      <c r="D111" t="s">
        <v>252</v>
      </c>
      <c r="E111" s="27" t="s">
        <v>1889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1889</v>
      </c>
    </row>
    <row r="113" ht="52">
      <c r="A113" s="1" t="s">
        <v>229</v>
      </c>
      <c r="E113" s="32" t="s">
        <v>1165</v>
      </c>
    </row>
    <row r="114" ht="150">
      <c r="A114" s="1" t="s">
        <v>231</v>
      </c>
      <c r="E114" s="27" t="s">
        <v>962</v>
      </c>
    </row>
    <row r="115">
      <c r="A115" s="1" t="s">
        <v>221</v>
      </c>
      <c r="B115" s="1">
        <v>27</v>
      </c>
      <c r="C115" s="26" t="s">
        <v>1890</v>
      </c>
      <c r="D115" t="s">
        <v>252</v>
      </c>
      <c r="E115" s="27" t="s">
        <v>1891</v>
      </c>
      <c r="F115" s="28" t="s">
        <v>271</v>
      </c>
      <c r="G115" s="29">
        <v>36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1891</v>
      </c>
    </row>
    <row r="117" ht="52">
      <c r="A117" s="1" t="s">
        <v>229</v>
      </c>
      <c r="E117" s="32" t="s">
        <v>1892</v>
      </c>
    </row>
    <row r="118" ht="150">
      <c r="A118" s="1" t="s">
        <v>231</v>
      </c>
      <c r="E118" s="27" t="s">
        <v>962</v>
      </c>
    </row>
    <row r="119">
      <c r="A119" s="1" t="s">
        <v>221</v>
      </c>
      <c r="B119" s="1">
        <v>28</v>
      </c>
      <c r="C119" s="26" t="s">
        <v>1893</v>
      </c>
      <c r="D119" t="s">
        <v>252</v>
      </c>
      <c r="E119" s="27" t="s">
        <v>1894</v>
      </c>
      <c r="F119" s="28" t="s">
        <v>271</v>
      </c>
      <c r="G119" s="29">
        <v>36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1894</v>
      </c>
    </row>
    <row r="121" ht="52">
      <c r="A121" s="1" t="s">
        <v>229</v>
      </c>
      <c r="E121" s="32" t="s">
        <v>1892</v>
      </c>
    </row>
    <row r="122" ht="137.5">
      <c r="A122" s="1" t="s">
        <v>231</v>
      </c>
      <c r="E122" s="27" t="s">
        <v>1407</v>
      </c>
    </row>
    <row r="123">
      <c r="A123" s="1" t="s">
        <v>221</v>
      </c>
      <c r="B123" s="1">
        <v>29</v>
      </c>
      <c r="C123" s="26" t="s">
        <v>1895</v>
      </c>
      <c r="D123" t="s">
        <v>252</v>
      </c>
      <c r="E123" s="27" t="s">
        <v>1896</v>
      </c>
      <c r="F123" s="28" t="s">
        <v>271</v>
      </c>
      <c r="G123" s="29">
        <v>36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1896</v>
      </c>
    </row>
    <row r="125" ht="52">
      <c r="A125" s="1" t="s">
        <v>229</v>
      </c>
      <c r="E125" s="32" t="s">
        <v>1892</v>
      </c>
    </row>
    <row r="126" ht="125">
      <c r="A126" s="1" t="s">
        <v>231</v>
      </c>
      <c r="E126" s="27" t="s">
        <v>1897</v>
      </c>
    </row>
    <row r="127">
      <c r="A127" s="1" t="s">
        <v>221</v>
      </c>
      <c r="B127" s="1">
        <v>30</v>
      </c>
      <c r="C127" s="26" t="s">
        <v>1898</v>
      </c>
      <c r="D127" t="s">
        <v>252</v>
      </c>
      <c r="E127" s="27" t="s">
        <v>1899</v>
      </c>
      <c r="F127" s="28" t="s">
        <v>271</v>
      </c>
      <c r="G127" s="29">
        <v>36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1899</v>
      </c>
    </row>
    <row r="129" ht="52">
      <c r="A129" s="1" t="s">
        <v>229</v>
      </c>
      <c r="E129" s="32" t="s">
        <v>1892</v>
      </c>
    </row>
    <row r="130" ht="125">
      <c r="A130" s="1" t="s">
        <v>231</v>
      </c>
      <c r="E130" s="27" t="s">
        <v>1897</v>
      </c>
    </row>
    <row r="131">
      <c r="A131" s="1" t="s">
        <v>221</v>
      </c>
      <c r="B131" s="1">
        <v>31</v>
      </c>
      <c r="C131" s="26" t="s">
        <v>1900</v>
      </c>
      <c r="D131" t="s">
        <v>252</v>
      </c>
      <c r="E131" s="27" t="s">
        <v>1901</v>
      </c>
      <c r="F131" s="28" t="s">
        <v>1213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1901</v>
      </c>
    </row>
    <row r="133" ht="52">
      <c r="A133" s="1" t="s">
        <v>229</v>
      </c>
      <c r="E133" s="32" t="s">
        <v>1165</v>
      </c>
    </row>
    <row r="134" ht="137.5">
      <c r="A134" s="1" t="s">
        <v>231</v>
      </c>
      <c r="E134" s="27" t="s">
        <v>1217</v>
      </c>
    </row>
    <row r="135" ht="25">
      <c r="A135" s="1" t="s">
        <v>221</v>
      </c>
      <c r="B135" s="1">
        <v>32</v>
      </c>
      <c r="C135" s="26" t="s">
        <v>1902</v>
      </c>
      <c r="D135" t="s">
        <v>252</v>
      </c>
      <c r="E135" s="27" t="s">
        <v>1903</v>
      </c>
      <c r="F135" s="28" t="s">
        <v>716</v>
      </c>
      <c r="G135" s="29">
        <v>12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5">
      <c r="A136" s="1" t="s">
        <v>227</v>
      </c>
      <c r="E136" s="27" t="s">
        <v>1903</v>
      </c>
    </row>
    <row r="137" ht="52">
      <c r="A137" s="1" t="s">
        <v>229</v>
      </c>
      <c r="E137" s="32" t="s">
        <v>1284</v>
      </c>
    </row>
    <row r="138" ht="125">
      <c r="A138" s="1" t="s">
        <v>231</v>
      </c>
      <c r="E138" s="27" t="s">
        <v>1904</v>
      </c>
    </row>
    <row r="139">
      <c r="A139" s="1" t="s">
        <v>221</v>
      </c>
      <c r="B139" s="1">
        <v>33</v>
      </c>
      <c r="C139" s="26" t="s">
        <v>1905</v>
      </c>
      <c r="D139" t="s">
        <v>252</v>
      </c>
      <c r="E139" s="27" t="s">
        <v>1906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1906</v>
      </c>
    </row>
    <row r="141" ht="52">
      <c r="A141" s="1" t="s">
        <v>229</v>
      </c>
      <c r="E141" s="32" t="s">
        <v>1165</v>
      </c>
    </row>
    <row r="142" ht="175">
      <c r="A142" s="1" t="s">
        <v>231</v>
      </c>
      <c r="E142" s="27" t="s">
        <v>1907</v>
      </c>
    </row>
    <row r="143">
      <c r="A143" s="1" t="s">
        <v>221</v>
      </c>
      <c r="B143" s="1">
        <v>34</v>
      </c>
      <c r="C143" s="26" t="s">
        <v>1908</v>
      </c>
      <c r="D143" t="s">
        <v>252</v>
      </c>
      <c r="E143" s="27" t="s">
        <v>1909</v>
      </c>
      <c r="F143" s="28" t="s">
        <v>271</v>
      </c>
      <c r="G143" s="29">
        <v>21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1909</v>
      </c>
    </row>
    <row r="145" ht="52">
      <c r="A145" s="1" t="s">
        <v>229</v>
      </c>
      <c r="E145" s="32" t="s">
        <v>1910</v>
      </c>
    </row>
    <row r="146" ht="150">
      <c r="A146" s="1" t="s">
        <v>231</v>
      </c>
      <c r="E146" s="27" t="s">
        <v>962</v>
      </c>
    </row>
    <row r="147">
      <c r="A147" s="1" t="s">
        <v>221</v>
      </c>
      <c r="B147" s="1">
        <v>35</v>
      </c>
      <c r="C147" s="26" t="s">
        <v>1911</v>
      </c>
      <c r="D147" t="s">
        <v>252</v>
      </c>
      <c r="E147" s="27" t="s">
        <v>1912</v>
      </c>
      <c r="F147" s="28" t="s">
        <v>271</v>
      </c>
      <c r="G147" s="29">
        <v>21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1912</v>
      </c>
    </row>
    <row r="149" ht="52">
      <c r="A149" s="1" t="s">
        <v>229</v>
      </c>
      <c r="E149" s="32" t="s">
        <v>1910</v>
      </c>
    </row>
    <row r="150" ht="125">
      <c r="A150" s="1" t="s">
        <v>231</v>
      </c>
      <c r="E150" s="27" t="s">
        <v>965</v>
      </c>
    </row>
    <row r="151" ht="13">
      <c r="A151" s="1" t="s">
        <v>218</v>
      </c>
      <c r="C151" s="22" t="s">
        <v>1220</v>
      </c>
      <c r="E151" s="23" t="s">
        <v>1558</v>
      </c>
      <c r="L151" s="24">
        <f>SUMIFS(L152:L295,A152:A295,"P")</f>
        <v>0</v>
      </c>
      <c r="M151" s="24">
        <f>SUMIFS(M152:M295,A152:A295,"P")</f>
        <v>0</v>
      </c>
      <c r="N151" s="25"/>
    </row>
    <row r="152">
      <c r="A152" s="1" t="s">
        <v>221</v>
      </c>
      <c r="B152" s="1">
        <v>36</v>
      </c>
      <c r="C152" s="26" t="s">
        <v>1643</v>
      </c>
      <c r="D152" t="s">
        <v>252</v>
      </c>
      <c r="E152" s="27" t="s">
        <v>1644</v>
      </c>
      <c r="F152" s="28" t="s">
        <v>260</v>
      </c>
      <c r="G152" s="29">
        <v>1154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1644</v>
      </c>
    </row>
    <row r="154" ht="52">
      <c r="A154" s="1" t="s">
        <v>229</v>
      </c>
      <c r="E154" s="32" t="s">
        <v>1913</v>
      </c>
    </row>
    <row r="155" ht="75">
      <c r="A155" s="1" t="s">
        <v>231</v>
      </c>
      <c r="E155" s="27" t="s">
        <v>295</v>
      </c>
    </row>
    <row r="156" ht="25">
      <c r="A156" s="1" t="s">
        <v>221</v>
      </c>
      <c r="B156" s="1">
        <v>37</v>
      </c>
      <c r="C156" s="26" t="s">
        <v>1225</v>
      </c>
      <c r="D156" t="s">
        <v>252</v>
      </c>
      <c r="E156" s="27" t="s">
        <v>1226</v>
      </c>
      <c r="F156" s="28" t="s">
        <v>271</v>
      </c>
      <c r="G156" s="29">
        <v>18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 ht="25">
      <c r="A157" s="1" t="s">
        <v>227</v>
      </c>
      <c r="E157" s="27" t="s">
        <v>1226</v>
      </c>
    </row>
    <row r="158" ht="52">
      <c r="A158" s="1" t="s">
        <v>229</v>
      </c>
      <c r="E158" s="32" t="s">
        <v>1914</v>
      </c>
    </row>
    <row r="159" ht="87.5">
      <c r="A159" s="1" t="s">
        <v>231</v>
      </c>
      <c r="E159" s="27" t="s">
        <v>1227</v>
      </c>
    </row>
    <row r="160">
      <c r="A160" s="1" t="s">
        <v>221</v>
      </c>
      <c r="B160" s="1">
        <v>38</v>
      </c>
      <c r="C160" s="26" t="s">
        <v>1382</v>
      </c>
      <c r="D160" t="s">
        <v>252</v>
      </c>
      <c r="E160" s="27" t="s">
        <v>1383</v>
      </c>
      <c r="F160" s="28" t="s">
        <v>260</v>
      </c>
      <c r="G160" s="29">
        <v>649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1383</v>
      </c>
    </row>
    <row r="162" ht="52">
      <c r="A162" s="1" t="s">
        <v>229</v>
      </c>
      <c r="E162" s="32" t="s">
        <v>1915</v>
      </c>
    </row>
    <row r="163" ht="37.5">
      <c r="A163" s="1" t="s">
        <v>231</v>
      </c>
      <c r="E163" s="27" t="s">
        <v>1384</v>
      </c>
    </row>
    <row r="164">
      <c r="A164" s="1" t="s">
        <v>221</v>
      </c>
      <c r="B164" s="1">
        <v>39</v>
      </c>
      <c r="C164" s="26" t="s">
        <v>752</v>
      </c>
      <c r="D164" t="s">
        <v>252</v>
      </c>
      <c r="E164" s="27" t="s">
        <v>753</v>
      </c>
      <c r="F164" s="28" t="s">
        <v>754</v>
      </c>
      <c r="G164" s="29">
        <v>4.976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753</v>
      </c>
    </row>
    <row r="166" ht="52">
      <c r="A166" s="1" t="s">
        <v>229</v>
      </c>
      <c r="E166" s="32" t="s">
        <v>1916</v>
      </c>
    </row>
    <row r="167" ht="162.5">
      <c r="A167" s="1" t="s">
        <v>231</v>
      </c>
      <c r="E167" s="27" t="s">
        <v>756</v>
      </c>
    </row>
    <row r="168">
      <c r="A168" s="1" t="s">
        <v>221</v>
      </c>
      <c r="B168" s="1">
        <v>40</v>
      </c>
      <c r="C168" s="26" t="s">
        <v>1037</v>
      </c>
      <c r="D168" t="s">
        <v>252</v>
      </c>
      <c r="E168" s="27" t="s">
        <v>1038</v>
      </c>
      <c r="F168" s="28" t="s">
        <v>260</v>
      </c>
      <c r="G168" s="29">
        <v>1244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1038</v>
      </c>
    </row>
    <row r="170" ht="52">
      <c r="A170" s="1" t="s">
        <v>229</v>
      </c>
      <c r="E170" s="32" t="s">
        <v>1917</v>
      </c>
    </row>
    <row r="171" ht="125">
      <c r="A171" s="1" t="s">
        <v>231</v>
      </c>
      <c r="E171" s="27" t="s">
        <v>1040</v>
      </c>
    </row>
    <row r="172">
      <c r="A172" s="1" t="s">
        <v>221</v>
      </c>
      <c r="B172" s="1">
        <v>41</v>
      </c>
      <c r="C172" s="26" t="s">
        <v>1918</v>
      </c>
      <c r="D172" t="s">
        <v>252</v>
      </c>
      <c r="E172" s="27" t="s">
        <v>1919</v>
      </c>
      <c r="F172" s="28" t="s">
        <v>271</v>
      </c>
      <c r="G172" s="29">
        <v>18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1919</v>
      </c>
    </row>
    <row r="174" ht="52">
      <c r="A174" s="1" t="s">
        <v>229</v>
      </c>
      <c r="E174" s="32" t="s">
        <v>1920</v>
      </c>
    </row>
    <row r="175" ht="125">
      <c r="A175" s="1" t="s">
        <v>231</v>
      </c>
      <c r="E175" s="27" t="s">
        <v>1003</v>
      </c>
    </row>
    <row r="176">
      <c r="A176" s="1" t="s">
        <v>221</v>
      </c>
      <c r="B176" s="1">
        <v>42</v>
      </c>
      <c r="C176" s="26" t="s">
        <v>1921</v>
      </c>
      <c r="D176" t="s">
        <v>252</v>
      </c>
      <c r="E176" s="27" t="s">
        <v>1051</v>
      </c>
      <c r="F176" s="28" t="s">
        <v>1052</v>
      </c>
      <c r="G176" s="29">
        <v>36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1051</v>
      </c>
    </row>
    <row r="178" ht="52">
      <c r="A178" s="1" t="s">
        <v>229</v>
      </c>
      <c r="E178" s="32" t="s">
        <v>1892</v>
      </c>
    </row>
    <row r="179" ht="175">
      <c r="A179" s="1" t="s">
        <v>231</v>
      </c>
      <c r="E179" s="27" t="s">
        <v>1922</v>
      </c>
    </row>
    <row r="180">
      <c r="A180" s="1" t="s">
        <v>221</v>
      </c>
      <c r="B180" s="1">
        <v>43</v>
      </c>
      <c r="C180" s="26" t="s">
        <v>1059</v>
      </c>
      <c r="D180" t="s">
        <v>252</v>
      </c>
      <c r="E180" s="27" t="s">
        <v>1060</v>
      </c>
      <c r="F180" s="28" t="s">
        <v>271</v>
      </c>
      <c r="G180" s="29">
        <v>18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1060</v>
      </c>
    </row>
    <row r="182" ht="52">
      <c r="A182" s="1" t="s">
        <v>229</v>
      </c>
      <c r="E182" s="32" t="s">
        <v>1839</v>
      </c>
    </row>
    <row r="183" ht="150">
      <c r="A183" s="1" t="s">
        <v>231</v>
      </c>
      <c r="E183" s="27" t="s">
        <v>962</v>
      </c>
    </row>
    <row r="184">
      <c r="A184" s="1" t="s">
        <v>221</v>
      </c>
      <c r="B184" s="1">
        <v>44</v>
      </c>
      <c r="C184" s="26" t="s">
        <v>1061</v>
      </c>
      <c r="D184" t="s">
        <v>252</v>
      </c>
      <c r="E184" s="27" t="s">
        <v>1062</v>
      </c>
      <c r="F184" s="28" t="s">
        <v>271</v>
      </c>
      <c r="G184" s="29">
        <v>18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1062</v>
      </c>
    </row>
    <row r="186" ht="52">
      <c r="A186" s="1" t="s">
        <v>229</v>
      </c>
      <c r="E186" s="32" t="s">
        <v>1839</v>
      </c>
    </row>
    <row r="187" ht="125">
      <c r="A187" s="1" t="s">
        <v>231</v>
      </c>
      <c r="E187" s="27" t="s">
        <v>965</v>
      </c>
    </row>
    <row r="188">
      <c r="A188" s="1" t="s">
        <v>221</v>
      </c>
      <c r="B188" s="1">
        <v>45</v>
      </c>
      <c r="C188" s="26" t="s">
        <v>1923</v>
      </c>
      <c r="D188" t="s">
        <v>252</v>
      </c>
      <c r="E188" s="27" t="s">
        <v>1924</v>
      </c>
      <c r="F188" s="28" t="s">
        <v>271</v>
      </c>
      <c r="G188" s="29">
        <v>3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1924</v>
      </c>
    </row>
    <row r="190" ht="52">
      <c r="A190" s="1" t="s">
        <v>229</v>
      </c>
      <c r="E190" s="32" t="s">
        <v>1925</v>
      </c>
    </row>
    <row r="191" ht="150">
      <c r="A191" s="1" t="s">
        <v>231</v>
      </c>
      <c r="E191" s="27" t="s">
        <v>962</v>
      </c>
    </row>
    <row r="192">
      <c r="A192" s="1" t="s">
        <v>221</v>
      </c>
      <c r="B192" s="1">
        <v>46</v>
      </c>
      <c r="C192" s="26" t="s">
        <v>1926</v>
      </c>
      <c r="D192" t="s">
        <v>252</v>
      </c>
      <c r="E192" s="27" t="s">
        <v>1927</v>
      </c>
      <c r="F192" s="28" t="s">
        <v>271</v>
      </c>
      <c r="G192" s="29">
        <v>1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1927</v>
      </c>
    </row>
    <row r="194" ht="52">
      <c r="A194" s="1" t="s">
        <v>229</v>
      </c>
      <c r="E194" s="32" t="s">
        <v>1659</v>
      </c>
    </row>
    <row r="195" ht="150">
      <c r="A195" s="1" t="s">
        <v>231</v>
      </c>
      <c r="E195" s="27" t="s">
        <v>962</v>
      </c>
    </row>
    <row r="196">
      <c r="A196" s="1" t="s">
        <v>221</v>
      </c>
      <c r="B196" s="1">
        <v>47</v>
      </c>
      <c r="C196" s="26" t="s">
        <v>1928</v>
      </c>
      <c r="D196" t="s">
        <v>252</v>
      </c>
      <c r="E196" s="27" t="s">
        <v>1929</v>
      </c>
      <c r="F196" s="28" t="s">
        <v>271</v>
      </c>
      <c r="G196" s="29">
        <v>4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1929</v>
      </c>
    </row>
    <row r="198" ht="52">
      <c r="A198" s="1" t="s">
        <v>229</v>
      </c>
      <c r="E198" s="32" t="s">
        <v>1649</v>
      </c>
    </row>
    <row r="199" ht="125">
      <c r="A199" s="1" t="s">
        <v>231</v>
      </c>
      <c r="E199" s="27" t="s">
        <v>965</v>
      </c>
    </row>
    <row r="200">
      <c r="A200" s="1" t="s">
        <v>221</v>
      </c>
      <c r="B200" s="1">
        <v>48</v>
      </c>
      <c r="C200" s="26" t="s">
        <v>1566</v>
      </c>
      <c r="D200" t="s">
        <v>252</v>
      </c>
      <c r="E200" s="27" t="s">
        <v>1567</v>
      </c>
      <c r="F200" s="28" t="s">
        <v>260</v>
      </c>
      <c r="G200" s="29">
        <v>50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1567</v>
      </c>
    </row>
    <row r="202" ht="52">
      <c r="A202" s="1" t="s">
        <v>229</v>
      </c>
      <c r="E202" s="32" t="s">
        <v>1374</v>
      </c>
    </row>
    <row r="203" ht="250">
      <c r="A203" s="1" t="s">
        <v>231</v>
      </c>
      <c r="E203" s="27" t="s">
        <v>1568</v>
      </c>
    </row>
    <row r="204">
      <c r="A204" s="1" t="s">
        <v>221</v>
      </c>
      <c r="B204" s="1">
        <v>49</v>
      </c>
      <c r="C204" s="26" t="s">
        <v>1569</v>
      </c>
      <c r="D204" t="s">
        <v>252</v>
      </c>
      <c r="E204" s="27" t="s">
        <v>1570</v>
      </c>
      <c r="F204" s="28" t="s">
        <v>260</v>
      </c>
      <c r="G204" s="29">
        <v>50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226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1570</v>
      </c>
    </row>
    <row r="206" ht="52">
      <c r="A206" s="1" t="s">
        <v>229</v>
      </c>
      <c r="E206" s="32" t="s">
        <v>1374</v>
      </c>
    </row>
    <row r="207" ht="25">
      <c r="A207" s="1" t="s">
        <v>231</v>
      </c>
      <c r="E207" s="27" t="s">
        <v>1930</v>
      </c>
    </row>
    <row r="208">
      <c r="A208" s="1" t="s">
        <v>221</v>
      </c>
      <c r="B208" s="1">
        <v>50</v>
      </c>
      <c r="C208" s="26" t="s">
        <v>761</v>
      </c>
      <c r="D208" t="s">
        <v>252</v>
      </c>
      <c r="E208" s="27" t="s">
        <v>762</v>
      </c>
      <c r="F208" s="28" t="s">
        <v>260</v>
      </c>
      <c r="G208" s="29">
        <v>585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762</v>
      </c>
    </row>
    <row r="210" ht="52">
      <c r="A210" s="1" t="s">
        <v>229</v>
      </c>
      <c r="E210" s="32" t="s">
        <v>1931</v>
      </c>
    </row>
    <row r="211" ht="162.5">
      <c r="A211" s="1" t="s">
        <v>231</v>
      </c>
      <c r="E211" s="27" t="s">
        <v>763</v>
      </c>
    </row>
    <row r="212">
      <c r="A212" s="1" t="s">
        <v>221</v>
      </c>
      <c r="B212" s="1">
        <v>51</v>
      </c>
      <c r="C212" s="26" t="s">
        <v>764</v>
      </c>
      <c r="D212" t="s">
        <v>252</v>
      </c>
      <c r="E212" s="27" t="s">
        <v>765</v>
      </c>
      <c r="F212" s="28" t="s">
        <v>260</v>
      </c>
      <c r="G212" s="29">
        <v>585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765</v>
      </c>
    </row>
    <row r="214" ht="52">
      <c r="A214" s="1" t="s">
        <v>229</v>
      </c>
      <c r="E214" s="32" t="s">
        <v>1931</v>
      </c>
    </row>
    <row r="215" ht="125">
      <c r="A215" s="1" t="s">
        <v>231</v>
      </c>
      <c r="E215" s="27" t="s">
        <v>766</v>
      </c>
    </row>
    <row r="216">
      <c r="A216" s="1" t="s">
        <v>221</v>
      </c>
      <c r="B216" s="1">
        <v>52</v>
      </c>
      <c r="C216" s="26" t="s">
        <v>1142</v>
      </c>
      <c r="D216" t="s">
        <v>252</v>
      </c>
      <c r="E216" s="27" t="s">
        <v>1143</v>
      </c>
      <c r="F216" s="28" t="s">
        <v>1144</v>
      </c>
      <c r="G216" s="29">
        <v>1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1143</v>
      </c>
    </row>
    <row r="218" ht="52">
      <c r="A218" s="1" t="s">
        <v>229</v>
      </c>
      <c r="E218" s="32" t="s">
        <v>1165</v>
      </c>
    </row>
    <row r="219" ht="137.5">
      <c r="A219" s="1" t="s">
        <v>231</v>
      </c>
      <c r="E219" s="27" t="s">
        <v>1146</v>
      </c>
    </row>
    <row r="220">
      <c r="A220" s="1" t="s">
        <v>221</v>
      </c>
      <c r="B220" s="1">
        <v>53</v>
      </c>
      <c r="C220" s="26" t="s">
        <v>1110</v>
      </c>
      <c r="D220" t="s">
        <v>252</v>
      </c>
      <c r="E220" s="27" t="s">
        <v>1111</v>
      </c>
      <c r="F220" s="28" t="s">
        <v>260</v>
      </c>
      <c r="G220" s="29">
        <v>585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1111</v>
      </c>
    </row>
    <row r="222" ht="52">
      <c r="A222" s="1" t="s">
        <v>229</v>
      </c>
      <c r="E222" s="32" t="s">
        <v>1931</v>
      </c>
    </row>
    <row r="223" ht="137.5">
      <c r="A223" s="1" t="s">
        <v>231</v>
      </c>
      <c r="E223" s="27" t="s">
        <v>1113</v>
      </c>
    </row>
    <row r="224">
      <c r="A224" s="1" t="s">
        <v>221</v>
      </c>
      <c r="B224" s="1">
        <v>54</v>
      </c>
      <c r="C224" s="26" t="s">
        <v>1095</v>
      </c>
      <c r="D224" t="s">
        <v>252</v>
      </c>
      <c r="E224" s="27" t="s">
        <v>1096</v>
      </c>
      <c r="F224" s="28" t="s">
        <v>271</v>
      </c>
      <c r="G224" s="29">
        <v>2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1096</v>
      </c>
    </row>
    <row r="226" ht="52">
      <c r="A226" s="1" t="s">
        <v>229</v>
      </c>
      <c r="E226" s="32" t="s">
        <v>1269</v>
      </c>
    </row>
    <row r="227" ht="150">
      <c r="A227" s="1" t="s">
        <v>231</v>
      </c>
      <c r="E227" s="27" t="s">
        <v>1010</v>
      </c>
    </row>
    <row r="228">
      <c r="A228" s="1" t="s">
        <v>221</v>
      </c>
      <c r="B228" s="1">
        <v>55</v>
      </c>
      <c r="C228" s="26" t="s">
        <v>1098</v>
      </c>
      <c r="D228" t="s">
        <v>252</v>
      </c>
      <c r="E228" s="27" t="s">
        <v>1099</v>
      </c>
      <c r="F228" s="28" t="s">
        <v>271</v>
      </c>
      <c r="G228" s="29">
        <v>2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1099</v>
      </c>
    </row>
    <row r="230" ht="52">
      <c r="A230" s="1" t="s">
        <v>229</v>
      </c>
      <c r="E230" s="32" t="s">
        <v>1269</v>
      </c>
    </row>
    <row r="231" ht="125">
      <c r="A231" s="1" t="s">
        <v>231</v>
      </c>
      <c r="E231" s="27" t="s">
        <v>965</v>
      </c>
    </row>
    <row r="232">
      <c r="A232" s="1" t="s">
        <v>221</v>
      </c>
      <c r="B232" s="1">
        <v>56</v>
      </c>
      <c r="C232" s="26" t="s">
        <v>1932</v>
      </c>
      <c r="D232" t="s">
        <v>252</v>
      </c>
      <c r="E232" s="27" t="s">
        <v>1933</v>
      </c>
      <c r="F232" s="28" t="s">
        <v>271</v>
      </c>
      <c r="G232" s="29">
        <v>9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1933</v>
      </c>
    </row>
    <row r="234" ht="52">
      <c r="A234" s="1" t="s">
        <v>229</v>
      </c>
      <c r="E234" s="32" t="s">
        <v>1934</v>
      </c>
    </row>
    <row r="235" ht="150">
      <c r="A235" s="1" t="s">
        <v>231</v>
      </c>
      <c r="E235" s="27" t="s">
        <v>1010</v>
      </c>
    </row>
    <row r="236">
      <c r="A236" s="1" t="s">
        <v>221</v>
      </c>
      <c r="B236" s="1">
        <v>57</v>
      </c>
      <c r="C236" s="26" t="s">
        <v>1935</v>
      </c>
      <c r="D236" t="s">
        <v>252</v>
      </c>
      <c r="E236" s="27" t="s">
        <v>1936</v>
      </c>
      <c r="F236" s="28" t="s">
        <v>271</v>
      </c>
      <c r="G236" s="29">
        <v>9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1936</v>
      </c>
    </row>
    <row r="238" ht="52">
      <c r="A238" s="1" t="s">
        <v>229</v>
      </c>
      <c r="E238" s="32" t="s">
        <v>1934</v>
      </c>
    </row>
    <row r="239" ht="125">
      <c r="A239" s="1" t="s">
        <v>231</v>
      </c>
      <c r="E239" s="27" t="s">
        <v>965</v>
      </c>
    </row>
    <row r="240">
      <c r="A240" s="1" t="s">
        <v>221</v>
      </c>
      <c r="B240" s="1">
        <v>58</v>
      </c>
      <c r="C240" s="26" t="s">
        <v>1100</v>
      </c>
      <c r="D240" t="s">
        <v>252</v>
      </c>
      <c r="E240" s="27" t="s">
        <v>1101</v>
      </c>
      <c r="F240" s="28" t="s">
        <v>271</v>
      </c>
      <c r="G240" s="29">
        <v>9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1101</v>
      </c>
    </row>
    <row r="242" ht="52">
      <c r="A242" s="1" t="s">
        <v>229</v>
      </c>
      <c r="E242" s="32" t="s">
        <v>1934</v>
      </c>
    </row>
    <row r="243" ht="150">
      <c r="A243" s="1" t="s">
        <v>231</v>
      </c>
      <c r="E243" s="27" t="s">
        <v>1010</v>
      </c>
    </row>
    <row r="244">
      <c r="A244" s="1" t="s">
        <v>221</v>
      </c>
      <c r="B244" s="1">
        <v>59</v>
      </c>
      <c r="C244" s="26" t="s">
        <v>1103</v>
      </c>
      <c r="D244" t="s">
        <v>252</v>
      </c>
      <c r="E244" s="27" t="s">
        <v>1104</v>
      </c>
      <c r="F244" s="28" t="s">
        <v>271</v>
      </c>
      <c r="G244" s="29">
        <v>9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1104</v>
      </c>
    </row>
    <row r="246" ht="52">
      <c r="A246" s="1" t="s">
        <v>229</v>
      </c>
      <c r="E246" s="32" t="s">
        <v>1934</v>
      </c>
    </row>
    <row r="247" ht="125">
      <c r="A247" s="1" t="s">
        <v>231</v>
      </c>
      <c r="E247" s="27" t="s">
        <v>965</v>
      </c>
    </row>
    <row r="248">
      <c r="A248" s="1" t="s">
        <v>221</v>
      </c>
      <c r="B248" s="1">
        <v>60</v>
      </c>
      <c r="C248" s="26" t="s">
        <v>1937</v>
      </c>
      <c r="D248" t="s">
        <v>252</v>
      </c>
      <c r="E248" s="27" t="s">
        <v>1938</v>
      </c>
      <c r="F248" s="28" t="s">
        <v>260</v>
      </c>
      <c r="G248" s="29">
        <v>750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1938</v>
      </c>
    </row>
    <row r="250" ht="52">
      <c r="A250" s="1" t="s">
        <v>229</v>
      </c>
      <c r="E250" s="32" t="s">
        <v>1939</v>
      </c>
    </row>
    <row r="251" ht="162.5">
      <c r="A251" s="1" t="s">
        <v>231</v>
      </c>
      <c r="E251" s="27" t="s">
        <v>763</v>
      </c>
    </row>
    <row r="252">
      <c r="A252" s="1" t="s">
        <v>221</v>
      </c>
      <c r="B252" s="1">
        <v>61</v>
      </c>
      <c r="C252" s="26" t="s">
        <v>1940</v>
      </c>
      <c r="D252" t="s">
        <v>252</v>
      </c>
      <c r="E252" s="27" t="s">
        <v>1941</v>
      </c>
      <c r="F252" s="28" t="s">
        <v>260</v>
      </c>
      <c r="G252" s="29">
        <v>750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1941</v>
      </c>
    </row>
    <row r="254" ht="52">
      <c r="A254" s="1" t="s">
        <v>229</v>
      </c>
      <c r="E254" s="32" t="s">
        <v>1939</v>
      </c>
    </row>
    <row r="255" ht="125">
      <c r="A255" s="1" t="s">
        <v>231</v>
      </c>
      <c r="E255" s="27" t="s">
        <v>766</v>
      </c>
    </row>
    <row r="256">
      <c r="A256" s="1" t="s">
        <v>221</v>
      </c>
      <c r="B256" s="1">
        <v>62</v>
      </c>
      <c r="C256" s="26" t="s">
        <v>1068</v>
      </c>
      <c r="D256" t="s">
        <v>252</v>
      </c>
      <c r="E256" s="27" t="s">
        <v>1069</v>
      </c>
      <c r="F256" s="28" t="s">
        <v>271</v>
      </c>
      <c r="G256" s="29">
        <v>1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1069</v>
      </c>
    </row>
    <row r="258" ht="52">
      <c r="A258" s="1" t="s">
        <v>229</v>
      </c>
      <c r="E258" s="32" t="s">
        <v>1659</v>
      </c>
    </row>
    <row r="259" ht="150">
      <c r="A259" s="1" t="s">
        <v>231</v>
      </c>
      <c r="E259" s="27" t="s">
        <v>962</v>
      </c>
    </row>
    <row r="260">
      <c r="A260" s="1" t="s">
        <v>221</v>
      </c>
      <c r="B260" s="1">
        <v>63</v>
      </c>
      <c r="C260" s="26" t="s">
        <v>1077</v>
      </c>
      <c r="D260" t="s">
        <v>252</v>
      </c>
      <c r="E260" s="27" t="s">
        <v>1078</v>
      </c>
      <c r="F260" s="28" t="s">
        <v>271</v>
      </c>
      <c r="G260" s="29">
        <v>1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1078</v>
      </c>
    </row>
    <row r="262" ht="52">
      <c r="A262" s="1" t="s">
        <v>229</v>
      </c>
      <c r="E262" s="32" t="s">
        <v>1659</v>
      </c>
    </row>
    <row r="263" ht="125">
      <c r="A263" s="1" t="s">
        <v>231</v>
      </c>
      <c r="E263" s="27" t="s">
        <v>965</v>
      </c>
    </row>
    <row r="264">
      <c r="A264" s="1" t="s">
        <v>221</v>
      </c>
      <c r="B264" s="1">
        <v>64</v>
      </c>
      <c r="C264" s="26" t="s">
        <v>1248</v>
      </c>
      <c r="D264" t="s">
        <v>252</v>
      </c>
      <c r="E264" s="27" t="s">
        <v>1249</v>
      </c>
      <c r="F264" s="28" t="s">
        <v>271</v>
      </c>
      <c r="G264" s="29">
        <v>3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1249</v>
      </c>
    </row>
    <row r="266" ht="52">
      <c r="A266" s="1" t="s">
        <v>229</v>
      </c>
      <c r="E266" s="32" t="s">
        <v>1205</v>
      </c>
    </row>
    <row r="267" ht="100">
      <c r="A267" s="1" t="s">
        <v>231</v>
      </c>
      <c r="E267" s="27" t="s">
        <v>1250</v>
      </c>
    </row>
    <row r="268" ht="25">
      <c r="A268" s="1" t="s">
        <v>221</v>
      </c>
      <c r="B268" s="1">
        <v>65</v>
      </c>
      <c r="C268" s="26" t="s">
        <v>1251</v>
      </c>
      <c r="D268" t="s">
        <v>252</v>
      </c>
      <c r="E268" s="27" t="s">
        <v>1252</v>
      </c>
      <c r="F268" s="28" t="s">
        <v>271</v>
      </c>
      <c r="G268" s="29">
        <v>3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 ht="25">
      <c r="A269" s="1" t="s">
        <v>227</v>
      </c>
      <c r="E269" s="27" t="s">
        <v>1252</v>
      </c>
    </row>
    <row r="270" ht="52">
      <c r="A270" s="1" t="s">
        <v>229</v>
      </c>
      <c r="E270" s="32" t="s">
        <v>1205</v>
      </c>
    </row>
    <row r="271" ht="37.5">
      <c r="A271" s="1" t="s">
        <v>231</v>
      </c>
      <c r="E271" s="27" t="s">
        <v>1253</v>
      </c>
    </row>
    <row r="272">
      <c r="A272" s="1" t="s">
        <v>221</v>
      </c>
      <c r="B272" s="1">
        <v>66</v>
      </c>
      <c r="C272" s="26" t="s">
        <v>1254</v>
      </c>
      <c r="D272" t="s">
        <v>252</v>
      </c>
      <c r="E272" s="27" t="s">
        <v>1255</v>
      </c>
      <c r="F272" s="28" t="s">
        <v>271</v>
      </c>
      <c r="G272" s="29">
        <v>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226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1255</v>
      </c>
    </row>
    <row r="274" ht="52">
      <c r="A274" s="1" t="s">
        <v>229</v>
      </c>
      <c r="E274" s="32" t="s">
        <v>1165</v>
      </c>
    </row>
    <row r="275">
      <c r="A275" s="1" t="s">
        <v>231</v>
      </c>
      <c r="E275" s="27" t="s">
        <v>1256</v>
      </c>
    </row>
    <row r="276">
      <c r="A276" s="1" t="s">
        <v>221</v>
      </c>
      <c r="B276" s="1">
        <v>67</v>
      </c>
      <c r="C276" s="26" t="s">
        <v>1942</v>
      </c>
      <c r="D276" t="s">
        <v>252</v>
      </c>
      <c r="E276" s="27" t="s">
        <v>1943</v>
      </c>
      <c r="F276" s="28" t="s">
        <v>1213</v>
      </c>
      <c r="G276" s="29">
        <v>1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1943</v>
      </c>
    </row>
    <row r="278" ht="52">
      <c r="A278" s="1" t="s">
        <v>229</v>
      </c>
      <c r="E278" s="32" t="s">
        <v>1165</v>
      </c>
    </row>
    <row r="279" ht="162.5">
      <c r="A279" s="1" t="s">
        <v>231</v>
      </c>
      <c r="E279" s="27" t="s">
        <v>1944</v>
      </c>
    </row>
    <row r="280">
      <c r="A280" s="1" t="s">
        <v>221</v>
      </c>
      <c r="B280" s="1">
        <v>68</v>
      </c>
      <c r="C280" s="26" t="s">
        <v>1945</v>
      </c>
      <c r="D280" t="s">
        <v>252</v>
      </c>
      <c r="E280" s="27" t="s">
        <v>1946</v>
      </c>
      <c r="F280" s="28" t="s">
        <v>260</v>
      </c>
      <c r="G280" s="29">
        <v>105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1946</v>
      </c>
    </row>
    <row r="282" ht="52">
      <c r="A282" s="1" t="s">
        <v>229</v>
      </c>
      <c r="E282" s="32" t="s">
        <v>1947</v>
      </c>
    </row>
    <row r="283" ht="162.5">
      <c r="A283" s="1" t="s">
        <v>231</v>
      </c>
      <c r="E283" s="27" t="s">
        <v>1370</v>
      </c>
    </row>
    <row r="284">
      <c r="A284" s="1" t="s">
        <v>221</v>
      </c>
      <c r="B284" s="1">
        <v>69</v>
      </c>
      <c r="C284" s="26" t="s">
        <v>1948</v>
      </c>
      <c r="D284" t="s">
        <v>252</v>
      </c>
      <c r="E284" s="27" t="s">
        <v>1949</v>
      </c>
      <c r="F284" s="28" t="s">
        <v>260</v>
      </c>
      <c r="G284" s="29">
        <v>105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1949</v>
      </c>
    </row>
    <row r="286" ht="52">
      <c r="A286" s="1" t="s">
        <v>229</v>
      </c>
      <c r="E286" s="32" t="s">
        <v>1947</v>
      </c>
    </row>
    <row r="287" ht="125">
      <c r="A287" s="1" t="s">
        <v>231</v>
      </c>
      <c r="E287" s="27" t="s">
        <v>766</v>
      </c>
    </row>
    <row r="288">
      <c r="A288" s="1" t="s">
        <v>221</v>
      </c>
      <c r="B288" s="1">
        <v>70</v>
      </c>
      <c r="C288" s="26" t="s">
        <v>1950</v>
      </c>
      <c r="D288" t="s">
        <v>252</v>
      </c>
      <c r="E288" s="27" t="s">
        <v>1951</v>
      </c>
      <c r="F288" s="28" t="s">
        <v>271</v>
      </c>
      <c r="G288" s="29">
        <v>21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1951</v>
      </c>
    </row>
    <row r="290" ht="52">
      <c r="A290" s="1" t="s">
        <v>229</v>
      </c>
      <c r="E290" s="32" t="s">
        <v>1952</v>
      </c>
    </row>
    <row r="291" ht="100">
      <c r="A291" s="1" t="s">
        <v>231</v>
      </c>
      <c r="E291" s="27" t="s">
        <v>1953</v>
      </c>
    </row>
    <row r="292" ht="37.5">
      <c r="A292" s="1" t="s">
        <v>221</v>
      </c>
      <c r="B292" s="1">
        <v>71</v>
      </c>
      <c r="C292" s="26" t="s">
        <v>237</v>
      </c>
      <c r="D292" t="s">
        <v>238</v>
      </c>
      <c r="E292" s="27" t="s">
        <v>239</v>
      </c>
      <c r="F292" s="28" t="s">
        <v>225</v>
      </c>
      <c r="G292" s="29">
        <v>0.050000000000000003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226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228</v>
      </c>
    </row>
    <row r="294" ht="52">
      <c r="A294" s="1" t="s">
        <v>229</v>
      </c>
      <c r="E294" s="32" t="s">
        <v>1416</v>
      </c>
    </row>
    <row r="295" ht="87.5">
      <c r="A295" s="1" t="s">
        <v>231</v>
      </c>
      <c r="E295" s="27" t="s">
        <v>232</v>
      </c>
    </row>
    <row r="296" ht="13">
      <c r="A296" s="1" t="s">
        <v>218</v>
      </c>
      <c r="C296" s="22" t="s">
        <v>199</v>
      </c>
      <c r="E296" s="23" t="s">
        <v>1157</v>
      </c>
      <c r="L296" s="24">
        <f>SUMIFS(L297:L312,A297:A312,"P")</f>
        <v>0</v>
      </c>
      <c r="M296" s="24">
        <f>SUMIFS(M297:M312,A297:A312,"P")</f>
        <v>0</v>
      </c>
      <c r="N296" s="25"/>
    </row>
    <row r="297">
      <c r="A297" s="1" t="s">
        <v>221</v>
      </c>
      <c r="B297" s="1">
        <v>72</v>
      </c>
      <c r="C297" s="26" t="s">
        <v>1309</v>
      </c>
      <c r="D297" t="s">
        <v>252</v>
      </c>
      <c r="E297" s="27" t="s">
        <v>1310</v>
      </c>
      <c r="F297" s="28" t="s">
        <v>716</v>
      </c>
      <c r="G297" s="29">
        <v>40</v>
      </c>
      <c r="H297" s="28">
        <v>0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226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227</v>
      </c>
      <c r="E298" s="27" t="s">
        <v>1310</v>
      </c>
    </row>
    <row r="299" ht="52">
      <c r="A299" s="1" t="s">
        <v>229</v>
      </c>
      <c r="E299" s="32" t="s">
        <v>1311</v>
      </c>
    </row>
    <row r="300">
      <c r="A300" s="1" t="s">
        <v>231</v>
      </c>
      <c r="E300" s="27" t="s">
        <v>1312</v>
      </c>
    </row>
    <row r="301" ht="25">
      <c r="A301" s="1" t="s">
        <v>221</v>
      </c>
      <c r="B301" s="1">
        <v>73</v>
      </c>
      <c r="C301" s="26" t="s">
        <v>1313</v>
      </c>
      <c r="D301" t="s">
        <v>252</v>
      </c>
      <c r="E301" s="27" t="s">
        <v>1314</v>
      </c>
      <c r="F301" s="28" t="s">
        <v>271</v>
      </c>
      <c r="G301" s="29">
        <v>1</v>
      </c>
      <c r="H301" s="28">
        <v>0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255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 ht="25">
      <c r="A302" s="1" t="s">
        <v>227</v>
      </c>
      <c r="E302" s="27" t="s">
        <v>1314</v>
      </c>
    </row>
    <row r="303" ht="52">
      <c r="A303" s="1" t="s">
        <v>229</v>
      </c>
      <c r="E303" s="32" t="s">
        <v>1165</v>
      </c>
    </row>
    <row r="304" ht="100">
      <c r="A304" s="1" t="s">
        <v>231</v>
      </c>
      <c r="E304" s="27" t="s">
        <v>1315</v>
      </c>
    </row>
    <row r="305" ht="37.5">
      <c r="A305" s="1" t="s">
        <v>221</v>
      </c>
      <c r="B305" s="1">
        <v>74</v>
      </c>
      <c r="C305" s="26" t="s">
        <v>1316</v>
      </c>
      <c r="D305" t="s">
        <v>252</v>
      </c>
      <c r="E305" s="27" t="s">
        <v>1317</v>
      </c>
      <c r="F305" s="28" t="s">
        <v>271</v>
      </c>
      <c r="G305" s="29">
        <v>7</v>
      </c>
      <c r="H305" s="28">
        <v>0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255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 ht="37.5">
      <c r="A306" s="1" t="s">
        <v>227</v>
      </c>
      <c r="E306" s="27" t="s">
        <v>1317</v>
      </c>
    </row>
    <row r="307" ht="52">
      <c r="A307" s="1" t="s">
        <v>229</v>
      </c>
      <c r="E307" s="32" t="s">
        <v>1512</v>
      </c>
    </row>
    <row r="308" ht="100">
      <c r="A308" s="1" t="s">
        <v>231</v>
      </c>
      <c r="E308" s="27" t="s">
        <v>1315</v>
      </c>
    </row>
    <row r="309">
      <c r="A309" s="1" t="s">
        <v>221</v>
      </c>
      <c r="B309" s="1">
        <v>75</v>
      </c>
      <c r="C309" s="26" t="s">
        <v>1318</v>
      </c>
      <c r="D309" t="s">
        <v>252</v>
      </c>
      <c r="E309" s="27" t="s">
        <v>1319</v>
      </c>
      <c r="F309" s="28" t="s">
        <v>271</v>
      </c>
      <c r="G309" s="29">
        <v>1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255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1319</v>
      </c>
    </row>
    <row r="311" ht="52">
      <c r="A311" s="1" t="s">
        <v>229</v>
      </c>
      <c r="E311" s="32" t="s">
        <v>1165</v>
      </c>
    </row>
    <row r="312" ht="75">
      <c r="A312" s="1" t="s">
        <v>231</v>
      </c>
      <c r="E312" s="27" t="s">
        <v>1320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COUNTIFS(L8:L168,"=0",A8:A168,"P")+COUNTIFS(L8:L168,"",A8:A168,"P")+SUM(Q8:Q168)</f>
        <v>0</v>
      </c>
    </row>
    <row r="8" ht="13">
      <c r="A8" s="1" t="s">
        <v>216</v>
      </c>
      <c r="C8" s="22" t="s">
        <v>1954</v>
      </c>
      <c r="E8" s="23" t="s">
        <v>51</v>
      </c>
      <c r="L8" s="24">
        <f>L9+L138+L155</f>
        <v>0</v>
      </c>
      <c r="M8" s="24">
        <f>M9+M138+M155</f>
        <v>0</v>
      </c>
      <c r="N8" s="25"/>
    </row>
    <row r="9" ht="13">
      <c r="A9" s="1" t="s">
        <v>218</v>
      </c>
      <c r="C9" s="22" t="s">
        <v>249</v>
      </c>
      <c r="E9" s="23" t="s">
        <v>1955</v>
      </c>
      <c r="L9" s="24">
        <f>SUMIFS(L10:L137,A10:A137,"P")</f>
        <v>0</v>
      </c>
      <c r="M9" s="24">
        <f>SUMIFS(M10:M137,A10:A137,"P")</f>
        <v>0</v>
      </c>
      <c r="N9" s="25"/>
    </row>
    <row r="10">
      <c r="A10" s="1" t="s">
        <v>221</v>
      </c>
      <c r="B10" s="1">
        <v>1</v>
      </c>
      <c r="C10" s="26" t="s">
        <v>1956</v>
      </c>
      <c r="D10" t="s">
        <v>252</v>
      </c>
      <c r="E10" s="27" t="s">
        <v>1957</v>
      </c>
      <c r="F10" s="28" t="s">
        <v>271</v>
      </c>
      <c r="G10" s="29">
        <v>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1957</v>
      </c>
    </row>
    <row r="12" ht="52">
      <c r="A12" s="1" t="s">
        <v>229</v>
      </c>
      <c r="E12" s="32" t="s">
        <v>1958</v>
      </c>
    </row>
    <row r="13" ht="150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1959</v>
      </c>
      <c r="D14" t="s">
        <v>252</v>
      </c>
      <c r="E14" s="27" t="s">
        <v>1960</v>
      </c>
      <c r="F14" s="28" t="s">
        <v>271</v>
      </c>
      <c r="G14" s="29">
        <v>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1960</v>
      </c>
    </row>
    <row r="16" ht="52">
      <c r="A16" s="1" t="s">
        <v>229</v>
      </c>
      <c r="E16" s="32" t="s">
        <v>1958</v>
      </c>
    </row>
    <row r="17" ht="125">
      <c r="A17" s="1" t="s">
        <v>231</v>
      </c>
      <c r="E17" s="27" t="s">
        <v>965</v>
      </c>
    </row>
    <row r="18">
      <c r="A18" s="1" t="s">
        <v>221</v>
      </c>
      <c r="B18" s="1">
        <v>3</v>
      </c>
      <c r="C18" s="26" t="s">
        <v>1961</v>
      </c>
      <c r="D18" t="s">
        <v>252</v>
      </c>
      <c r="E18" s="27" t="s">
        <v>1962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1962</v>
      </c>
    </row>
    <row r="20" ht="52">
      <c r="A20" s="1" t="s">
        <v>229</v>
      </c>
      <c r="E20" s="32" t="s">
        <v>1165</v>
      </c>
    </row>
    <row r="21" ht="150">
      <c r="A21" s="1" t="s">
        <v>231</v>
      </c>
      <c r="E21" s="27" t="s">
        <v>1288</v>
      </c>
    </row>
    <row r="22">
      <c r="A22" s="1" t="s">
        <v>221</v>
      </c>
      <c r="B22" s="1">
        <v>4</v>
      </c>
      <c r="C22" s="26" t="s">
        <v>1392</v>
      </c>
      <c r="D22" t="s">
        <v>252</v>
      </c>
      <c r="E22" s="27" t="s">
        <v>1393</v>
      </c>
      <c r="F22" s="28" t="s">
        <v>271</v>
      </c>
      <c r="G22" s="29">
        <v>14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1393</v>
      </c>
    </row>
    <row r="24" ht="52">
      <c r="A24" s="1" t="s">
        <v>229</v>
      </c>
      <c r="E24" s="32" t="s">
        <v>1963</v>
      </c>
    </row>
    <row r="25" ht="150">
      <c r="A25" s="1" t="s">
        <v>231</v>
      </c>
      <c r="E25" s="27" t="s">
        <v>962</v>
      </c>
    </row>
    <row r="26">
      <c r="A26" s="1" t="s">
        <v>221</v>
      </c>
      <c r="B26" s="1">
        <v>5</v>
      </c>
      <c r="C26" s="26" t="s">
        <v>1394</v>
      </c>
      <c r="D26" t="s">
        <v>252</v>
      </c>
      <c r="E26" s="27" t="s">
        <v>1395</v>
      </c>
      <c r="F26" s="28" t="s">
        <v>271</v>
      </c>
      <c r="G26" s="29">
        <v>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1395</v>
      </c>
    </row>
    <row r="28" ht="52">
      <c r="A28" s="1" t="s">
        <v>229</v>
      </c>
      <c r="E28" s="32" t="s">
        <v>1934</v>
      </c>
    </row>
    <row r="29" ht="125">
      <c r="A29" s="1" t="s">
        <v>231</v>
      </c>
      <c r="E29" s="27" t="s">
        <v>965</v>
      </c>
    </row>
    <row r="30" ht="25">
      <c r="A30" s="1" t="s">
        <v>221</v>
      </c>
      <c r="B30" s="1">
        <v>6</v>
      </c>
      <c r="C30" s="26" t="s">
        <v>1964</v>
      </c>
      <c r="D30" t="s">
        <v>252</v>
      </c>
      <c r="E30" s="27" t="s">
        <v>1965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1965</v>
      </c>
    </row>
    <row r="32" ht="52">
      <c r="A32" s="1" t="s">
        <v>229</v>
      </c>
      <c r="E32" s="32" t="s">
        <v>1966</v>
      </c>
    </row>
    <row r="33" ht="150">
      <c r="A33" s="1" t="s">
        <v>231</v>
      </c>
      <c r="E33" s="27" t="s">
        <v>962</v>
      </c>
    </row>
    <row r="34" ht="25">
      <c r="A34" s="1" t="s">
        <v>221</v>
      </c>
      <c r="B34" s="1">
        <v>7</v>
      </c>
      <c r="C34" s="26" t="s">
        <v>1967</v>
      </c>
      <c r="D34" t="s">
        <v>252</v>
      </c>
      <c r="E34" s="27" t="s">
        <v>1968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227</v>
      </c>
      <c r="E35" s="27" t="s">
        <v>1968</v>
      </c>
    </row>
    <row r="36" ht="52">
      <c r="A36" s="1" t="s">
        <v>229</v>
      </c>
      <c r="E36" s="32" t="s">
        <v>1966</v>
      </c>
    </row>
    <row r="37" ht="150">
      <c r="A37" s="1" t="s">
        <v>231</v>
      </c>
      <c r="E37" s="27" t="s">
        <v>962</v>
      </c>
    </row>
    <row r="38" ht="25">
      <c r="A38" s="1" t="s">
        <v>221</v>
      </c>
      <c r="B38" s="1">
        <v>8</v>
      </c>
      <c r="C38" s="26" t="s">
        <v>1969</v>
      </c>
      <c r="D38" t="s">
        <v>252</v>
      </c>
      <c r="E38" s="27" t="s">
        <v>1970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227</v>
      </c>
      <c r="E39" s="27" t="s">
        <v>1970</v>
      </c>
    </row>
    <row r="40" ht="52">
      <c r="A40" s="1" t="s">
        <v>229</v>
      </c>
      <c r="E40" s="32" t="s">
        <v>1165</v>
      </c>
    </row>
    <row r="41" ht="150">
      <c r="A41" s="1" t="s">
        <v>231</v>
      </c>
      <c r="E41" s="27" t="s">
        <v>962</v>
      </c>
    </row>
    <row r="42" ht="25">
      <c r="A42" s="1" t="s">
        <v>221</v>
      </c>
      <c r="B42" s="1">
        <v>9</v>
      </c>
      <c r="C42" s="26" t="s">
        <v>1971</v>
      </c>
      <c r="D42" t="s">
        <v>252</v>
      </c>
      <c r="E42" s="27" t="s">
        <v>1972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227</v>
      </c>
      <c r="E43" s="27" t="s">
        <v>1972</v>
      </c>
    </row>
    <row r="44" ht="52">
      <c r="A44" s="1" t="s">
        <v>229</v>
      </c>
      <c r="E44" s="32" t="s">
        <v>1165</v>
      </c>
    </row>
    <row r="45" ht="150">
      <c r="A45" s="1" t="s">
        <v>231</v>
      </c>
      <c r="E45" s="27" t="s">
        <v>962</v>
      </c>
    </row>
    <row r="46" ht="25">
      <c r="A46" s="1" t="s">
        <v>221</v>
      </c>
      <c r="B46" s="1">
        <v>10</v>
      </c>
      <c r="C46" s="26" t="s">
        <v>1973</v>
      </c>
      <c r="D46" t="s">
        <v>252</v>
      </c>
      <c r="E46" s="27" t="s">
        <v>1974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227</v>
      </c>
      <c r="E47" s="27" t="s">
        <v>1974</v>
      </c>
    </row>
    <row r="48" ht="52">
      <c r="A48" s="1" t="s">
        <v>229</v>
      </c>
      <c r="E48" s="32" t="s">
        <v>1165</v>
      </c>
    </row>
    <row r="49" ht="150">
      <c r="A49" s="1" t="s">
        <v>231</v>
      </c>
      <c r="E49" s="27" t="s">
        <v>962</v>
      </c>
    </row>
    <row r="50">
      <c r="A50" s="1" t="s">
        <v>221</v>
      </c>
      <c r="B50" s="1">
        <v>11</v>
      </c>
      <c r="C50" s="26" t="s">
        <v>1975</v>
      </c>
      <c r="D50" t="s">
        <v>252</v>
      </c>
      <c r="E50" s="27" t="s">
        <v>1976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1976</v>
      </c>
    </row>
    <row r="52" ht="52">
      <c r="A52" s="1" t="s">
        <v>229</v>
      </c>
      <c r="E52" s="32" t="s">
        <v>1165</v>
      </c>
    </row>
    <row r="53" ht="137.5">
      <c r="A53" s="1" t="s">
        <v>231</v>
      </c>
      <c r="E53" s="27" t="s">
        <v>1407</v>
      </c>
    </row>
    <row r="54">
      <c r="A54" s="1" t="s">
        <v>221</v>
      </c>
      <c r="B54" s="1">
        <v>12</v>
      </c>
      <c r="C54" s="26" t="s">
        <v>1977</v>
      </c>
      <c r="D54" t="s">
        <v>252</v>
      </c>
      <c r="E54" s="27" t="s">
        <v>1978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1978</v>
      </c>
    </row>
    <row r="56" ht="52">
      <c r="A56" s="1" t="s">
        <v>229</v>
      </c>
      <c r="E56" s="32" t="s">
        <v>1165</v>
      </c>
    </row>
    <row r="57" ht="25">
      <c r="A57" s="1" t="s">
        <v>231</v>
      </c>
      <c r="E57" s="27" t="s">
        <v>1979</v>
      </c>
    </row>
    <row r="58">
      <c r="A58" s="1" t="s">
        <v>221</v>
      </c>
      <c r="B58" s="1">
        <v>13</v>
      </c>
      <c r="C58" s="26" t="s">
        <v>1980</v>
      </c>
      <c r="D58" t="s">
        <v>252</v>
      </c>
      <c r="E58" s="27" t="s">
        <v>1981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1981</v>
      </c>
    </row>
    <row r="60" ht="52">
      <c r="A60" s="1" t="s">
        <v>229</v>
      </c>
      <c r="E60" s="32" t="s">
        <v>1165</v>
      </c>
    </row>
    <row r="61" ht="25">
      <c r="A61" s="1" t="s">
        <v>231</v>
      </c>
      <c r="E61" s="27" t="s">
        <v>1982</v>
      </c>
    </row>
    <row r="62" ht="25">
      <c r="A62" s="1" t="s">
        <v>221</v>
      </c>
      <c r="B62" s="1">
        <v>14</v>
      </c>
      <c r="C62" s="26" t="s">
        <v>1983</v>
      </c>
      <c r="D62" t="s">
        <v>252</v>
      </c>
      <c r="E62" s="27" t="s">
        <v>1984</v>
      </c>
      <c r="F62" s="28" t="s">
        <v>260</v>
      </c>
      <c r="G62" s="29">
        <v>150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 ht="25">
      <c r="A63" s="1" t="s">
        <v>227</v>
      </c>
      <c r="E63" s="27" t="s">
        <v>1984</v>
      </c>
    </row>
    <row r="64" ht="52">
      <c r="A64" s="1" t="s">
        <v>229</v>
      </c>
      <c r="E64" s="32" t="s">
        <v>1985</v>
      </c>
    </row>
    <row r="65" ht="125">
      <c r="A65" s="1" t="s">
        <v>231</v>
      </c>
      <c r="E65" s="27" t="s">
        <v>1719</v>
      </c>
    </row>
    <row r="66" ht="25">
      <c r="A66" s="1" t="s">
        <v>221</v>
      </c>
      <c r="B66" s="1">
        <v>15</v>
      </c>
      <c r="C66" s="26" t="s">
        <v>1716</v>
      </c>
      <c r="D66" t="s">
        <v>252</v>
      </c>
      <c r="E66" s="27" t="s">
        <v>1717</v>
      </c>
      <c r="F66" s="28" t="s">
        <v>260</v>
      </c>
      <c r="G66" s="29">
        <v>150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 ht="25">
      <c r="A67" s="1" t="s">
        <v>227</v>
      </c>
      <c r="E67" s="27" t="s">
        <v>1717</v>
      </c>
    </row>
    <row r="68" ht="52">
      <c r="A68" s="1" t="s">
        <v>229</v>
      </c>
      <c r="E68" s="32" t="s">
        <v>1985</v>
      </c>
    </row>
    <row r="69" ht="125">
      <c r="A69" s="1" t="s">
        <v>231</v>
      </c>
      <c r="E69" s="27" t="s">
        <v>1719</v>
      </c>
    </row>
    <row r="70">
      <c r="A70" s="1" t="s">
        <v>221</v>
      </c>
      <c r="B70" s="1">
        <v>16</v>
      </c>
      <c r="C70" s="26" t="s">
        <v>1382</v>
      </c>
      <c r="D70" t="s">
        <v>252</v>
      </c>
      <c r="E70" s="27" t="s">
        <v>1383</v>
      </c>
      <c r="F70" s="28" t="s">
        <v>260</v>
      </c>
      <c r="G70" s="29">
        <v>3750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1383</v>
      </c>
    </row>
    <row r="72" ht="52">
      <c r="A72" s="1" t="s">
        <v>229</v>
      </c>
      <c r="E72" s="32" t="s">
        <v>1986</v>
      </c>
    </row>
    <row r="73" ht="37.5">
      <c r="A73" s="1" t="s">
        <v>231</v>
      </c>
      <c r="E73" s="27" t="s">
        <v>1384</v>
      </c>
    </row>
    <row r="74" ht="25">
      <c r="A74" s="1" t="s">
        <v>221</v>
      </c>
      <c r="B74" s="1">
        <v>17</v>
      </c>
      <c r="C74" s="26" t="s">
        <v>1987</v>
      </c>
      <c r="D74" t="s">
        <v>252</v>
      </c>
      <c r="E74" s="27" t="s">
        <v>1988</v>
      </c>
      <c r="F74" s="28" t="s">
        <v>260</v>
      </c>
      <c r="G74" s="29">
        <v>150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 ht="25">
      <c r="A75" s="1" t="s">
        <v>227</v>
      </c>
      <c r="E75" s="27" t="s">
        <v>1988</v>
      </c>
    </row>
    <row r="76" ht="52">
      <c r="A76" s="1" t="s">
        <v>229</v>
      </c>
      <c r="E76" s="32" t="s">
        <v>1985</v>
      </c>
    </row>
    <row r="77" ht="75">
      <c r="A77" s="1" t="s">
        <v>231</v>
      </c>
      <c r="E77" s="27" t="s">
        <v>295</v>
      </c>
    </row>
    <row r="78">
      <c r="A78" s="1" t="s">
        <v>221</v>
      </c>
      <c r="B78" s="1">
        <v>18</v>
      </c>
      <c r="C78" s="26" t="s">
        <v>1566</v>
      </c>
      <c r="D78" t="s">
        <v>252</v>
      </c>
      <c r="E78" s="27" t="s">
        <v>1567</v>
      </c>
      <c r="F78" s="28" t="s">
        <v>260</v>
      </c>
      <c r="G78" s="29">
        <v>150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1567</v>
      </c>
    </row>
    <row r="80" ht="52">
      <c r="A80" s="1" t="s">
        <v>229</v>
      </c>
      <c r="E80" s="32" t="s">
        <v>1985</v>
      </c>
    </row>
    <row r="81" ht="250">
      <c r="A81" s="1" t="s">
        <v>231</v>
      </c>
      <c r="E81" s="27" t="s">
        <v>1568</v>
      </c>
    </row>
    <row r="82">
      <c r="A82" s="1" t="s">
        <v>221</v>
      </c>
      <c r="B82" s="1">
        <v>19</v>
      </c>
      <c r="C82" s="26" t="s">
        <v>1562</v>
      </c>
      <c r="D82" t="s">
        <v>252</v>
      </c>
      <c r="E82" s="27" t="s">
        <v>1563</v>
      </c>
      <c r="F82" s="28" t="s">
        <v>260</v>
      </c>
      <c r="G82" s="29">
        <v>300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1563</v>
      </c>
    </row>
    <row r="84" ht="52">
      <c r="A84" s="1" t="s">
        <v>229</v>
      </c>
      <c r="E84" s="32" t="s">
        <v>1575</v>
      </c>
    </row>
    <row r="85" ht="75">
      <c r="A85" s="1" t="s">
        <v>231</v>
      </c>
      <c r="E85" s="27" t="s">
        <v>1565</v>
      </c>
    </row>
    <row r="86" ht="25">
      <c r="A86" s="1" t="s">
        <v>221</v>
      </c>
      <c r="B86" s="1">
        <v>20</v>
      </c>
      <c r="C86" s="26" t="s">
        <v>1989</v>
      </c>
      <c r="D86" t="s">
        <v>252</v>
      </c>
      <c r="E86" s="27" t="s">
        <v>1990</v>
      </c>
      <c r="F86" s="28" t="s">
        <v>271</v>
      </c>
      <c r="G86" s="29">
        <v>5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1990</v>
      </c>
    </row>
    <row r="88" ht="52">
      <c r="A88" s="1" t="s">
        <v>229</v>
      </c>
      <c r="E88" s="32" t="s">
        <v>1272</v>
      </c>
    </row>
    <row r="89" ht="150">
      <c r="A89" s="1" t="s">
        <v>231</v>
      </c>
      <c r="E89" s="27" t="s">
        <v>962</v>
      </c>
    </row>
    <row r="90">
      <c r="A90" s="1" t="s">
        <v>221</v>
      </c>
      <c r="B90" s="1">
        <v>21</v>
      </c>
      <c r="C90" s="26" t="s">
        <v>1991</v>
      </c>
      <c r="D90" t="s">
        <v>252</v>
      </c>
      <c r="E90" s="27" t="s">
        <v>1992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1992</v>
      </c>
    </row>
    <row r="92" ht="52">
      <c r="A92" s="1" t="s">
        <v>229</v>
      </c>
      <c r="E92" s="32" t="s">
        <v>1966</v>
      </c>
    </row>
    <row r="93" ht="150">
      <c r="A93" s="1" t="s">
        <v>231</v>
      </c>
      <c r="E93" s="27" t="s">
        <v>962</v>
      </c>
    </row>
    <row r="94">
      <c r="A94" s="1" t="s">
        <v>221</v>
      </c>
      <c r="B94" s="1">
        <v>22</v>
      </c>
      <c r="C94" s="26" t="s">
        <v>1993</v>
      </c>
      <c r="D94" t="s">
        <v>252</v>
      </c>
      <c r="E94" s="27" t="s">
        <v>1994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1994</v>
      </c>
    </row>
    <row r="96" ht="52">
      <c r="A96" s="1" t="s">
        <v>229</v>
      </c>
      <c r="E96" s="32" t="s">
        <v>1966</v>
      </c>
    </row>
    <row r="97" ht="125">
      <c r="A97" s="1" t="s">
        <v>231</v>
      </c>
      <c r="E97" s="27" t="s">
        <v>965</v>
      </c>
    </row>
    <row r="98">
      <c r="A98" s="1" t="s">
        <v>221</v>
      </c>
      <c r="B98" s="1">
        <v>23</v>
      </c>
      <c r="C98" s="26" t="s">
        <v>1995</v>
      </c>
      <c r="D98" t="s">
        <v>252</v>
      </c>
      <c r="E98" s="27" t="s">
        <v>1996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1996</v>
      </c>
    </row>
    <row r="100" ht="52">
      <c r="A100" s="1" t="s">
        <v>229</v>
      </c>
      <c r="E100" s="32" t="s">
        <v>1165</v>
      </c>
    </row>
    <row r="101" ht="150">
      <c r="A101" s="1" t="s">
        <v>231</v>
      </c>
      <c r="E101" s="27" t="s">
        <v>1288</v>
      </c>
    </row>
    <row r="102">
      <c r="A102" s="1" t="s">
        <v>221</v>
      </c>
      <c r="B102" s="1">
        <v>24</v>
      </c>
      <c r="C102" s="26" t="s">
        <v>1466</v>
      </c>
      <c r="D102" t="s">
        <v>252</v>
      </c>
      <c r="E102" s="27" t="s">
        <v>1467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1467</v>
      </c>
    </row>
    <row r="104" ht="52">
      <c r="A104" s="1" t="s">
        <v>229</v>
      </c>
      <c r="E104" s="32" t="s">
        <v>1966</v>
      </c>
    </row>
    <row r="105" ht="150">
      <c r="A105" s="1" t="s">
        <v>231</v>
      </c>
      <c r="E105" s="27" t="s">
        <v>962</v>
      </c>
    </row>
    <row r="106">
      <c r="A106" s="1" t="s">
        <v>221</v>
      </c>
      <c r="B106" s="1">
        <v>25</v>
      </c>
      <c r="C106" s="26" t="s">
        <v>1468</v>
      </c>
      <c r="D106" t="s">
        <v>252</v>
      </c>
      <c r="E106" s="27" t="s">
        <v>1469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1469</v>
      </c>
    </row>
    <row r="108" ht="52">
      <c r="A108" s="1" t="s">
        <v>229</v>
      </c>
      <c r="E108" s="32" t="s">
        <v>1966</v>
      </c>
    </row>
    <row r="109" ht="125">
      <c r="A109" s="1" t="s">
        <v>231</v>
      </c>
      <c r="E109" s="27" t="s">
        <v>965</v>
      </c>
    </row>
    <row r="110">
      <c r="A110" s="1" t="s">
        <v>221</v>
      </c>
      <c r="B110" s="1">
        <v>26</v>
      </c>
      <c r="C110" s="26" t="s">
        <v>1997</v>
      </c>
      <c r="D110" t="s">
        <v>252</v>
      </c>
      <c r="E110" s="27" t="s">
        <v>1998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1998</v>
      </c>
    </row>
    <row r="112" ht="52">
      <c r="A112" s="1" t="s">
        <v>229</v>
      </c>
      <c r="E112" s="32" t="s">
        <v>1966</v>
      </c>
    </row>
    <row r="113" ht="150">
      <c r="A113" s="1" t="s">
        <v>231</v>
      </c>
      <c r="E113" s="27" t="s">
        <v>962</v>
      </c>
    </row>
    <row r="114">
      <c r="A114" s="1" t="s">
        <v>221</v>
      </c>
      <c r="B114" s="1">
        <v>27</v>
      </c>
      <c r="C114" s="26" t="s">
        <v>1999</v>
      </c>
      <c r="D114" t="s">
        <v>252</v>
      </c>
      <c r="E114" s="27" t="s">
        <v>2000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2000</v>
      </c>
    </row>
    <row r="116" ht="52">
      <c r="A116" s="1" t="s">
        <v>229</v>
      </c>
      <c r="E116" s="32" t="s">
        <v>1966</v>
      </c>
    </row>
    <row r="117" ht="125">
      <c r="A117" s="1" t="s">
        <v>231</v>
      </c>
      <c r="E117" s="27" t="s">
        <v>965</v>
      </c>
    </row>
    <row r="118" ht="25">
      <c r="A118" s="1" t="s">
        <v>221</v>
      </c>
      <c r="B118" s="1">
        <v>28</v>
      </c>
      <c r="C118" s="26" t="s">
        <v>2001</v>
      </c>
      <c r="D118" t="s">
        <v>252</v>
      </c>
      <c r="E118" s="27" t="s">
        <v>2002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 ht="25">
      <c r="A119" s="1" t="s">
        <v>227</v>
      </c>
      <c r="E119" s="27" t="s">
        <v>2002</v>
      </c>
    </row>
    <row r="120" ht="52">
      <c r="A120" s="1" t="s">
        <v>229</v>
      </c>
      <c r="E120" s="32" t="s">
        <v>1165</v>
      </c>
    </row>
    <row r="121" ht="150">
      <c r="A121" s="1" t="s">
        <v>231</v>
      </c>
      <c r="E121" s="27" t="s">
        <v>962</v>
      </c>
    </row>
    <row r="122">
      <c r="A122" s="1" t="s">
        <v>221</v>
      </c>
      <c r="B122" s="1">
        <v>29</v>
      </c>
      <c r="C122" s="26" t="s">
        <v>2003</v>
      </c>
      <c r="D122" t="s">
        <v>252</v>
      </c>
      <c r="E122" s="27" t="s">
        <v>2004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2004</v>
      </c>
    </row>
    <row r="124" ht="52">
      <c r="A124" s="1" t="s">
        <v>229</v>
      </c>
      <c r="E124" s="32" t="s">
        <v>1165</v>
      </c>
    </row>
    <row r="125" ht="150">
      <c r="A125" s="1" t="s">
        <v>231</v>
      </c>
      <c r="E125" s="27" t="s">
        <v>1288</v>
      </c>
    </row>
    <row r="126">
      <c r="A126" s="1" t="s">
        <v>221</v>
      </c>
      <c r="B126" s="1">
        <v>30</v>
      </c>
      <c r="C126" s="26" t="s">
        <v>2005</v>
      </c>
      <c r="D126" t="s">
        <v>252</v>
      </c>
      <c r="E126" s="27" t="s">
        <v>2006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2006</v>
      </c>
    </row>
    <row r="128" ht="52">
      <c r="A128" s="1" t="s">
        <v>229</v>
      </c>
      <c r="E128" s="32" t="s">
        <v>1165</v>
      </c>
    </row>
    <row r="129" ht="137.5">
      <c r="A129" s="1" t="s">
        <v>231</v>
      </c>
      <c r="E129" s="27" t="s">
        <v>1407</v>
      </c>
    </row>
    <row r="130">
      <c r="A130" s="1" t="s">
        <v>221</v>
      </c>
      <c r="B130" s="1">
        <v>31</v>
      </c>
      <c r="C130" s="26" t="s">
        <v>1460</v>
      </c>
      <c r="D130" t="s">
        <v>252</v>
      </c>
      <c r="E130" s="27" t="s">
        <v>1461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1461</v>
      </c>
    </row>
    <row r="132" ht="52">
      <c r="A132" s="1" t="s">
        <v>229</v>
      </c>
      <c r="E132" s="32" t="s">
        <v>1165</v>
      </c>
    </row>
    <row r="133" ht="175">
      <c r="A133" s="1" t="s">
        <v>231</v>
      </c>
      <c r="E133" s="27" t="s">
        <v>1459</v>
      </c>
    </row>
    <row r="134">
      <c r="A134" s="1" t="s">
        <v>221</v>
      </c>
      <c r="B134" s="1">
        <v>32</v>
      </c>
      <c r="C134" s="26" t="s">
        <v>1462</v>
      </c>
      <c r="D134" t="s">
        <v>252</v>
      </c>
      <c r="E134" s="27" t="s">
        <v>1463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1463</v>
      </c>
    </row>
    <row r="136" ht="52">
      <c r="A136" s="1" t="s">
        <v>229</v>
      </c>
      <c r="E136" s="32" t="s">
        <v>1165</v>
      </c>
    </row>
    <row r="137" ht="175">
      <c r="A137" s="1" t="s">
        <v>231</v>
      </c>
      <c r="E137" s="27" t="s">
        <v>1459</v>
      </c>
    </row>
    <row r="138" ht="13">
      <c r="A138" s="1" t="s">
        <v>218</v>
      </c>
      <c r="C138" s="22" t="s">
        <v>1147</v>
      </c>
      <c r="E138" s="23" t="s">
        <v>1148</v>
      </c>
      <c r="L138" s="24">
        <f>SUMIFS(L139:L154,A139:A154,"P")</f>
        <v>0</v>
      </c>
      <c r="M138" s="24">
        <f>SUMIFS(M139:M154,A139:A154,"P")</f>
        <v>0</v>
      </c>
      <c r="N138" s="25"/>
    </row>
    <row r="139">
      <c r="A139" s="1" t="s">
        <v>221</v>
      </c>
      <c r="B139" s="1">
        <v>33</v>
      </c>
      <c r="C139" s="26" t="s">
        <v>1961</v>
      </c>
      <c r="D139" t="s">
        <v>249</v>
      </c>
      <c r="E139" s="27" t="s">
        <v>1962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1962</v>
      </c>
    </row>
    <row r="141" ht="52">
      <c r="A141" s="1" t="s">
        <v>229</v>
      </c>
      <c r="E141" s="32" t="s">
        <v>1165</v>
      </c>
    </row>
    <row r="142" ht="150">
      <c r="A142" s="1" t="s">
        <v>231</v>
      </c>
      <c r="E142" s="27" t="s">
        <v>1288</v>
      </c>
    </row>
    <row r="143">
      <c r="A143" s="1" t="s">
        <v>221</v>
      </c>
      <c r="B143" s="1">
        <v>34</v>
      </c>
      <c r="C143" s="26" t="s">
        <v>2007</v>
      </c>
      <c r="D143" t="s">
        <v>252</v>
      </c>
      <c r="E143" s="27" t="s">
        <v>2008</v>
      </c>
      <c r="F143" s="28" t="s">
        <v>260</v>
      </c>
      <c r="G143" s="29">
        <v>10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2008</v>
      </c>
    </row>
    <row r="145" ht="52">
      <c r="A145" s="1" t="s">
        <v>229</v>
      </c>
      <c r="E145" s="32" t="s">
        <v>1597</v>
      </c>
    </row>
    <row r="146" ht="150">
      <c r="A146" s="1" t="s">
        <v>231</v>
      </c>
      <c r="E146" s="27" t="s">
        <v>1044</v>
      </c>
    </row>
    <row r="147">
      <c r="A147" s="1" t="s">
        <v>221</v>
      </c>
      <c r="B147" s="1">
        <v>35</v>
      </c>
      <c r="C147" s="26" t="s">
        <v>1293</v>
      </c>
      <c r="D147" t="s">
        <v>252</v>
      </c>
      <c r="E147" s="27" t="s">
        <v>1294</v>
      </c>
      <c r="F147" s="28" t="s">
        <v>908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1294</v>
      </c>
    </row>
    <row r="149" ht="52">
      <c r="A149" s="1" t="s">
        <v>229</v>
      </c>
      <c r="E149" s="32" t="s">
        <v>1165</v>
      </c>
    </row>
    <row r="150" ht="25">
      <c r="A150" s="1" t="s">
        <v>231</v>
      </c>
      <c r="E150" s="27" t="s">
        <v>2009</v>
      </c>
    </row>
    <row r="151" ht="37.5">
      <c r="A151" s="1" t="s">
        <v>221</v>
      </c>
      <c r="B151" s="1">
        <v>36</v>
      </c>
      <c r="C151" s="26" t="s">
        <v>237</v>
      </c>
      <c r="D151" t="s">
        <v>238</v>
      </c>
      <c r="E151" s="27" t="s">
        <v>239</v>
      </c>
      <c r="F151" s="28" t="s">
        <v>225</v>
      </c>
      <c r="G151" s="29">
        <v>0.27000000000000002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228</v>
      </c>
    </row>
    <row r="153" ht="52">
      <c r="A153" s="1" t="s">
        <v>229</v>
      </c>
      <c r="E153" s="32" t="s">
        <v>2010</v>
      </c>
    </row>
    <row r="154" ht="87.5">
      <c r="A154" s="1" t="s">
        <v>231</v>
      </c>
      <c r="E154" s="27" t="s">
        <v>232</v>
      </c>
    </row>
    <row r="155" ht="13">
      <c r="A155" s="1" t="s">
        <v>218</v>
      </c>
      <c r="C155" s="22" t="s">
        <v>199</v>
      </c>
      <c r="E155" s="23" t="s">
        <v>1157</v>
      </c>
      <c r="L155" s="24">
        <f>SUMIFS(L156:L167,A156:A167,"P")</f>
        <v>0</v>
      </c>
      <c r="M155" s="24">
        <f>SUMIFS(M156:M167,A156:A167,"P")</f>
        <v>0</v>
      </c>
      <c r="N155" s="25"/>
    </row>
    <row r="156">
      <c r="A156" s="1" t="s">
        <v>221</v>
      </c>
      <c r="B156" s="1">
        <v>37</v>
      </c>
      <c r="C156" s="26" t="s">
        <v>1420</v>
      </c>
      <c r="D156" t="s">
        <v>252</v>
      </c>
      <c r="E156" s="27" t="s">
        <v>1421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226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1421</v>
      </c>
    </row>
    <row r="158" ht="52">
      <c r="A158" s="1" t="s">
        <v>229</v>
      </c>
      <c r="E158" s="32" t="s">
        <v>1165</v>
      </c>
    </row>
    <row r="159" ht="25">
      <c r="A159" s="1" t="s">
        <v>231</v>
      </c>
      <c r="E159" s="27" t="s">
        <v>2011</v>
      </c>
    </row>
    <row r="160">
      <c r="A160" s="1" t="s">
        <v>221</v>
      </c>
      <c r="B160" s="1">
        <v>38</v>
      </c>
      <c r="C160" s="26" t="s">
        <v>1305</v>
      </c>
      <c r="D160" t="s">
        <v>252</v>
      </c>
      <c r="E160" s="27" t="s">
        <v>1306</v>
      </c>
      <c r="F160" s="28" t="s">
        <v>716</v>
      </c>
      <c r="G160" s="29">
        <v>40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1306</v>
      </c>
    </row>
    <row r="162" ht="52">
      <c r="A162" s="1" t="s">
        <v>229</v>
      </c>
      <c r="E162" s="32" t="s">
        <v>1311</v>
      </c>
    </row>
    <row r="163" ht="87.5">
      <c r="A163" s="1" t="s">
        <v>231</v>
      </c>
      <c r="E163" s="27" t="s">
        <v>1308</v>
      </c>
    </row>
    <row r="164">
      <c r="A164" s="1" t="s">
        <v>221</v>
      </c>
      <c r="B164" s="1">
        <v>39</v>
      </c>
      <c r="C164" s="26" t="s">
        <v>1423</v>
      </c>
      <c r="D164" t="s">
        <v>252</v>
      </c>
      <c r="E164" s="27" t="s">
        <v>1319</v>
      </c>
      <c r="F164" s="28" t="s">
        <v>271</v>
      </c>
      <c r="G164" s="29">
        <v>1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1319</v>
      </c>
    </row>
    <row r="166" ht="52">
      <c r="A166" s="1" t="s">
        <v>229</v>
      </c>
      <c r="E166" s="32" t="s">
        <v>1165</v>
      </c>
    </row>
    <row r="167" ht="87.5">
      <c r="A167" s="1" t="s">
        <v>231</v>
      </c>
      <c r="E167" s="27" t="s">
        <v>1424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COUNTIFS(L8:L636,"=0",A8:A636,"P")+COUNTIFS(L8:L636,"",A8:A636,"P")+SUM(Q8:Q636)</f>
        <v>0</v>
      </c>
    </row>
    <row r="8" ht="13">
      <c r="A8" s="1" t="s">
        <v>216</v>
      </c>
      <c r="C8" s="22" t="s">
        <v>217</v>
      </c>
      <c r="E8" s="23" t="s">
        <v>15</v>
      </c>
      <c r="L8" s="24">
        <f>L9+L30+L43</f>
        <v>0</v>
      </c>
      <c r="M8" s="24">
        <f>M9+M30+M43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SUMIFS(L10:L29,A10:A29,"P")</f>
        <v>0</v>
      </c>
      <c r="M9" s="24">
        <f>SUMIFS(M10:M29,A10:A29,"P")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68.200000000000003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230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75.5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236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29.5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240</v>
      </c>
    </row>
    <row r="21" ht="87.5">
      <c r="A21" s="1" t="s">
        <v>231</v>
      </c>
      <c r="E21" s="27" t="s">
        <v>232</v>
      </c>
    </row>
    <row r="22" ht="37.5">
      <c r="A22" s="1" t="s">
        <v>221</v>
      </c>
      <c r="B22" s="1">
        <v>4</v>
      </c>
      <c r="C22" s="26" t="s">
        <v>241</v>
      </c>
      <c r="D22" t="s">
        <v>242</v>
      </c>
      <c r="E22" s="27" t="s">
        <v>243</v>
      </c>
      <c r="F22" s="28" t="s">
        <v>225</v>
      </c>
      <c r="G22" s="29">
        <v>0.90000000000000002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244</v>
      </c>
    </row>
    <row r="25" ht="87.5">
      <c r="A25" s="1" t="s">
        <v>231</v>
      </c>
      <c r="E25" s="27" t="s">
        <v>232</v>
      </c>
    </row>
    <row r="26" ht="37.5">
      <c r="A26" s="1" t="s">
        <v>221</v>
      </c>
      <c r="B26" s="1">
        <v>5</v>
      </c>
      <c r="C26" s="26" t="s">
        <v>245</v>
      </c>
      <c r="D26" t="s">
        <v>246</v>
      </c>
      <c r="E26" s="27" t="s">
        <v>247</v>
      </c>
      <c r="F26" s="28" t="s">
        <v>225</v>
      </c>
      <c r="G26" s="29">
        <v>0.81599999999999995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248</v>
      </c>
    </row>
    <row r="29" ht="87.5">
      <c r="A29" s="1" t="s">
        <v>231</v>
      </c>
      <c r="E29" s="27" t="s">
        <v>232</v>
      </c>
    </row>
    <row r="30" ht="13">
      <c r="A30" s="1" t="s">
        <v>218</v>
      </c>
      <c r="C30" s="22" t="s">
        <v>249</v>
      </c>
      <c r="E30" s="23" t="s">
        <v>250</v>
      </c>
      <c r="L30" s="24">
        <f>SUMIFS(L31:L42,A31:A42,"P")</f>
        <v>0</v>
      </c>
      <c r="M30" s="24">
        <f>SUMIFS(M31:M42,A31:A42,"P")</f>
        <v>0</v>
      </c>
      <c r="N30" s="25"/>
    </row>
    <row r="31">
      <c r="A31" s="1" t="s">
        <v>221</v>
      </c>
      <c r="B31" s="1">
        <v>7</v>
      </c>
      <c r="C31" s="26" t="s">
        <v>251</v>
      </c>
      <c r="D31" t="s">
        <v>252</v>
      </c>
      <c r="E31" s="27" t="s">
        <v>253</v>
      </c>
      <c r="F31" s="28" t="s">
        <v>254</v>
      </c>
      <c r="G31" s="29">
        <v>2491.2800000000002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256</v>
      </c>
    </row>
    <row r="34" ht="337.5">
      <c r="A34" s="1" t="s">
        <v>231</v>
      </c>
      <c r="E34" s="27" t="s">
        <v>257</v>
      </c>
    </row>
    <row r="35">
      <c r="A35" s="1" t="s">
        <v>221</v>
      </c>
      <c r="B35" s="1">
        <v>8</v>
      </c>
      <c r="C35" s="26" t="s">
        <v>258</v>
      </c>
      <c r="D35" t="s">
        <v>252</v>
      </c>
      <c r="E35" s="27" t="s">
        <v>259</v>
      </c>
      <c r="F35" s="28" t="s">
        <v>260</v>
      </c>
      <c r="G35" s="29">
        <v>745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261</v>
      </c>
    </row>
    <row r="38" ht="75">
      <c r="A38" s="1" t="s">
        <v>231</v>
      </c>
      <c r="E38" s="27" t="s">
        <v>262</v>
      </c>
    </row>
    <row r="39">
      <c r="A39" s="1" t="s">
        <v>221</v>
      </c>
      <c r="B39" s="1">
        <v>9</v>
      </c>
      <c r="C39" s="26" t="s">
        <v>263</v>
      </c>
      <c r="D39" t="s">
        <v>252</v>
      </c>
      <c r="E39" s="27" t="s">
        <v>264</v>
      </c>
      <c r="F39" s="28" t="s">
        <v>254</v>
      </c>
      <c r="G39" s="29">
        <v>2420.596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265</v>
      </c>
    </row>
    <row r="42" ht="250">
      <c r="A42" s="1" t="s">
        <v>231</v>
      </c>
      <c r="E42" s="27" t="s">
        <v>266</v>
      </c>
    </row>
    <row r="43" ht="13">
      <c r="A43" s="1" t="s">
        <v>218</v>
      </c>
      <c r="C43" s="22" t="s">
        <v>267</v>
      </c>
      <c r="E43" s="23" t="s">
        <v>268</v>
      </c>
      <c r="L43" s="24">
        <f>SUMIFS(L44:L635,A44:A635,"P")</f>
        <v>0</v>
      </c>
      <c r="M43" s="24">
        <f>SUMIFS(M44:M635,A44:A635,"P")</f>
        <v>0</v>
      </c>
      <c r="N43" s="25"/>
    </row>
    <row r="44">
      <c r="A44" s="1" t="s">
        <v>221</v>
      </c>
      <c r="B44" s="1">
        <v>10</v>
      </c>
      <c r="C44" s="26" t="s">
        <v>269</v>
      </c>
      <c r="D44" t="s">
        <v>252</v>
      </c>
      <c r="E44" s="27" t="s">
        <v>270</v>
      </c>
      <c r="F44" s="28" t="s">
        <v>271</v>
      </c>
      <c r="G44" s="29">
        <v>95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26">
      <c r="A46" s="1" t="s">
        <v>229</v>
      </c>
      <c r="E46" s="32" t="s">
        <v>272</v>
      </c>
    </row>
    <row r="47" ht="75">
      <c r="A47" s="1" t="s">
        <v>231</v>
      </c>
      <c r="E47" s="27" t="s">
        <v>273</v>
      </c>
    </row>
    <row r="48">
      <c r="A48" s="1" t="s">
        <v>221</v>
      </c>
      <c r="B48" s="1">
        <v>11</v>
      </c>
      <c r="C48" s="26" t="s">
        <v>274</v>
      </c>
      <c r="D48" t="s">
        <v>252</v>
      </c>
      <c r="E48" s="27" t="s">
        <v>275</v>
      </c>
      <c r="F48" s="28" t="s">
        <v>260</v>
      </c>
      <c r="G48" s="29">
        <v>2742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276</v>
      </c>
    </row>
    <row r="51" ht="75">
      <c r="A51" s="1" t="s">
        <v>231</v>
      </c>
      <c r="E51" s="27" t="s">
        <v>277</v>
      </c>
    </row>
    <row r="52">
      <c r="A52" s="1" t="s">
        <v>221</v>
      </c>
      <c r="B52" s="1">
        <v>12</v>
      </c>
      <c r="C52" s="26" t="s">
        <v>278</v>
      </c>
      <c r="D52" t="s">
        <v>252</v>
      </c>
      <c r="E52" s="27" t="s">
        <v>279</v>
      </c>
      <c r="F52" s="28" t="s">
        <v>260</v>
      </c>
      <c r="G52" s="29">
        <v>3766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280</v>
      </c>
    </row>
    <row r="55" ht="75">
      <c r="A55" s="1" t="s">
        <v>231</v>
      </c>
      <c r="E55" s="27" t="s">
        <v>277</v>
      </c>
    </row>
    <row r="56">
      <c r="A56" s="1" t="s">
        <v>221</v>
      </c>
      <c r="B56" s="1">
        <v>13</v>
      </c>
      <c r="C56" s="26" t="s">
        <v>281</v>
      </c>
      <c r="D56" t="s">
        <v>252</v>
      </c>
      <c r="E56" s="27" t="s">
        <v>282</v>
      </c>
      <c r="F56" s="28" t="s">
        <v>260</v>
      </c>
      <c r="G56" s="29">
        <v>1630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283</v>
      </c>
    </row>
    <row r="59" ht="75">
      <c r="A59" s="1" t="s">
        <v>231</v>
      </c>
      <c r="E59" s="27" t="s">
        <v>277</v>
      </c>
    </row>
    <row r="60">
      <c r="A60" s="1" t="s">
        <v>221</v>
      </c>
      <c r="B60" s="1">
        <v>14</v>
      </c>
      <c r="C60" s="26" t="s">
        <v>284</v>
      </c>
      <c r="D60" t="s">
        <v>252</v>
      </c>
      <c r="E60" s="27" t="s">
        <v>285</v>
      </c>
      <c r="F60" s="28" t="s">
        <v>260</v>
      </c>
      <c r="G60" s="29">
        <v>7843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286</v>
      </c>
    </row>
    <row r="63" ht="87.5">
      <c r="A63" s="1" t="s">
        <v>231</v>
      </c>
      <c r="E63" s="27" t="s">
        <v>287</v>
      </c>
    </row>
    <row r="64">
      <c r="A64" s="1" t="s">
        <v>221</v>
      </c>
      <c r="B64" s="1">
        <v>15</v>
      </c>
      <c r="C64" s="26" t="s">
        <v>288</v>
      </c>
      <c r="D64" t="s">
        <v>252</v>
      </c>
      <c r="E64" s="27" t="s">
        <v>289</v>
      </c>
      <c r="F64" s="28" t="s">
        <v>260</v>
      </c>
      <c r="G64" s="29">
        <v>600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26">
      <c r="A66" s="1" t="s">
        <v>229</v>
      </c>
      <c r="E66" s="32" t="s">
        <v>290</v>
      </c>
    </row>
    <row r="67" ht="112.5">
      <c r="A67" s="1" t="s">
        <v>231</v>
      </c>
      <c r="E67" s="27" t="s">
        <v>291</v>
      </c>
    </row>
    <row r="68">
      <c r="A68" s="1" t="s">
        <v>221</v>
      </c>
      <c r="B68" s="1">
        <v>16</v>
      </c>
      <c r="C68" s="26" t="s">
        <v>292</v>
      </c>
      <c r="D68" t="s">
        <v>252</v>
      </c>
      <c r="E68" s="27" t="s">
        <v>293</v>
      </c>
      <c r="F68" s="28" t="s">
        <v>260</v>
      </c>
      <c r="G68" s="29">
        <v>955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294</v>
      </c>
    </row>
    <row r="71" ht="75">
      <c r="A71" s="1" t="s">
        <v>231</v>
      </c>
      <c r="E71" s="27" t="s">
        <v>295</v>
      </c>
    </row>
    <row r="72">
      <c r="A72" s="1" t="s">
        <v>221</v>
      </c>
      <c r="B72" s="1">
        <v>17</v>
      </c>
      <c r="C72" s="26" t="s">
        <v>296</v>
      </c>
      <c r="D72" t="s">
        <v>252</v>
      </c>
      <c r="E72" s="27" t="s">
        <v>297</v>
      </c>
      <c r="F72" s="28" t="s">
        <v>260</v>
      </c>
      <c r="G72" s="29">
        <v>3385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">
      <c r="A74" s="1" t="s">
        <v>229</v>
      </c>
      <c r="E74" s="32" t="s">
        <v>298</v>
      </c>
    </row>
    <row r="75" ht="75">
      <c r="A75" s="1" t="s">
        <v>231</v>
      </c>
      <c r="E75" s="27" t="s">
        <v>295</v>
      </c>
    </row>
    <row r="76">
      <c r="A76" s="1" t="s">
        <v>221</v>
      </c>
      <c r="B76" s="1">
        <v>18</v>
      </c>
      <c r="C76" s="26" t="s">
        <v>299</v>
      </c>
      <c r="D76" t="s">
        <v>252</v>
      </c>
      <c r="E76" s="27" t="s">
        <v>300</v>
      </c>
      <c r="F76" s="28" t="s">
        <v>260</v>
      </c>
      <c r="G76" s="29">
        <v>1270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301</v>
      </c>
    </row>
    <row r="79" ht="75">
      <c r="A79" s="1" t="s">
        <v>231</v>
      </c>
      <c r="E79" s="27" t="s">
        <v>295</v>
      </c>
    </row>
    <row r="80">
      <c r="A80" s="1" t="s">
        <v>221</v>
      </c>
      <c r="B80" s="1">
        <v>19</v>
      </c>
      <c r="C80" s="26" t="s">
        <v>302</v>
      </c>
      <c r="D80" t="s">
        <v>252</v>
      </c>
      <c r="E80" s="27" t="s">
        <v>303</v>
      </c>
      <c r="F80" s="28" t="s">
        <v>260</v>
      </c>
      <c r="G80" s="29">
        <v>110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">
      <c r="A82" s="1" t="s">
        <v>229</v>
      </c>
      <c r="E82" s="32" t="s">
        <v>304</v>
      </c>
    </row>
    <row r="83" ht="75">
      <c r="A83" s="1" t="s">
        <v>231</v>
      </c>
      <c r="E83" s="27" t="s">
        <v>295</v>
      </c>
    </row>
    <row r="84">
      <c r="A84" s="1" t="s">
        <v>221</v>
      </c>
      <c r="B84" s="1">
        <v>20</v>
      </c>
      <c r="C84" s="26" t="s">
        <v>305</v>
      </c>
      <c r="D84" t="s">
        <v>252</v>
      </c>
      <c r="E84" s="27" t="s">
        <v>306</v>
      </c>
      <c r="F84" s="28" t="s">
        <v>307</v>
      </c>
      <c r="G84" s="29">
        <v>191.77500000000001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308</v>
      </c>
    </row>
    <row r="87" ht="75">
      <c r="A87" s="1" t="s">
        <v>231</v>
      </c>
      <c r="E87" s="27" t="s">
        <v>309</v>
      </c>
    </row>
    <row r="88">
      <c r="A88" s="1" t="s">
        <v>221</v>
      </c>
      <c r="B88" s="1">
        <v>21</v>
      </c>
      <c r="C88" s="26" t="s">
        <v>310</v>
      </c>
      <c r="D88" t="s">
        <v>252</v>
      </c>
      <c r="E88" s="27" t="s">
        <v>311</v>
      </c>
      <c r="F88" s="28" t="s">
        <v>307</v>
      </c>
      <c r="G88" s="29">
        <v>556.60000000000002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">
      <c r="A90" s="1" t="s">
        <v>229</v>
      </c>
      <c r="E90" s="32" t="s">
        <v>312</v>
      </c>
    </row>
    <row r="91" ht="75">
      <c r="A91" s="1" t="s">
        <v>231</v>
      </c>
      <c r="E91" s="27" t="s">
        <v>309</v>
      </c>
    </row>
    <row r="92">
      <c r="A92" s="1" t="s">
        <v>221</v>
      </c>
      <c r="B92" s="1">
        <v>22</v>
      </c>
      <c r="C92" s="26" t="s">
        <v>313</v>
      </c>
      <c r="D92" t="s">
        <v>252</v>
      </c>
      <c r="E92" s="27" t="s">
        <v>314</v>
      </c>
      <c r="F92" s="28" t="s">
        <v>307</v>
      </c>
      <c r="G92" s="29">
        <v>99.215000000000003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315</v>
      </c>
    </row>
    <row r="95" ht="75">
      <c r="A95" s="1" t="s">
        <v>231</v>
      </c>
      <c r="E95" s="27" t="s">
        <v>309</v>
      </c>
    </row>
    <row r="96">
      <c r="A96" s="1" t="s">
        <v>221</v>
      </c>
      <c r="B96" s="1">
        <v>23</v>
      </c>
      <c r="C96" s="26" t="s">
        <v>316</v>
      </c>
      <c r="D96" t="s">
        <v>252</v>
      </c>
      <c r="E96" s="27" t="s">
        <v>317</v>
      </c>
      <c r="F96" s="28" t="s">
        <v>307</v>
      </c>
      <c r="G96" s="29">
        <v>550.74000000000001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">
      <c r="A98" s="1" t="s">
        <v>229</v>
      </c>
      <c r="E98" s="32" t="s">
        <v>318</v>
      </c>
    </row>
    <row r="99" ht="75">
      <c r="A99" s="1" t="s">
        <v>231</v>
      </c>
      <c r="E99" s="27" t="s">
        <v>309</v>
      </c>
    </row>
    <row r="100">
      <c r="A100" s="1" t="s">
        <v>221</v>
      </c>
      <c r="B100" s="1">
        <v>24</v>
      </c>
      <c r="C100" s="26" t="s">
        <v>319</v>
      </c>
      <c r="D100" t="s">
        <v>252</v>
      </c>
      <c r="E100" s="27" t="s">
        <v>320</v>
      </c>
      <c r="F100" s="28" t="s">
        <v>307</v>
      </c>
      <c r="G100" s="29">
        <v>191.77500000000001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39">
      <c r="A102" s="1" t="s">
        <v>229</v>
      </c>
      <c r="E102" s="32" t="s">
        <v>308</v>
      </c>
    </row>
    <row r="103" ht="187.5">
      <c r="A103" s="1" t="s">
        <v>231</v>
      </c>
      <c r="E103" s="27" t="s">
        <v>321</v>
      </c>
    </row>
    <row r="104">
      <c r="A104" s="1" t="s">
        <v>221</v>
      </c>
      <c r="B104" s="1">
        <v>25</v>
      </c>
      <c r="C104" s="26" t="s">
        <v>322</v>
      </c>
      <c r="D104" t="s">
        <v>252</v>
      </c>
      <c r="E104" s="27" t="s">
        <v>323</v>
      </c>
      <c r="F104" s="28" t="s">
        <v>307</v>
      </c>
      <c r="G104" s="29">
        <v>556.60000000000002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 ht="39">
      <c r="A106" s="1" t="s">
        <v>229</v>
      </c>
      <c r="E106" s="32" t="s">
        <v>312</v>
      </c>
    </row>
    <row r="107" ht="187.5">
      <c r="A107" s="1" t="s">
        <v>231</v>
      </c>
      <c r="E107" s="27" t="s">
        <v>321</v>
      </c>
    </row>
    <row r="108">
      <c r="A108" s="1" t="s">
        <v>221</v>
      </c>
      <c r="B108" s="1">
        <v>26</v>
      </c>
      <c r="C108" s="26" t="s">
        <v>324</v>
      </c>
      <c r="D108" t="s">
        <v>252</v>
      </c>
      <c r="E108" s="27" t="s">
        <v>325</v>
      </c>
      <c r="F108" s="28" t="s">
        <v>307</v>
      </c>
      <c r="G108" s="29">
        <v>99.215000000000003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39">
      <c r="A110" s="1" t="s">
        <v>229</v>
      </c>
      <c r="E110" s="32" t="s">
        <v>315</v>
      </c>
    </row>
    <row r="111" ht="187.5">
      <c r="A111" s="1" t="s">
        <v>231</v>
      </c>
      <c r="E111" s="27" t="s">
        <v>321</v>
      </c>
    </row>
    <row r="112">
      <c r="A112" s="1" t="s">
        <v>221</v>
      </c>
      <c r="B112" s="1">
        <v>27</v>
      </c>
      <c r="C112" s="26" t="s">
        <v>326</v>
      </c>
      <c r="D112" t="s">
        <v>252</v>
      </c>
      <c r="E112" s="27" t="s">
        <v>327</v>
      </c>
      <c r="F112" s="28" t="s">
        <v>307</v>
      </c>
      <c r="G112" s="29">
        <v>550.74000000000001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">
      <c r="A114" s="1" t="s">
        <v>229</v>
      </c>
      <c r="E114" s="32" t="s">
        <v>318</v>
      </c>
    </row>
    <row r="115" ht="187.5">
      <c r="A115" s="1" t="s">
        <v>231</v>
      </c>
      <c r="E115" s="27" t="s">
        <v>321</v>
      </c>
    </row>
    <row r="116">
      <c r="A116" s="1" t="s">
        <v>221</v>
      </c>
      <c r="B116" s="1">
        <v>28</v>
      </c>
      <c r="C116" s="26" t="s">
        <v>328</v>
      </c>
      <c r="D116" t="s">
        <v>252</v>
      </c>
      <c r="E116" s="27" t="s">
        <v>329</v>
      </c>
      <c r="F116" s="28" t="s">
        <v>260</v>
      </c>
      <c r="G116" s="29">
        <v>40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26">
      <c r="A118" s="1" t="s">
        <v>229</v>
      </c>
      <c r="E118" s="32" t="s">
        <v>330</v>
      </c>
    </row>
    <row r="119" ht="125">
      <c r="A119" s="1" t="s">
        <v>231</v>
      </c>
      <c r="E119" s="27" t="s">
        <v>331</v>
      </c>
    </row>
    <row r="120">
      <c r="A120" s="1" t="s">
        <v>221</v>
      </c>
      <c r="B120" s="1">
        <v>29</v>
      </c>
      <c r="C120" s="26" t="s">
        <v>332</v>
      </c>
      <c r="D120" t="s">
        <v>252</v>
      </c>
      <c r="E120" s="27" t="s">
        <v>333</v>
      </c>
      <c r="F120" s="28" t="s">
        <v>260</v>
      </c>
      <c r="G120" s="29">
        <v>80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26">
      <c r="A122" s="1" t="s">
        <v>229</v>
      </c>
      <c r="E122" s="32" t="s">
        <v>334</v>
      </c>
    </row>
    <row r="123" ht="112.5">
      <c r="A123" s="1" t="s">
        <v>231</v>
      </c>
      <c r="E123" s="27" t="s">
        <v>335</v>
      </c>
    </row>
    <row r="124">
      <c r="A124" s="1" t="s">
        <v>221</v>
      </c>
      <c r="B124" s="1">
        <v>30</v>
      </c>
      <c r="C124" s="26" t="s">
        <v>336</v>
      </c>
      <c r="D124" t="s">
        <v>252</v>
      </c>
      <c r="E124" s="27" t="s">
        <v>337</v>
      </c>
      <c r="F124" s="28" t="s">
        <v>260</v>
      </c>
      <c r="G124" s="29">
        <v>80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26">
      <c r="A126" s="1" t="s">
        <v>229</v>
      </c>
      <c r="E126" s="32" t="s">
        <v>334</v>
      </c>
    </row>
    <row r="127" ht="112.5">
      <c r="A127" s="1" t="s">
        <v>231</v>
      </c>
      <c r="E127" s="27" t="s">
        <v>338</v>
      </c>
    </row>
    <row r="128" ht="25">
      <c r="A128" s="1" t="s">
        <v>221</v>
      </c>
      <c r="B128" s="1">
        <v>31</v>
      </c>
      <c r="C128" s="26" t="s">
        <v>339</v>
      </c>
      <c r="D128" t="s">
        <v>252</v>
      </c>
      <c r="E128" s="27" t="s">
        <v>340</v>
      </c>
      <c r="F128" s="28" t="s">
        <v>271</v>
      </c>
      <c r="G128" s="29">
        <v>2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">
      <c r="A130" s="1" t="s">
        <v>229</v>
      </c>
      <c r="E130" s="32" t="s">
        <v>341</v>
      </c>
    </row>
    <row r="131" ht="125">
      <c r="A131" s="1" t="s">
        <v>231</v>
      </c>
      <c r="E131" s="27" t="s">
        <v>342</v>
      </c>
    </row>
    <row r="132" ht="25">
      <c r="A132" s="1" t="s">
        <v>221</v>
      </c>
      <c r="B132" s="1">
        <v>32</v>
      </c>
      <c r="C132" s="26" t="s">
        <v>343</v>
      </c>
      <c r="D132" t="s">
        <v>252</v>
      </c>
      <c r="E132" s="27" t="s">
        <v>344</v>
      </c>
      <c r="F132" s="28" t="s">
        <v>271</v>
      </c>
      <c r="G132" s="29">
        <v>2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39">
      <c r="A134" s="1" t="s">
        <v>229</v>
      </c>
      <c r="E134" s="32" t="s">
        <v>341</v>
      </c>
    </row>
    <row r="135" ht="125">
      <c r="A135" s="1" t="s">
        <v>231</v>
      </c>
      <c r="E135" s="27" t="s">
        <v>345</v>
      </c>
    </row>
    <row r="136">
      <c r="A136" s="1" t="s">
        <v>221</v>
      </c>
      <c r="B136" s="1">
        <v>33</v>
      </c>
      <c r="C136" s="26" t="s">
        <v>346</v>
      </c>
      <c r="D136" t="s">
        <v>252</v>
      </c>
      <c r="E136" s="27" t="s">
        <v>347</v>
      </c>
      <c r="F136" s="28" t="s">
        <v>271</v>
      </c>
      <c r="G136" s="29">
        <v>1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252</v>
      </c>
    </row>
    <row r="138" ht="39">
      <c r="A138" s="1" t="s">
        <v>229</v>
      </c>
      <c r="E138" s="32" t="s">
        <v>348</v>
      </c>
    </row>
    <row r="139" ht="125">
      <c r="A139" s="1" t="s">
        <v>231</v>
      </c>
      <c r="E139" s="27" t="s">
        <v>349</v>
      </c>
    </row>
    <row r="140">
      <c r="A140" s="1" t="s">
        <v>221</v>
      </c>
      <c r="B140" s="1">
        <v>34</v>
      </c>
      <c r="C140" s="26" t="s">
        <v>350</v>
      </c>
      <c r="D140" t="s">
        <v>252</v>
      </c>
      <c r="E140" s="27" t="s">
        <v>351</v>
      </c>
      <c r="F140" s="28" t="s">
        <v>271</v>
      </c>
      <c r="G140" s="29">
        <v>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39">
      <c r="A142" s="1" t="s">
        <v>229</v>
      </c>
      <c r="E142" s="32" t="s">
        <v>348</v>
      </c>
    </row>
    <row r="143" ht="137.5">
      <c r="A143" s="1" t="s">
        <v>231</v>
      </c>
      <c r="E143" s="27" t="s">
        <v>352</v>
      </c>
    </row>
    <row r="144">
      <c r="A144" s="1" t="s">
        <v>221</v>
      </c>
      <c r="B144" s="1">
        <v>35</v>
      </c>
      <c r="C144" s="26" t="s">
        <v>353</v>
      </c>
      <c r="D144" t="s">
        <v>252</v>
      </c>
      <c r="E144" s="27" t="s">
        <v>354</v>
      </c>
      <c r="F144" s="28" t="s">
        <v>271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39">
      <c r="A146" s="1" t="s">
        <v>229</v>
      </c>
      <c r="E146" s="32" t="s">
        <v>355</v>
      </c>
    </row>
    <row r="147" ht="125">
      <c r="A147" s="1" t="s">
        <v>231</v>
      </c>
      <c r="E147" s="27" t="s">
        <v>356</v>
      </c>
    </row>
    <row r="148">
      <c r="A148" s="1" t="s">
        <v>221</v>
      </c>
      <c r="B148" s="1">
        <v>36</v>
      </c>
      <c r="C148" s="26" t="s">
        <v>357</v>
      </c>
      <c r="D148" t="s">
        <v>252</v>
      </c>
      <c r="E148" s="27" t="s">
        <v>358</v>
      </c>
      <c r="F148" s="28" t="s">
        <v>271</v>
      </c>
      <c r="G148" s="29">
        <v>1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">
      <c r="A150" s="1" t="s">
        <v>229</v>
      </c>
      <c r="E150" s="32" t="s">
        <v>355</v>
      </c>
    </row>
    <row r="151" ht="100">
      <c r="A151" s="1" t="s">
        <v>231</v>
      </c>
      <c r="E151" s="27" t="s">
        <v>359</v>
      </c>
    </row>
    <row r="152" ht="25">
      <c r="A152" s="1" t="s">
        <v>221</v>
      </c>
      <c r="B152" s="1">
        <v>37</v>
      </c>
      <c r="C152" s="26" t="s">
        <v>360</v>
      </c>
      <c r="D152" t="s">
        <v>252</v>
      </c>
      <c r="E152" s="27" t="s">
        <v>361</v>
      </c>
      <c r="F152" s="28" t="s">
        <v>271</v>
      </c>
      <c r="G152" s="29">
        <v>2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">
      <c r="A154" s="1" t="s">
        <v>229</v>
      </c>
      <c r="E154" s="32" t="s">
        <v>341</v>
      </c>
    </row>
    <row r="155" ht="100">
      <c r="A155" s="1" t="s">
        <v>231</v>
      </c>
      <c r="E155" s="27" t="s">
        <v>362</v>
      </c>
    </row>
    <row r="156" ht="25">
      <c r="A156" s="1" t="s">
        <v>221</v>
      </c>
      <c r="B156" s="1">
        <v>38</v>
      </c>
      <c r="C156" s="26" t="s">
        <v>363</v>
      </c>
      <c r="D156" t="s">
        <v>252</v>
      </c>
      <c r="E156" s="27" t="s">
        <v>364</v>
      </c>
      <c r="F156" s="28" t="s">
        <v>271</v>
      </c>
      <c r="G156" s="29">
        <v>2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39">
      <c r="A158" s="1" t="s">
        <v>229</v>
      </c>
      <c r="E158" s="32" t="s">
        <v>341</v>
      </c>
    </row>
    <row r="159" ht="112.5">
      <c r="A159" s="1" t="s">
        <v>231</v>
      </c>
      <c r="E159" s="27" t="s">
        <v>365</v>
      </c>
    </row>
    <row r="160">
      <c r="A160" s="1" t="s">
        <v>221</v>
      </c>
      <c r="B160" s="1">
        <v>39</v>
      </c>
      <c r="C160" s="26" t="s">
        <v>366</v>
      </c>
      <c r="D160" t="s">
        <v>252</v>
      </c>
      <c r="E160" s="27" t="s">
        <v>367</v>
      </c>
      <c r="F160" s="28" t="s">
        <v>271</v>
      </c>
      <c r="G160" s="29">
        <v>5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26">
      <c r="A162" s="1" t="s">
        <v>229</v>
      </c>
      <c r="E162" s="32" t="s">
        <v>368</v>
      </c>
    </row>
    <row r="163" ht="125">
      <c r="A163" s="1" t="s">
        <v>231</v>
      </c>
      <c r="E163" s="27" t="s">
        <v>369</v>
      </c>
    </row>
    <row r="164">
      <c r="A164" s="1" t="s">
        <v>221</v>
      </c>
      <c r="B164" s="1">
        <v>40</v>
      </c>
      <c r="C164" s="26" t="s">
        <v>370</v>
      </c>
      <c r="D164" t="s">
        <v>252</v>
      </c>
      <c r="E164" s="27" t="s">
        <v>371</v>
      </c>
      <c r="F164" s="28" t="s">
        <v>271</v>
      </c>
      <c r="G164" s="29">
        <v>3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26">
      <c r="A166" s="1" t="s">
        <v>229</v>
      </c>
      <c r="E166" s="32" t="s">
        <v>372</v>
      </c>
    </row>
    <row r="167" ht="112.5">
      <c r="A167" s="1" t="s">
        <v>231</v>
      </c>
      <c r="E167" s="27" t="s">
        <v>373</v>
      </c>
    </row>
    <row r="168">
      <c r="A168" s="1" t="s">
        <v>221</v>
      </c>
      <c r="B168" s="1">
        <v>41</v>
      </c>
      <c r="C168" s="26" t="s">
        <v>374</v>
      </c>
      <c r="D168" t="s">
        <v>252</v>
      </c>
      <c r="E168" s="27" t="s">
        <v>375</v>
      </c>
      <c r="F168" s="28" t="s">
        <v>271</v>
      </c>
      <c r="G168" s="29">
        <v>16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26">
      <c r="A170" s="1" t="s">
        <v>229</v>
      </c>
      <c r="E170" s="32" t="s">
        <v>376</v>
      </c>
    </row>
    <row r="171" ht="125">
      <c r="A171" s="1" t="s">
        <v>231</v>
      </c>
      <c r="E171" s="27" t="s">
        <v>377</v>
      </c>
    </row>
    <row r="172">
      <c r="A172" s="1" t="s">
        <v>221</v>
      </c>
      <c r="B172" s="1">
        <v>42</v>
      </c>
      <c r="C172" s="26" t="s">
        <v>378</v>
      </c>
      <c r="D172" t="s">
        <v>252</v>
      </c>
      <c r="E172" s="27" t="s">
        <v>379</v>
      </c>
      <c r="F172" s="28" t="s">
        <v>271</v>
      </c>
      <c r="G172" s="29">
        <v>10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26">
      <c r="A174" s="1" t="s">
        <v>229</v>
      </c>
      <c r="E174" s="32" t="s">
        <v>380</v>
      </c>
    </row>
    <row r="175" ht="112.5">
      <c r="A175" s="1" t="s">
        <v>231</v>
      </c>
      <c r="E175" s="27" t="s">
        <v>381</v>
      </c>
    </row>
    <row r="176">
      <c r="A176" s="1" t="s">
        <v>221</v>
      </c>
      <c r="B176" s="1">
        <v>43</v>
      </c>
      <c r="C176" s="26" t="s">
        <v>382</v>
      </c>
      <c r="D176" t="s">
        <v>252</v>
      </c>
      <c r="E176" s="27" t="s">
        <v>383</v>
      </c>
      <c r="F176" s="28" t="s">
        <v>271</v>
      </c>
      <c r="G176" s="29">
        <v>10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26">
      <c r="A178" s="1" t="s">
        <v>229</v>
      </c>
      <c r="E178" s="32" t="s">
        <v>380</v>
      </c>
    </row>
    <row r="179" ht="100">
      <c r="A179" s="1" t="s">
        <v>231</v>
      </c>
      <c r="E179" s="27" t="s">
        <v>384</v>
      </c>
    </row>
    <row r="180">
      <c r="A180" s="1" t="s">
        <v>221</v>
      </c>
      <c r="B180" s="1">
        <v>44</v>
      </c>
      <c r="C180" s="26" t="s">
        <v>385</v>
      </c>
      <c r="D180" t="s">
        <v>252</v>
      </c>
      <c r="E180" s="27" t="s">
        <v>386</v>
      </c>
      <c r="F180" s="28" t="s">
        <v>271</v>
      </c>
      <c r="G180" s="29">
        <v>2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26">
      <c r="A182" s="1" t="s">
        <v>229</v>
      </c>
      <c r="E182" s="32" t="s">
        <v>387</v>
      </c>
    </row>
    <row r="183" ht="112.5">
      <c r="A183" s="1" t="s">
        <v>231</v>
      </c>
      <c r="E183" s="27" t="s">
        <v>388</v>
      </c>
    </row>
    <row r="184">
      <c r="A184" s="1" t="s">
        <v>221</v>
      </c>
      <c r="B184" s="1">
        <v>45</v>
      </c>
      <c r="C184" s="26" t="s">
        <v>389</v>
      </c>
      <c r="D184" t="s">
        <v>252</v>
      </c>
      <c r="E184" s="27" t="s">
        <v>390</v>
      </c>
      <c r="F184" s="28" t="s">
        <v>271</v>
      </c>
      <c r="G184" s="29">
        <v>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26">
      <c r="A186" s="1" t="s">
        <v>229</v>
      </c>
      <c r="E186" s="32" t="s">
        <v>387</v>
      </c>
    </row>
    <row r="187" ht="100">
      <c r="A187" s="1" t="s">
        <v>231</v>
      </c>
      <c r="E187" s="27" t="s">
        <v>391</v>
      </c>
    </row>
    <row r="188">
      <c r="A188" s="1" t="s">
        <v>221</v>
      </c>
      <c r="B188" s="1">
        <v>46</v>
      </c>
      <c r="C188" s="26" t="s">
        <v>392</v>
      </c>
      <c r="D188" t="s">
        <v>252</v>
      </c>
      <c r="E188" s="27" t="s">
        <v>393</v>
      </c>
      <c r="F188" s="28" t="s">
        <v>271</v>
      </c>
      <c r="G188" s="29">
        <v>3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 ht="39">
      <c r="A190" s="1" t="s">
        <v>229</v>
      </c>
      <c r="E190" s="32" t="s">
        <v>394</v>
      </c>
    </row>
    <row r="191" ht="112.5">
      <c r="A191" s="1" t="s">
        <v>231</v>
      </c>
      <c r="E191" s="27" t="s">
        <v>395</v>
      </c>
    </row>
    <row r="192">
      <c r="A192" s="1" t="s">
        <v>221</v>
      </c>
      <c r="B192" s="1">
        <v>47</v>
      </c>
      <c r="C192" s="26" t="s">
        <v>396</v>
      </c>
      <c r="D192" t="s">
        <v>252</v>
      </c>
      <c r="E192" s="27" t="s">
        <v>397</v>
      </c>
      <c r="F192" s="28" t="s">
        <v>271</v>
      </c>
      <c r="G192" s="29">
        <v>3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39">
      <c r="A194" s="1" t="s">
        <v>229</v>
      </c>
      <c r="E194" s="32" t="s">
        <v>394</v>
      </c>
    </row>
    <row r="195" ht="100">
      <c r="A195" s="1" t="s">
        <v>231</v>
      </c>
      <c r="E195" s="27" t="s">
        <v>398</v>
      </c>
    </row>
    <row r="196">
      <c r="A196" s="1" t="s">
        <v>221</v>
      </c>
      <c r="B196" s="1">
        <v>48</v>
      </c>
      <c r="C196" s="26" t="s">
        <v>399</v>
      </c>
      <c r="D196" t="s">
        <v>252</v>
      </c>
      <c r="E196" s="27" t="s">
        <v>400</v>
      </c>
      <c r="F196" s="28" t="s">
        <v>271</v>
      </c>
      <c r="G196" s="29">
        <v>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39">
      <c r="A198" s="1" t="s">
        <v>229</v>
      </c>
      <c r="E198" s="32" t="s">
        <v>348</v>
      </c>
    </row>
    <row r="199" ht="125">
      <c r="A199" s="1" t="s">
        <v>231</v>
      </c>
      <c r="E199" s="27" t="s">
        <v>401</v>
      </c>
    </row>
    <row r="200">
      <c r="A200" s="1" t="s">
        <v>221</v>
      </c>
      <c r="B200" s="1">
        <v>49</v>
      </c>
      <c r="C200" s="26" t="s">
        <v>402</v>
      </c>
      <c r="D200" t="s">
        <v>252</v>
      </c>
      <c r="E200" s="27" t="s">
        <v>403</v>
      </c>
      <c r="F200" s="28" t="s">
        <v>271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39">
      <c r="A202" s="1" t="s">
        <v>229</v>
      </c>
      <c r="E202" s="32" t="s">
        <v>348</v>
      </c>
    </row>
    <row r="203" ht="100">
      <c r="A203" s="1" t="s">
        <v>231</v>
      </c>
      <c r="E203" s="27" t="s">
        <v>404</v>
      </c>
    </row>
    <row r="204">
      <c r="A204" s="1" t="s">
        <v>221</v>
      </c>
      <c r="B204" s="1">
        <v>50</v>
      </c>
      <c r="C204" s="26" t="s">
        <v>405</v>
      </c>
      <c r="D204" t="s">
        <v>252</v>
      </c>
      <c r="E204" s="27" t="s">
        <v>406</v>
      </c>
      <c r="F204" s="28" t="s">
        <v>271</v>
      </c>
      <c r="G204" s="29">
        <v>4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39">
      <c r="A206" s="1" t="s">
        <v>229</v>
      </c>
      <c r="E206" s="32" t="s">
        <v>407</v>
      </c>
    </row>
    <row r="207" ht="125">
      <c r="A207" s="1" t="s">
        <v>231</v>
      </c>
      <c r="E207" s="27" t="s">
        <v>408</v>
      </c>
    </row>
    <row r="208">
      <c r="A208" s="1" t="s">
        <v>221</v>
      </c>
      <c r="B208" s="1">
        <v>51</v>
      </c>
      <c r="C208" s="26" t="s">
        <v>409</v>
      </c>
      <c r="D208" t="s">
        <v>252</v>
      </c>
      <c r="E208" s="27" t="s">
        <v>410</v>
      </c>
      <c r="F208" s="28" t="s">
        <v>271</v>
      </c>
      <c r="G208" s="29">
        <v>4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39">
      <c r="A210" s="1" t="s">
        <v>229</v>
      </c>
      <c r="E210" s="32" t="s">
        <v>407</v>
      </c>
    </row>
    <row r="211" ht="125">
      <c r="A211" s="1" t="s">
        <v>231</v>
      </c>
      <c r="E211" s="27" t="s">
        <v>411</v>
      </c>
    </row>
    <row r="212">
      <c r="A212" s="1" t="s">
        <v>221</v>
      </c>
      <c r="B212" s="1">
        <v>52</v>
      </c>
      <c r="C212" s="26" t="s">
        <v>412</v>
      </c>
      <c r="D212" t="s">
        <v>252</v>
      </c>
      <c r="E212" s="27" t="s">
        <v>413</v>
      </c>
      <c r="F212" s="28" t="s">
        <v>271</v>
      </c>
      <c r="G212" s="29">
        <v>9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39">
      <c r="A214" s="1" t="s">
        <v>229</v>
      </c>
      <c r="E214" s="32" t="s">
        <v>414</v>
      </c>
    </row>
    <row r="215" ht="112.5">
      <c r="A215" s="1" t="s">
        <v>231</v>
      </c>
      <c r="E215" s="27" t="s">
        <v>415</v>
      </c>
    </row>
    <row r="216">
      <c r="A216" s="1" t="s">
        <v>221</v>
      </c>
      <c r="B216" s="1">
        <v>53</v>
      </c>
      <c r="C216" s="26" t="s">
        <v>416</v>
      </c>
      <c r="D216" t="s">
        <v>252</v>
      </c>
      <c r="E216" s="27" t="s">
        <v>417</v>
      </c>
      <c r="F216" s="28" t="s">
        <v>271</v>
      </c>
      <c r="G216" s="29">
        <v>9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39">
      <c r="A218" s="1" t="s">
        <v>229</v>
      </c>
      <c r="E218" s="32" t="s">
        <v>414</v>
      </c>
    </row>
    <row r="219" ht="112.5">
      <c r="A219" s="1" t="s">
        <v>231</v>
      </c>
      <c r="E219" s="27" t="s">
        <v>418</v>
      </c>
    </row>
    <row r="220" ht="25">
      <c r="A220" s="1" t="s">
        <v>221</v>
      </c>
      <c r="B220" s="1">
        <v>54</v>
      </c>
      <c r="C220" s="26" t="s">
        <v>419</v>
      </c>
      <c r="D220" t="s">
        <v>252</v>
      </c>
      <c r="E220" s="27" t="s">
        <v>420</v>
      </c>
      <c r="F220" s="28" t="s">
        <v>271</v>
      </c>
      <c r="G220" s="29">
        <v>8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 ht="39">
      <c r="A222" s="1" t="s">
        <v>229</v>
      </c>
      <c r="E222" s="32" t="s">
        <v>421</v>
      </c>
    </row>
    <row r="223" ht="125">
      <c r="A223" s="1" t="s">
        <v>231</v>
      </c>
      <c r="E223" s="27" t="s">
        <v>422</v>
      </c>
    </row>
    <row r="224">
      <c r="A224" s="1" t="s">
        <v>221</v>
      </c>
      <c r="B224" s="1">
        <v>55</v>
      </c>
      <c r="C224" s="26" t="s">
        <v>423</v>
      </c>
      <c r="D224" t="s">
        <v>252</v>
      </c>
      <c r="E224" s="27" t="s">
        <v>424</v>
      </c>
      <c r="F224" s="28" t="s">
        <v>271</v>
      </c>
      <c r="G224" s="29">
        <v>1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39">
      <c r="A226" s="1" t="s">
        <v>229</v>
      </c>
      <c r="E226" s="32" t="s">
        <v>348</v>
      </c>
    </row>
    <row r="227" ht="100">
      <c r="A227" s="1" t="s">
        <v>231</v>
      </c>
      <c r="E227" s="27" t="s">
        <v>425</v>
      </c>
    </row>
    <row r="228">
      <c r="A228" s="1" t="s">
        <v>221</v>
      </c>
      <c r="B228" s="1">
        <v>56</v>
      </c>
      <c r="C228" s="26" t="s">
        <v>426</v>
      </c>
      <c r="D228" t="s">
        <v>252</v>
      </c>
      <c r="E228" s="27" t="s">
        <v>427</v>
      </c>
      <c r="F228" s="28" t="s">
        <v>271</v>
      </c>
      <c r="G228" s="29">
        <v>1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252</v>
      </c>
    </row>
    <row r="230" ht="39">
      <c r="A230" s="1" t="s">
        <v>229</v>
      </c>
      <c r="E230" s="32" t="s">
        <v>348</v>
      </c>
    </row>
    <row r="231" ht="112.5">
      <c r="A231" s="1" t="s">
        <v>231</v>
      </c>
      <c r="E231" s="27" t="s">
        <v>428</v>
      </c>
    </row>
    <row r="232">
      <c r="A232" s="1" t="s">
        <v>221</v>
      </c>
      <c r="B232" s="1">
        <v>57</v>
      </c>
      <c r="C232" s="26" t="s">
        <v>429</v>
      </c>
      <c r="D232" t="s">
        <v>252</v>
      </c>
      <c r="E232" s="27" t="s">
        <v>430</v>
      </c>
      <c r="F232" s="28" t="s">
        <v>271</v>
      </c>
      <c r="G232" s="29">
        <v>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 ht="39">
      <c r="A234" s="1" t="s">
        <v>229</v>
      </c>
      <c r="E234" s="32" t="s">
        <v>407</v>
      </c>
    </row>
    <row r="235" ht="100">
      <c r="A235" s="1" t="s">
        <v>231</v>
      </c>
      <c r="E235" s="27" t="s">
        <v>431</v>
      </c>
    </row>
    <row r="236">
      <c r="A236" s="1" t="s">
        <v>221</v>
      </c>
      <c r="B236" s="1">
        <v>58</v>
      </c>
      <c r="C236" s="26" t="s">
        <v>432</v>
      </c>
      <c r="D236" t="s">
        <v>252</v>
      </c>
      <c r="E236" s="27" t="s">
        <v>433</v>
      </c>
      <c r="F236" s="28" t="s">
        <v>271</v>
      </c>
      <c r="G236" s="29">
        <v>4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252</v>
      </c>
    </row>
    <row r="238" ht="39">
      <c r="A238" s="1" t="s">
        <v>229</v>
      </c>
      <c r="E238" s="32" t="s">
        <v>407</v>
      </c>
    </row>
    <row r="239" ht="112.5">
      <c r="A239" s="1" t="s">
        <v>231</v>
      </c>
      <c r="E239" s="27" t="s">
        <v>434</v>
      </c>
    </row>
    <row r="240">
      <c r="A240" s="1" t="s">
        <v>221</v>
      </c>
      <c r="B240" s="1">
        <v>59</v>
      </c>
      <c r="C240" s="26" t="s">
        <v>435</v>
      </c>
      <c r="D240" t="s">
        <v>252</v>
      </c>
      <c r="E240" s="27" t="s">
        <v>436</v>
      </c>
      <c r="F240" s="28" t="s">
        <v>271</v>
      </c>
      <c r="G240" s="29">
        <v>68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26">
      <c r="A242" s="1" t="s">
        <v>229</v>
      </c>
      <c r="E242" s="32" t="s">
        <v>437</v>
      </c>
    </row>
    <row r="243" ht="125">
      <c r="A243" s="1" t="s">
        <v>231</v>
      </c>
      <c r="E243" s="27" t="s">
        <v>438</v>
      </c>
    </row>
    <row r="244">
      <c r="A244" s="1" t="s">
        <v>221</v>
      </c>
      <c r="B244" s="1">
        <v>60</v>
      </c>
      <c r="C244" s="26" t="s">
        <v>439</v>
      </c>
      <c r="D244" t="s">
        <v>252</v>
      </c>
      <c r="E244" s="27" t="s">
        <v>440</v>
      </c>
      <c r="F244" s="28" t="s">
        <v>271</v>
      </c>
      <c r="G244" s="29">
        <v>233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 ht="39">
      <c r="A246" s="1" t="s">
        <v>229</v>
      </c>
      <c r="E246" s="32" t="s">
        <v>441</v>
      </c>
    </row>
    <row r="247" ht="100">
      <c r="A247" s="1" t="s">
        <v>231</v>
      </c>
      <c r="E247" s="27" t="s">
        <v>442</v>
      </c>
    </row>
    <row r="248">
      <c r="A248" s="1" t="s">
        <v>221</v>
      </c>
      <c r="B248" s="1">
        <v>61</v>
      </c>
      <c r="C248" s="26" t="s">
        <v>443</v>
      </c>
      <c r="D248" t="s">
        <v>252</v>
      </c>
      <c r="E248" s="27" t="s">
        <v>444</v>
      </c>
      <c r="F248" s="28" t="s">
        <v>271</v>
      </c>
      <c r="G248" s="29">
        <v>233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 ht="39">
      <c r="A250" s="1" t="s">
        <v>229</v>
      </c>
      <c r="E250" s="32" t="s">
        <v>441</v>
      </c>
    </row>
    <row r="251" ht="100">
      <c r="A251" s="1" t="s">
        <v>231</v>
      </c>
      <c r="E251" s="27" t="s">
        <v>445</v>
      </c>
    </row>
    <row r="252" ht="25">
      <c r="A252" s="1" t="s">
        <v>221</v>
      </c>
      <c r="B252" s="1">
        <v>62</v>
      </c>
      <c r="C252" s="26" t="s">
        <v>446</v>
      </c>
      <c r="D252" t="s">
        <v>252</v>
      </c>
      <c r="E252" s="27" t="s">
        <v>447</v>
      </c>
      <c r="F252" s="28" t="s">
        <v>271</v>
      </c>
      <c r="G252" s="29">
        <v>1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39">
      <c r="A254" s="1" t="s">
        <v>229</v>
      </c>
      <c r="E254" s="32" t="s">
        <v>448</v>
      </c>
    </row>
    <row r="255" ht="75">
      <c r="A255" s="1" t="s">
        <v>231</v>
      </c>
      <c r="E255" s="27" t="s">
        <v>449</v>
      </c>
    </row>
    <row r="256" ht="25">
      <c r="A256" s="1" t="s">
        <v>221</v>
      </c>
      <c r="B256" s="1">
        <v>63</v>
      </c>
      <c r="C256" s="26" t="s">
        <v>450</v>
      </c>
      <c r="D256" t="s">
        <v>252</v>
      </c>
      <c r="E256" s="27" t="s">
        <v>451</v>
      </c>
      <c r="F256" s="28" t="s">
        <v>452</v>
      </c>
      <c r="G256" s="29">
        <v>35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 ht="39">
      <c r="A258" s="1" t="s">
        <v>229</v>
      </c>
      <c r="E258" s="32" t="s">
        <v>453</v>
      </c>
    </row>
    <row r="259" ht="112.5">
      <c r="A259" s="1" t="s">
        <v>231</v>
      </c>
      <c r="E259" s="27" t="s">
        <v>454</v>
      </c>
    </row>
    <row r="260" ht="25">
      <c r="A260" s="1" t="s">
        <v>221</v>
      </c>
      <c r="B260" s="1">
        <v>64</v>
      </c>
      <c r="C260" s="26" t="s">
        <v>455</v>
      </c>
      <c r="D260" t="s">
        <v>252</v>
      </c>
      <c r="E260" s="27" t="s">
        <v>456</v>
      </c>
      <c r="F260" s="28" t="s">
        <v>271</v>
      </c>
      <c r="G260" s="29">
        <v>4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 ht="39">
      <c r="A262" s="1" t="s">
        <v>229</v>
      </c>
      <c r="E262" s="32" t="s">
        <v>457</v>
      </c>
    </row>
    <row r="263" ht="87.5">
      <c r="A263" s="1" t="s">
        <v>231</v>
      </c>
      <c r="E263" s="27" t="s">
        <v>458</v>
      </c>
    </row>
    <row r="264" ht="25">
      <c r="A264" s="1" t="s">
        <v>221</v>
      </c>
      <c r="B264" s="1">
        <v>65</v>
      </c>
      <c r="C264" s="26" t="s">
        <v>459</v>
      </c>
      <c r="D264" t="s">
        <v>252</v>
      </c>
      <c r="E264" s="27" t="s">
        <v>460</v>
      </c>
      <c r="F264" s="28" t="s">
        <v>271</v>
      </c>
      <c r="G264" s="29">
        <v>4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 ht="39">
      <c r="A266" s="1" t="s">
        <v>229</v>
      </c>
      <c r="E266" s="32" t="s">
        <v>457</v>
      </c>
    </row>
    <row r="267" ht="87.5">
      <c r="A267" s="1" t="s">
        <v>231</v>
      </c>
      <c r="E267" s="27" t="s">
        <v>461</v>
      </c>
    </row>
    <row r="268">
      <c r="A268" s="1" t="s">
        <v>221</v>
      </c>
      <c r="B268" s="1">
        <v>66</v>
      </c>
      <c r="C268" s="26" t="s">
        <v>462</v>
      </c>
      <c r="D268" t="s">
        <v>252</v>
      </c>
      <c r="E268" s="27" t="s">
        <v>463</v>
      </c>
      <c r="F268" s="28" t="s">
        <v>271</v>
      </c>
      <c r="G268" s="29">
        <v>1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252</v>
      </c>
    </row>
    <row r="270" ht="39">
      <c r="A270" s="1" t="s">
        <v>229</v>
      </c>
      <c r="E270" s="32" t="s">
        <v>448</v>
      </c>
    </row>
    <row r="271" ht="87.5">
      <c r="A271" s="1" t="s">
        <v>231</v>
      </c>
      <c r="E271" s="27" t="s">
        <v>464</v>
      </c>
    </row>
    <row r="272">
      <c r="A272" s="1" t="s">
        <v>221</v>
      </c>
      <c r="B272" s="1">
        <v>67</v>
      </c>
      <c r="C272" s="26" t="s">
        <v>465</v>
      </c>
      <c r="D272" t="s">
        <v>252</v>
      </c>
      <c r="E272" s="27" t="s">
        <v>466</v>
      </c>
      <c r="F272" s="28" t="s">
        <v>271</v>
      </c>
      <c r="G272" s="29">
        <v>1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255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 ht="39">
      <c r="A274" s="1" t="s">
        <v>229</v>
      </c>
      <c r="E274" s="32" t="s">
        <v>448</v>
      </c>
    </row>
    <row r="275" ht="100">
      <c r="A275" s="1" t="s">
        <v>231</v>
      </c>
      <c r="E275" s="27" t="s">
        <v>467</v>
      </c>
    </row>
    <row r="276">
      <c r="A276" s="1" t="s">
        <v>221</v>
      </c>
      <c r="B276" s="1">
        <v>68</v>
      </c>
      <c r="C276" s="26" t="s">
        <v>468</v>
      </c>
      <c r="D276" t="s">
        <v>252</v>
      </c>
      <c r="E276" s="27" t="s">
        <v>469</v>
      </c>
      <c r="F276" s="28" t="s">
        <v>271</v>
      </c>
      <c r="G276" s="29">
        <v>37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 ht="39">
      <c r="A278" s="1" t="s">
        <v>229</v>
      </c>
      <c r="E278" s="32" t="s">
        <v>470</v>
      </c>
    </row>
    <row r="279" ht="112.5">
      <c r="A279" s="1" t="s">
        <v>231</v>
      </c>
      <c r="E279" s="27" t="s">
        <v>471</v>
      </c>
    </row>
    <row r="280">
      <c r="A280" s="1" t="s">
        <v>221</v>
      </c>
      <c r="B280" s="1">
        <v>69</v>
      </c>
      <c r="C280" s="26" t="s">
        <v>472</v>
      </c>
      <c r="D280" t="s">
        <v>252</v>
      </c>
      <c r="E280" s="27" t="s">
        <v>473</v>
      </c>
      <c r="F280" s="28" t="s">
        <v>271</v>
      </c>
      <c r="G280" s="29">
        <v>37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 ht="39">
      <c r="A282" s="1" t="s">
        <v>229</v>
      </c>
      <c r="E282" s="32" t="s">
        <v>470</v>
      </c>
    </row>
    <row r="283" ht="137.5">
      <c r="A283" s="1" t="s">
        <v>231</v>
      </c>
      <c r="E283" s="27" t="s">
        <v>474</v>
      </c>
    </row>
    <row r="284">
      <c r="A284" s="1" t="s">
        <v>221</v>
      </c>
      <c r="B284" s="1">
        <v>70</v>
      </c>
      <c r="C284" s="26" t="s">
        <v>475</v>
      </c>
      <c r="D284" t="s">
        <v>252</v>
      </c>
      <c r="E284" s="27" t="s">
        <v>476</v>
      </c>
      <c r="F284" s="28" t="s">
        <v>271</v>
      </c>
      <c r="G284" s="29">
        <v>31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252</v>
      </c>
    </row>
    <row r="286" ht="39">
      <c r="A286" s="1" t="s">
        <v>229</v>
      </c>
      <c r="E286" s="32" t="s">
        <v>477</v>
      </c>
    </row>
    <row r="287" ht="137.5">
      <c r="A287" s="1" t="s">
        <v>231</v>
      </c>
      <c r="E287" s="27" t="s">
        <v>478</v>
      </c>
    </row>
    <row r="288">
      <c r="A288" s="1" t="s">
        <v>221</v>
      </c>
      <c r="B288" s="1">
        <v>71</v>
      </c>
      <c r="C288" s="26" t="s">
        <v>479</v>
      </c>
      <c r="D288" t="s">
        <v>252</v>
      </c>
      <c r="E288" s="27" t="s">
        <v>480</v>
      </c>
      <c r="F288" s="28" t="s">
        <v>271</v>
      </c>
      <c r="G288" s="29">
        <v>1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252</v>
      </c>
    </row>
    <row r="290" ht="39">
      <c r="A290" s="1" t="s">
        <v>229</v>
      </c>
      <c r="E290" s="32" t="s">
        <v>481</v>
      </c>
    </row>
    <row r="291" ht="112.5">
      <c r="A291" s="1" t="s">
        <v>231</v>
      </c>
      <c r="E291" s="27" t="s">
        <v>482</v>
      </c>
    </row>
    <row r="292">
      <c r="A292" s="1" t="s">
        <v>221</v>
      </c>
      <c r="B292" s="1">
        <v>72</v>
      </c>
      <c r="C292" s="26" t="s">
        <v>483</v>
      </c>
      <c r="D292" t="s">
        <v>252</v>
      </c>
      <c r="E292" s="27" t="s">
        <v>484</v>
      </c>
      <c r="F292" s="28" t="s">
        <v>271</v>
      </c>
      <c r="G292" s="29">
        <v>1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255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39">
      <c r="A294" s="1" t="s">
        <v>229</v>
      </c>
      <c r="E294" s="32" t="s">
        <v>481</v>
      </c>
    </row>
    <row r="295" ht="137.5">
      <c r="A295" s="1" t="s">
        <v>231</v>
      </c>
      <c r="E295" s="27" t="s">
        <v>485</v>
      </c>
    </row>
    <row r="296">
      <c r="A296" s="1" t="s">
        <v>221</v>
      </c>
      <c r="B296" s="1">
        <v>73</v>
      </c>
      <c r="C296" s="26" t="s">
        <v>486</v>
      </c>
      <c r="D296" t="s">
        <v>252</v>
      </c>
      <c r="E296" s="27" t="s">
        <v>487</v>
      </c>
      <c r="F296" s="28" t="s">
        <v>271</v>
      </c>
      <c r="G296" s="29">
        <v>11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255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39">
      <c r="A298" s="1" t="s">
        <v>229</v>
      </c>
      <c r="E298" s="32" t="s">
        <v>488</v>
      </c>
    </row>
    <row r="299" ht="112.5">
      <c r="A299" s="1" t="s">
        <v>231</v>
      </c>
      <c r="E299" s="27" t="s">
        <v>489</v>
      </c>
    </row>
    <row r="300">
      <c r="A300" s="1" t="s">
        <v>221</v>
      </c>
      <c r="B300" s="1">
        <v>74</v>
      </c>
      <c r="C300" s="26" t="s">
        <v>490</v>
      </c>
      <c r="D300" t="s">
        <v>252</v>
      </c>
      <c r="E300" s="27" t="s">
        <v>491</v>
      </c>
      <c r="F300" s="28" t="s">
        <v>271</v>
      </c>
      <c r="G300" s="29">
        <v>11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255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39">
      <c r="A302" s="1" t="s">
        <v>229</v>
      </c>
      <c r="E302" s="32" t="s">
        <v>488</v>
      </c>
    </row>
    <row r="303" ht="137.5">
      <c r="A303" s="1" t="s">
        <v>231</v>
      </c>
      <c r="E303" s="27" t="s">
        <v>492</v>
      </c>
    </row>
    <row r="304">
      <c r="A304" s="1" t="s">
        <v>221</v>
      </c>
      <c r="B304" s="1">
        <v>75</v>
      </c>
      <c r="C304" s="26" t="s">
        <v>493</v>
      </c>
      <c r="D304" t="s">
        <v>252</v>
      </c>
      <c r="E304" s="27" t="s">
        <v>494</v>
      </c>
      <c r="F304" s="28" t="s">
        <v>271</v>
      </c>
      <c r="G304" s="29">
        <v>1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255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39">
      <c r="A306" s="1" t="s">
        <v>229</v>
      </c>
      <c r="E306" s="32" t="s">
        <v>481</v>
      </c>
    </row>
    <row r="307" ht="137.5">
      <c r="A307" s="1" t="s">
        <v>231</v>
      </c>
      <c r="E307" s="27" t="s">
        <v>495</v>
      </c>
    </row>
    <row r="308">
      <c r="A308" s="1" t="s">
        <v>221</v>
      </c>
      <c r="B308" s="1">
        <v>76</v>
      </c>
      <c r="C308" s="26" t="s">
        <v>496</v>
      </c>
      <c r="D308" t="s">
        <v>252</v>
      </c>
      <c r="E308" s="27" t="s">
        <v>497</v>
      </c>
      <c r="F308" s="28" t="s">
        <v>271</v>
      </c>
      <c r="G308" s="29">
        <v>4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39">
      <c r="A310" s="1" t="s">
        <v>229</v>
      </c>
      <c r="E310" s="32" t="s">
        <v>457</v>
      </c>
    </row>
    <row r="311" ht="137.5">
      <c r="A311" s="1" t="s">
        <v>231</v>
      </c>
      <c r="E311" s="27" t="s">
        <v>498</v>
      </c>
    </row>
    <row r="312">
      <c r="A312" s="1" t="s">
        <v>221</v>
      </c>
      <c r="B312" s="1">
        <v>77</v>
      </c>
      <c r="C312" s="26" t="s">
        <v>499</v>
      </c>
      <c r="D312" t="s">
        <v>252</v>
      </c>
      <c r="E312" s="27" t="s">
        <v>500</v>
      </c>
      <c r="F312" s="28" t="s">
        <v>271</v>
      </c>
      <c r="G312" s="29">
        <v>1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255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39">
      <c r="A314" s="1" t="s">
        <v>229</v>
      </c>
      <c r="E314" s="32" t="s">
        <v>481</v>
      </c>
    </row>
    <row r="315" ht="112.5">
      <c r="A315" s="1" t="s">
        <v>231</v>
      </c>
      <c r="E315" s="27" t="s">
        <v>501</v>
      </c>
    </row>
    <row r="316">
      <c r="A316" s="1" t="s">
        <v>221</v>
      </c>
      <c r="B316" s="1">
        <v>78</v>
      </c>
      <c r="C316" s="26" t="s">
        <v>502</v>
      </c>
      <c r="D316" t="s">
        <v>252</v>
      </c>
      <c r="E316" s="27" t="s">
        <v>503</v>
      </c>
      <c r="F316" s="28" t="s">
        <v>271</v>
      </c>
      <c r="G316" s="29">
        <v>1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255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227</v>
      </c>
      <c r="E317" s="27" t="s">
        <v>252</v>
      </c>
    </row>
    <row r="318" ht="39">
      <c r="A318" s="1" t="s">
        <v>229</v>
      </c>
      <c r="E318" s="32" t="s">
        <v>481</v>
      </c>
    </row>
    <row r="319" ht="125">
      <c r="A319" s="1" t="s">
        <v>231</v>
      </c>
      <c r="E319" s="27" t="s">
        <v>504</v>
      </c>
    </row>
    <row r="320">
      <c r="A320" s="1" t="s">
        <v>221</v>
      </c>
      <c r="B320" s="1">
        <v>79</v>
      </c>
      <c r="C320" s="26" t="s">
        <v>505</v>
      </c>
      <c r="D320" t="s">
        <v>252</v>
      </c>
      <c r="E320" s="27" t="s">
        <v>506</v>
      </c>
      <c r="F320" s="28" t="s">
        <v>271</v>
      </c>
      <c r="G320" s="29">
        <v>1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255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227</v>
      </c>
      <c r="E321" s="27" t="s">
        <v>252</v>
      </c>
    </row>
    <row r="322" ht="39">
      <c r="A322" s="1" t="s">
        <v>229</v>
      </c>
      <c r="E322" s="32" t="s">
        <v>481</v>
      </c>
    </row>
    <row r="323" ht="125">
      <c r="A323" s="1" t="s">
        <v>231</v>
      </c>
      <c r="E323" s="27" t="s">
        <v>507</v>
      </c>
    </row>
    <row r="324">
      <c r="A324" s="1" t="s">
        <v>221</v>
      </c>
      <c r="B324" s="1">
        <v>80</v>
      </c>
      <c r="C324" s="26" t="s">
        <v>508</v>
      </c>
      <c r="D324" t="s">
        <v>252</v>
      </c>
      <c r="E324" s="27" t="s">
        <v>509</v>
      </c>
      <c r="F324" s="28" t="s">
        <v>271</v>
      </c>
      <c r="G324" s="29">
        <v>28</v>
      </c>
      <c r="H324" s="28">
        <v>0</v>
      </c>
      <c r="I324" s="30">
        <f>ROUND(G324*H324,P4)</f>
        <v>0</v>
      </c>
      <c r="L324" s="30">
        <v>0</v>
      </c>
      <c r="M324" s="24">
        <f>ROUND(G324*L324,P4)</f>
        <v>0</v>
      </c>
      <c r="N324" s="25" t="s">
        <v>255</v>
      </c>
      <c r="O324" s="31">
        <f>M324*AA324</f>
        <v>0</v>
      </c>
      <c r="P324" s="1">
        <v>3</v>
      </c>
      <c r="AA324" s="1">
        <f>IF(P324=1,$O$3,IF(P324=2,$O$4,$O$5))</f>
        <v>0</v>
      </c>
    </row>
    <row r="325">
      <c r="A325" s="1" t="s">
        <v>227</v>
      </c>
      <c r="E325" s="27" t="s">
        <v>252</v>
      </c>
    </row>
    <row r="326" ht="39">
      <c r="A326" s="1" t="s">
        <v>229</v>
      </c>
      <c r="E326" s="32" t="s">
        <v>510</v>
      </c>
    </row>
    <row r="327" ht="112.5">
      <c r="A327" s="1" t="s">
        <v>231</v>
      </c>
      <c r="E327" s="27" t="s">
        <v>511</v>
      </c>
    </row>
    <row r="328">
      <c r="A328" s="1" t="s">
        <v>221</v>
      </c>
      <c r="B328" s="1">
        <v>81</v>
      </c>
      <c r="C328" s="26" t="s">
        <v>512</v>
      </c>
      <c r="D328" t="s">
        <v>252</v>
      </c>
      <c r="E328" s="27" t="s">
        <v>513</v>
      </c>
      <c r="F328" s="28" t="s">
        <v>271</v>
      </c>
      <c r="G328" s="29">
        <v>28</v>
      </c>
      <c r="H328" s="28">
        <v>0</v>
      </c>
      <c r="I328" s="30">
        <f>ROUND(G328*H328,P4)</f>
        <v>0</v>
      </c>
      <c r="L328" s="30">
        <v>0</v>
      </c>
      <c r="M328" s="24">
        <f>ROUND(G328*L328,P4)</f>
        <v>0</v>
      </c>
      <c r="N328" s="25" t="s">
        <v>255</v>
      </c>
      <c r="O328" s="31">
        <f>M328*AA328</f>
        <v>0</v>
      </c>
      <c r="P328" s="1">
        <v>3</v>
      </c>
      <c r="AA328" s="1">
        <f>IF(P328=1,$O$3,IF(P328=2,$O$4,$O$5))</f>
        <v>0</v>
      </c>
    </row>
    <row r="329">
      <c r="A329" s="1" t="s">
        <v>227</v>
      </c>
      <c r="E329" s="27" t="s">
        <v>252</v>
      </c>
    </row>
    <row r="330" ht="39">
      <c r="A330" s="1" t="s">
        <v>229</v>
      </c>
      <c r="E330" s="32" t="s">
        <v>510</v>
      </c>
    </row>
    <row r="331" ht="125">
      <c r="A331" s="1" t="s">
        <v>231</v>
      </c>
      <c r="E331" s="27" t="s">
        <v>514</v>
      </c>
    </row>
    <row r="332" ht="25">
      <c r="A332" s="1" t="s">
        <v>221</v>
      </c>
      <c r="B332" s="1">
        <v>82</v>
      </c>
      <c r="C332" s="26" t="s">
        <v>515</v>
      </c>
      <c r="D332" t="s">
        <v>252</v>
      </c>
      <c r="E332" s="27" t="s">
        <v>516</v>
      </c>
      <c r="F332" s="28" t="s">
        <v>271</v>
      </c>
      <c r="G332" s="29">
        <v>35</v>
      </c>
      <c r="H332" s="28">
        <v>0</v>
      </c>
      <c r="I332" s="30">
        <f>ROUND(G332*H332,P4)</f>
        <v>0</v>
      </c>
      <c r="L332" s="30">
        <v>0</v>
      </c>
      <c r="M332" s="24">
        <f>ROUND(G332*L332,P4)</f>
        <v>0</v>
      </c>
      <c r="N332" s="25" t="s">
        <v>255</v>
      </c>
      <c r="O332" s="31">
        <f>M332*AA332</f>
        <v>0</v>
      </c>
      <c r="P332" s="1">
        <v>3</v>
      </c>
      <c r="AA332" s="1">
        <f>IF(P332=1,$O$3,IF(P332=2,$O$4,$O$5))</f>
        <v>0</v>
      </c>
    </row>
    <row r="333">
      <c r="A333" s="1" t="s">
        <v>227</v>
      </c>
      <c r="E333" s="27" t="s">
        <v>252</v>
      </c>
    </row>
    <row r="334" ht="39">
      <c r="A334" s="1" t="s">
        <v>229</v>
      </c>
      <c r="E334" s="32" t="s">
        <v>517</v>
      </c>
    </row>
    <row r="335" ht="137.5">
      <c r="A335" s="1" t="s">
        <v>231</v>
      </c>
      <c r="E335" s="27" t="s">
        <v>518</v>
      </c>
    </row>
    <row r="336">
      <c r="A336" s="1" t="s">
        <v>221</v>
      </c>
      <c r="B336" s="1">
        <v>83</v>
      </c>
      <c r="C336" s="26" t="s">
        <v>519</v>
      </c>
      <c r="D336" t="s">
        <v>252</v>
      </c>
      <c r="E336" s="27" t="s">
        <v>520</v>
      </c>
      <c r="F336" s="28" t="s">
        <v>271</v>
      </c>
      <c r="G336" s="29">
        <v>1</v>
      </c>
      <c r="H336" s="28">
        <v>0</v>
      </c>
      <c r="I336" s="30">
        <f>ROUND(G336*H336,P4)</f>
        <v>0</v>
      </c>
      <c r="L336" s="30">
        <v>0</v>
      </c>
      <c r="M336" s="24">
        <f>ROUND(G336*L336,P4)</f>
        <v>0</v>
      </c>
      <c r="N336" s="25" t="s">
        <v>255</v>
      </c>
      <c r="O336" s="31">
        <f>M336*AA336</f>
        <v>0</v>
      </c>
      <c r="P336" s="1">
        <v>3</v>
      </c>
      <c r="AA336" s="1">
        <f>IF(P336=1,$O$3,IF(P336=2,$O$4,$O$5))</f>
        <v>0</v>
      </c>
    </row>
    <row r="337">
      <c r="A337" s="1" t="s">
        <v>227</v>
      </c>
      <c r="E337" s="27" t="s">
        <v>252</v>
      </c>
    </row>
    <row r="338" ht="39">
      <c r="A338" s="1" t="s">
        <v>229</v>
      </c>
      <c r="E338" s="32" t="s">
        <v>481</v>
      </c>
    </row>
    <row r="339" ht="112.5">
      <c r="A339" s="1" t="s">
        <v>231</v>
      </c>
      <c r="E339" s="27" t="s">
        <v>521</v>
      </c>
    </row>
    <row r="340">
      <c r="A340" s="1" t="s">
        <v>221</v>
      </c>
      <c r="B340" s="1">
        <v>84</v>
      </c>
      <c r="C340" s="26" t="s">
        <v>522</v>
      </c>
      <c r="D340" t="s">
        <v>252</v>
      </c>
      <c r="E340" s="27" t="s">
        <v>523</v>
      </c>
      <c r="F340" s="28" t="s">
        <v>271</v>
      </c>
      <c r="G340" s="29">
        <v>1</v>
      </c>
      <c r="H340" s="28">
        <v>0</v>
      </c>
      <c r="I340" s="30">
        <f>ROUND(G340*H340,P4)</f>
        <v>0</v>
      </c>
      <c r="L340" s="30">
        <v>0</v>
      </c>
      <c r="M340" s="24">
        <f>ROUND(G340*L340,P4)</f>
        <v>0</v>
      </c>
      <c r="N340" s="25" t="s">
        <v>255</v>
      </c>
      <c r="O340" s="31">
        <f>M340*AA340</f>
        <v>0</v>
      </c>
      <c r="P340" s="1">
        <v>3</v>
      </c>
      <c r="AA340" s="1">
        <f>IF(P340=1,$O$3,IF(P340=2,$O$4,$O$5))</f>
        <v>0</v>
      </c>
    </row>
    <row r="341">
      <c r="A341" s="1" t="s">
        <v>227</v>
      </c>
      <c r="E341" s="27" t="s">
        <v>252</v>
      </c>
    </row>
    <row r="342" ht="39">
      <c r="A342" s="1" t="s">
        <v>229</v>
      </c>
      <c r="E342" s="32" t="s">
        <v>481</v>
      </c>
    </row>
    <row r="343" ht="150">
      <c r="A343" s="1" t="s">
        <v>231</v>
      </c>
      <c r="E343" s="27" t="s">
        <v>524</v>
      </c>
    </row>
    <row r="344">
      <c r="A344" s="1" t="s">
        <v>221</v>
      </c>
      <c r="B344" s="1">
        <v>85</v>
      </c>
      <c r="C344" s="26" t="s">
        <v>525</v>
      </c>
      <c r="D344" t="s">
        <v>252</v>
      </c>
      <c r="E344" s="27" t="s">
        <v>526</v>
      </c>
      <c r="F344" s="28" t="s">
        <v>271</v>
      </c>
      <c r="G344" s="29">
        <v>4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255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>
      <c r="A345" s="1" t="s">
        <v>227</v>
      </c>
      <c r="E345" s="27" t="s">
        <v>252</v>
      </c>
    </row>
    <row r="346" ht="39">
      <c r="A346" s="1" t="s">
        <v>229</v>
      </c>
      <c r="E346" s="32" t="s">
        <v>457</v>
      </c>
    </row>
    <row r="347" ht="150">
      <c r="A347" s="1" t="s">
        <v>231</v>
      </c>
      <c r="E347" s="27" t="s">
        <v>527</v>
      </c>
    </row>
    <row r="348">
      <c r="A348" s="1" t="s">
        <v>221</v>
      </c>
      <c r="B348" s="1">
        <v>86</v>
      </c>
      <c r="C348" s="26" t="s">
        <v>528</v>
      </c>
      <c r="D348" t="s">
        <v>252</v>
      </c>
      <c r="E348" s="27" t="s">
        <v>529</v>
      </c>
      <c r="F348" s="28" t="s">
        <v>271</v>
      </c>
      <c r="G348" s="29">
        <v>29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255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>
      <c r="A349" s="1" t="s">
        <v>227</v>
      </c>
      <c r="E349" s="27" t="s">
        <v>252</v>
      </c>
    </row>
    <row r="350" ht="39">
      <c r="A350" s="1" t="s">
        <v>229</v>
      </c>
      <c r="E350" s="32" t="s">
        <v>530</v>
      </c>
    </row>
    <row r="351" ht="112.5">
      <c r="A351" s="1" t="s">
        <v>231</v>
      </c>
      <c r="E351" s="27" t="s">
        <v>531</v>
      </c>
    </row>
    <row r="352">
      <c r="A352" s="1" t="s">
        <v>221</v>
      </c>
      <c r="B352" s="1">
        <v>87</v>
      </c>
      <c r="C352" s="26" t="s">
        <v>532</v>
      </c>
      <c r="D352" t="s">
        <v>252</v>
      </c>
      <c r="E352" s="27" t="s">
        <v>533</v>
      </c>
      <c r="F352" s="28" t="s">
        <v>271</v>
      </c>
      <c r="G352" s="29">
        <v>29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255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227</v>
      </c>
      <c r="E353" s="27" t="s">
        <v>252</v>
      </c>
    </row>
    <row r="354" ht="39">
      <c r="A354" s="1" t="s">
        <v>229</v>
      </c>
      <c r="E354" s="32" t="s">
        <v>530</v>
      </c>
    </row>
    <row r="355" ht="162.5">
      <c r="A355" s="1" t="s">
        <v>231</v>
      </c>
      <c r="E355" s="27" t="s">
        <v>534</v>
      </c>
    </row>
    <row r="356">
      <c r="A356" s="1" t="s">
        <v>221</v>
      </c>
      <c r="B356" s="1">
        <v>88</v>
      </c>
      <c r="C356" s="26" t="s">
        <v>535</v>
      </c>
      <c r="D356" t="s">
        <v>252</v>
      </c>
      <c r="E356" s="27" t="s">
        <v>536</v>
      </c>
      <c r="F356" s="28" t="s">
        <v>271</v>
      </c>
      <c r="G356" s="29">
        <v>10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255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227</v>
      </c>
      <c r="E357" s="27" t="s">
        <v>252</v>
      </c>
    </row>
    <row r="358" ht="39">
      <c r="A358" s="1" t="s">
        <v>229</v>
      </c>
      <c r="E358" s="32" t="s">
        <v>537</v>
      </c>
    </row>
    <row r="359" ht="150">
      <c r="A359" s="1" t="s">
        <v>231</v>
      </c>
      <c r="E359" s="27" t="s">
        <v>538</v>
      </c>
    </row>
    <row r="360">
      <c r="A360" s="1" t="s">
        <v>221</v>
      </c>
      <c r="B360" s="1">
        <v>89</v>
      </c>
      <c r="C360" s="26" t="s">
        <v>539</v>
      </c>
      <c r="D360" t="s">
        <v>252</v>
      </c>
      <c r="E360" s="27" t="s">
        <v>540</v>
      </c>
      <c r="F360" s="28" t="s">
        <v>271</v>
      </c>
      <c r="G360" s="29">
        <v>2</v>
      </c>
      <c r="H360" s="28">
        <v>0</v>
      </c>
      <c r="I360" s="30">
        <f>ROUND(G360*H360,P4)</f>
        <v>0</v>
      </c>
      <c r="L360" s="30">
        <v>0</v>
      </c>
      <c r="M360" s="24">
        <f>ROUND(G360*L360,P4)</f>
        <v>0</v>
      </c>
      <c r="N360" s="25" t="s">
        <v>255</v>
      </c>
      <c r="O360" s="31">
        <f>M360*AA360</f>
        <v>0</v>
      </c>
      <c r="P360" s="1">
        <v>3</v>
      </c>
      <c r="AA360" s="1">
        <f>IF(P360=1,$O$3,IF(P360=2,$O$4,$O$5))</f>
        <v>0</v>
      </c>
    </row>
    <row r="361">
      <c r="A361" s="1" t="s">
        <v>227</v>
      </c>
      <c r="E361" s="27" t="s">
        <v>252</v>
      </c>
    </row>
    <row r="362" ht="39">
      <c r="A362" s="1" t="s">
        <v>229</v>
      </c>
      <c r="E362" s="32" t="s">
        <v>541</v>
      </c>
    </row>
    <row r="363" ht="112.5">
      <c r="A363" s="1" t="s">
        <v>231</v>
      </c>
      <c r="E363" s="27" t="s">
        <v>542</v>
      </c>
    </row>
    <row r="364">
      <c r="A364" s="1" t="s">
        <v>221</v>
      </c>
      <c r="B364" s="1">
        <v>90</v>
      </c>
      <c r="C364" s="26" t="s">
        <v>543</v>
      </c>
      <c r="D364" t="s">
        <v>252</v>
      </c>
      <c r="E364" s="27" t="s">
        <v>544</v>
      </c>
      <c r="F364" s="28" t="s">
        <v>271</v>
      </c>
      <c r="G364" s="29">
        <v>2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255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227</v>
      </c>
      <c r="E365" s="27" t="s">
        <v>252</v>
      </c>
    </row>
    <row r="366" ht="39">
      <c r="A366" s="1" t="s">
        <v>229</v>
      </c>
      <c r="E366" s="32" t="s">
        <v>541</v>
      </c>
    </row>
    <row r="367" ht="162.5">
      <c r="A367" s="1" t="s">
        <v>231</v>
      </c>
      <c r="E367" s="27" t="s">
        <v>545</v>
      </c>
    </row>
    <row r="368">
      <c r="A368" s="1" t="s">
        <v>221</v>
      </c>
      <c r="B368" s="1">
        <v>91</v>
      </c>
      <c r="C368" s="26" t="s">
        <v>546</v>
      </c>
      <c r="D368" t="s">
        <v>252</v>
      </c>
      <c r="E368" s="27" t="s">
        <v>547</v>
      </c>
      <c r="F368" s="28" t="s">
        <v>271</v>
      </c>
      <c r="G368" s="29">
        <v>2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255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227</v>
      </c>
      <c r="E369" s="27" t="s">
        <v>252</v>
      </c>
    </row>
    <row r="370" ht="39">
      <c r="A370" s="1" t="s">
        <v>229</v>
      </c>
      <c r="E370" s="32" t="s">
        <v>541</v>
      </c>
    </row>
    <row r="371" ht="150">
      <c r="A371" s="1" t="s">
        <v>231</v>
      </c>
      <c r="E371" s="27" t="s">
        <v>548</v>
      </c>
    </row>
    <row r="372">
      <c r="A372" s="1" t="s">
        <v>221</v>
      </c>
      <c r="B372" s="1">
        <v>92</v>
      </c>
      <c r="C372" s="26" t="s">
        <v>549</v>
      </c>
      <c r="D372" t="s">
        <v>252</v>
      </c>
      <c r="E372" s="27" t="s">
        <v>550</v>
      </c>
      <c r="F372" s="28" t="s">
        <v>271</v>
      </c>
      <c r="G372" s="29">
        <v>27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255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39">
      <c r="A374" s="1" t="s">
        <v>229</v>
      </c>
      <c r="E374" s="32" t="s">
        <v>551</v>
      </c>
    </row>
    <row r="375" ht="112.5">
      <c r="A375" s="1" t="s">
        <v>231</v>
      </c>
      <c r="E375" s="27" t="s">
        <v>552</v>
      </c>
    </row>
    <row r="376">
      <c r="A376" s="1" t="s">
        <v>221</v>
      </c>
      <c r="B376" s="1">
        <v>93</v>
      </c>
      <c r="C376" s="26" t="s">
        <v>553</v>
      </c>
      <c r="D376" t="s">
        <v>252</v>
      </c>
      <c r="E376" s="27" t="s">
        <v>554</v>
      </c>
      <c r="F376" s="28" t="s">
        <v>271</v>
      </c>
      <c r="G376" s="29">
        <v>27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255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 ht="39">
      <c r="A378" s="1" t="s">
        <v>229</v>
      </c>
      <c r="E378" s="32" t="s">
        <v>551</v>
      </c>
    </row>
    <row r="379" ht="162.5">
      <c r="A379" s="1" t="s">
        <v>231</v>
      </c>
      <c r="E379" s="27" t="s">
        <v>555</v>
      </c>
    </row>
    <row r="380">
      <c r="A380" s="1" t="s">
        <v>221</v>
      </c>
      <c r="B380" s="1">
        <v>94</v>
      </c>
      <c r="C380" s="26" t="s">
        <v>556</v>
      </c>
      <c r="D380" t="s">
        <v>252</v>
      </c>
      <c r="E380" s="27" t="s">
        <v>557</v>
      </c>
      <c r="F380" s="28" t="s">
        <v>271</v>
      </c>
      <c r="G380" s="29">
        <v>20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255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227</v>
      </c>
      <c r="E381" s="27" t="s">
        <v>252</v>
      </c>
    </row>
    <row r="382" ht="39">
      <c r="A382" s="1" t="s">
        <v>229</v>
      </c>
      <c r="E382" s="32" t="s">
        <v>558</v>
      </c>
    </row>
    <row r="383" ht="150">
      <c r="A383" s="1" t="s">
        <v>231</v>
      </c>
      <c r="E383" s="27" t="s">
        <v>559</v>
      </c>
    </row>
    <row r="384">
      <c r="A384" s="1" t="s">
        <v>221</v>
      </c>
      <c r="B384" s="1">
        <v>95</v>
      </c>
      <c r="C384" s="26" t="s">
        <v>560</v>
      </c>
      <c r="D384" t="s">
        <v>252</v>
      </c>
      <c r="E384" s="27" t="s">
        <v>561</v>
      </c>
      <c r="F384" s="28" t="s">
        <v>271</v>
      </c>
      <c r="G384" s="29">
        <v>5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255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227</v>
      </c>
      <c r="E385" s="27" t="s">
        <v>252</v>
      </c>
    </row>
    <row r="386" ht="39">
      <c r="A386" s="1" t="s">
        <v>229</v>
      </c>
      <c r="E386" s="32" t="s">
        <v>562</v>
      </c>
    </row>
    <row r="387" ht="112.5">
      <c r="A387" s="1" t="s">
        <v>231</v>
      </c>
      <c r="E387" s="27" t="s">
        <v>563</v>
      </c>
    </row>
    <row r="388">
      <c r="A388" s="1" t="s">
        <v>221</v>
      </c>
      <c r="B388" s="1">
        <v>96</v>
      </c>
      <c r="C388" s="26" t="s">
        <v>564</v>
      </c>
      <c r="D388" t="s">
        <v>252</v>
      </c>
      <c r="E388" s="27" t="s">
        <v>565</v>
      </c>
      <c r="F388" s="28" t="s">
        <v>271</v>
      </c>
      <c r="G388" s="29">
        <v>5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255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227</v>
      </c>
      <c r="E389" s="27" t="s">
        <v>252</v>
      </c>
    </row>
    <row r="390" ht="39">
      <c r="A390" s="1" t="s">
        <v>229</v>
      </c>
      <c r="E390" s="32" t="s">
        <v>562</v>
      </c>
    </row>
    <row r="391" ht="100">
      <c r="A391" s="1" t="s">
        <v>231</v>
      </c>
      <c r="E391" s="27" t="s">
        <v>566</v>
      </c>
    </row>
    <row r="392">
      <c r="A392" s="1" t="s">
        <v>221</v>
      </c>
      <c r="B392" s="1">
        <v>97</v>
      </c>
      <c r="C392" s="26" t="s">
        <v>567</v>
      </c>
      <c r="D392" t="s">
        <v>252</v>
      </c>
      <c r="E392" s="27" t="s">
        <v>568</v>
      </c>
      <c r="F392" s="28" t="s">
        <v>271</v>
      </c>
      <c r="G392" s="29">
        <v>19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255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227</v>
      </c>
      <c r="E393" s="27" t="s">
        <v>252</v>
      </c>
    </row>
    <row r="394" ht="39">
      <c r="A394" s="1" t="s">
        <v>229</v>
      </c>
      <c r="E394" s="32" t="s">
        <v>569</v>
      </c>
    </row>
    <row r="395" ht="112.5">
      <c r="A395" s="1" t="s">
        <v>231</v>
      </c>
      <c r="E395" s="27" t="s">
        <v>570</v>
      </c>
    </row>
    <row r="396">
      <c r="A396" s="1" t="s">
        <v>221</v>
      </c>
      <c r="B396" s="1">
        <v>98</v>
      </c>
      <c r="C396" s="26" t="s">
        <v>571</v>
      </c>
      <c r="D396" t="s">
        <v>252</v>
      </c>
      <c r="E396" s="27" t="s">
        <v>572</v>
      </c>
      <c r="F396" s="28" t="s">
        <v>271</v>
      </c>
      <c r="G396" s="29">
        <v>19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255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227</v>
      </c>
      <c r="E397" s="27" t="s">
        <v>252</v>
      </c>
    </row>
    <row r="398" ht="39">
      <c r="A398" s="1" t="s">
        <v>229</v>
      </c>
      <c r="E398" s="32" t="s">
        <v>569</v>
      </c>
    </row>
    <row r="399" ht="162.5">
      <c r="A399" s="1" t="s">
        <v>231</v>
      </c>
      <c r="E399" s="27" t="s">
        <v>573</v>
      </c>
    </row>
    <row r="400">
      <c r="A400" s="1" t="s">
        <v>221</v>
      </c>
      <c r="B400" s="1">
        <v>99</v>
      </c>
      <c r="C400" s="26" t="s">
        <v>574</v>
      </c>
      <c r="D400" t="s">
        <v>252</v>
      </c>
      <c r="E400" s="27" t="s">
        <v>575</v>
      </c>
      <c r="F400" s="28" t="s">
        <v>271</v>
      </c>
      <c r="G400" s="29">
        <v>12</v>
      </c>
      <c r="H400" s="28">
        <v>0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255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227</v>
      </c>
      <c r="E401" s="27" t="s">
        <v>252</v>
      </c>
    </row>
    <row r="402" ht="39">
      <c r="A402" s="1" t="s">
        <v>229</v>
      </c>
      <c r="E402" s="32" t="s">
        <v>576</v>
      </c>
    </row>
    <row r="403" ht="150">
      <c r="A403" s="1" t="s">
        <v>231</v>
      </c>
      <c r="E403" s="27" t="s">
        <v>577</v>
      </c>
    </row>
    <row r="404">
      <c r="A404" s="1" t="s">
        <v>221</v>
      </c>
      <c r="B404" s="1">
        <v>100</v>
      </c>
      <c r="C404" s="26" t="s">
        <v>578</v>
      </c>
      <c r="D404" t="s">
        <v>252</v>
      </c>
      <c r="E404" s="27" t="s">
        <v>579</v>
      </c>
      <c r="F404" s="28" t="s">
        <v>271</v>
      </c>
      <c r="G404" s="29">
        <v>1</v>
      </c>
      <c r="H404" s="28">
        <v>0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255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227</v>
      </c>
      <c r="E405" s="27" t="s">
        <v>252</v>
      </c>
    </row>
    <row r="406" ht="39">
      <c r="A406" s="1" t="s">
        <v>229</v>
      </c>
      <c r="E406" s="32" t="s">
        <v>481</v>
      </c>
    </row>
    <row r="407" ht="150">
      <c r="A407" s="1" t="s">
        <v>231</v>
      </c>
      <c r="E407" s="27" t="s">
        <v>580</v>
      </c>
    </row>
    <row r="408" ht="25">
      <c r="A408" s="1" t="s">
        <v>221</v>
      </c>
      <c r="B408" s="1">
        <v>101</v>
      </c>
      <c r="C408" s="26" t="s">
        <v>581</v>
      </c>
      <c r="D408" t="s">
        <v>252</v>
      </c>
      <c r="E408" s="27" t="s">
        <v>582</v>
      </c>
      <c r="F408" s="28" t="s">
        <v>271</v>
      </c>
      <c r="G408" s="29">
        <v>42</v>
      </c>
      <c r="H408" s="28">
        <v>0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255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227</v>
      </c>
      <c r="E409" s="27" t="s">
        <v>252</v>
      </c>
    </row>
    <row r="410" ht="39">
      <c r="A410" s="1" t="s">
        <v>229</v>
      </c>
      <c r="E410" s="32" t="s">
        <v>583</v>
      </c>
    </row>
    <row r="411" ht="112.5">
      <c r="A411" s="1" t="s">
        <v>231</v>
      </c>
      <c r="E411" s="27" t="s">
        <v>584</v>
      </c>
    </row>
    <row r="412" ht="25">
      <c r="A412" s="1" t="s">
        <v>221</v>
      </c>
      <c r="B412" s="1">
        <v>102</v>
      </c>
      <c r="C412" s="26" t="s">
        <v>585</v>
      </c>
      <c r="D412" t="s">
        <v>252</v>
      </c>
      <c r="E412" s="27" t="s">
        <v>586</v>
      </c>
      <c r="F412" s="28" t="s">
        <v>271</v>
      </c>
      <c r="G412" s="29">
        <v>42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255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227</v>
      </c>
      <c r="E413" s="27" t="s">
        <v>252</v>
      </c>
    </row>
    <row r="414" ht="39">
      <c r="A414" s="1" t="s">
        <v>229</v>
      </c>
      <c r="E414" s="32" t="s">
        <v>583</v>
      </c>
    </row>
    <row r="415" ht="112.5">
      <c r="A415" s="1" t="s">
        <v>231</v>
      </c>
      <c r="E415" s="27" t="s">
        <v>587</v>
      </c>
    </row>
    <row r="416" ht="25">
      <c r="A416" s="1" t="s">
        <v>221</v>
      </c>
      <c r="B416" s="1">
        <v>103</v>
      </c>
      <c r="C416" s="26" t="s">
        <v>588</v>
      </c>
      <c r="D416" t="s">
        <v>252</v>
      </c>
      <c r="E416" s="27" t="s">
        <v>589</v>
      </c>
      <c r="F416" s="28" t="s">
        <v>271</v>
      </c>
      <c r="G416" s="29">
        <v>43</v>
      </c>
      <c r="H416" s="28">
        <v>0</v>
      </c>
      <c r="I416" s="30">
        <f>ROUND(G416*H416,P4)</f>
        <v>0</v>
      </c>
      <c r="L416" s="30">
        <v>0</v>
      </c>
      <c r="M416" s="24">
        <f>ROUND(G416*L416,P4)</f>
        <v>0</v>
      </c>
      <c r="N416" s="25" t="s">
        <v>255</v>
      </c>
      <c r="O416" s="31">
        <f>M416*AA416</f>
        <v>0</v>
      </c>
      <c r="P416" s="1">
        <v>3</v>
      </c>
      <c r="AA416" s="1">
        <f>IF(P416=1,$O$3,IF(P416=2,$O$4,$O$5))</f>
        <v>0</v>
      </c>
    </row>
    <row r="417">
      <c r="A417" s="1" t="s">
        <v>227</v>
      </c>
      <c r="E417" s="27" t="s">
        <v>252</v>
      </c>
    </row>
    <row r="418" ht="39">
      <c r="A418" s="1" t="s">
        <v>229</v>
      </c>
      <c r="E418" s="32" t="s">
        <v>590</v>
      </c>
    </row>
    <row r="419" ht="137.5">
      <c r="A419" s="1" t="s">
        <v>231</v>
      </c>
      <c r="E419" s="27" t="s">
        <v>591</v>
      </c>
    </row>
    <row r="420" ht="25">
      <c r="A420" s="1" t="s">
        <v>221</v>
      </c>
      <c r="B420" s="1">
        <v>104</v>
      </c>
      <c r="C420" s="26" t="s">
        <v>592</v>
      </c>
      <c r="D420" t="s">
        <v>252</v>
      </c>
      <c r="E420" s="27" t="s">
        <v>593</v>
      </c>
      <c r="F420" s="28" t="s">
        <v>271</v>
      </c>
      <c r="G420" s="29">
        <v>5</v>
      </c>
      <c r="H420" s="28">
        <v>0</v>
      </c>
      <c r="I420" s="30">
        <f>ROUND(G420*H420,P4)</f>
        <v>0</v>
      </c>
      <c r="L420" s="30">
        <v>0</v>
      </c>
      <c r="M420" s="24">
        <f>ROUND(G420*L420,P4)</f>
        <v>0</v>
      </c>
      <c r="N420" s="25" t="s">
        <v>255</v>
      </c>
      <c r="O420" s="31">
        <f>M420*AA420</f>
        <v>0</v>
      </c>
      <c r="P420" s="1">
        <v>3</v>
      </c>
      <c r="AA420" s="1">
        <f>IF(P420=1,$O$3,IF(P420=2,$O$4,$O$5))</f>
        <v>0</v>
      </c>
    </row>
    <row r="421">
      <c r="A421" s="1" t="s">
        <v>227</v>
      </c>
      <c r="E421" s="27" t="s">
        <v>252</v>
      </c>
    </row>
    <row r="422" ht="39">
      <c r="A422" s="1" t="s">
        <v>229</v>
      </c>
      <c r="E422" s="32" t="s">
        <v>562</v>
      </c>
    </row>
    <row r="423" ht="137.5">
      <c r="A423" s="1" t="s">
        <v>231</v>
      </c>
      <c r="E423" s="27" t="s">
        <v>594</v>
      </c>
    </row>
    <row r="424" ht="25">
      <c r="A424" s="1" t="s">
        <v>221</v>
      </c>
      <c r="B424" s="1">
        <v>105</v>
      </c>
      <c r="C424" s="26" t="s">
        <v>595</v>
      </c>
      <c r="D424" t="s">
        <v>252</v>
      </c>
      <c r="E424" s="27" t="s">
        <v>596</v>
      </c>
      <c r="F424" s="28" t="s">
        <v>271</v>
      </c>
      <c r="G424" s="29">
        <v>5</v>
      </c>
      <c r="H424" s="28">
        <v>0</v>
      </c>
      <c r="I424" s="30">
        <f>ROUND(G424*H424,P4)</f>
        <v>0</v>
      </c>
      <c r="L424" s="30">
        <v>0</v>
      </c>
      <c r="M424" s="24">
        <f>ROUND(G424*L424,P4)</f>
        <v>0</v>
      </c>
      <c r="N424" s="25" t="s">
        <v>255</v>
      </c>
      <c r="O424" s="31">
        <f>M424*AA424</f>
        <v>0</v>
      </c>
      <c r="P424" s="1">
        <v>3</v>
      </c>
      <c r="AA424" s="1">
        <f>IF(P424=1,$O$3,IF(P424=2,$O$4,$O$5))</f>
        <v>0</v>
      </c>
    </row>
    <row r="425">
      <c r="A425" s="1" t="s">
        <v>227</v>
      </c>
      <c r="E425" s="27" t="s">
        <v>252</v>
      </c>
    </row>
    <row r="426" ht="39">
      <c r="A426" s="1" t="s">
        <v>229</v>
      </c>
      <c r="E426" s="32" t="s">
        <v>562</v>
      </c>
    </row>
    <row r="427" ht="125">
      <c r="A427" s="1" t="s">
        <v>231</v>
      </c>
      <c r="E427" s="27" t="s">
        <v>597</v>
      </c>
    </row>
    <row r="428" ht="25">
      <c r="A428" s="1" t="s">
        <v>221</v>
      </c>
      <c r="B428" s="1">
        <v>106</v>
      </c>
      <c r="C428" s="26" t="s">
        <v>598</v>
      </c>
      <c r="D428" t="s">
        <v>252</v>
      </c>
      <c r="E428" s="27" t="s">
        <v>599</v>
      </c>
      <c r="F428" s="28" t="s">
        <v>271</v>
      </c>
      <c r="G428" s="29">
        <v>5</v>
      </c>
      <c r="H428" s="28">
        <v>0</v>
      </c>
      <c r="I428" s="30">
        <f>ROUND(G428*H428,P4)</f>
        <v>0</v>
      </c>
      <c r="L428" s="30">
        <v>0</v>
      </c>
      <c r="M428" s="24">
        <f>ROUND(G428*L428,P4)</f>
        <v>0</v>
      </c>
      <c r="N428" s="25" t="s">
        <v>255</v>
      </c>
      <c r="O428" s="31">
        <f>M428*AA428</f>
        <v>0</v>
      </c>
      <c r="P428" s="1">
        <v>3</v>
      </c>
      <c r="AA428" s="1">
        <f>IF(P428=1,$O$3,IF(P428=2,$O$4,$O$5))</f>
        <v>0</v>
      </c>
    </row>
    <row r="429">
      <c r="A429" s="1" t="s">
        <v>227</v>
      </c>
      <c r="E429" s="27" t="s">
        <v>252</v>
      </c>
    </row>
    <row r="430" ht="39">
      <c r="A430" s="1" t="s">
        <v>229</v>
      </c>
      <c r="E430" s="32" t="s">
        <v>562</v>
      </c>
    </row>
    <row r="431" ht="150">
      <c r="A431" s="1" t="s">
        <v>231</v>
      </c>
      <c r="E431" s="27" t="s">
        <v>600</v>
      </c>
    </row>
    <row r="432">
      <c r="A432" s="1" t="s">
        <v>221</v>
      </c>
      <c r="B432" s="1">
        <v>107</v>
      </c>
      <c r="C432" s="26" t="s">
        <v>601</v>
      </c>
      <c r="D432" t="s">
        <v>252</v>
      </c>
      <c r="E432" s="27" t="s">
        <v>602</v>
      </c>
      <c r="F432" s="28" t="s">
        <v>271</v>
      </c>
      <c r="G432" s="29">
        <v>15</v>
      </c>
      <c r="H432" s="28">
        <v>0</v>
      </c>
      <c r="I432" s="30">
        <f>ROUND(G432*H432,P4)</f>
        <v>0</v>
      </c>
      <c r="L432" s="30">
        <v>0</v>
      </c>
      <c r="M432" s="24">
        <f>ROUND(G432*L432,P4)</f>
        <v>0</v>
      </c>
      <c r="N432" s="25" t="s">
        <v>255</v>
      </c>
      <c r="O432" s="31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227</v>
      </c>
      <c r="E433" s="27" t="s">
        <v>252</v>
      </c>
    </row>
    <row r="434" ht="39">
      <c r="A434" s="1" t="s">
        <v>229</v>
      </c>
      <c r="E434" s="32" t="s">
        <v>603</v>
      </c>
    </row>
    <row r="435" ht="150">
      <c r="A435" s="1" t="s">
        <v>231</v>
      </c>
      <c r="E435" s="27" t="s">
        <v>604</v>
      </c>
    </row>
    <row r="436">
      <c r="A436" s="1" t="s">
        <v>221</v>
      </c>
      <c r="B436" s="1">
        <v>108</v>
      </c>
      <c r="C436" s="26" t="s">
        <v>605</v>
      </c>
      <c r="D436" t="s">
        <v>252</v>
      </c>
      <c r="E436" s="27" t="s">
        <v>606</v>
      </c>
      <c r="F436" s="28" t="s">
        <v>271</v>
      </c>
      <c r="G436" s="29">
        <v>90</v>
      </c>
      <c r="H436" s="28">
        <v>0</v>
      </c>
      <c r="I436" s="30">
        <f>ROUND(G436*H436,P4)</f>
        <v>0</v>
      </c>
      <c r="L436" s="30">
        <v>0</v>
      </c>
      <c r="M436" s="24">
        <f>ROUND(G436*L436,P4)</f>
        <v>0</v>
      </c>
      <c r="N436" s="25" t="s">
        <v>255</v>
      </c>
      <c r="O436" s="31">
        <f>M436*AA436</f>
        <v>0</v>
      </c>
      <c r="P436" s="1">
        <v>3</v>
      </c>
      <c r="AA436" s="1">
        <f>IF(P436=1,$O$3,IF(P436=2,$O$4,$O$5))</f>
        <v>0</v>
      </c>
    </row>
    <row r="437">
      <c r="A437" s="1" t="s">
        <v>227</v>
      </c>
      <c r="E437" s="27" t="s">
        <v>252</v>
      </c>
    </row>
    <row r="438" ht="39">
      <c r="A438" s="1" t="s">
        <v>229</v>
      </c>
      <c r="E438" s="32" t="s">
        <v>607</v>
      </c>
    </row>
    <row r="439" ht="112.5">
      <c r="A439" s="1" t="s">
        <v>231</v>
      </c>
      <c r="E439" s="27" t="s">
        <v>608</v>
      </c>
    </row>
    <row r="440">
      <c r="A440" s="1" t="s">
        <v>221</v>
      </c>
      <c r="B440" s="1">
        <v>109</v>
      </c>
      <c r="C440" s="26" t="s">
        <v>609</v>
      </c>
      <c r="D440" t="s">
        <v>252</v>
      </c>
      <c r="E440" s="27" t="s">
        <v>610</v>
      </c>
      <c r="F440" s="28" t="s">
        <v>271</v>
      </c>
      <c r="G440" s="29">
        <v>119</v>
      </c>
      <c r="H440" s="28">
        <v>0</v>
      </c>
      <c r="I440" s="30">
        <f>ROUND(G440*H440,P4)</f>
        <v>0</v>
      </c>
      <c r="L440" s="30">
        <v>0</v>
      </c>
      <c r="M440" s="24">
        <f>ROUND(G440*L440,P4)</f>
        <v>0</v>
      </c>
      <c r="N440" s="25" t="s">
        <v>255</v>
      </c>
      <c r="O440" s="31">
        <f>M440*AA440</f>
        <v>0</v>
      </c>
      <c r="P440" s="1">
        <v>3</v>
      </c>
      <c r="AA440" s="1">
        <f>IF(P440=1,$O$3,IF(P440=2,$O$4,$O$5))</f>
        <v>0</v>
      </c>
    </row>
    <row r="441">
      <c r="A441" s="1" t="s">
        <v>227</v>
      </c>
      <c r="E441" s="27" t="s">
        <v>252</v>
      </c>
    </row>
    <row r="442" ht="39">
      <c r="A442" s="1" t="s">
        <v>229</v>
      </c>
      <c r="E442" s="32" t="s">
        <v>611</v>
      </c>
    </row>
    <row r="443" ht="112.5">
      <c r="A443" s="1" t="s">
        <v>231</v>
      </c>
      <c r="E443" s="27" t="s">
        <v>612</v>
      </c>
    </row>
    <row r="444">
      <c r="A444" s="1" t="s">
        <v>221</v>
      </c>
      <c r="B444" s="1">
        <v>110</v>
      </c>
      <c r="C444" s="26" t="s">
        <v>613</v>
      </c>
      <c r="D444" t="s">
        <v>252</v>
      </c>
      <c r="E444" s="27" t="s">
        <v>614</v>
      </c>
      <c r="F444" s="28" t="s">
        <v>271</v>
      </c>
      <c r="G444" s="29">
        <v>59</v>
      </c>
      <c r="H444" s="28">
        <v>0</v>
      </c>
      <c r="I444" s="30">
        <f>ROUND(G444*H444,P4)</f>
        <v>0</v>
      </c>
      <c r="L444" s="30">
        <v>0</v>
      </c>
      <c r="M444" s="24">
        <f>ROUND(G444*L444,P4)</f>
        <v>0</v>
      </c>
      <c r="N444" s="25" t="s">
        <v>255</v>
      </c>
      <c r="O444" s="31">
        <f>M444*AA444</f>
        <v>0</v>
      </c>
      <c r="P444" s="1">
        <v>3</v>
      </c>
      <c r="AA444" s="1">
        <f>IF(P444=1,$O$3,IF(P444=2,$O$4,$O$5))</f>
        <v>0</v>
      </c>
    </row>
    <row r="445">
      <c r="A445" s="1" t="s">
        <v>227</v>
      </c>
      <c r="E445" s="27" t="s">
        <v>252</v>
      </c>
    </row>
    <row r="446" ht="39">
      <c r="A446" s="1" t="s">
        <v>229</v>
      </c>
      <c r="E446" s="32" t="s">
        <v>615</v>
      </c>
    </row>
    <row r="447" ht="125">
      <c r="A447" s="1" t="s">
        <v>231</v>
      </c>
      <c r="E447" s="27" t="s">
        <v>616</v>
      </c>
    </row>
    <row r="448">
      <c r="A448" s="1" t="s">
        <v>221</v>
      </c>
      <c r="B448" s="1">
        <v>111</v>
      </c>
      <c r="C448" s="26" t="s">
        <v>617</v>
      </c>
      <c r="D448" t="s">
        <v>252</v>
      </c>
      <c r="E448" s="27" t="s">
        <v>618</v>
      </c>
      <c r="F448" s="28" t="s">
        <v>271</v>
      </c>
      <c r="G448" s="29">
        <v>4</v>
      </c>
      <c r="H448" s="28">
        <v>0</v>
      </c>
      <c r="I448" s="30">
        <f>ROUND(G448*H448,P4)</f>
        <v>0</v>
      </c>
      <c r="L448" s="30">
        <v>0</v>
      </c>
      <c r="M448" s="24">
        <f>ROUND(G448*L448,P4)</f>
        <v>0</v>
      </c>
      <c r="N448" s="25" t="s">
        <v>255</v>
      </c>
      <c r="O448" s="31">
        <f>M448*AA448</f>
        <v>0</v>
      </c>
      <c r="P448" s="1">
        <v>3</v>
      </c>
      <c r="AA448" s="1">
        <f>IF(P448=1,$O$3,IF(P448=2,$O$4,$O$5))</f>
        <v>0</v>
      </c>
    </row>
    <row r="449">
      <c r="A449" s="1" t="s">
        <v>227</v>
      </c>
      <c r="E449" s="27" t="s">
        <v>252</v>
      </c>
    </row>
    <row r="450" ht="39">
      <c r="A450" s="1" t="s">
        <v>229</v>
      </c>
      <c r="E450" s="32" t="s">
        <v>619</v>
      </c>
    </row>
    <row r="451" ht="112.5">
      <c r="A451" s="1" t="s">
        <v>231</v>
      </c>
      <c r="E451" s="27" t="s">
        <v>620</v>
      </c>
    </row>
    <row r="452">
      <c r="A452" s="1" t="s">
        <v>221</v>
      </c>
      <c r="B452" s="1">
        <v>112</v>
      </c>
      <c r="C452" s="26" t="s">
        <v>621</v>
      </c>
      <c r="D452" t="s">
        <v>252</v>
      </c>
      <c r="E452" s="27" t="s">
        <v>622</v>
      </c>
      <c r="F452" s="28" t="s">
        <v>271</v>
      </c>
      <c r="G452" s="29">
        <v>4</v>
      </c>
      <c r="H452" s="28">
        <v>0</v>
      </c>
      <c r="I452" s="30">
        <f>ROUND(G452*H452,P4)</f>
        <v>0</v>
      </c>
      <c r="L452" s="30">
        <v>0</v>
      </c>
      <c r="M452" s="24">
        <f>ROUND(G452*L452,P4)</f>
        <v>0</v>
      </c>
      <c r="N452" s="25" t="s">
        <v>255</v>
      </c>
      <c r="O452" s="31">
        <f>M452*AA452</f>
        <v>0</v>
      </c>
      <c r="P452" s="1">
        <v>3</v>
      </c>
      <c r="AA452" s="1">
        <f>IF(P452=1,$O$3,IF(P452=2,$O$4,$O$5))</f>
        <v>0</v>
      </c>
    </row>
    <row r="453">
      <c r="A453" s="1" t="s">
        <v>227</v>
      </c>
      <c r="E453" s="27" t="s">
        <v>252</v>
      </c>
    </row>
    <row r="454" ht="39">
      <c r="A454" s="1" t="s">
        <v>229</v>
      </c>
      <c r="E454" s="32" t="s">
        <v>619</v>
      </c>
    </row>
    <row r="455" ht="125">
      <c r="A455" s="1" t="s">
        <v>231</v>
      </c>
      <c r="E455" s="27" t="s">
        <v>623</v>
      </c>
    </row>
    <row r="456" ht="25">
      <c r="A456" s="1" t="s">
        <v>221</v>
      </c>
      <c r="B456" s="1">
        <v>113</v>
      </c>
      <c r="C456" s="26" t="s">
        <v>624</v>
      </c>
      <c r="D456" t="s">
        <v>252</v>
      </c>
      <c r="E456" s="27" t="s">
        <v>625</v>
      </c>
      <c r="F456" s="28" t="s">
        <v>271</v>
      </c>
      <c r="G456" s="29">
        <v>4</v>
      </c>
      <c r="H456" s="28">
        <v>0</v>
      </c>
      <c r="I456" s="30">
        <f>ROUND(G456*H456,P4)</f>
        <v>0</v>
      </c>
      <c r="L456" s="30">
        <v>0</v>
      </c>
      <c r="M456" s="24">
        <f>ROUND(G456*L456,P4)</f>
        <v>0</v>
      </c>
      <c r="N456" s="25" t="s">
        <v>255</v>
      </c>
      <c r="O456" s="31">
        <f>M456*AA456</f>
        <v>0</v>
      </c>
      <c r="P456" s="1">
        <v>3</v>
      </c>
      <c r="AA456" s="1">
        <f>IF(P456=1,$O$3,IF(P456=2,$O$4,$O$5))</f>
        <v>0</v>
      </c>
    </row>
    <row r="457">
      <c r="A457" s="1" t="s">
        <v>227</v>
      </c>
      <c r="E457" s="27" t="s">
        <v>252</v>
      </c>
    </row>
    <row r="458" ht="39">
      <c r="A458" s="1" t="s">
        <v>229</v>
      </c>
      <c r="E458" s="32" t="s">
        <v>626</v>
      </c>
    </row>
    <row r="459" ht="150">
      <c r="A459" s="1" t="s">
        <v>231</v>
      </c>
      <c r="E459" s="27" t="s">
        <v>627</v>
      </c>
    </row>
    <row r="460" ht="25">
      <c r="A460" s="1" t="s">
        <v>221</v>
      </c>
      <c r="B460" s="1">
        <v>114</v>
      </c>
      <c r="C460" s="26" t="s">
        <v>628</v>
      </c>
      <c r="D460" t="s">
        <v>252</v>
      </c>
      <c r="E460" s="27" t="s">
        <v>629</v>
      </c>
      <c r="F460" s="28" t="s">
        <v>271</v>
      </c>
      <c r="G460" s="29">
        <v>5</v>
      </c>
      <c r="H460" s="28">
        <v>0</v>
      </c>
      <c r="I460" s="30">
        <f>ROUND(G460*H460,P4)</f>
        <v>0</v>
      </c>
      <c r="L460" s="30">
        <v>0</v>
      </c>
      <c r="M460" s="24">
        <f>ROUND(G460*L460,P4)</f>
        <v>0</v>
      </c>
      <c r="N460" s="25" t="s">
        <v>255</v>
      </c>
      <c r="O460" s="31">
        <f>M460*AA460</f>
        <v>0</v>
      </c>
      <c r="P460" s="1">
        <v>3</v>
      </c>
      <c r="AA460" s="1">
        <f>IF(P460=1,$O$3,IF(P460=2,$O$4,$O$5))</f>
        <v>0</v>
      </c>
    </row>
    <row r="461">
      <c r="A461" s="1" t="s">
        <v>227</v>
      </c>
      <c r="E461" s="27" t="s">
        <v>252</v>
      </c>
    </row>
    <row r="462" ht="39">
      <c r="A462" s="1" t="s">
        <v>229</v>
      </c>
      <c r="E462" s="32" t="s">
        <v>630</v>
      </c>
    </row>
    <row r="463" ht="112.5">
      <c r="A463" s="1" t="s">
        <v>231</v>
      </c>
      <c r="E463" s="27" t="s">
        <v>631</v>
      </c>
    </row>
    <row r="464" ht="25">
      <c r="A464" s="1" t="s">
        <v>221</v>
      </c>
      <c r="B464" s="1">
        <v>115</v>
      </c>
      <c r="C464" s="26" t="s">
        <v>632</v>
      </c>
      <c r="D464" t="s">
        <v>252</v>
      </c>
      <c r="E464" s="27" t="s">
        <v>633</v>
      </c>
      <c r="F464" s="28" t="s">
        <v>271</v>
      </c>
      <c r="G464" s="29">
        <v>5</v>
      </c>
      <c r="H464" s="28">
        <v>0</v>
      </c>
      <c r="I464" s="30">
        <f>ROUND(G464*H464,P4)</f>
        <v>0</v>
      </c>
      <c r="L464" s="30">
        <v>0</v>
      </c>
      <c r="M464" s="24">
        <f>ROUND(G464*L464,P4)</f>
        <v>0</v>
      </c>
      <c r="N464" s="25" t="s">
        <v>255</v>
      </c>
      <c r="O464" s="31">
        <f>M464*AA464</f>
        <v>0</v>
      </c>
      <c r="P464" s="1">
        <v>3</v>
      </c>
      <c r="AA464" s="1">
        <f>IF(P464=1,$O$3,IF(P464=2,$O$4,$O$5))</f>
        <v>0</v>
      </c>
    </row>
    <row r="465">
      <c r="A465" s="1" t="s">
        <v>227</v>
      </c>
      <c r="E465" s="27" t="s">
        <v>252</v>
      </c>
    </row>
    <row r="466" ht="39">
      <c r="A466" s="1" t="s">
        <v>229</v>
      </c>
      <c r="E466" s="32" t="s">
        <v>630</v>
      </c>
    </row>
    <row r="467" ht="137.5">
      <c r="A467" s="1" t="s">
        <v>231</v>
      </c>
      <c r="E467" s="27" t="s">
        <v>634</v>
      </c>
    </row>
    <row r="468">
      <c r="A468" s="1" t="s">
        <v>221</v>
      </c>
      <c r="B468" s="1">
        <v>116</v>
      </c>
      <c r="C468" s="26" t="s">
        <v>635</v>
      </c>
      <c r="D468" t="s">
        <v>252</v>
      </c>
      <c r="E468" s="27" t="s">
        <v>636</v>
      </c>
      <c r="F468" s="28" t="s">
        <v>271</v>
      </c>
      <c r="G468" s="29">
        <v>9</v>
      </c>
      <c r="H468" s="28">
        <v>0</v>
      </c>
      <c r="I468" s="30">
        <f>ROUND(G468*H468,P4)</f>
        <v>0</v>
      </c>
      <c r="L468" s="30">
        <v>0</v>
      </c>
      <c r="M468" s="24">
        <f>ROUND(G468*L468,P4)</f>
        <v>0</v>
      </c>
      <c r="N468" s="25" t="s">
        <v>255</v>
      </c>
      <c r="O468" s="31">
        <f>M468*AA468</f>
        <v>0</v>
      </c>
      <c r="P468" s="1">
        <v>3</v>
      </c>
      <c r="AA468" s="1">
        <f>IF(P468=1,$O$3,IF(P468=2,$O$4,$O$5))</f>
        <v>0</v>
      </c>
    </row>
    <row r="469">
      <c r="A469" s="1" t="s">
        <v>227</v>
      </c>
      <c r="E469" s="27" t="s">
        <v>252</v>
      </c>
    </row>
    <row r="470" ht="39">
      <c r="A470" s="1" t="s">
        <v>229</v>
      </c>
      <c r="E470" s="32" t="s">
        <v>637</v>
      </c>
    </row>
    <row r="471" ht="112.5">
      <c r="A471" s="1" t="s">
        <v>231</v>
      </c>
      <c r="E471" s="27" t="s">
        <v>638</v>
      </c>
    </row>
    <row r="472">
      <c r="A472" s="1" t="s">
        <v>221</v>
      </c>
      <c r="B472" s="1">
        <v>117</v>
      </c>
      <c r="C472" s="26" t="s">
        <v>639</v>
      </c>
      <c r="D472" t="s">
        <v>252</v>
      </c>
      <c r="E472" s="27" t="s">
        <v>640</v>
      </c>
      <c r="F472" s="28" t="s">
        <v>271</v>
      </c>
      <c r="G472" s="29">
        <v>9</v>
      </c>
      <c r="H472" s="28">
        <v>0</v>
      </c>
      <c r="I472" s="30">
        <f>ROUND(G472*H472,P4)</f>
        <v>0</v>
      </c>
      <c r="L472" s="30">
        <v>0</v>
      </c>
      <c r="M472" s="24">
        <f>ROUND(G472*L472,P4)</f>
        <v>0</v>
      </c>
      <c r="N472" s="25" t="s">
        <v>255</v>
      </c>
      <c r="O472" s="31">
        <f>M472*AA472</f>
        <v>0</v>
      </c>
      <c r="P472" s="1">
        <v>3</v>
      </c>
      <c r="AA472" s="1">
        <f>IF(P472=1,$O$3,IF(P472=2,$O$4,$O$5))</f>
        <v>0</v>
      </c>
    </row>
    <row r="473">
      <c r="A473" s="1" t="s">
        <v>227</v>
      </c>
      <c r="E473" s="27" t="s">
        <v>252</v>
      </c>
    </row>
    <row r="474" ht="39">
      <c r="A474" s="1" t="s">
        <v>229</v>
      </c>
      <c r="E474" s="32" t="s">
        <v>637</v>
      </c>
    </row>
    <row r="475" ht="112.5">
      <c r="A475" s="1" t="s">
        <v>231</v>
      </c>
      <c r="E475" s="27" t="s">
        <v>641</v>
      </c>
    </row>
    <row r="476">
      <c r="A476" s="1" t="s">
        <v>221</v>
      </c>
      <c r="B476" s="1">
        <v>118</v>
      </c>
      <c r="C476" s="26" t="s">
        <v>642</v>
      </c>
      <c r="D476" t="s">
        <v>252</v>
      </c>
      <c r="E476" s="27" t="s">
        <v>643</v>
      </c>
      <c r="F476" s="28" t="s">
        <v>271</v>
      </c>
      <c r="G476" s="29">
        <v>11</v>
      </c>
      <c r="H476" s="28">
        <v>0</v>
      </c>
      <c r="I476" s="30">
        <f>ROUND(G476*H476,P4)</f>
        <v>0</v>
      </c>
      <c r="L476" s="30">
        <v>0</v>
      </c>
      <c r="M476" s="24">
        <f>ROUND(G476*L476,P4)</f>
        <v>0</v>
      </c>
      <c r="N476" s="25" t="s">
        <v>255</v>
      </c>
      <c r="O476" s="31">
        <f>M476*AA476</f>
        <v>0</v>
      </c>
      <c r="P476" s="1">
        <v>3</v>
      </c>
      <c r="AA476" s="1">
        <f>IF(P476=1,$O$3,IF(P476=2,$O$4,$O$5))</f>
        <v>0</v>
      </c>
    </row>
    <row r="477">
      <c r="A477" s="1" t="s">
        <v>227</v>
      </c>
      <c r="E477" s="27" t="s">
        <v>252</v>
      </c>
    </row>
    <row r="478" ht="26">
      <c r="A478" s="1" t="s">
        <v>229</v>
      </c>
      <c r="E478" s="32" t="s">
        <v>644</v>
      </c>
    </row>
    <row r="479" ht="125">
      <c r="A479" s="1" t="s">
        <v>231</v>
      </c>
      <c r="E479" s="27" t="s">
        <v>645</v>
      </c>
    </row>
    <row r="480" ht="25">
      <c r="A480" s="1" t="s">
        <v>221</v>
      </c>
      <c r="B480" s="1">
        <v>119</v>
      </c>
      <c r="C480" s="26" t="s">
        <v>646</v>
      </c>
      <c r="D480" t="s">
        <v>252</v>
      </c>
      <c r="E480" s="27" t="s">
        <v>647</v>
      </c>
      <c r="F480" s="28" t="s">
        <v>271</v>
      </c>
      <c r="G480" s="29">
        <v>2</v>
      </c>
      <c r="H480" s="28">
        <v>0</v>
      </c>
      <c r="I480" s="30">
        <f>ROUND(G480*H480,P4)</f>
        <v>0</v>
      </c>
      <c r="L480" s="30">
        <v>0</v>
      </c>
      <c r="M480" s="24">
        <f>ROUND(G480*L480,P4)</f>
        <v>0</v>
      </c>
      <c r="N480" s="25" t="s">
        <v>255</v>
      </c>
      <c r="O480" s="31">
        <f>M480*AA480</f>
        <v>0</v>
      </c>
      <c r="P480" s="1">
        <v>3</v>
      </c>
      <c r="AA480" s="1">
        <f>IF(P480=1,$O$3,IF(P480=2,$O$4,$O$5))</f>
        <v>0</v>
      </c>
    </row>
    <row r="481">
      <c r="A481" s="1" t="s">
        <v>227</v>
      </c>
      <c r="E481" s="27" t="s">
        <v>252</v>
      </c>
    </row>
    <row r="482" ht="39">
      <c r="A482" s="1" t="s">
        <v>229</v>
      </c>
      <c r="E482" s="32" t="s">
        <v>648</v>
      </c>
    </row>
    <row r="483" ht="112.5">
      <c r="A483" s="1" t="s">
        <v>231</v>
      </c>
      <c r="E483" s="27" t="s">
        <v>649</v>
      </c>
    </row>
    <row r="484">
      <c r="A484" s="1" t="s">
        <v>221</v>
      </c>
      <c r="B484" s="1">
        <v>120</v>
      </c>
      <c r="C484" s="26" t="s">
        <v>650</v>
      </c>
      <c r="D484" t="s">
        <v>252</v>
      </c>
      <c r="E484" s="27" t="s">
        <v>651</v>
      </c>
      <c r="F484" s="28" t="s">
        <v>271</v>
      </c>
      <c r="G484" s="29">
        <v>2</v>
      </c>
      <c r="H484" s="28">
        <v>0</v>
      </c>
      <c r="I484" s="30">
        <f>ROUND(G484*H484,P4)</f>
        <v>0</v>
      </c>
      <c r="L484" s="30">
        <v>0</v>
      </c>
      <c r="M484" s="24">
        <f>ROUND(G484*L484,P4)</f>
        <v>0</v>
      </c>
      <c r="N484" s="25" t="s">
        <v>255</v>
      </c>
      <c r="O484" s="31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227</v>
      </c>
      <c r="E485" s="27" t="s">
        <v>252</v>
      </c>
    </row>
    <row r="486" ht="39">
      <c r="A486" s="1" t="s">
        <v>229</v>
      </c>
      <c r="E486" s="32" t="s">
        <v>648</v>
      </c>
    </row>
    <row r="487" ht="150">
      <c r="A487" s="1" t="s">
        <v>231</v>
      </c>
      <c r="E487" s="27" t="s">
        <v>652</v>
      </c>
    </row>
    <row r="488">
      <c r="A488" s="1" t="s">
        <v>221</v>
      </c>
      <c r="B488" s="1">
        <v>121</v>
      </c>
      <c r="C488" s="26" t="s">
        <v>653</v>
      </c>
      <c r="D488" t="s">
        <v>252</v>
      </c>
      <c r="E488" s="27" t="s">
        <v>654</v>
      </c>
      <c r="F488" s="28" t="s">
        <v>271</v>
      </c>
      <c r="G488" s="29">
        <v>4</v>
      </c>
      <c r="H488" s="28">
        <v>0</v>
      </c>
      <c r="I488" s="30">
        <f>ROUND(G488*H488,P4)</f>
        <v>0</v>
      </c>
      <c r="L488" s="30">
        <v>0</v>
      </c>
      <c r="M488" s="24">
        <f>ROUND(G488*L488,P4)</f>
        <v>0</v>
      </c>
      <c r="N488" s="25" t="s">
        <v>255</v>
      </c>
      <c r="O488" s="31">
        <f>M488*AA488</f>
        <v>0</v>
      </c>
      <c r="P488" s="1">
        <v>3</v>
      </c>
      <c r="AA488" s="1">
        <f>IF(P488=1,$O$3,IF(P488=2,$O$4,$O$5))</f>
        <v>0</v>
      </c>
    </row>
    <row r="489">
      <c r="A489" s="1" t="s">
        <v>227</v>
      </c>
      <c r="E489" s="27" t="s">
        <v>252</v>
      </c>
    </row>
    <row r="490" ht="39">
      <c r="A490" s="1" t="s">
        <v>229</v>
      </c>
      <c r="E490" s="32" t="s">
        <v>457</v>
      </c>
    </row>
    <row r="491" ht="150">
      <c r="A491" s="1" t="s">
        <v>231</v>
      </c>
      <c r="E491" s="27" t="s">
        <v>655</v>
      </c>
    </row>
    <row r="492" ht="25">
      <c r="A492" s="1" t="s">
        <v>221</v>
      </c>
      <c r="B492" s="1">
        <v>122</v>
      </c>
      <c r="C492" s="26" t="s">
        <v>656</v>
      </c>
      <c r="D492" t="s">
        <v>252</v>
      </c>
      <c r="E492" s="27" t="s">
        <v>657</v>
      </c>
      <c r="F492" s="28" t="s">
        <v>271</v>
      </c>
      <c r="G492" s="29">
        <v>1</v>
      </c>
      <c r="H492" s="28">
        <v>0</v>
      </c>
      <c r="I492" s="30">
        <f>ROUND(G492*H492,P4)</f>
        <v>0</v>
      </c>
      <c r="L492" s="30">
        <v>0</v>
      </c>
      <c r="M492" s="24">
        <f>ROUND(G492*L492,P4)</f>
        <v>0</v>
      </c>
      <c r="N492" s="25" t="s">
        <v>255</v>
      </c>
      <c r="O492" s="31">
        <f>M492*AA492</f>
        <v>0</v>
      </c>
      <c r="P492" s="1">
        <v>3</v>
      </c>
      <c r="AA492" s="1">
        <f>IF(P492=1,$O$3,IF(P492=2,$O$4,$O$5))</f>
        <v>0</v>
      </c>
    </row>
    <row r="493">
      <c r="A493" s="1" t="s">
        <v>227</v>
      </c>
      <c r="E493" s="27" t="s">
        <v>252</v>
      </c>
    </row>
    <row r="494" ht="39">
      <c r="A494" s="1" t="s">
        <v>229</v>
      </c>
      <c r="E494" s="32" t="s">
        <v>658</v>
      </c>
    </row>
    <row r="495" ht="112.5">
      <c r="A495" s="1" t="s">
        <v>231</v>
      </c>
      <c r="E495" s="27" t="s">
        <v>659</v>
      </c>
    </row>
    <row r="496" ht="25">
      <c r="A496" s="1" t="s">
        <v>221</v>
      </c>
      <c r="B496" s="1">
        <v>123</v>
      </c>
      <c r="C496" s="26" t="s">
        <v>660</v>
      </c>
      <c r="D496" t="s">
        <v>252</v>
      </c>
      <c r="E496" s="27" t="s">
        <v>661</v>
      </c>
      <c r="F496" s="28" t="s">
        <v>271</v>
      </c>
      <c r="G496" s="29">
        <v>1</v>
      </c>
      <c r="H496" s="28">
        <v>0</v>
      </c>
      <c r="I496" s="30">
        <f>ROUND(G496*H496,P4)</f>
        <v>0</v>
      </c>
      <c r="L496" s="30">
        <v>0</v>
      </c>
      <c r="M496" s="24">
        <f>ROUND(G496*L496,P4)</f>
        <v>0</v>
      </c>
      <c r="N496" s="25" t="s">
        <v>255</v>
      </c>
      <c r="O496" s="31">
        <f>M496*AA496</f>
        <v>0</v>
      </c>
      <c r="P496" s="1">
        <v>3</v>
      </c>
      <c r="AA496" s="1">
        <f>IF(P496=1,$O$3,IF(P496=2,$O$4,$O$5))</f>
        <v>0</v>
      </c>
    </row>
    <row r="497">
      <c r="A497" s="1" t="s">
        <v>227</v>
      </c>
      <c r="E497" s="27" t="s">
        <v>252</v>
      </c>
    </row>
    <row r="498" ht="39">
      <c r="A498" s="1" t="s">
        <v>229</v>
      </c>
      <c r="E498" s="32" t="s">
        <v>658</v>
      </c>
    </row>
    <row r="499" ht="125">
      <c r="A499" s="1" t="s">
        <v>231</v>
      </c>
      <c r="E499" s="27" t="s">
        <v>662</v>
      </c>
    </row>
    <row r="500">
      <c r="A500" s="1" t="s">
        <v>221</v>
      </c>
      <c r="B500" s="1">
        <v>124</v>
      </c>
      <c r="C500" s="26" t="s">
        <v>663</v>
      </c>
      <c r="D500" t="s">
        <v>252</v>
      </c>
      <c r="E500" s="27" t="s">
        <v>664</v>
      </c>
      <c r="F500" s="28" t="s">
        <v>271</v>
      </c>
      <c r="G500" s="29">
        <v>3</v>
      </c>
      <c r="H500" s="28">
        <v>0</v>
      </c>
      <c r="I500" s="30">
        <f>ROUND(G500*H500,P4)</f>
        <v>0</v>
      </c>
      <c r="L500" s="30">
        <v>0</v>
      </c>
      <c r="M500" s="24">
        <f>ROUND(G500*L500,P4)</f>
        <v>0</v>
      </c>
      <c r="N500" s="25" t="s">
        <v>255</v>
      </c>
      <c r="O500" s="31">
        <f>M500*AA500</f>
        <v>0</v>
      </c>
      <c r="P500" s="1">
        <v>3</v>
      </c>
      <c r="AA500" s="1">
        <f>IF(P500=1,$O$3,IF(P500=2,$O$4,$O$5))</f>
        <v>0</v>
      </c>
    </row>
    <row r="501">
      <c r="A501" s="1" t="s">
        <v>227</v>
      </c>
      <c r="E501" s="27" t="s">
        <v>252</v>
      </c>
    </row>
    <row r="502" ht="39">
      <c r="A502" s="1" t="s">
        <v>229</v>
      </c>
      <c r="E502" s="32" t="s">
        <v>665</v>
      </c>
    </row>
    <row r="503" ht="112.5">
      <c r="A503" s="1" t="s">
        <v>231</v>
      </c>
      <c r="E503" s="27" t="s">
        <v>666</v>
      </c>
    </row>
    <row r="504">
      <c r="A504" s="1" t="s">
        <v>221</v>
      </c>
      <c r="B504" s="1">
        <v>125</v>
      </c>
      <c r="C504" s="26" t="s">
        <v>667</v>
      </c>
      <c r="D504" t="s">
        <v>252</v>
      </c>
      <c r="E504" s="27" t="s">
        <v>668</v>
      </c>
      <c r="F504" s="28" t="s">
        <v>271</v>
      </c>
      <c r="G504" s="29">
        <v>3</v>
      </c>
      <c r="H504" s="28">
        <v>0</v>
      </c>
      <c r="I504" s="30">
        <f>ROUND(G504*H504,P4)</f>
        <v>0</v>
      </c>
      <c r="L504" s="30">
        <v>0</v>
      </c>
      <c r="M504" s="24">
        <f>ROUND(G504*L504,P4)</f>
        <v>0</v>
      </c>
      <c r="N504" s="25" t="s">
        <v>255</v>
      </c>
      <c r="O504" s="31">
        <f>M504*AA504</f>
        <v>0</v>
      </c>
      <c r="P504" s="1">
        <v>3</v>
      </c>
      <c r="AA504" s="1">
        <f>IF(P504=1,$O$3,IF(P504=2,$O$4,$O$5))</f>
        <v>0</v>
      </c>
    </row>
    <row r="505">
      <c r="A505" s="1" t="s">
        <v>227</v>
      </c>
      <c r="E505" s="27" t="s">
        <v>252</v>
      </c>
    </row>
    <row r="506" ht="39">
      <c r="A506" s="1" t="s">
        <v>229</v>
      </c>
      <c r="E506" s="32" t="s">
        <v>665</v>
      </c>
    </row>
    <row r="507" ht="125">
      <c r="A507" s="1" t="s">
        <v>231</v>
      </c>
      <c r="E507" s="27" t="s">
        <v>669</v>
      </c>
    </row>
    <row r="508">
      <c r="A508" s="1" t="s">
        <v>221</v>
      </c>
      <c r="B508" s="1">
        <v>126</v>
      </c>
      <c r="C508" s="26" t="s">
        <v>670</v>
      </c>
      <c r="D508" t="s">
        <v>252</v>
      </c>
      <c r="E508" s="27" t="s">
        <v>671</v>
      </c>
      <c r="F508" s="28" t="s">
        <v>271</v>
      </c>
      <c r="G508" s="29">
        <v>2</v>
      </c>
      <c r="H508" s="28">
        <v>0</v>
      </c>
      <c r="I508" s="30">
        <f>ROUND(G508*H508,P4)</f>
        <v>0</v>
      </c>
      <c r="L508" s="30">
        <v>0</v>
      </c>
      <c r="M508" s="24">
        <f>ROUND(G508*L508,P4)</f>
        <v>0</v>
      </c>
      <c r="N508" s="25" t="s">
        <v>255</v>
      </c>
      <c r="O508" s="31">
        <f>M508*AA508</f>
        <v>0</v>
      </c>
      <c r="P508" s="1">
        <v>3</v>
      </c>
      <c r="AA508" s="1">
        <f>IF(P508=1,$O$3,IF(P508=2,$O$4,$O$5))</f>
        <v>0</v>
      </c>
    </row>
    <row r="509">
      <c r="A509" s="1" t="s">
        <v>227</v>
      </c>
      <c r="E509" s="27" t="s">
        <v>252</v>
      </c>
    </row>
    <row r="510" ht="39">
      <c r="A510" s="1" t="s">
        <v>229</v>
      </c>
      <c r="E510" s="32" t="s">
        <v>672</v>
      </c>
    </row>
    <row r="511" ht="112.5">
      <c r="A511" s="1" t="s">
        <v>231</v>
      </c>
      <c r="E511" s="27" t="s">
        <v>673</v>
      </c>
    </row>
    <row r="512">
      <c r="A512" s="1" t="s">
        <v>221</v>
      </c>
      <c r="B512" s="1">
        <v>127</v>
      </c>
      <c r="C512" s="26" t="s">
        <v>674</v>
      </c>
      <c r="D512" t="s">
        <v>252</v>
      </c>
      <c r="E512" s="27" t="s">
        <v>675</v>
      </c>
      <c r="F512" s="28" t="s">
        <v>271</v>
      </c>
      <c r="G512" s="29">
        <v>2</v>
      </c>
      <c r="H512" s="28">
        <v>0</v>
      </c>
      <c r="I512" s="30">
        <f>ROUND(G512*H512,P4)</f>
        <v>0</v>
      </c>
      <c r="L512" s="30">
        <v>0</v>
      </c>
      <c r="M512" s="24">
        <f>ROUND(G512*L512,P4)</f>
        <v>0</v>
      </c>
      <c r="N512" s="25" t="s">
        <v>255</v>
      </c>
      <c r="O512" s="31">
        <f>M512*AA512</f>
        <v>0</v>
      </c>
      <c r="P512" s="1">
        <v>3</v>
      </c>
      <c r="AA512" s="1">
        <f>IF(P512=1,$O$3,IF(P512=2,$O$4,$O$5))</f>
        <v>0</v>
      </c>
    </row>
    <row r="513">
      <c r="A513" s="1" t="s">
        <v>227</v>
      </c>
      <c r="E513" s="27" t="s">
        <v>252</v>
      </c>
    </row>
    <row r="514" ht="39">
      <c r="A514" s="1" t="s">
        <v>229</v>
      </c>
      <c r="E514" s="32" t="s">
        <v>672</v>
      </c>
    </row>
    <row r="515" ht="125">
      <c r="A515" s="1" t="s">
        <v>231</v>
      </c>
      <c r="E515" s="27" t="s">
        <v>676</v>
      </c>
    </row>
    <row r="516">
      <c r="A516" s="1" t="s">
        <v>221</v>
      </c>
      <c r="B516" s="1">
        <v>128</v>
      </c>
      <c r="C516" s="26" t="s">
        <v>677</v>
      </c>
      <c r="D516" t="s">
        <v>252</v>
      </c>
      <c r="E516" s="27" t="s">
        <v>678</v>
      </c>
      <c r="F516" s="28" t="s">
        <v>271</v>
      </c>
      <c r="G516" s="29">
        <v>14</v>
      </c>
      <c r="H516" s="28">
        <v>0</v>
      </c>
      <c r="I516" s="30">
        <f>ROUND(G516*H516,P4)</f>
        <v>0</v>
      </c>
      <c r="L516" s="30">
        <v>0</v>
      </c>
      <c r="M516" s="24">
        <f>ROUND(G516*L516,P4)</f>
        <v>0</v>
      </c>
      <c r="N516" s="25" t="s">
        <v>255</v>
      </c>
      <c r="O516" s="31">
        <f>M516*AA516</f>
        <v>0</v>
      </c>
      <c r="P516" s="1">
        <v>3</v>
      </c>
      <c r="AA516" s="1">
        <f>IF(P516=1,$O$3,IF(P516=2,$O$4,$O$5))</f>
        <v>0</v>
      </c>
    </row>
    <row r="517">
      <c r="A517" s="1" t="s">
        <v>227</v>
      </c>
      <c r="E517" s="27" t="s">
        <v>252</v>
      </c>
    </row>
    <row r="518" ht="39">
      <c r="A518" s="1" t="s">
        <v>229</v>
      </c>
      <c r="E518" s="32" t="s">
        <v>679</v>
      </c>
    </row>
    <row r="519" ht="112.5">
      <c r="A519" s="1" t="s">
        <v>231</v>
      </c>
      <c r="E519" s="27" t="s">
        <v>680</v>
      </c>
    </row>
    <row r="520">
      <c r="A520" s="1" t="s">
        <v>221</v>
      </c>
      <c r="B520" s="1">
        <v>129</v>
      </c>
      <c r="C520" s="26" t="s">
        <v>681</v>
      </c>
      <c r="D520" t="s">
        <v>252</v>
      </c>
      <c r="E520" s="27" t="s">
        <v>682</v>
      </c>
      <c r="F520" s="28" t="s">
        <v>271</v>
      </c>
      <c r="G520" s="29">
        <v>14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255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227</v>
      </c>
      <c r="E521" s="27" t="s">
        <v>252</v>
      </c>
    </row>
    <row r="522" ht="39">
      <c r="A522" s="1" t="s">
        <v>229</v>
      </c>
      <c r="E522" s="32" t="s">
        <v>679</v>
      </c>
    </row>
    <row r="523" ht="125">
      <c r="A523" s="1" t="s">
        <v>231</v>
      </c>
      <c r="E523" s="27" t="s">
        <v>683</v>
      </c>
    </row>
    <row r="524">
      <c r="A524" s="1" t="s">
        <v>221</v>
      </c>
      <c r="B524" s="1">
        <v>130</v>
      </c>
      <c r="C524" s="26" t="s">
        <v>684</v>
      </c>
      <c r="D524" t="s">
        <v>252</v>
      </c>
      <c r="E524" s="27" t="s">
        <v>685</v>
      </c>
      <c r="F524" s="28" t="s">
        <v>271</v>
      </c>
      <c r="G524" s="29">
        <v>3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255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227</v>
      </c>
      <c r="E525" s="27" t="s">
        <v>252</v>
      </c>
    </row>
    <row r="526" ht="39">
      <c r="A526" s="1" t="s">
        <v>229</v>
      </c>
      <c r="E526" s="32" t="s">
        <v>686</v>
      </c>
    </row>
    <row r="527" ht="150">
      <c r="A527" s="1" t="s">
        <v>231</v>
      </c>
      <c r="E527" s="27" t="s">
        <v>687</v>
      </c>
    </row>
    <row r="528">
      <c r="A528" s="1" t="s">
        <v>221</v>
      </c>
      <c r="B528" s="1">
        <v>131</v>
      </c>
      <c r="C528" s="26" t="s">
        <v>688</v>
      </c>
      <c r="D528" t="s">
        <v>252</v>
      </c>
      <c r="E528" s="27" t="s">
        <v>689</v>
      </c>
      <c r="F528" s="28" t="s">
        <v>271</v>
      </c>
      <c r="G528" s="29">
        <v>8</v>
      </c>
      <c r="H528" s="28">
        <v>0</v>
      </c>
      <c r="I528" s="30">
        <f>ROUND(G528*H528,P4)</f>
        <v>0</v>
      </c>
      <c r="L528" s="30">
        <v>0</v>
      </c>
      <c r="M528" s="24">
        <f>ROUND(G528*L528,P4)</f>
        <v>0</v>
      </c>
      <c r="N528" s="25" t="s">
        <v>255</v>
      </c>
      <c r="O528" s="31">
        <f>M528*AA528</f>
        <v>0</v>
      </c>
      <c r="P528" s="1">
        <v>3</v>
      </c>
      <c r="AA528" s="1">
        <f>IF(P528=1,$O$3,IF(P528=2,$O$4,$O$5))</f>
        <v>0</v>
      </c>
    </row>
    <row r="529">
      <c r="A529" s="1" t="s">
        <v>227</v>
      </c>
      <c r="E529" s="27" t="s">
        <v>252</v>
      </c>
    </row>
    <row r="530" ht="39">
      <c r="A530" s="1" t="s">
        <v>229</v>
      </c>
      <c r="E530" s="32" t="s">
        <v>690</v>
      </c>
    </row>
    <row r="531" ht="150">
      <c r="A531" s="1" t="s">
        <v>231</v>
      </c>
      <c r="E531" s="27" t="s">
        <v>691</v>
      </c>
    </row>
    <row r="532">
      <c r="A532" s="1" t="s">
        <v>221</v>
      </c>
      <c r="B532" s="1">
        <v>132</v>
      </c>
      <c r="C532" s="26" t="s">
        <v>692</v>
      </c>
      <c r="D532" t="s">
        <v>252</v>
      </c>
      <c r="E532" s="27" t="s">
        <v>693</v>
      </c>
      <c r="F532" s="28" t="s">
        <v>271</v>
      </c>
      <c r="G532" s="29">
        <v>2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255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227</v>
      </c>
      <c r="E533" s="27" t="s">
        <v>252</v>
      </c>
    </row>
    <row r="534" ht="39">
      <c r="A534" s="1" t="s">
        <v>229</v>
      </c>
      <c r="E534" s="32" t="s">
        <v>694</v>
      </c>
    </row>
    <row r="535" ht="112.5">
      <c r="A535" s="1" t="s">
        <v>231</v>
      </c>
      <c r="E535" s="27" t="s">
        <v>695</v>
      </c>
    </row>
    <row r="536">
      <c r="A536" s="1" t="s">
        <v>221</v>
      </c>
      <c r="B536" s="1">
        <v>133</v>
      </c>
      <c r="C536" s="26" t="s">
        <v>696</v>
      </c>
      <c r="D536" t="s">
        <v>252</v>
      </c>
      <c r="E536" s="27" t="s">
        <v>697</v>
      </c>
      <c r="F536" s="28" t="s">
        <v>271</v>
      </c>
      <c r="G536" s="29">
        <v>2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255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227</v>
      </c>
      <c r="E537" s="27" t="s">
        <v>252</v>
      </c>
    </row>
    <row r="538" ht="39">
      <c r="A538" s="1" t="s">
        <v>229</v>
      </c>
      <c r="E538" s="32" t="s">
        <v>694</v>
      </c>
    </row>
    <row r="539" ht="125">
      <c r="A539" s="1" t="s">
        <v>231</v>
      </c>
      <c r="E539" s="27" t="s">
        <v>698</v>
      </c>
    </row>
    <row r="540">
      <c r="A540" s="1" t="s">
        <v>221</v>
      </c>
      <c r="B540" s="1">
        <v>134</v>
      </c>
      <c r="C540" s="26" t="s">
        <v>699</v>
      </c>
      <c r="D540" t="s">
        <v>252</v>
      </c>
      <c r="E540" s="27" t="s">
        <v>700</v>
      </c>
      <c r="F540" s="28" t="s">
        <v>271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255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227</v>
      </c>
      <c r="E541" s="27" t="s">
        <v>252</v>
      </c>
    </row>
    <row r="542" ht="39">
      <c r="A542" s="1" t="s">
        <v>229</v>
      </c>
      <c r="E542" s="32" t="s">
        <v>701</v>
      </c>
    </row>
    <row r="543" ht="150">
      <c r="A543" s="1" t="s">
        <v>231</v>
      </c>
      <c r="E543" s="27" t="s">
        <v>702</v>
      </c>
    </row>
    <row r="544">
      <c r="A544" s="1" t="s">
        <v>221</v>
      </c>
      <c r="B544" s="1">
        <v>135</v>
      </c>
      <c r="C544" s="26" t="s">
        <v>703</v>
      </c>
      <c r="D544" t="s">
        <v>252</v>
      </c>
      <c r="E544" s="27" t="s">
        <v>704</v>
      </c>
      <c r="F544" s="28" t="s">
        <v>271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255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227</v>
      </c>
      <c r="E545" s="27" t="s">
        <v>252</v>
      </c>
    </row>
    <row r="546" ht="39">
      <c r="A546" s="1" t="s">
        <v>229</v>
      </c>
      <c r="E546" s="32" t="s">
        <v>701</v>
      </c>
    </row>
    <row r="547" ht="150">
      <c r="A547" s="1" t="s">
        <v>231</v>
      </c>
      <c r="E547" s="27" t="s">
        <v>705</v>
      </c>
    </row>
    <row r="548">
      <c r="A548" s="1" t="s">
        <v>221</v>
      </c>
      <c r="B548" s="1">
        <v>136</v>
      </c>
      <c r="C548" s="26" t="s">
        <v>706</v>
      </c>
      <c r="D548" t="s">
        <v>252</v>
      </c>
      <c r="E548" s="27" t="s">
        <v>707</v>
      </c>
      <c r="F548" s="28" t="s">
        <v>271</v>
      </c>
      <c r="G548" s="29">
        <v>4</v>
      </c>
      <c r="H548" s="28">
        <v>0</v>
      </c>
      <c r="I548" s="30">
        <f>ROUND(G548*H548,P4)</f>
        <v>0</v>
      </c>
      <c r="L548" s="30">
        <v>0</v>
      </c>
      <c r="M548" s="24">
        <f>ROUND(G548*L548,P4)</f>
        <v>0</v>
      </c>
      <c r="N548" s="25" t="s">
        <v>255</v>
      </c>
      <c r="O548" s="31">
        <f>M548*AA548</f>
        <v>0</v>
      </c>
      <c r="P548" s="1">
        <v>3</v>
      </c>
      <c r="AA548" s="1">
        <f>IF(P548=1,$O$3,IF(P548=2,$O$4,$O$5))</f>
        <v>0</v>
      </c>
    </row>
    <row r="549">
      <c r="A549" s="1" t="s">
        <v>227</v>
      </c>
      <c r="E549" s="27" t="s">
        <v>252</v>
      </c>
    </row>
    <row r="550" ht="39">
      <c r="A550" s="1" t="s">
        <v>229</v>
      </c>
      <c r="E550" s="32" t="s">
        <v>708</v>
      </c>
    </row>
    <row r="551" ht="112.5">
      <c r="A551" s="1" t="s">
        <v>231</v>
      </c>
      <c r="E551" s="27" t="s">
        <v>709</v>
      </c>
    </row>
    <row r="552">
      <c r="A552" s="1" t="s">
        <v>221</v>
      </c>
      <c r="B552" s="1">
        <v>137</v>
      </c>
      <c r="C552" s="26" t="s">
        <v>710</v>
      </c>
      <c r="D552" t="s">
        <v>252</v>
      </c>
      <c r="E552" s="27" t="s">
        <v>711</v>
      </c>
      <c r="F552" s="28" t="s">
        <v>271</v>
      </c>
      <c r="G552" s="29">
        <v>4</v>
      </c>
      <c r="H552" s="28">
        <v>0</v>
      </c>
      <c r="I552" s="30">
        <f>ROUND(G552*H552,P4)</f>
        <v>0</v>
      </c>
      <c r="L552" s="30">
        <v>0</v>
      </c>
      <c r="M552" s="24">
        <f>ROUND(G552*L552,P4)</f>
        <v>0</v>
      </c>
      <c r="N552" s="25" t="s">
        <v>255</v>
      </c>
      <c r="O552" s="31">
        <f>M552*AA552</f>
        <v>0</v>
      </c>
      <c r="P552" s="1">
        <v>3</v>
      </c>
      <c r="AA552" s="1">
        <f>IF(P552=1,$O$3,IF(P552=2,$O$4,$O$5))</f>
        <v>0</v>
      </c>
    </row>
    <row r="553">
      <c r="A553" s="1" t="s">
        <v>227</v>
      </c>
      <c r="E553" s="27" t="s">
        <v>252</v>
      </c>
    </row>
    <row r="554" ht="39">
      <c r="A554" s="1" t="s">
        <v>229</v>
      </c>
      <c r="E554" s="32" t="s">
        <v>712</v>
      </c>
    </row>
    <row r="555" ht="100">
      <c r="A555" s="1" t="s">
        <v>231</v>
      </c>
      <c r="E555" s="27" t="s">
        <v>713</v>
      </c>
    </row>
    <row r="556">
      <c r="A556" s="1" t="s">
        <v>221</v>
      </c>
      <c r="B556" s="1">
        <v>138</v>
      </c>
      <c r="C556" s="26" t="s">
        <v>714</v>
      </c>
      <c r="D556" t="s">
        <v>252</v>
      </c>
      <c r="E556" s="27" t="s">
        <v>715</v>
      </c>
      <c r="F556" s="28" t="s">
        <v>716</v>
      </c>
      <c r="G556" s="29">
        <v>400</v>
      </c>
      <c r="H556" s="28">
        <v>0</v>
      </c>
      <c r="I556" s="30">
        <f>ROUND(G556*H556,P4)</f>
        <v>0</v>
      </c>
      <c r="L556" s="30">
        <v>0</v>
      </c>
      <c r="M556" s="24">
        <f>ROUND(G556*L556,P4)</f>
        <v>0</v>
      </c>
      <c r="N556" s="25" t="s">
        <v>255</v>
      </c>
      <c r="O556" s="31">
        <f>M556*AA556</f>
        <v>0</v>
      </c>
      <c r="P556" s="1">
        <v>3</v>
      </c>
      <c r="AA556" s="1">
        <f>IF(P556=1,$O$3,IF(P556=2,$O$4,$O$5))</f>
        <v>0</v>
      </c>
    </row>
    <row r="557">
      <c r="A557" s="1" t="s">
        <v>227</v>
      </c>
      <c r="E557" s="27" t="s">
        <v>252</v>
      </c>
    </row>
    <row r="558" ht="26">
      <c r="A558" s="1" t="s">
        <v>229</v>
      </c>
      <c r="E558" s="32" t="s">
        <v>717</v>
      </c>
    </row>
    <row r="559" ht="112.5">
      <c r="A559" s="1" t="s">
        <v>231</v>
      </c>
      <c r="E559" s="27" t="s">
        <v>718</v>
      </c>
    </row>
    <row r="560">
      <c r="A560" s="1" t="s">
        <v>221</v>
      </c>
      <c r="B560" s="1">
        <v>139</v>
      </c>
      <c r="C560" s="26" t="s">
        <v>719</v>
      </c>
      <c r="D560" t="s">
        <v>252</v>
      </c>
      <c r="E560" s="27" t="s">
        <v>720</v>
      </c>
      <c r="F560" s="28" t="s">
        <v>716</v>
      </c>
      <c r="G560" s="29">
        <v>80</v>
      </c>
      <c r="H560" s="28">
        <v>0</v>
      </c>
      <c r="I560" s="30">
        <f>ROUND(G560*H560,P4)</f>
        <v>0</v>
      </c>
      <c r="L560" s="30">
        <v>0</v>
      </c>
      <c r="M560" s="24">
        <f>ROUND(G560*L560,P4)</f>
        <v>0</v>
      </c>
      <c r="N560" s="25" t="s">
        <v>255</v>
      </c>
      <c r="O560" s="31">
        <f>M560*AA560</f>
        <v>0</v>
      </c>
      <c r="P560" s="1">
        <v>3</v>
      </c>
      <c r="AA560" s="1">
        <f>IF(P560=1,$O$3,IF(P560=2,$O$4,$O$5))</f>
        <v>0</v>
      </c>
    </row>
    <row r="561">
      <c r="A561" s="1" t="s">
        <v>227</v>
      </c>
      <c r="E561" s="27" t="s">
        <v>252</v>
      </c>
    </row>
    <row r="562" ht="26">
      <c r="A562" s="1" t="s">
        <v>229</v>
      </c>
      <c r="E562" s="32" t="s">
        <v>334</v>
      </c>
    </row>
    <row r="563" ht="100">
      <c r="A563" s="1" t="s">
        <v>231</v>
      </c>
      <c r="E563" s="27" t="s">
        <v>721</v>
      </c>
    </row>
    <row r="564">
      <c r="A564" s="1" t="s">
        <v>221</v>
      </c>
      <c r="B564" s="1">
        <v>140</v>
      </c>
      <c r="C564" s="26" t="s">
        <v>722</v>
      </c>
      <c r="D564" t="s">
        <v>252</v>
      </c>
      <c r="E564" s="27" t="s">
        <v>723</v>
      </c>
      <c r="F564" s="28" t="s">
        <v>271</v>
      </c>
      <c r="G564" s="29">
        <v>102</v>
      </c>
      <c r="H564" s="28">
        <v>0</v>
      </c>
      <c r="I564" s="30">
        <f>ROUND(G564*H564,P4)</f>
        <v>0</v>
      </c>
      <c r="L564" s="30">
        <v>0</v>
      </c>
      <c r="M564" s="24">
        <f>ROUND(G564*L564,P4)</f>
        <v>0</v>
      </c>
      <c r="N564" s="25" t="s">
        <v>255</v>
      </c>
      <c r="O564" s="31">
        <f>M564*AA564</f>
        <v>0</v>
      </c>
      <c r="P564" s="1">
        <v>3</v>
      </c>
      <c r="AA564" s="1">
        <f>IF(P564=1,$O$3,IF(P564=2,$O$4,$O$5))</f>
        <v>0</v>
      </c>
    </row>
    <row r="565">
      <c r="A565" s="1" t="s">
        <v>227</v>
      </c>
      <c r="E565" s="27" t="s">
        <v>252</v>
      </c>
    </row>
    <row r="566" ht="39">
      <c r="A566" s="1" t="s">
        <v>229</v>
      </c>
      <c r="E566" s="32" t="s">
        <v>724</v>
      </c>
    </row>
    <row r="567" ht="137.5">
      <c r="A567" s="1" t="s">
        <v>231</v>
      </c>
      <c r="E567" s="27" t="s">
        <v>725</v>
      </c>
    </row>
    <row r="568">
      <c r="A568" s="1" t="s">
        <v>221</v>
      </c>
      <c r="B568" s="1">
        <v>141</v>
      </c>
      <c r="C568" s="26" t="s">
        <v>726</v>
      </c>
      <c r="D568" t="s">
        <v>252</v>
      </c>
      <c r="E568" s="27" t="s">
        <v>727</v>
      </c>
      <c r="F568" s="28" t="s">
        <v>271</v>
      </c>
      <c r="G568" s="29">
        <v>74</v>
      </c>
      <c r="H568" s="28">
        <v>0</v>
      </c>
      <c r="I568" s="30">
        <f>ROUND(G568*H568,P4)</f>
        <v>0</v>
      </c>
      <c r="L568" s="30">
        <v>0</v>
      </c>
      <c r="M568" s="24">
        <f>ROUND(G568*L568,P4)</f>
        <v>0</v>
      </c>
      <c r="N568" s="25" t="s">
        <v>255</v>
      </c>
      <c r="O568" s="31">
        <f>M568*AA568</f>
        <v>0</v>
      </c>
      <c r="P568" s="1">
        <v>3</v>
      </c>
      <c r="AA568" s="1">
        <f>IF(P568=1,$O$3,IF(P568=2,$O$4,$O$5))</f>
        <v>0</v>
      </c>
    </row>
    <row r="569">
      <c r="A569" s="1" t="s">
        <v>227</v>
      </c>
      <c r="E569" s="27" t="s">
        <v>252</v>
      </c>
    </row>
    <row r="570" ht="39">
      <c r="A570" s="1" t="s">
        <v>229</v>
      </c>
      <c r="E570" s="32" t="s">
        <v>728</v>
      </c>
    </row>
    <row r="571" ht="112.5">
      <c r="A571" s="1" t="s">
        <v>231</v>
      </c>
      <c r="E571" s="27" t="s">
        <v>729</v>
      </c>
    </row>
    <row r="572" ht="25">
      <c r="A572" s="1" t="s">
        <v>221</v>
      </c>
      <c r="B572" s="1">
        <v>142</v>
      </c>
      <c r="C572" s="26" t="s">
        <v>730</v>
      </c>
      <c r="D572" t="s">
        <v>252</v>
      </c>
      <c r="E572" s="27" t="s">
        <v>731</v>
      </c>
      <c r="F572" s="28" t="s">
        <v>271</v>
      </c>
      <c r="G572" s="29">
        <v>102</v>
      </c>
      <c r="H572" s="28">
        <v>0</v>
      </c>
      <c r="I572" s="30">
        <f>ROUND(G572*H572,P4)</f>
        <v>0</v>
      </c>
      <c r="L572" s="30">
        <v>0</v>
      </c>
      <c r="M572" s="24">
        <f>ROUND(G572*L572,P4)</f>
        <v>0</v>
      </c>
      <c r="N572" s="25" t="s">
        <v>255</v>
      </c>
      <c r="O572" s="31">
        <f>M572*AA572</f>
        <v>0</v>
      </c>
      <c r="P572" s="1">
        <v>3</v>
      </c>
      <c r="AA572" s="1">
        <f>IF(P572=1,$O$3,IF(P572=2,$O$4,$O$5))</f>
        <v>0</v>
      </c>
    </row>
    <row r="573">
      <c r="A573" s="1" t="s">
        <v>227</v>
      </c>
      <c r="E573" s="27" t="s">
        <v>252</v>
      </c>
    </row>
    <row r="574" ht="39">
      <c r="A574" s="1" t="s">
        <v>229</v>
      </c>
      <c r="E574" s="32" t="s">
        <v>724</v>
      </c>
    </row>
    <row r="575" ht="87.5">
      <c r="A575" s="1" t="s">
        <v>231</v>
      </c>
      <c r="E575" s="27" t="s">
        <v>732</v>
      </c>
    </row>
    <row r="576" ht="25">
      <c r="A576" s="1" t="s">
        <v>221</v>
      </c>
      <c r="B576" s="1">
        <v>143</v>
      </c>
      <c r="C576" s="26" t="s">
        <v>733</v>
      </c>
      <c r="D576" t="s">
        <v>252</v>
      </c>
      <c r="E576" s="27" t="s">
        <v>734</v>
      </c>
      <c r="F576" s="28" t="s">
        <v>271</v>
      </c>
      <c r="G576" s="29">
        <v>9</v>
      </c>
      <c r="H576" s="28">
        <v>0</v>
      </c>
      <c r="I576" s="30">
        <f>ROUND(G576*H576,P4)</f>
        <v>0</v>
      </c>
      <c r="L576" s="30">
        <v>0</v>
      </c>
      <c r="M576" s="24">
        <f>ROUND(G576*L576,P4)</f>
        <v>0</v>
      </c>
      <c r="N576" s="25" t="s">
        <v>255</v>
      </c>
      <c r="O576" s="31">
        <f>M576*AA576</f>
        <v>0</v>
      </c>
      <c r="P576" s="1">
        <v>3</v>
      </c>
      <c r="AA576" s="1">
        <f>IF(P576=1,$O$3,IF(P576=2,$O$4,$O$5))</f>
        <v>0</v>
      </c>
    </row>
    <row r="577">
      <c r="A577" s="1" t="s">
        <v>227</v>
      </c>
      <c r="E577" s="27" t="s">
        <v>252</v>
      </c>
    </row>
    <row r="578" ht="39">
      <c r="A578" s="1" t="s">
        <v>229</v>
      </c>
      <c r="E578" s="32" t="s">
        <v>735</v>
      </c>
    </row>
    <row r="579" ht="100">
      <c r="A579" s="1" t="s">
        <v>231</v>
      </c>
      <c r="E579" s="27" t="s">
        <v>736</v>
      </c>
    </row>
    <row r="580" ht="37.5">
      <c r="A580" s="1" t="s">
        <v>221</v>
      </c>
      <c r="B580" s="1">
        <v>144</v>
      </c>
      <c r="C580" s="26" t="s">
        <v>737</v>
      </c>
      <c r="D580" t="s">
        <v>252</v>
      </c>
      <c r="E580" s="27" t="s">
        <v>738</v>
      </c>
      <c r="F580" s="28" t="s">
        <v>739</v>
      </c>
      <c r="G580" s="29">
        <v>1</v>
      </c>
      <c r="H580" s="28">
        <v>0</v>
      </c>
      <c r="I580" s="30">
        <f>ROUND(G580*H580,P4)</f>
        <v>0</v>
      </c>
      <c r="L580" s="30">
        <v>0</v>
      </c>
      <c r="M580" s="24">
        <f>ROUND(G580*L580,P4)</f>
        <v>0</v>
      </c>
      <c r="N580" s="25" t="s">
        <v>255</v>
      </c>
      <c r="O580" s="31">
        <f>M580*AA580</f>
        <v>0</v>
      </c>
      <c r="P580" s="1">
        <v>3</v>
      </c>
      <c r="AA580" s="1">
        <f>IF(P580=1,$O$3,IF(P580=2,$O$4,$O$5))</f>
        <v>0</v>
      </c>
    </row>
    <row r="581">
      <c r="A581" s="1" t="s">
        <v>227</v>
      </c>
      <c r="E581" s="27" t="s">
        <v>252</v>
      </c>
    </row>
    <row r="582" ht="26">
      <c r="A582" s="1" t="s">
        <v>229</v>
      </c>
      <c r="E582" s="32" t="s">
        <v>740</v>
      </c>
    </row>
    <row r="583" ht="125">
      <c r="A583" s="1" t="s">
        <v>231</v>
      </c>
      <c r="E583" s="27" t="s">
        <v>741</v>
      </c>
    </row>
    <row r="584" ht="37.5">
      <c r="A584" s="1" t="s">
        <v>221</v>
      </c>
      <c r="B584" s="1">
        <v>145</v>
      </c>
      <c r="C584" s="26" t="s">
        <v>742</v>
      </c>
      <c r="D584" t="s">
        <v>252</v>
      </c>
      <c r="E584" s="27" t="s">
        <v>743</v>
      </c>
      <c r="F584" s="28" t="s">
        <v>739</v>
      </c>
      <c r="G584" s="29">
        <v>6</v>
      </c>
      <c r="H584" s="28">
        <v>0</v>
      </c>
      <c r="I584" s="30">
        <f>ROUND(G584*H584,P4)</f>
        <v>0</v>
      </c>
      <c r="L584" s="30">
        <v>0</v>
      </c>
      <c r="M584" s="24">
        <f>ROUND(G584*L584,P4)</f>
        <v>0</v>
      </c>
      <c r="N584" s="25" t="s">
        <v>255</v>
      </c>
      <c r="O584" s="31">
        <f>M584*AA584</f>
        <v>0</v>
      </c>
      <c r="P584" s="1">
        <v>3</v>
      </c>
      <c r="AA584" s="1">
        <f>IF(P584=1,$O$3,IF(P584=2,$O$4,$O$5))</f>
        <v>0</v>
      </c>
    </row>
    <row r="585">
      <c r="A585" s="1" t="s">
        <v>227</v>
      </c>
      <c r="E585" s="27" t="s">
        <v>252</v>
      </c>
    </row>
    <row r="586" ht="26">
      <c r="A586" s="1" t="s">
        <v>229</v>
      </c>
      <c r="E586" s="32" t="s">
        <v>744</v>
      </c>
    </row>
    <row r="587" ht="125">
      <c r="A587" s="1" t="s">
        <v>231</v>
      </c>
      <c r="E587" s="27" t="s">
        <v>745</v>
      </c>
    </row>
    <row r="588" ht="37.5">
      <c r="A588" s="1" t="s">
        <v>221</v>
      </c>
      <c r="B588" s="1">
        <v>146</v>
      </c>
      <c r="C588" s="26" t="s">
        <v>746</v>
      </c>
      <c r="D588" t="s">
        <v>252</v>
      </c>
      <c r="E588" s="27" t="s">
        <v>747</v>
      </c>
      <c r="F588" s="28" t="s">
        <v>739</v>
      </c>
      <c r="G588" s="29">
        <v>2</v>
      </c>
      <c r="H588" s="28">
        <v>0</v>
      </c>
      <c r="I588" s="30">
        <f>ROUND(G588*H588,P4)</f>
        <v>0</v>
      </c>
      <c r="L588" s="30">
        <v>0</v>
      </c>
      <c r="M588" s="24">
        <f>ROUND(G588*L588,P4)</f>
        <v>0</v>
      </c>
      <c r="N588" s="25" t="s">
        <v>255</v>
      </c>
      <c r="O588" s="31">
        <f>M588*AA588</f>
        <v>0</v>
      </c>
      <c r="P588" s="1">
        <v>3</v>
      </c>
      <c r="AA588" s="1">
        <f>IF(P588=1,$O$3,IF(P588=2,$O$4,$O$5))</f>
        <v>0</v>
      </c>
    </row>
    <row r="589">
      <c r="A589" s="1" t="s">
        <v>227</v>
      </c>
      <c r="E589" s="27" t="s">
        <v>252</v>
      </c>
    </row>
    <row r="590" ht="26">
      <c r="A590" s="1" t="s">
        <v>229</v>
      </c>
      <c r="E590" s="32" t="s">
        <v>387</v>
      </c>
    </row>
    <row r="591" ht="125">
      <c r="A591" s="1" t="s">
        <v>231</v>
      </c>
      <c r="E591" s="27" t="s">
        <v>748</v>
      </c>
    </row>
    <row r="592" ht="25">
      <c r="A592" s="1" t="s">
        <v>221</v>
      </c>
      <c r="B592" s="1">
        <v>147</v>
      </c>
      <c r="C592" s="26" t="s">
        <v>749</v>
      </c>
      <c r="D592" t="s">
        <v>252</v>
      </c>
      <c r="E592" s="27" t="s">
        <v>750</v>
      </c>
      <c r="F592" s="28" t="s">
        <v>271</v>
      </c>
      <c r="G592" s="29">
        <v>1</v>
      </c>
      <c r="H592" s="28">
        <v>0</v>
      </c>
      <c r="I592" s="30">
        <f>ROUND(G592*H592,P4)</f>
        <v>0</v>
      </c>
      <c r="L592" s="30">
        <v>0</v>
      </c>
      <c r="M592" s="24">
        <f>ROUND(G592*L592,P4)</f>
        <v>0</v>
      </c>
      <c r="N592" s="25" t="s">
        <v>255</v>
      </c>
      <c r="O592" s="31">
        <f>M592*AA592</f>
        <v>0</v>
      </c>
      <c r="P592" s="1">
        <v>3</v>
      </c>
      <c r="AA592" s="1">
        <f>IF(P592=1,$O$3,IF(P592=2,$O$4,$O$5))</f>
        <v>0</v>
      </c>
    </row>
    <row r="593">
      <c r="A593" s="1" t="s">
        <v>227</v>
      </c>
      <c r="E593" s="27" t="s">
        <v>252</v>
      </c>
    </row>
    <row r="594" ht="26">
      <c r="A594" s="1" t="s">
        <v>229</v>
      </c>
      <c r="E594" s="32" t="s">
        <v>740</v>
      </c>
    </row>
    <row r="595" ht="125">
      <c r="A595" s="1" t="s">
        <v>231</v>
      </c>
      <c r="E595" s="27" t="s">
        <v>751</v>
      </c>
    </row>
    <row r="596">
      <c r="A596" s="1" t="s">
        <v>221</v>
      </c>
      <c r="B596" s="1">
        <v>148</v>
      </c>
      <c r="C596" s="26" t="s">
        <v>752</v>
      </c>
      <c r="D596" t="s">
        <v>252</v>
      </c>
      <c r="E596" s="27" t="s">
        <v>753</v>
      </c>
      <c r="F596" s="28" t="s">
        <v>754</v>
      </c>
      <c r="G596" s="29">
        <v>24.359999999999999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255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227</v>
      </c>
      <c r="E597" s="27" t="s">
        <v>252</v>
      </c>
    </row>
    <row r="598" ht="39">
      <c r="A598" s="1" t="s">
        <v>229</v>
      </c>
      <c r="E598" s="32" t="s">
        <v>755</v>
      </c>
    </row>
    <row r="599" ht="162.5">
      <c r="A599" s="1" t="s">
        <v>231</v>
      </c>
      <c r="E599" s="27" t="s">
        <v>756</v>
      </c>
    </row>
    <row r="600">
      <c r="A600" s="1" t="s">
        <v>221</v>
      </c>
      <c r="B600" s="1">
        <v>149</v>
      </c>
      <c r="C600" s="26" t="s">
        <v>757</v>
      </c>
      <c r="D600" t="s">
        <v>252</v>
      </c>
      <c r="E600" s="27" t="s">
        <v>758</v>
      </c>
      <c r="F600" s="28" t="s">
        <v>260</v>
      </c>
      <c r="G600" s="29">
        <v>2030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255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227</v>
      </c>
      <c r="E601" s="27" t="s">
        <v>252</v>
      </c>
    </row>
    <row r="602" ht="39">
      <c r="A602" s="1" t="s">
        <v>229</v>
      </c>
      <c r="E602" s="32" t="s">
        <v>759</v>
      </c>
    </row>
    <row r="603" ht="125">
      <c r="A603" s="1" t="s">
        <v>231</v>
      </c>
      <c r="E603" s="27" t="s">
        <v>760</v>
      </c>
    </row>
    <row r="604">
      <c r="A604" s="1" t="s">
        <v>221</v>
      </c>
      <c r="B604" s="1">
        <v>150</v>
      </c>
      <c r="C604" s="26" t="s">
        <v>761</v>
      </c>
      <c r="D604" t="s">
        <v>252</v>
      </c>
      <c r="E604" s="27" t="s">
        <v>762</v>
      </c>
      <c r="F604" s="28" t="s">
        <v>260</v>
      </c>
      <c r="G604" s="29">
        <v>2030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255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227</v>
      </c>
      <c r="E605" s="27" t="s">
        <v>252</v>
      </c>
    </row>
    <row r="606" ht="39">
      <c r="A606" s="1" t="s">
        <v>229</v>
      </c>
      <c r="E606" s="32" t="s">
        <v>759</v>
      </c>
    </row>
    <row r="607" ht="162.5">
      <c r="A607" s="1" t="s">
        <v>231</v>
      </c>
      <c r="E607" s="27" t="s">
        <v>763</v>
      </c>
    </row>
    <row r="608">
      <c r="A608" s="1" t="s">
        <v>221</v>
      </c>
      <c r="B608" s="1">
        <v>151</v>
      </c>
      <c r="C608" s="26" t="s">
        <v>764</v>
      </c>
      <c r="D608" t="s">
        <v>252</v>
      </c>
      <c r="E608" s="27" t="s">
        <v>765</v>
      </c>
      <c r="F608" s="28" t="s">
        <v>260</v>
      </c>
      <c r="G608" s="29">
        <v>2030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255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227</v>
      </c>
      <c r="E609" s="27" t="s">
        <v>252</v>
      </c>
    </row>
    <row r="610" ht="39">
      <c r="A610" s="1" t="s">
        <v>229</v>
      </c>
      <c r="E610" s="32" t="s">
        <v>759</v>
      </c>
    </row>
    <row r="611" ht="125">
      <c r="A611" s="1" t="s">
        <v>231</v>
      </c>
      <c r="E611" s="27" t="s">
        <v>766</v>
      </c>
    </row>
    <row r="612">
      <c r="A612" s="1" t="s">
        <v>221</v>
      </c>
      <c r="B612" s="1">
        <v>152</v>
      </c>
      <c r="C612" s="26" t="s">
        <v>767</v>
      </c>
      <c r="D612" t="s">
        <v>252</v>
      </c>
      <c r="E612" s="27" t="s">
        <v>768</v>
      </c>
      <c r="F612" s="28" t="s">
        <v>271</v>
      </c>
      <c r="G612" s="29">
        <v>2</v>
      </c>
      <c r="H612" s="28">
        <v>0</v>
      </c>
      <c r="I612" s="30">
        <f>ROUND(G612*H612,P4)</f>
        <v>0</v>
      </c>
      <c r="L612" s="30">
        <v>0</v>
      </c>
      <c r="M612" s="24">
        <f>ROUND(G612*L612,P4)</f>
        <v>0</v>
      </c>
      <c r="N612" s="25" t="s">
        <v>226</v>
      </c>
      <c r="O612" s="31">
        <f>M612*AA612</f>
        <v>0</v>
      </c>
      <c r="P612" s="1">
        <v>3</v>
      </c>
      <c r="AA612" s="1">
        <f>IF(P612=1,$O$3,IF(P612=2,$O$4,$O$5))</f>
        <v>0</v>
      </c>
    </row>
    <row r="613">
      <c r="A613" s="1" t="s">
        <v>227</v>
      </c>
      <c r="E613" s="27" t="s">
        <v>252</v>
      </c>
    </row>
    <row r="614" ht="39">
      <c r="A614" s="1" t="s">
        <v>229</v>
      </c>
      <c r="E614" s="32" t="s">
        <v>769</v>
      </c>
    </row>
    <row r="615" ht="112.5">
      <c r="A615" s="1" t="s">
        <v>231</v>
      </c>
      <c r="E615" s="27" t="s">
        <v>395</v>
      </c>
    </row>
    <row r="616">
      <c r="A616" s="1" t="s">
        <v>221</v>
      </c>
      <c r="B616" s="1">
        <v>153</v>
      </c>
      <c r="C616" s="26" t="s">
        <v>770</v>
      </c>
      <c r="D616" t="s">
        <v>252</v>
      </c>
      <c r="E616" s="27" t="s">
        <v>771</v>
      </c>
      <c r="F616" s="28" t="s">
        <v>271</v>
      </c>
      <c r="G616" s="29">
        <v>2</v>
      </c>
      <c r="H616" s="28">
        <v>0</v>
      </c>
      <c r="I616" s="30">
        <f>ROUND(G616*H616,P4)</f>
        <v>0</v>
      </c>
      <c r="L616" s="30">
        <v>0</v>
      </c>
      <c r="M616" s="24">
        <f>ROUND(G616*L616,P4)</f>
        <v>0</v>
      </c>
      <c r="N616" s="25" t="s">
        <v>226</v>
      </c>
      <c r="O616" s="31">
        <f>M616*AA616</f>
        <v>0</v>
      </c>
      <c r="P616" s="1">
        <v>3</v>
      </c>
      <c r="AA616" s="1">
        <f>IF(P616=1,$O$3,IF(P616=2,$O$4,$O$5))</f>
        <v>0</v>
      </c>
    </row>
    <row r="617">
      <c r="A617" s="1" t="s">
        <v>227</v>
      </c>
      <c r="E617" s="27" t="s">
        <v>252</v>
      </c>
    </row>
    <row r="618" ht="39">
      <c r="A618" s="1" t="s">
        <v>229</v>
      </c>
      <c r="E618" s="32" t="s">
        <v>769</v>
      </c>
    </row>
    <row r="619" ht="100">
      <c r="A619" s="1" t="s">
        <v>231</v>
      </c>
      <c r="E619" s="27" t="s">
        <v>772</v>
      </c>
    </row>
    <row r="620">
      <c r="A620" s="1" t="s">
        <v>221</v>
      </c>
      <c r="B620" s="1">
        <v>154</v>
      </c>
      <c r="C620" s="26" t="s">
        <v>773</v>
      </c>
      <c r="D620" t="s">
        <v>252</v>
      </c>
      <c r="E620" s="27" t="s">
        <v>774</v>
      </c>
      <c r="F620" s="28" t="s">
        <v>271</v>
      </c>
      <c r="G620" s="29">
        <v>17</v>
      </c>
      <c r="H620" s="28">
        <v>0</v>
      </c>
      <c r="I620" s="30">
        <f>ROUND(G620*H620,P4)</f>
        <v>0</v>
      </c>
      <c r="L620" s="30">
        <v>0</v>
      </c>
      <c r="M620" s="24">
        <f>ROUND(G620*L620,P4)</f>
        <v>0</v>
      </c>
      <c r="N620" s="25" t="s">
        <v>226</v>
      </c>
      <c r="O620" s="31">
        <f>M620*AA620</f>
        <v>0</v>
      </c>
      <c r="P620" s="1">
        <v>3</v>
      </c>
      <c r="AA620" s="1">
        <f>IF(P620=1,$O$3,IF(P620=2,$O$4,$O$5))</f>
        <v>0</v>
      </c>
    </row>
    <row r="621">
      <c r="A621" s="1" t="s">
        <v>227</v>
      </c>
      <c r="E621" s="27" t="s">
        <v>252</v>
      </c>
    </row>
    <row r="622" ht="39">
      <c r="A622" s="1" t="s">
        <v>229</v>
      </c>
      <c r="E622" s="32" t="s">
        <v>775</v>
      </c>
    </row>
    <row r="623" ht="137.5">
      <c r="A623" s="1" t="s">
        <v>231</v>
      </c>
      <c r="E623" s="27" t="s">
        <v>594</v>
      </c>
    </row>
    <row r="624">
      <c r="A624" s="1" t="s">
        <v>221</v>
      </c>
      <c r="B624" s="1">
        <v>155</v>
      </c>
      <c r="C624" s="26" t="s">
        <v>776</v>
      </c>
      <c r="D624" t="s">
        <v>252</v>
      </c>
      <c r="E624" s="27" t="s">
        <v>777</v>
      </c>
      <c r="F624" s="28" t="s">
        <v>271</v>
      </c>
      <c r="G624" s="29">
        <v>17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226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227</v>
      </c>
      <c r="E625" s="27" t="s">
        <v>252</v>
      </c>
    </row>
    <row r="626" ht="39">
      <c r="A626" s="1" t="s">
        <v>229</v>
      </c>
      <c r="E626" s="32" t="s">
        <v>775</v>
      </c>
    </row>
    <row r="627" ht="125">
      <c r="A627" s="1" t="s">
        <v>231</v>
      </c>
      <c r="E627" s="27" t="s">
        <v>597</v>
      </c>
    </row>
    <row r="628">
      <c r="A628" s="1" t="s">
        <v>221</v>
      </c>
      <c r="B628" s="1">
        <v>156</v>
      </c>
      <c r="C628" s="26" t="s">
        <v>778</v>
      </c>
      <c r="D628" t="s">
        <v>252</v>
      </c>
      <c r="E628" s="27" t="s">
        <v>779</v>
      </c>
      <c r="F628" s="28" t="s">
        <v>271</v>
      </c>
      <c r="G628" s="29">
        <v>4</v>
      </c>
      <c r="H628" s="28">
        <v>0</v>
      </c>
      <c r="I628" s="30">
        <f>ROUND(G628*H628,P4)</f>
        <v>0</v>
      </c>
      <c r="L628" s="30">
        <v>0</v>
      </c>
      <c r="M628" s="24">
        <f>ROUND(G628*L628,P4)</f>
        <v>0</v>
      </c>
      <c r="N628" s="25" t="s">
        <v>226</v>
      </c>
      <c r="O628" s="31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227</v>
      </c>
      <c r="E629" s="27" t="s">
        <v>252</v>
      </c>
    </row>
    <row r="630" ht="39">
      <c r="A630" s="1" t="s">
        <v>229</v>
      </c>
      <c r="E630" s="32" t="s">
        <v>780</v>
      </c>
    </row>
    <row r="631" ht="112.5">
      <c r="A631" s="1" t="s">
        <v>231</v>
      </c>
      <c r="E631" s="27" t="s">
        <v>781</v>
      </c>
    </row>
    <row r="632">
      <c r="A632" s="1" t="s">
        <v>221</v>
      </c>
      <c r="B632" s="1">
        <v>157</v>
      </c>
      <c r="C632" s="26" t="s">
        <v>782</v>
      </c>
      <c r="D632" t="s">
        <v>252</v>
      </c>
      <c r="E632" s="27" t="s">
        <v>783</v>
      </c>
      <c r="F632" s="28" t="s">
        <v>271</v>
      </c>
      <c r="G632" s="29">
        <v>4</v>
      </c>
      <c r="H632" s="28">
        <v>0</v>
      </c>
      <c r="I632" s="30">
        <f>ROUND(G632*H632,P4)</f>
        <v>0</v>
      </c>
      <c r="L632" s="30">
        <v>0</v>
      </c>
      <c r="M632" s="24">
        <f>ROUND(G632*L632,P4)</f>
        <v>0</v>
      </c>
      <c r="N632" s="25" t="s">
        <v>226</v>
      </c>
      <c r="O632" s="31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227</v>
      </c>
      <c r="E633" s="27" t="s">
        <v>252</v>
      </c>
    </row>
    <row r="634" ht="39">
      <c r="A634" s="1" t="s">
        <v>229</v>
      </c>
      <c r="E634" s="32" t="s">
        <v>780</v>
      </c>
    </row>
    <row r="635" ht="125">
      <c r="A635" s="1" t="s">
        <v>231</v>
      </c>
      <c r="E635" s="27" t="s">
        <v>784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COUNTIFS(L8:L63,"=0",A8:A63,"P")+COUNTIFS(L8:L63,"",A8:A63,"P")+SUM(Q8:Q63)</f>
        <v>0</v>
      </c>
    </row>
    <row r="8" ht="13">
      <c r="A8" s="1" t="s">
        <v>216</v>
      </c>
      <c r="C8" s="22" t="s">
        <v>2012</v>
      </c>
      <c r="E8" s="23" t="s">
        <v>53</v>
      </c>
      <c r="L8" s="24">
        <f>L9+L58</f>
        <v>0</v>
      </c>
      <c r="M8" s="24">
        <f>M9+M58</f>
        <v>0</v>
      </c>
      <c r="N8" s="25"/>
    </row>
    <row r="9" ht="13">
      <c r="A9" s="1" t="s">
        <v>218</v>
      </c>
      <c r="C9" s="22" t="s">
        <v>249</v>
      </c>
      <c r="E9" s="23" t="s">
        <v>2013</v>
      </c>
      <c r="L9" s="24">
        <f>SUMIFS(L10:L57,A10:A57,"P")</f>
        <v>0</v>
      </c>
      <c r="M9" s="24">
        <f>SUMIFS(M10:M57,A10:A57,"P")</f>
        <v>0</v>
      </c>
      <c r="N9" s="25"/>
    </row>
    <row r="10" ht="37.5">
      <c r="A10" s="1" t="s">
        <v>221</v>
      </c>
      <c r="B10" s="1">
        <v>1</v>
      </c>
      <c r="C10" s="26" t="s">
        <v>2014</v>
      </c>
      <c r="D10" t="s">
        <v>252</v>
      </c>
      <c r="E10" s="27" t="s">
        <v>2015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50">
      <c r="A11" s="1" t="s">
        <v>227</v>
      </c>
      <c r="E11" s="27" t="s">
        <v>2016</v>
      </c>
    </row>
    <row r="12" ht="52">
      <c r="A12" s="1" t="s">
        <v>229</v>
      </c>
      <c r="E12" s="32" t="s">
        <v>1433</v>
      </c>
    </row>
    <row r="13" ht="50">
      <c r="A13" s="1" t="s">
        <v>231</v>
      </c>
      <c r="E13" s="27" t="s">
        <v>2017</v>
      </c>
    </row>
    <row r="14" ht="25">
      <c r="A14" s="1" t="s">
        <v>221</v>
      </c>
      <c r="B14" s="1">
        <v>2</v>
      </c>
      <c r="C14" s="26" t="s">
        <v>2018</v>
      </c>
      <c r="D14" t="s">
        <v>252</v>
      </c>
      <c r="E14" s="27" t="s">
        <v>2019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2019</v>
      </c>
    </row>
    <row r="16" ht="52">
      <c r="A16" s="1" t="s">
        <v>229</v>
      </c>
      <c r="E16" s="32" t="s">
        <v>1165</v>
      </c>
    </row>
    <row r="17" ht="37.5">
      <c r="A17" s="1" t="s">
        <v>231</v>
      </c>
      <c r="E17" s="27" t="s">
        <v>2020</v>
      </c>
    </row>
    <row r="18">
      <c r="A18" s="1" t="s">
        <v>221</v>
      </c>
      <c r="B18" s="1">
        <v>3</v>
      </c>
      <c r="C18" s="26" t="s">
        <v>2021</v>
      </c>
      <c r="D18" t="s">
        <v>252</v>
      </c>
      <c r="E18" s="27" t="s">
        <v>2022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2022</v>
      </c>
    </row>
    <row r="20" ht="52">
      <c r="A20" s="1" t="s">
        <v>229</v>
      </c>
      <c r="E20" s="32" t="s">
        <v>1966</v>
      </c>
    </row>
    <row r="21" ht="150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1460</v>
      </c>
      <c r="D22" t="s">
        <v>252</v>
      </c>
      <c r="E22" s="27" t="s">
        <v>1461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1461</v>
      </c>
    </row>
    <row r="24" ht="52">
      <c r="A24" s="1" t="s">
        <v>229</v>
      </c>
      <c r="E24" s="32" t="s">
        <v>1165</v>
      </c>
    </row>
    <row r="25" ht="175">
      <c r="A25" s="1" t="s">
        <v>231</v>
      </c>
      <c r="E25" s="27" t="s">
        <v>1459</v>
      </c>
    </row>
    <row r="26">
      <c r="A26" s="1" t="s">
        <v>221</v>
      </c>
      <c r="B26" s="1">
        <v>5</v>
      </c>
      <c r="C26" s="26" t="s">
        <v>1462</v>
      </c>
      <c r="D26" t="s">
        <v>252</v>
      </c>
      <c r="E26" s="27" t="s">
        <v>1463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1463</v>
      </c>
    </row>
    <row r="28" ht="52">
      <c r="A28" s="1" t="s">
        <v>229</v>
      </c>
      <c r="E28" s="32" t="s">
        <v>1165</v>
      </c>
    </row>
    <row r="29" ht="175">
      <c r="A29" s="1" t="s">
        <v>231</v>
      </c>
      <c r="E29" s="27" t="s">
        <v>1459</v>
      </c>
    </row>
    <row r="30" ht="25">
      <c r="A30" s="1" t="s">
        <v>221</v>
      </c>
      <c r="B30" s="1">
        <v>6</v>
      </c>
      <c r="C30" s="26" t="s">
        <v>2023</v>
      </c>
      <c r="D30" t="s">
        <v>252</v>
      </c>
      <c r="E30" s="27" t="s">
        <v>2024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2024</v>
      </c>
    </row>
    <row r="32" ht="52">
      <c r="A32" s="1" t="s">
        <v>229</v>
      </c>
      <c r="E32" s="32" t="s">
        <v>1165</v>
      </c>
    </row>
    <row r="33" ht="25">
      <c r="A33" s="1" t="s">
        <v>231</v>
      </c>
      <c r="E33" s="27" t="s">
        <v>2025</v>
      </c>
    </row>
    <row r="34">
      <c r="A34" s="1" t="s">
        <v>221</v>
      </c>
      <c r="B34" s="1">
        <v>7</v>
      </c>
      <c r="C34" s="26" t="s">
        <v>2026</v>
      </c>
      <c r="D34" t="s">
        <v>252</v>
      </c>
      <c r="E34" s="27" t="s">
        <v>2027</v>
      </c>
      <c r="F34" s="28" t="s">
        <v>271</v>
      </c>
      <c r="G34" s="29">
        <v>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2027</v>
      </c>
    </row>
    <row r="36" ht="52">
      <c r="A36" s="1" t="s">
        <v>229</v>
      </c>
      <c r="E36" s="32" t="s">
        <v>1269</v>
      </c>
    </row>
    <row r="37" ht="175">
      <c r="A37" s="1" t="s">
        <v>231</v>
      </c>
      <c r="E37" s="27" t="s">
        <v>1459</v>
      </c>
    </row>
    <row r="38">
      <c r="A38" s="1" t="s">
        <v>221</v>
      </c>
      <c r="B38" s="1">
        <v>8</v>
      </c>
      <c r="C38" s="26" t="s">
        <v>2028</v>
      </c>
      <c r="D38" t="s">
        <v>252</v>
      </c>
      <c r="E38" s="27" t="s">
        <v>2029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2029</v>
      </c>
    </row>
    <row r="40" ht="52">
      <c r="A40" s="1" t="s">
        <v>229</v>
      </c>
      <c r="E40" s="32" t="s">
        <v>1165</v>
      </c>
    </row>
    <row r="41" ht="137.5">
      <c r="A41" s="1" t="s">
        <v>231</v>
      </c>
      <c r="E41" s="27" t="s">
        <v>1407</v>
      </c>
    </row>
    <row r="42">
      <c r="A42" s="1" t="s">
        <v>221</v>
      </c>
      <c r="B42" s="1">
        <v>9</v>
      </c>
      <c r="C42" s="26" t="s">
        <v>2030</v>
      </c>
      <c r="D42" t="s">
        <v>252</v>
      </c>
      <c r="E42" s="27" t="s">
        <v>2031</v>
      </c>
      <c r="F42" s="28" t="s">
        <v>271</v>
      </c>
      <c r="G42" s="29">
        <v>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2031</v>
      </c>
    </row>
    <row r="44" ht="52">
      <c r="A44" s="1" t="s">
        <v>229</v>
      </c>
      <c r="E44" s="32" t="s">
        <v>2032</v>
      </c>
    </row>
    <row r="45" ht="150">
      <c r="A45" s="1" t="s">
        <v>231</v>
      </c>
      <c r="E45" s="27" t="s">
        <v>962</v>
      </c>
    </row>
    <row r="46">
      <c r="A46" s="1" t="s">
        <v>221</v>
      </c>
      <c r="B46" s="1">
        <v>10</v>
      </c>
      <c r="C46" s="26" t="s">
        <v>2033</v>
      </c>
      <c r="D46" t="s">
        <v>252</v>
      </c>
      <c r="E46" s="27" t="s">
        <v>2034</v>
      </c>
      <c r="F46" s="28" t="s">
        <v>271</v>
      </c>
      <c r="G46" s="29">
        <v>4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2034</v>
      </c>
    </row>
    <row r="48" ht="52">
      <c r="A48" s="1" t="s">
        <v>229</v>
      </c>
      <c r="E48" s="32" t="s">
        <v>2032</v>
      </c>
    </row>
    <row r="49" ht="137.5">
      <c r="A49" s="1" t="s">
        <v>231</v>
      </c>
      <c r="E49" s="27" t="s">
        <v>1407</v>
      </c>
    </row>
    <row r="50" ht="25">
      <c r="A50" s="1" t="s">
        <v>221</v>
      </c>
      <c r="B50" s="1">
        <v>11</v>
      </c>
      <c r="C50" s="26" t="s">
        <v>2035</v>
      </c>
      <c r="D50" t="s">
        <v>252</v>
      </c>
      <c r="E50" s="27" t="s">
        <v>2036</v>
      </c>
      <c r="F50" s="28" t="s">
        <v>271</v>
      </c>
      <c r="G50" s="29">
        <v>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 ht="25">
      <c r="A51" s="1" t="s">
        <v>227</v>
      </c>
      <c r="E51" s="27" t="s">
        <v>2036</v>
      </c>
    </row>
    <row r="52" ht="52">
      <c r="A52" s="1" t="s">
        <v>229</v>
      </c>
      <c r="E52" s="32" t="s">
        <v>1269</v>
      </c>
    </row>
    <row r="53" ht="137.5">
      <c r="A53" s="1" t="s">
        <v>231</v>
      </c>
      <c r="E53" s="27" t="s">
        <v>2037</v>
      </c>
    </row>
    <row r="54" ht="37.5">
      <c r="A54" s="1" t="s">
        <v>221</v>
      </c>
      <c r="B54" s="1">
        <v>12</v>
      </c>
      <c r="C54" s="26" t="s">
        <v>2038</v>
      </c>
      <c r="D54" t="s">
        <v>2039</v>
      </c>
      <c r="E54" s="27" t="s">
        <v>2040</v>
      </c>
      <c r="F54" s="28" t="s">
        <v>225</v>
      </c>
      <c r="G54" s="29">
        <v>0.10000000000000001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228</v>
      </c>
    </row>
    <row r="56" ht="52">
      <c r="A56" s="1" t="s">
        <v>229</v>
      </c>
      <c r="E56" s="32" t="s">
        <v>2041</v>
      </c>
    </row>
    <row r="57" ht="87.5">
      <c r="A57" s="1" t="s">
        <v>231</v>
      </c>
      <c r="E57" s="27" t="s">
        <v>232</v>
      </c>
    </row>
    <row r="58" ht="13">
      <c r="A58" s="1" t="s">
        <v>218</v>
      </c>
      <c r="C58" s="22" t="s">
        <v>199</v>
      </c>
      <c r="E58" s="23" t="s">
        <v>1157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13</v>
      </c>
      <c r="C59" s="26" t="s">
        <v>1305</v>
      </c>
      <c r="D59" t="s">
        <v>252</v>
      </c>
      <c r="E59" s="27" t="s">
        <v>1306</v>
      </c>
      <c r="F59" s="28" t="s">
        <v>716</v>
      </c>
      <c r="G59" s="29">
        <v>48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1306</v>
      </c>
    </row>
    <row r="61" ht="52">
      <c r="A61" s="1" t="s">
        <v>229</v>
      </c>
      <c r="E61" s="32" t="s">
        <v>2042</v>
      </c>
    </row>
    <row r="62" ht="87.5">
      <c r="A62" s="1" t="s">
        <v>231</v>
      </c>
      <c r="E62" s="27" t="s">
        <v>1308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COUNTIFS(L8:L103,"=0",A8:A103,"P")+COUNTIFS(L8:L103,"",A8:A103,"P")+SUM(Q8:Q103)</f>
        <v>0</v>
      </c>
    </row>
    <row r="8" ht="13">
      <c r="A8" s="1" t="s">
        <v>216</v>
      </c>
      <c r="C8" s="22" t="s">
        <v>2043</v>
      </c>
      <c r="E8" s="23" t="s">
        <v>55</v>
      </c>
      <c r="L8" s="24">
        <f>L9+L82</f>
        <v>0</v>
      </c>
      <c r="M8" s="24">
        <f>M9+M82</f>
        <v>0</v>
      </c>
      <c r="N8" s="25"/>
    </row>
    <row r="9" ht="13">
      <c r="A9" s="1" t="s">
        <v>218</v>
      </c>
      <c r="C9" s="22" t="s">
        <v>249</v>
      </c>
      <c r="E9" s="23" t="s">
        <v>2044</v>
      </c>
      <c r="L9" s="24">
        <f>SUMIFS(L10:L81,A10:A81,"P")</f>
        <v>0</v>
      </c>
      <c r="M9" s="24">
        <f>SUMIFS(M10:M81,A10:A81,"P")</f>
        <v>0</v>
      </c>
      <c r="N9" s="25"/>
    </row>
    <row r="10">
      <c r="A10" s="1" t="s">
        <v>221</v>
      </c>
      <c r="B10" s="1">
        <v>1</v>
      </c>
      <c r="C10" s="26" t="s">
        <v>2045</v>
      </c>
      <c r="D10" t="s">
        <v>252</v>
      </c>
      <c r="E10" s="27" t="s">
        <v>2046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2046</v>
      </c>
    </row>
    <row r="12" ht="52">
      <c r="A12" s="1" t="s">
        <v>229</v>
      </c>
      <c r="E12" s="32" t="s">
        <v>1381</v>
      </c>
    </row>
    <row r="13" ht="150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2047</v>
      </c>
      <c r="D14" t="s">
        <v>252</v>
      </c>
      <c r="E14" s="27" t="s">
        <v>2048</v>
      </c>
      <c r="F14" s="28" t="s">
        <v>271</v>
      </c>
      <c r="G14" s="29">
        <v>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2048</v>
      </c>
    </row>
    <row r="16" ht="52">
      <c r="A16" s="1" t="s">
        <v>229</v>
      </c>
      <c r="E16" s="32" t="s">
        <v>1381</v>
      </c>
    </row>
    <row r="17" ht="137.5">
      <c r="A17" s="1" t="s">
        <v>231</v>
      </c>
      <c r="E17" s="27" t="s">
        <v>1407</v>
      </c>
    </row>
    <row r="18">
      <c r="A18" s="1" t="s">
        <v>221</v>
      </c>
      <c r="B18" s="1">
        <v>3</v>
      </c>
      <c r="C18" s="26" t="s">
        <v>2049</v>
      </c>
      <c r="D18" t="s">
        <v>252</v>
      </c>
      <c r="E18" s="27" t="s">
        <v>2050</v>
      </c>
      <c r="F18" s="28" t="s">
        <v>271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2050</v>
      </c>
    </row>
    <row r="20" ht="52">
      <c r="A20" s="1" t="s">
        <v>229</v>
      </c>
      <c r="E20" s="32" t="s">
        <v>1381</v>
      </c>
    </row>
    <row r="21" ht="150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2051</v>
      </c>
      <c r="D22" t="s">
        <v>252</v>
      </c>
      <c r="E22" s="27" t="s">
        <v>2052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2052</v>
      </c>
    </row>
    <row r="24" ht="52">
      <c r="A24" s="1" t="s">
        <v>229</v>
      </c>
      <c r="E24" s="32" t="s">
        <v>1381</v>
      </c>
    </row>
    <row r="25" ht="137.5">
      <c r="A25" s="1" t="s">
        <v>231</v>
      </c>
      <c r="E25" s="27" t="s">
        <v>1407</v>
      </c>
    </row>
    <row r="26" ht="25">
      <c r="A26" s="1" t="s">
        <v>221</v>
      </c>
      <c r="B26" s="1">
        <v>5</v>
      </c>
      <c r="C26" s="26" t="s">
        <v>2053</v>
      </c>
      <c r="D26" t="s">
        <v>252</v>
      </c>
      <c r="E26" s="27" t="s">
        <v>2054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2054</v>
      </c>
    </row>
    <row r="28" ht="52">
      <c r="A28" s="1" t="s">
        <v>229</v>
      </c>
      <c r="E28" s="32" t="s">
        <v>1165</v>
      </c>
    </row>
    <row r="29" ht="150">
      <c r="A29" s="1" t="s">
        <v>231</v>
      </c>
      <c r="E29" s="27" t="s">
        <v>962</v>
      </c>
    </row>
    <row r="30">
      <c r="A30" s="1" t="s">
        <v>221</v>
      </c>
      <c r="B30" s="1">
        <v>6</v>
      </c>
      <c r="C30" s="26" t="s">
        <v>2055</v>
      </c>
      <c r="D30" t="s">
        <v>252</v>
      </c>
      <c r="E30" s="27" t="s">
        <v>2056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2056</v>
      </c>
    </row>
    <row r="32" ht="52">
      <c r="A32" s="1" t="s">
        <v>229</v>
      </c>
      <c r="E32" s="32" t="s">
        <v>1165</v>
      </c>
    </row>
    <row r="33" ht="137.5">
      <c r="A33" s="1" t="s">
        <v>231</v>
      </c>
      <c r="E33" s="27" t="s">
        <v>1407</v>
      </c>
    </row>
    <row r="34" ht="25">
      <c r="A34" s="1" t="s">
        <v>221</v>
      </c>
      <c r="B34" s="1">
        <v>7</v>
      </c>
      <c r="C34" s="26" t="s">
        <v>2057</v>
      </c>
      <c r="D34" t="s">
        <v>252</v>
      </c>
      <c r="E34" s="27" t="s">
        <v>2058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227</v>
      </c>
      <c r="E35" s="27" t="s">
        <v>2058</v>
      </c>
    </row>
    <row r="36" ht="52">
      <c r="A36" s="1" t="s">
        <v>229</v>
      </c>
      <c r="E36" s="32" t="s">
        <v>1391</v>
      </c>
    </row>
    <row r="37" ht="150">
      <c r="A37" s="1" t="s">
        <v>231</v>
      </c>
      <c r="E37" s="27" t="s">
        <v>962</v>
      </c>
    </row>
    <row r="38">
      <c r="A38" s="1" t="s">
        <v>221</v>
      </c>
      <c r="B38" s="1">
        <v>8</v>
      </c>
      <c r="C38" s="26" t="s">
        <v>1877</v>
      </c>
      <c r="D38" t="s">
        <v>252</v>
      </c>
      <c r="E38" s="27" t="s">
        <v>1878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1878</v>
      </c>
    </row>
    <row r="40" ht="52">
      <c r="A40" s="1" t="s">
        <v>229</v>
      </c>
      <c r="E40" s="32" t="s">
        <v>1391</v>
      </c>
    </row>
    <row r="41" ht="137.5">
      <c r="A41" s="1" t="s">
        <v>231</v>
      </c>
      <c r="E41" s="27" t="s">
        <v>1407</v>
      </c>
    </row>
    <row r="42" ht="25">
      <c r="A42" s="1" t="s">
        <v>221</v>
      </c>
      <c r="B42" s="1">
        <v>9</v>
      </c>
      <c r="C42" s="26" t="s">
        <v>2059</v>
      </c>
      <c r="D42" t="s">
        <v>252</v>
      </c>
      <c r="E42" s="27" t="s">
        <v>2060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227</v>
      </c>
      <c r="E43" s="27" t="s">
        <v>2060</v>
      </c>
    </row>
    <row r="44" ht="52">
      <c r="A44" s="1" t="s">
        <v>229</v>
      </c>
      <c r="E44" s="32" t="s">
        <v>1165</v>
      </c>
    </row>
    <row r="45" ht="150">
      <c r="A45" s="1" t="s">
        <v>231</v>
      </c>
      <c r="E45" s="27" t="s">
        <v>962</v>
      </c>
    </row>
    <row r="46" ht="25">
      <c r="A46" s="1" t="s">
        <v>221</v>
      </c>
      <c r="B46" s="1">
        <v>10</v>
      </c>
      <c r="C46" s="26" t="s">
        <v>2061</v>
      </c>
      <c r="D46" t="s">
        <v>252</v>
      </c>
      <c r="E46" s="27" t="s">
        <v>2062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 ht="25">
      <c r="A47" s="1" t="s">
        <v>227</v>
      </c>
      <c r="E47" s="27" t="s">
        <v>2062</v>
      </c>
    </row>
    <row r="48" ht="52">
      <c r="A48" s="1" t="s">
        <v>229</v>
      </c>
      <c r="E48" s="32" t="s">
        <v>1391</v>
      </c>
    </row>
    <row r="49" ht="150">
      <c r="A49" s="1" t="s">
        <v>231</v>
      </c>
      <c r="E49" s="27" t="s">
        <v>962</v>
      </c>
    </row>
    <row r="50" ht="25">
      <c r="A50" s="1" t="s">
        <v>221</v>
      </c>
      <c r="B50" s="1">
        <v>11</v>
      </c>
      <c r="C50" s="26" t="s">
        <v>2063</v>
      </c>
      <c r="D50" t="s">
        <v>252</v>
      </c>
      <c r="E50" s="27" t="s">
        <v>2064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 ht="25">
      <c r="A51" s="1" t="s">
        <v>227</v>
      </c>
      <c r="E51" s="27" t="s">
        <v>2064</v>
      </c>
    </row>
    <row r="52" ht="52">
      <c r="A52" s="1" t="s">
        <v>229</v>
      </c>
      <c r="E52" s="32" t="s">
        <v>1391</v>
      </c>
    </row>
    <row r="53" ht="150">
      <c r="A53" s="1" t="s">
        <v>231</v>
      </c>
      <c r="E53" s="27" t="s">
        <v>962</v>
      </c>
    </row>
    <row r="54">
      <c r="A54" s="1" t="s">
        <v>221</v>
      </c>
      <c r="B54" s="1">
        <v>12</v>
      </c>
      <c r="C54" s="26" t="s">
        <v>2065</v>
      </c>
      <c r="D54" t="s">
        <v>252</v>
      </c>
      <c r="E54" s="27" t="s">
        <v>2066</v>
      </c>
      <c r="F54" s="28" t="s">
        <v>271</v>
      </c>
      <c r="G54" s="29">
        <v>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2066</v>
      </c>
    </row>
    <row r="56" ht="52">
      <c r="A56" s="1" t="s">
        <v>229</v>
      </c>
      <c r="E56" s="32" t="s">
        <v>1574</v>
      </c>
    </row>
    <row r="57" ht="137.5">
      <c r="A57" s="1" t="s">
        <v>231</v>
      </c>
      <c r="E57" s="27" t="s">
        <v>1407</v>
      </c>
    </row>
    <row r="58">
      <c r="A58" s="1" t="s">
        <v>221</v>
      </c>
      <c r="B58" s="1">
        <v>13</v>
      </c>
      <c r="C58" s="26" t="s">
        <v>2067</v>
      </c>
      <c r="D58" t="s">
        <v>252</v>
      </c>
      <c r="E58" s="27" t="s">
        <v>2068</v>
      </c>
      <c r="F58" s="28" t="s">
        <v>271</v>
      </c>
      <c r="G58" s="29">
        <v>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2068</v>
      </c>
    </row>
    <row r="60" ht="52">
      <c r="A60" s="1" t="s">
        <v>229</v>
      </c>
      <c r="E60" s="32" t="s">
        <v>1269</v>
      </c>
    </row>
    <row r="61" ht="150">
      <c r="A61" s="1" t="s">
        <v>231</v>
      </c>
      <c r="E61" s="27" t="s">
        <v>962</v>
      </c>
    </row>
    <row r="62">
      <c r="A62" s="1" t="s">
        <v>221</v>
      </c>
      <c r="B62" s="1">
        <v>14</v>
      </c>
      <c r="C62" s="26" t="s">
        <v>2069</v>
      </c>
      <c r="D62" t="s">
        <v>252</v>
      </c>
      <c r="E62" s="27" t="s">
        <v>2070</v>
      </c>
      <c r="F62" s="28" t="s">
        <v>271</v>
      </c>
      <c r="G62" s="29">
        <v>2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2070</v>
      </c>
    </row>
    <row r="64" ht="52">
      <c r="A64" s="1" t="s">
        <v>229</v>
      </c>
      <c r="E64" s="32" t="s">
        <v>1269</v>
      </c>
    </row>
    <row r="65" ht="150">
      <c r="A65" s="1" t="s">
        <v>231</v>
      </c>
      <c r="E65" s="27" t="s">
        <v>962</v>
      </c>
    </row>
    <row r="66">
      <c r="A66" s="1" t="s">
        <v>221</v>
      </c>
      <c r="B66" s="1">
        <v>15</v>
      </c>
      <c r="C66" s="26" t="s">
        <v>1556</v>
      </c>
      <c r="D66" t="s">
        <v>252</v>
      </c>
      <c r="E66" s="27" t="s">
        <v>1557</v>
      </c>
      <c r="F66" s="28" t="s">
        <v>271</v>
      </c>
      <c r="G66" s="29">
        <v>4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1557</v>
      </c>
    </row>
    <row r="68" ht="52">
      <c r="A68" s="1" t="s">
        <v>229</v>
      </c>
      <c r="E68" s="32" t="s">
        <v>1574</v>
      </c>
    </row>
    <row r="69" ht="137.5">
      <c r="A69" s="1" t="s">
        <v>231</v>
      </c>
      <c r="E69" s="27" t="s">
        <v>1407</v>
      </c>
    </row>
    <row r="70">
      <c r="A70" s="1" t="s">
        <v>221</v>
      </c>
      <c r="B70" s="1">
        <v>16</v>
      </c>
      <c r="C70" s="26" t="s">
        <v>2071</v>
      </c>
      <c r="D70" t="s">
        <v>252</v>
      </c>
      <c r="E70" s="27" t="s">
        <v>2072</v>
      </c>
      <c r="F70" s="28" t="s">
        <v>271</v>
      </c>
      <c r="G70" s="29">
        <v>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2072</v>
      </c>
    </row>
    <row r="72" ht="52">
      <c r="A72" s="1" t="s">
        <v>229</v>
      </c>
      <c r="E72" s="32" t="s">
        <v>1205</v>
      </c>
    </row>
    <row r="73">
      <c r="A73" s="1" t="s">
        <v>231</v>
      </c>
      <c r="E73" s="27" t="s">
        <v>2073</v>
      </c>
    </row>
    <row r="74">
      <c r="A74" s="1" t="s">
        <v>221</v>
      </c>
      <c r="B74" s="1">
        <v>17</v>
      </c>
      <c r="C74" s="26" t="s">
        <v>1923</v>
      </c>
      <c r="D74" t="s">
        <v>252</v>
      </c>
      <c r="E74" s="27" t="s">
        <v>1924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1924</v>
      </c>
    </row>
    <row r="76" ht="52">
      <c r="A76" s="1" t="s">
        <v>229</v>
      </c>
      <c r="E76" s="32" t="s">
        <v>1391</v>
      </c>
    </row>
    <row r="77" ht="150">
      <c r="A77" s="1" t="s">
        <v>231</v>
      </c>
      <c r="E77" s="27" t="s">
        <v>962</v>
      </c>
    </row>
    <row r="78">
      <c r="A78" s="1" t="s">
        <v>221</v>
      </c>
      <c r="B78" s="1">
        <v>18</v>
      </c>
      <c r="C78" s="26" t="s">
        <v>1928</v>
      </c>
      <c r="D78" t="s">
        <v>252</v>
      </c>
      <c r="E78" s="27" t="s">
        <v>1929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1929</v>
      </c>
    </row>
    <row r="80" ht="52">
      <c r="A80" s="1" t="s">
        <v>229</v>
      </c>
      <c r="E80" s="32" t="s">
        <v>1391</v>
      </c>
    </row>
    <row r="81" ht="125">
      <c r="A81" s="1" t="s">
        <v>231</v>
      </c>
      <c r="E81" s="27" t="s">
        <v>965</v>
      </c>
    </row>
    <row r="82" ht="13">
      <c r="A82" s="1" t="s">
        <v>218</v>
      </c>
      <c r="C82" s="22" t="s">
        <v>199</v>
      </c>
      <c r="E82" s="23" t="s">
        <v>1157</v>
      </c>
      <c r="L82" s="24">
        <f>SUMIFS(L83:L102,A83:A102,"P")</f>
        <v>0</v>
      </c>
      <c r="M82" s="24">
        <f>SUMIFS(M83:M102,A83:A102,"P")</f>
        <v>0</v>
      </c>
      <c r="N82" s="25"/>
    </row>
    <row r="83">
      <c r="A83" s="1" t="s">
        <v>221</v>
      </c>
      <c r="B83" s="1">
        <v>19</v>
      </c>
      <c r="C83" s="26" t="s">
        <v>1309</v>
      </c>
      <c r="D83" t="s">
        <v>252</v>
      </c>
      <c r="E83" s="27" t="s">
        <v>1310</v>
      </c>
      <c r="F83" s="28" t="s">
        <v>716</v>
      </c>
      <c r="G83" s="29">
        <v>40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1310</v>
      </c>
    </row>
    <row r="85" ht="52">
      <c r="A85" s="1" t="s">
        <v>229</v>
      </c>
      <c r="E85" s="32" t="s">
        <v>1311</v>
      </c>
    </row>
    <row r="86">
      <c r="A86" s="1" t="s">
        <v>231</v>
      </c>
      <c r="E86" s="27" t="s">
        <v>1312</v>
      </c>
    </row>
    <row r="87">
      <c r="A87" s="1" t="s">
        <v>221</v>
      </c>
      <c r="B87" s="1">
        <v>20</v>
      </c>
      <c r="C87" s="26" t="s">
        <v>1844</v>
      </c>
      <c r="D87" t="s">
        <v>252</v>
      </c>
      <c r="E87" s="27" t="s">
        <v>1845</v>
      </c>
      <c r="F87" s="28" t="s">
        <v>716</v>
      </c>
      <c r="G87" s="29">
        <v>30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1845</v>
      </c>
    </row>
    <row r="89" ht="52">
      <c r="A89" s="1" t="s">
        <v>229</v>
      </c>
      <c r="E89" s="32" t="s">
        <v>1377</v>
      </c>
    </row>
    <row r="90">
      <c r="A90" s="1" t="s">
        <v>231</v>
      </c>
      <c r="E90" s="27" t="s">
        <v>2074</v>
      </c>
    </row>
    <row r="91" ht="25">
      <c r="A91" s="1" t="s">
        <v>221</v>
      </c>
      <c r="B91" s="1">
        <v>21</v>
      </c>
      <c r="C91" s="26" t="s">
        <v>1313</v>
      </c>
      <c r="D91" t="s">
        <v>252</v>
      </c>
      <c r="E91" s="27" t="s">
        <v>1314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1314</v>
      </c>
    </row>
    <row r="93" ht="52">
      <c r="A93" s="1" t="s">
        <v>229</v>
      </c>
      <c r="E93" s="32" t="s">
        <v>1165</v>
      </c>
    </row>
    <row r="94" ht="100">
      <c r="A94" s="1" t="s">
        <v>231</v>
      </c>
      <c r="E94" s="27" t="s">
        <v>1315</v>
      </c>
    </row>
    <row r="95" ht="37.5">
      <c r="A95" s="1" t="s">
        <v>221</v>
      </c>
      <c r="B95" s="1">
        <v>22</v>
      </c>
      <c r="C95" s="26" t="s">
        <v>1316</v>
      </c>
      <c r="D95" t="s">
        <v>252</v>
      </c>
      <c r="E95" s="27" t="s">
        <v>1317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37.5">
      <c r="A96" s="1" t="s">
        <v>227</v>
      </c>
      <c r="E96" s="27" t="s">
        <v>1317</v>
      </c>
    </row>
    <row r="97" ht="52">
      <c r="A97" s="1" t="s">
        <v>229</v>
      </c>
      <c r="E97" s="32" t="s">
        <v>1165</v>
      </c>
    </row>
    <row r="98" ht="100">
      <c r="A98" s="1" t="s">
        <v>231</v>
      </c>
      <c r="E98" s="27" t="s">
        <v>1315</v>
      </c>
    </row>
    <row r="99">
      <c r="A99" s="1" t="s">
        <v>221</v>
      </c>
      <c r="B99" s="1">
        <v>23</v>
      </c>
      <c r="C99" s="26" t="s">
        <v>1318</v>
      </c>
      <c r="D99" t="s">
        <v>252</v>
      </c>
      <c r="E99" s="27" t="s">
        <v>1319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1319</v>
      </c>
    </row>
    <row r="101" ht="52">
      <c r="A101" s="1" t="s">
        <v>229</v>
      </c>
      <c r="E101" s="32" t="s">
        <v>1165</v>
      </c>
    </row>
    <row r="102" ht="75">
      <c r="A102" s="1" t="s">
        <v>231</v>
      </c>
      <c r="E102" s="27" t="s">
        <v>1320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COUNTIFS(L8:L263,"=0",A8:A263,"P")+COUNTIFS(L8:L263,"",A8:A263,"P")+SUM(Q8:Q263)</f>
        <v>0</v>
      </c>
    </row>
    <row r="8" ht="13">
      <c r="A8" s="1" t="s">
        <v>216</v>
      </c>
      <c r="C8" s="22" t="s">
        <v>2075</v>
      </c>
      <c r="E8" s="23" t="s">
        <v>57</v>
      </c>
      <c r="L8" s="24">
        <f>L9+L14+L55+L76+L93+L258</f>
        <v>0</v>
      </c>
      <c r="M8" s="24">
        <f>M9+M14+M55+M76+M93+M258</f>
        <v>0</v>
      </c>
      <c r="N8" s="25"/>
    </row>
    <row r="9" ht="13">
      <c r="A9" s="1" t="s">
        <v>218</v>
      </c>
      <c r="C9" s="22" t="s">
        <v>2076</v>
      </c>
      <c r="E9" s="23" t="s">
        <v>2077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221</v>
      </c>
      <c r="B10" s="1">
        <v>1</v>
      </c>
      <c r="C10" s="26" t="s">
        <v>2078</v>
      </c>
      <c r="D10" t="s">
        <v>252</v>
      </c>
      <c r="E10" s="27" t="s">
        <v>2079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2079</v>
      </c>
    </row>
    <row r="12" ht="26">
      <c r="A12" s="1" t="s">
        <v>229</v>
      </c>
      <c r="E12" s="32" t="s">
        <v>387</v>
      </c>
    </row>
    <row r="13" ht="87.5">
      <c r="A13" s="1" t="s">
        <v>231</v>
      </c>
      <c r="E13" s="27" t="s">
        <v>2080</v>
      </c>
    </row>
    <row r="14" ht="13">
      <c r="A14" s="1" t="s">
        <v>218</v>
      </c>
      <c r="C14" s="22" t="s">
        <v>2081</v>
      </c>
      <c r="E14" s="23" t="s">
        <v>2082</v>
      </c>
      <c r="L14" s="24">
        <f>SUMIFS(L15:L54,A15:A54,"P")</f>
        <v>0</v>
      </c>
      <c r="M14" s="24">
        <f>SUMIFS(M15:M54,A15:A54,"P")</f>
        <v>0</v>
      </c>
      <c r="N14" s="25"/>
    </row>
    <row r="15" ht="25">
      <c r="A15" s="1" t="s">
        <v>221</v>
      </c>
      <c r="B15" s="1">
        <v>2</v>
      </c>
      <c r="C15" s="26" t="s">
        <v>2083</v>
      </c>
      <c r="D15" t="s">
        <v>252</v>
      </c>
      <c r="E15" s="27" t="s">
        <v>2084</v>
      </c>
      <c r="F15" s="28" t="s">
        <v>260</v>
      </c>
      <c r="G15" s="29">
        <v>75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 ht="25">
      <c r="A16" s="1" t="s">
        <v>227</v>
      </c>
      <c r="E16" s="27" t="s">
        <v>2084</v>
      </c>
    </row>
    <row r="17" ht="26">
      <c r="A17" s="1" t="s">
        <v>229</v>
      </c>
      <c r="E17" s="32" t="s">
        <v>2085</v>
      </c>
    </row>
    <row r="18" ht="75">
      <c r="A18" s="1" t="s">
        <v>231</v>
      </c>
      <c r="E18" s="27" t="s">
        <v>295</v>
      </c>
    </row>
    <row r="19">
      <c r="A19" s="1" t="s">
        <v>221</v>
      </c>
      <c r="B19" s="1">
        <v>3</v>
      </c>
      <c r="C19" s="26" t="s">
        <v>1281</v>
      </c>
      <c r="D19" t="s">
        <v>252</v>
      </c>
      <c r="E19" s="27" t="s">
        <v>1282</v>
      </c>
      <c r="F19" s="28" t="s">
        <v>260</v>
      </c>
      <c r="G19" s="29">
        <v>150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1282</v>
      </c>
    </row>
    <row r="21" ht="26">
      <c r="A21" s="1" t="s">
        <v>229</v>
      </c>
      <c r="E21" s="32" t="s">
        <v>2086</v>
      </c>
    </row>
    <row r="22" ht="75">
      <c r="A22" s="1" t="s">
        <v>231</v>
      </c>
      <c r="E22" s="27" t="s">
        <v>295</v>
      </c>
    </row>
    <row r="23">
      <c r="A23" s="1" t="s">
        <v>221</v>
      </c>
      <c r="B23" s="1">
        <v>4</v>
      </c>
      <c r="C23" s="26" t="s">
        <v>2087</v>
      </c>
      <c r="D23" t="s">
        <v>252</v>
      </c>
      <c r="E23" s="27" t="s">
        <v>2088</v>
      </c>
      <c r="F23" s="28" t="s">
        <v>260</v>
      </c>
      <c r="G23" s="29">
        <v>50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2088</v>
      </c>
    </row>
    <row r="25" ht="26">
      <c r="A25" s="1" t="s">
        <v>229</v>
      </c>
      <c r="E25" s="32" t="s">
        <v>2089</v>
      </c>
    </row>
    <row r="26" ht="75">
      <c r="A26" s="1" t="s">
        <v>231</v>
      </c>
      <c r="E26" s="27" t="s">
        <v>295</v>
      </c>
    </row>
    <row r="27">
      <c r="A27" s="1" t="s">
        <v>221</v>
      </c>
      <c r="B27" s="1">
        <v>5</v>
      </c>
      <c r="C27" s="26" t="s">
        <v>2090</v>
      </c>
      <c r="D27" t="s">
        <v>252</v>
      </c>
      <c r="E27" s="27" t="s">
        <v>2091</v>
      </c>
      <c r="F27" s="28" t="s">
        <v>260</v>
      </c>
      <c r="G27" s="29">
        <v>100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2091</v>
      </c>
    </row>
    <row r="29" ht="26">
      <c r="A29" s="1" t="s">
        <v>229</v>
      </c>
      <c r="E29" s="32" t="s">
        <v>2092</v>
      </c>
    </row>
    <row r="30" ht="75">
      <c r="A30" s="1" t="s">
        <v>231</v>
      </c>
      <c r="E30" s="27" t="s">
        <v>295</v>
      </c>
    </row>
    <row r="31">
      <c r="A31" s="1" t="s">
        <v>221</v>
      </c>
      <c r="B31" s="1">
        <v>6</v>
      </c>
      <c r="C31" s="26" t="s">
        <v>1382</v>
      </c>
      <c r="D31" t="s">
        <v>252</v>
      </c>
      <c r="E31" s="27" t="s">
        <v>1383</v>
      </c>
      <c r="F31" s="28" t="s">
        <v>260</v>
      </c>
      <c r="G31" s="29">
        <v>250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1383</v>
      </c>
    </row>
    <row r="33" ht="26">
      <c r="A33" s="1" t="s">
        <v>229</v>
      </c>
      <c r="E33" s="32" t="s">
        <v>2093</v>
      </c>
    </row>
    <row r="34" ht="37.5">
      <c r="A34" s="1" t="s">
        <v>231</v>
      </c>
      <c r="E34" s="27" t="s">
        <v>1384</v>
      </c>
    </row>
    <row r="35" ht="25">
      <c r="A35" s="1" t="s">
        <v>221</v>
      </c>
      <c r="B35" s="1">
        <v>7</v>
      </c>
      <c r="C35" s="26" t="s">
        <v>2094</v>
      </c>
      <c r="D35" t="s">
        <v>252</v>
      </c>
      <c r="E35" s="27" t="s">
        <v>2095</v>
      </c>
      <c r="F35" s="28" t="s">
        <v>271</v>
      </c>
      <c r="G35" s="29">
        <v>12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227</v>
      </c>
      <c r="E36" s="27" t="s">
        <v>2095</v>
      </c>
    </row>
    <row r="37" ht="26">
      <c r="A37" s="1" t="s">
        <v>229</v>
      </c>
      <c r="E37" s="32" t="s">
        <v>788</v>
      </c>
    </row>
    <row r="38" ht="87.5">
      <c r="A38" s="1" t="s">
        <v>231</v>
      </c>
      <c r="E38" s="27" t="s">
        <v>1227</v>
      </c>
    </row>
    <row r="39" ht="25">
      <c r="A39" s="1" t="s">
        <v>221</v>
      </c>
      <c r="B39" s="1">
        <v>8</v>
      </c>
      <c r="C39" s="26" t="s">
        <v>2096</v>
      </c>
      <c r="D39" t="s">
        <v>252</v>
      </c>
      <c r="E39" s="27" t="s">
        <v>2097</v>
      </c>
      <c r="F39" s="28" t="s">
        <v>271</v>
      </c>
      <c r="G39" s="29">
        <v>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 ht="25">
      <c r="A40" s="1" t="s">
        <v>227</v>
      </c>
      <c r="E40" s="27" t="s">
        <v>2097</v>
      </c>
    </row>
    <row r="41" ht="26">
      <c r="A41" s="1" t="s">
        <v>229</v>
      </c>
      <c r="E41" s="32" t="s">
        <v>744</v>
      </c>
    </row>
    <row r="42" ht="87.5">
      <c r="A42" s="1" t="s">
        <v>231</v>
      </c>
      <c r="E42" s="27" t="s">
        <v>1227</v>
      </c>
    </row>
    <row r="43" ht="25">
      <c r="A43" s="1" t="s">
        <v>221</v>
      </c>
      <c r="B43" s="1">
        <v>9</v>
      </c>
      <c r="C43" s="26" t="s">
        <v>2098</v>
      </c>
      <c r="D43" t="s">
        <v>252</v>
      </c>
      <c r="E43" s="27" t="s">
        <v>2099</v>
      </c>
      <c r="F43" s="28" t="s">
        <v>271</v>
      </c>
      <c r="G43" s="29">
        <v>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 ht="25">
      <c r="A44" s="1" t="s">
        <v>227</v>
      </c>
      <c r="E44" s="27" t="s">
        <v>2099</v>
      </c>
    </row>
    <row r="45" ht="26">
      <c r="A45" s="1" t="s">
        <v>229</v>
      </c>
      <c r="E45" s="32" t="s">
        <v>744</v>
      </c>
    </row>
    <row r="46" ht="87.5">
      <c r="A46" s="1" t="s">
        <v>231</v>
      </c>
      <c r="E46" s="27" t="s">
        <v>1227</v>
      </c>
    </row>
    <row r="47">
      <c r="A47" s="1" t="s">
        <v>221</v>
      </c>
      <c r="B47" s="1">
        <v>10</v>
      </c>
      <c r="C47" s="26" t="s">
        <v>2100</v>
      </c>
      <c r="D47" t="s">
        <v>252</v>
      </c>
      <c r="E47" s="27" t="s">
        <v>2101</v>
      </c>
      <c r="F47" s="28" t="s">
        <v>260</v>
      </c>
      <c r="G47" s="29">
        <v>150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2101</v>
      </c>
    </row>
    <row r="49" ht="26">
      <c r="A49" s="1" t="s">
        <v>229</v>
      </c>
      <c r="E49" s="32" t="s">
        <v>2086</v>
      </c>
    </row>
    <row r="50" ht="37.5">
      <c r="A50" s="1" t="s">
        <v>231</v>
      </c>
      <c r="E50" s="27" t="s">
        <v>2102</v>
      </c>
    </row>
    <row r="51" ht="25">
      <c r="A51" s="1" t="s">
        <v>221</v>
      </c>
      <c r="B51" s="1">
        <v>11</v>
      </c>
      <c r="C51" s="26" t="s">
        <v>2103</v>
      </c>
      <c r="D51" t="s">
        <v>252</v>
      </c>
      <c r="E51" s="27" t="s">
        <v>2104</v>
      </c>
      <c r="F51" s="28" t="s">
        <v>271</v>
      </c>
      <c r="G51" s="29">
        <v>10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226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5">
      <c r="A52" s="1" t="s">
        <v>227</v>
      </c>
      <c r="E52" s="27" t="s">
        <v>2104</v>
      </c>
    </row>
    <row r="53" ht="26">
      <c r="A53" s="1" t="s">
        <v>229</v>
      </c>
      <c r="E53" s="32" t="s">
        <v>380</v>
      </c>
    </row>
    <row r="54" ht="37.5">
      <c r="A54" s="1" t="s">
        <v>231</v>
      </c>
      <c r="E54" s="27" t="s">
        <v>2105</v>
      </c>
    </row>
    <row r="55" ht="13">
      <c r="A55" s="1" t="s">
        <v>218</v>
      </c>
      <c r="C55" s="22" t="s">
        <v>2106</v>
      </c>
      <c r="E55" s="23" t="s">
        <v>2107</v>
      </c>
      <c r="L55" s="24">
        <f>SUMIFS(L56:L75,A56:A75,"P")</f>
        <v>0</v>
      </c>
      <c r="M55" s="24">
        <f>SUMIFS(M56:M75,A56:A75,"P")</f>
        <v>0</v>
      </c>
      <c r="N55" s="25"/>
    </row>
    <row r="56" ht="25">
      <c r="A56" s="1" t="s">
        <v>221</v>
      </c>
      <c r="B56" s="1">
        <v>12</v>
      </c>
      <c r="C56" s="26" t="s">
        <v>1313</v>
      </c>
      <c r="D56" t="s">
        <v>252</v>
      </c>
      <c r="E56" s="27" t="s">
        <v>1314</v>
      </c>
      <c r="F56" s="28" t="s">
        <v>271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 ht="25">
      <c r="A57" s="1" t="s">
        <v>227</v>
      </c>
      <c r="E57" s="27" t="s">
        <v>2108</v>
      </c>
    </row>
    <row r="58" ht="26">
      <c r="A58" s="1" t="s">
        <v>229</v>
      </c>
      <c r="E58" s="32" t="s">
        <v>740</v>
      </c>
    </row>
    <row r="59" ht="100">
      <c r="A59" s="1" t="s">
        <v>231</v>
      </c>
      <c r="E59" s="27" t="s">
        <v>1315</v>
      </c>
    </row>
    <row r="60" ht="37.5">
      <c r="A60" s="1" t="s">
        <v>221</v>
      </c>
      <c r="B60" s="1">
        <v>13</v>
      </c>
      <c r="C60" s="26" t="s">
        <v>1316</v>
      </c>
      <c r="D60" t="s">
        <v>252</v>
      </c>
      <c r="E60" s="27" t="s">
        <v>1317</v>
      </c>
      <c r="F60" s="28" t="s">
        <v>271</v>
      </c>
      <c r="G60" s="29">
        <v>15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 ht="37.5">
      <c r="A61" s="1" t="s">
        <v>227</v>
      </c>
      <c r="E61" s="27" t="s">
        <v>2109</v>
      </c>
    </row>
    <row r="62" ht="26">
      <c r="A62" s="1" t="s">
        <v>229</v>
      </c>
      <c r="E62" s="32" t="s">
        <v>2110</v>
      </c>
    </row>
    <row r="63" ht="100">
      <c r="A63" s="1" t="s">
        <v>231</v>
      </c>
      <c r="E63" s="27" t="s">
        <v>1315</v>
      </c>
    </row>
    <row r="64" ht="25">
      <c r="A64" s="1" t="s">
        <v>221</v>
      </c>
      <c r="B64" s="1">
        <v>14</v>
      </c>
      <c r="C64" s="26" t="s">
        <v>2111</v>
      </c>
      <c r="D64" t="s">
        <v>252</v>
      </c>
      <c r="E64" s="27" t="s">
        <v>2112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5">
      <c r="A65" s="1" t="s">
        <v>227</v>
      </c>
      <c r="E65" s="27" t="s">
        <v>2112</v>
      </c>
    </row>
    <row r="66" ht="26">
      <c r="A66" s="1" t="s">
        <v>229</v>
      </c>
      <c r="E66" s="32" t="s">
        <v>740</v>
      </c>
    </row>
    <row r="67" ht="87.5">
      <c r="A67" s="1" t="s">
        <v>231</v>
      </c>
      <c r="E67" s="27" t="s">
        <v>2113</v>
      </c>
    </row>
    <row r="68">
      <c r="A68" s="1" t="s">
        <v>221</v>
      </c>
      <c r="B68" s="1">
        <v>15</v>
      </c>
      <c r="C68" s="26" t="s">
        <v>1244</v>
      </c>
      <c r="D68" t="s">
        <v>252</v>
      </c>
      <c r="E68" s="27" t="s">
        <v>1245</v>
      </c>
      <c r="F68" s="28" t="s">
        <v>716</v>
      </c>
      <c r="G68" s="29">
        <v>16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1245</v>
      </c>
    </row>
    <row r="70" ht="26">
      <c r="A70" s="1" t="s">
        <v>229</v>
      </c>
      <c r="E70" s="32" t="s">
        <v>376</v>
      </c>
    </row>
    <row r="71" ht="87.5">
      <c r="A71" s="1" t="s">
        <v>231</v>
      </c>
      <c r="E71" s="27" t="s">
        <v>1247</v>
      </c>
    </row>
    <row r="72">
      <c r="A72" s="1" t="s">
        <v>221</v>
      </c>
      <c r="B72" s="1">
        <v>16</v>
      </c>
      <c r="C72" s="26" t="s">
        <v>1305</v>
      </c>
      <c r="D72" t="s">
        <v>252</v>
      </c>
      <c r="E72" s="27" t="s">
        <v>1306</v>
      </c>
      <c r="F72" s="28" t="s">
        <v>716</v>
      </c>
      <c r="G72" s="29">
        <v>8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1306</v>
      </c>
    </row>
    <row r="74" ht="26">
      <c r="A74" s="1" t="s">
        <v>229</v>
      </c>
      <c r="E74" s="32" t="s">
        <v>2114</v>
      </c>
    </row>
    <row r="75" ht="87.5">
      <c r="A75" s="1" t="s">
        <v>231</v>
      </c>
      <c r="E75" s="27" t="s">
        <v>1308</v>
      </c>
    </row>
    <row r="76" ht="13">
      <c r="A76" s="1" t="s">
        <v>218</v>
      </c>
      <c r="C76" s="22" t="s">
        <v>2115</v>
      </c>
      <c r="E76" s="23" t="s">
        <v>2116</v>
      </c>
      <c r="L76" s="24">
        <f>SUMIFS(L77:L92,A77:A92,"P")</f>
        <v>0</v>
      </c>
      <c r="M76" s="24">
        <f>SUMIFS(M77:M92,A77:A92,"P")</f>
        <v>0</v>
      </c>
      <c r="N76" s="25"/>
    </row>
    <row r="77">
      <c r="A77" s="1" t="s">
        <v>221</v>
      </c>
      <c r="B77" s="1">
        <v>17</v>
      </c>
      <c r="C77" s="26" t="s">
        <v>2117</v>
      </c>
      <c r="D77" t="s">
        <v>252</v>
      </c>
      <c r="E77" s="27" t="s">
        <v>2118</v>
      </c>
      <c r="F77" s="28" t="s">
        <v>271</v>
      </c>
      <c r="G77" s="29">
        <v>11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2118</v>
      </c>
    </row>
    <row r="79" ht="26">
      <c r="A79" s="1" t="s">
        <v>229</v>
      </c>
      <c r="E79" s="32" t="s">
        <v>644</v>
      </c>
    </row>
    <row r="80" ht="150">
      <c r="A80" s="1" t="s">
        <v>231</v>
      </c>
      <c r="E80" s="27" t="s">
        <v>962</v>
      </c>
    </row>
    <row r="81">
      <c r="A81" s="1" t="s">
        <v>221</v>
      </c>
      <c r="B81" s="1">
        <v>18</v>
      </c>
      <c r="C81" s="26" t="s">
        <v>1993</v>
      </c>
      <c r="D81" t="s">
        <v>252</v>
      </c>
      <c r="E81" s="27" t="s">
        <v>1994</v>
      </c>
      <c r="F81" s="28" t="s">
        <v>271</v>
      </c>
      <c r="G81" s="29">
        <v>11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1994</v>
      </c>
    </row>
    <row r="83" ht="26">
      <c r="A83" s="1" t="s">
        <v>229</v>
      </c>
      <c r="E83" s="32" t="s">
        <v>644</v>
      </c>
    </row>
    <row r="84" ht="125">
      <c r="A84" s="1" t="s">
        <v>231</v>
      </c>
      <c r="E84" s="27" t="s">
        <v>965</v>
      </c>
    </row>
    <row r="85">
      <c r="A85" s="1" t="s">
        <v>221</v>
      </c>
      <c r="B85" s="1">
        <v>19</v>
      </c>
      <c r="C85" s="26" t="s">
        <v>2119</v>
      </c>
      <c r="D85" t="s">
        <v>252</v>
      </c>
      <c r="E85" s="27" t="s">
        <v>2120</v>
      </c>
      <c r="F85" s="28" t="s">
        <v>271</v>
      </c>
      <c r="G85" s="29">
        <v>1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2121</v>
      </c>
    </row>
    <row r="87" ht="26">
      <c r="A87" s="1" t="s">
        <v>229</v>
      </c>
      <c r="E87" s="32" t="s">
        <v>740</v>
      </c>
    </row>
    <row r="88" ht="150">
      <c r="A88" s="1" t="s">
        <v>231</v>
      </c>
      <c r="E88" s="27" t="s">
        <v>962</v>
      </c>
    </row>
    <row r="89">
      <c r="A89" s="1" t="s">
        <v>221</v>
      </c>
      <c r="B89" s="1">
        <v>20</v>
      </c>
      <c r="C89" s="26" t="s">
        <v>2122</v>
      </c>
      <c r="D89" t="s">
        <v>252</v>
      </c>
      <c r="E89" s="27" t="s">
        <v>2123</v>
      </c>
      <c r="F89" s="28" t="s">
        <v>271</v>
      </c>
      <c r="G89" s="29">
        <v>1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2123</v>
      </c>
    </row>
    <row r="91" ht="26">
      <c r="A91" s="1" t="s">
        <v>229</v>
      </c>
      <c r="E91" s="32" t="s">
        <v>740</v>
      </c>
    </row>
    <row r="92" ht="125">
      <c r="A92" s="1" t="s">
        <v>231</v>
      </c>
      <c r="E92" s="27" t="s">
        <v>965</v>
      </c>
    </row>
    <row r="93" ht="13">
      <c r="A93" s="1" t="s">
        <v>218</v>
      </c>
      <c r="C93" s="22" t="s">
        <v>2124</v>
      </c>
      <c r="E93" s="23" t="s">
        <v>2125</v>
      </c>
      <c r="L93" s="24">
        <f>SUMIFS(L94:L257,A94:A257,"P")</f>
        <v>0</v>
      </c>
      <c r="M93" s="24">
        <f>SUMIFS(M94:M257,A94:A257,"P")</f>
        <v>0</v>
      </c>
      <c r="N93" s="25"/>
    </row>
    <row r="94">
      <c r="A94" s="1" t="s">
        <v>221</v>
      </c>
      <c r="B94" s="1">
        <v>21</v>
      </c>
      <c r="C94" s="26" t="s">
        <v>2126</v>
      </c>
      <c r="D94" t="s">
        <v>252</v>
      </c>
      <c r="E94" s="27" t="s">
        <v>2127</v>
      </c>
      <c r="F94" s="28" t="s">
        <v>271</v>
      </c>
      <c r="G94" s="29">
        <v>3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2127</v>
      </c>
    </row>
    <row r="96" ht="26">
      <c r="A96" s="1" t="s">
        <v>229</v>
      </c>
      <c r="E96" s="32" t="s">
        <v>372</v>
      </c>
    </row>
    <row r="97" ht="237.5">
      <c r="A97" s="1" t="s">
        <v>231</v>
      </c>
      <c r="E97" s="27" t="s">
        <v>2128</v>
      </c>
    </row>
    <row r="98">
      <c r="A98" s="1" t="s">
        <v>221</v>
      </c>
      <c r="B98" s="1">
        <v>22</v>
      </c>
      <c r="C98" s="26" t="s">
        <v>2129</v>
      </c>
      <c r="D98" t="s">
        <v>252</v>
      </c>
      <c r="E98" s="27" t="s">
        <v>2130</v>
      </c>
      <c r="F98" s="28" t="s">
        <v>271</v>
      </c>
      <c r="G98" s="29">
        <v>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2130</v>
      </c>
    </row>
    <row r="100" ht="26">
      <c r="A100" s="1" t="s">
        <v>229</v>
      </c>
      <c r="E100" s="32" t="s">
        <v>368</v>
      </c>
    </row>
    <row r="101" ht="225">
      <c r="A101" s="1" t="s">
        <v>231</v>
      </c>
      <c r="E101" s="27" t="s">
        <v>2131</v>
      </c>
    </row>
    <row r="102">
      <c r="A102" s="1" t="s">
        <v>221</v>
      </c>
      <c r="B102" s="1">
        <v>23</v>
      </c>
      <c r="C102" s="26" t="s">
        <v>2132</v>
      </c>
      <c r="D102" t="s">
        <v>252</v>
      </c>
      <c r="E102" s="27" t="s">
        <v>2133</v>
      </c>
      <c r="F102" s="28" t="s">
        <v>271</v>
      </c>
      <c r="G102" s="29">
        <v>9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2133</v>
      </c>
    </row>
    <row r="104" ht="26">
      <c r="A104" s="1" t="s">
        <v>229</v>
      </c>
      <c r="E104" s="32" t="s">
        <v>2134</v>
      </c>
    </row>
    <row r="105" ht="212.5">
      <c r="A105" s="1" t="s">
        <v>231</v>
      </c>
      <c r="E105" s="27" t="s">
        <v>2135</v>
      </c>
    </row>
    <row r="106">
      <c r="A106" s="1" t="s">
        <v>221</v>
      </c>
      <c r="B106" s="1">
        <v>24</v>
      </c>
      <c r="C106" s="26" t="s">
        <v>2136</v>
      </c>
      <c r="D106" t="s">
        <v>252</v>
      </c>
      <c r="E106" s="27" t="s">
        <v>2137</v>
      </c>
      <c r="F106" s="28" t="s">
        <v>271</v>
      </c>
      <c r="G106" s="29">
        <v>3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2137</v>
      </c>
    </row>
    <row r="108" ht="26">
      <c r="A108" s="1" t="s">
        <v>229</v>
      </c>
      <c r="E108" s="32" t="s">
        <v>372</v>
      </c>
    </row>
    <row r="109" ht="200">
      <c r="A109" s="1" t="s">
        <v>231</v>
      </c>
      <c r="E109" s="27" t="s">
        <v>2138</v>
      </c>
    </row>
    <row r="110">
      <c r="A110" s="1" t="s">
        <v>221</v>
      </c>
      <c r="B110" s="1">
        <v>25</v>
      </c>
      <c r="C110" s="26" t="s">
        <v>2139</v>
      </c>
      <c r="D110" t="s">
        <v>252</v>
      </c>
      <c r="E110" s="27" t="s">
        <v>2140</v>
      </c>
      <c r="F110" s="28" t="s">
        <v>271</v>
      </c>
      <c r="G110" s="29">
        <v>2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2140</v>
      </c>
    </row>
    <row r="112" ht="26">
      <c r="A112" s="1" t="s">
        <v>229</v>
      </c>
      <c r="E112" s="32" t="s">
        <v>387</v>
      </c>
    </row>
    <row r="113" ht="212.5">
      <c r="A113" s="1" t="s">
        <v>231</v>
      </c>
      <c r="E113" s="27" t="s">
        <v>2141</v>
      </c>
    </row>
    <row r="114">
      <c r="A114" s="1" t="s">
        <v>221</v>
      </c>
      <c r="B114" s="1">
        <v>26</v>
      </c>
      <c r="C114" s="26" t="s">
        <v>2142</v>
      </c>
      <c r="D114" t="s">
        <v>252</v>
      </c>
      <c r="E114" s="27" t="s">
        <v>2143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2143</v>
      </c>
    </row>
    <row r="116" ht="26">
      <c r="A116" s="1" t="s">
        <v>229</v>
      </c>
      <c r="E116" s="32" t="s">
        <v>740</v>
      </c>
    </row>
    <row r="117" ht="225">
      <c r="A117" s="1" t="s">
        <v>231</v>
      </c>
      <c r="E117" s="27" t="s">
        <v>2144</v>
      </c>
    </row>
    <row r="118">
      <c r="A118" s="1" t="s">
        <v>221</v>
      </c>
      <c r="B118" s="1">
        <v>27</v>
      </c>
      <c r="C118" s="26" t="s">
        <v>2145</v>
      </c>
      <c r="D118" t="s">
        <v>252</v>
      </c>
      <c r="E118" s="27" t="s">
        <v>2146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2146</v>
      </c>
    </row>
    <row r="120" ht="26">
      <c r="A120" s="1" t="s">
        <v>229</v>
      </c>
      <c r="E120" s="32" t="s">
        <v>740</v>
      </c>
    </row>
    <row r="121" ht="187.5">
      <c r="A121" s="1" t="s">
        <v>231</v>
      </c>
      <c r="E121" s="27" t="s">
        <v>2147</v>
      </c>
    </row>
    <row r="122">
      <c r="A122" s="1" t="s">
        <v>221</v>
      </c>
      <c r="B122" s="1">
        <v>28</v>
      </c>
      <c r="C122" s="26" t="s">
        <v>2148</v>
      </c>
      <c r="D122" t="s">
        <v>252</v>
      </c>
      <c r="E122" s="27" t="s">
        <v>2149</v>
      </c>
      <c r="F122" s="28" t="s">
        <v>271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2149</v>
      </c>
    </row>
    <row r="124" ht="26">
      <c r="A124" s="1" t="s">
        <v>229</v>
      </c>
      <c r="E124" s="32" t="s">
        <v>740</v>
      </c>
    </row>
    <row r="125" ht="287.5">
      <c r="A125" s="1" t="s">
        <v>231</v>
      </c>
      <c r="E125" s="27" t="s">
        <v>2150</v>
      </c>
    </row>
    <row r="126">
      <c r="A126" s="1" t="s">
        <v>221</v>
      </c>
      <c r="B126" s="1">
        <v>29</v>
      </c>
      <c r="C126" s="26" t="s">
        <v>2151</v>
      </c>
      <c r="D126" t="s">
        <v>252</v>
      </c>
      <c r="E126" s="27" t="s">
        <v>2152</v>
      </c>
      <c r="F126" s="28" t="s">
        <v>271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2152</v>
      </c>
    </row>
    <row r="128" ht="26">
      <c r="A128" s="1" t="s">
        <v>229</v>
      </c>
      <c r="E128" s="32" t="s">
        <v>740</v>
      </c>
    </row>
    <row r="129" ht="237.5">
      <c r="A129" s="1" t="s">
        <v>231</v>
      </c>
      <c r="E129" s="27" t="s">
        <v>2153</v>
      </c>
    </row>
    <row r="130">
      <c r="A130" s="1" t="s">
        <v>221</v>
      </c>
      <c r="B130" s="1">
        <v>30</v>
      </c>
      <c r="C130" s="26" t="s">
        <v>2154</v>
      </c>
      <c r="D130" t="s">
        <v>252</v>
      </c>
      <c r="E130" s="27" t="s">
        <v>2155</v>
      </c>
      <c r="F130" s="28" t="s">
        <v>271</v>
      </c>
      <c r="G130" s="29">
        <v>6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2155</v>
      </c>
    </row>
    <row r="132" ht="26">
      <c r="A132" s="1" t="s">
        <v>229</v>
      </c>
      <c r="E132" s="32" t="s">
        <v>744</v>
      </c>
    </row>
    <row r="133" ht="325">
      <c r="A133" s="1" t="s">
        <v>231</v>
      </c>
      <c r="E133" s="27" t="s">
        <v>2156</v>
      </c>
    </row>
    <row r="134">
      <c r="A134" s="1" t="s">
        <v>221</v>
      </c>
      <c r="B134" s="1">
        <v>31</v>
      </c>
      <c r="C134" s="26" t="s">
        <v>2157</v>
      </c>
      <c r="D134" t="s">
        <v>252</v>
      </c>
      <c r="E134" s="27" t="s">
        <v>2158</v>
      </c>
      <c r="F134" s="28" t="s">
        <v>271</v>
      </c>
      <c r="G134" s="29">
        <v>6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2158</v>
      </c>
    </row>
    <row r="136" ht="26">
      <c r="A136" s="1" t="s">
        <v>229</v>
      </c>
      <c r="E136" s="32" t="s">
        <v>744</v>
      </c>
    </row>
    <row r="137" ht="250">
      <c r="A137" s="1" t="s">
        <v>231</v>
      </c>
      <c r="E137" s="27" t="s">
        <v>2159</v>
      </c>
    </row>
    <row r="138">
      <c r="A138" s="1" t="s">
        <v>221</v>
      </c>
      <c r="B138" s="1">
        <v>32</v>
      </c>
      <c r="C138" s="26" t="s">
        <v>2160</v>
      </c>
      <c r="D138" t="s">
        <v>252</v>
      </c>
      <c r="E138" s="27" t="s">
        <v>2161</v>
      </c>
      <c r="F138" s="28" t="s">
        <v>271</v>
      </c>
      <c r="G138" s="29">
        <v>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2161</v>
      </c>
    </row>
    <row r="140" ht="26">
      <c r="A140" s="1" t="s">
        <v>229</v>
      </c>
      <c r="E140" s="32" t="s">
        <v>372</v>
      </c>
    </row>
    <row r="141" ht="325">
      <c r="A141" s="1" t="s">
        <v>231</v>
      </c>
      <c r="E141" s="27" t="s">
        <v>2162</v>
      </c>
    </row>
    <row r="142">
      <c r="A142" s="1" t="s">
        <v>221</v>
      </c>
      <c r="B142" s="1">
        <v>33</v>
      </c>
      <c r="C142" s="26" t="s">
        <v>2163</v>
      </c>
      <c r="D142" t="s">
        <v>252</v>
      </c>
      <c r="E142" s="27" t="s">
        <v>2164</v>
      </c>
      <c r="F142" s="28" t="s">
        <v>271</v>
      </c>
      <c r="G142" s="29">
        <v>3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2164</v>
      </c>
    </row>
    <row r="144" ht="26">
      <c r="A144" s="1" t="s">
        <v>229</v>
      </c>
      <c r="E144" s="32" t="s">
        <v>372</v>
      </c>
    </row>
    <row r="145" ht="250">
      <c r="A145" s="1" t="s">
        <v>231</v>
      </c>
      <c r="E145" s="27" t="s">
        <v>2165</v>
      </c>
    </row>
    <row r="146">
      <c r="A146" s="1" t="s">
        <v>221</v>
      </c>
      <c r="B146" s="1">
        <v>34</v>
      </c>
      <c r="C146" s="26" t="s">
        <v>2166</v>
      </c>
      <c r="D146" t="s">
        <v>252</v>
      </c>
      <c r="E146" s="27" t="s">
        <v>2167</v>
      </c>
      <c r="F146" s="28" t="s">
        <v>271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2167</v>
      </c>
    </row>
    <row r="148" ht="26">
      <c r="A148" s="1" t="s">
        <v>229</v>
      </c>
      <c r="E148" s="32" t="s">
        <v>740</v>
      </c>
    </row>
    <row r="149" ht="325">
      <c r="A149" s="1" t="s">
        <v>231</v>
      </c>
      <c r="E149" s="27" t="s">
        <v>2168</v>
      </c>
    </row>
    <row r="150">
      <c r="A150" s="1" t="s">
        <v>221</v>
      </c>
      <c r="B150" s="1">
        <v>35</v>
      </c>
      <c r="C150" s="26" t="s">
        <v>2169</v>
      </c>
      <c r="D150" t="s">
        <v>252</v>
      </c>
      <c r="E150" s="27" t="s">
        <v>2170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2170</v>
      </c>
    </row>
    <row r="152" ht="26">
      <c r="A152" s="1" t="s">
        <v>229</v>
      </c>
      <c r="E152" s="32" t="s">
        <v>740</v>
      </c>
    </row>
    <row r="153" ht="250">
      <c r="A153" s="1" t="s">
        <v>231</v>
      </c>
      <c r="E153" s="27" t="s">
        <v>2171</v>
      </c>
    </row>
    <row r="154">
      <c r="A154" s="1" t="s">
        <v>221</v>
      </c>
      <c r="B154" s="1">
        <v>36</v>
      </c>
      <c r="C154" s="26" t="s">
        <v>2172</v>
      </c>
      <c r="D154" t="s">
        <v>252</v>
      </c>
      <c r="E154" s="27" t="s">
        <v>2173</v>
      </c>
      <c r="F154" s="28" t="s">
        <v>271</v>
      </c>
      <c r="G154" s="29">
        <v>15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2173</v>
      </c>
    </row>
    <row r="156" ht="26">
      <c r="A156" s="1" t="s">
        <v>229</v>
      </c>
      <c r="E156" s="32" t="s">
        <v>2110</v>
      </c>
    </row>
    <row r="157" ht="225">
      <c r="A157" s="1" t="s">
        <v>231</v>
      </c>
      <c r="E157" s="27" t="s">
        <v>2174</v>
      </c>
    </row>
    <row r="158">
      <c r="A158" s="1" t="s">
        <v>221</v>
      </c>
      <c r="B158" s="1">
        <v>37</v>
      </c>
      <c r="C158" s="26" t="s">
        <v>2175</v>
      </c>
      <c r="D158" t="s">
        <v>252</v>
      </c>
      <c r="E158" s="27" t="s">
        <v>2176</v>
      </c>
      <c r="F158" s="28" t="s">
        <v>271</v>
      </c>
      <c r="G158" s="29">
        <v>2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2176</v>
      </c>
    </row>
    <row r="160" ht="26">
      <c r="A160" s="1" t="s">
        <v>229</v>
      </c>
      <c r="E160" s="32" t="s">
        <v>387</v>
      </c>
    </row>
    <row r="161" ht="312.5">
      <c r="A161" s="1" t="s">
        <v>231</v>
      </c>
      <c r="E161" s="27" t="s">
        <v>2177</v>
      </c>
    </row>
    <row r="162">
      <c r="A162" s="1" t="s">
        <v>221</v>
      </c>
      <c r="B162" s="1">
        <v>38</v>
      </c>
      <c r="C162" s="26" t="s">
        <v>2178</v>
      </c>
      <c r="D162" t="s">
        <v>252</v>
      </c>
      <c r="E162" s="27" t="s">
        <v>2179</v>
      </c>
      <c r="F162" s="28" t="s">
        <v>271</v>
      </c>
      <c r="G162" s="29">
        <v>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2179</v>
      </c>
    </row>
    <row r="164" ht="26">
      <c r="A164" s="1" t="s">
        <v>229</v>
      </c>
      <c r="E164" s="32" t="s">
        <v>387</v>
      </c>
    </row>
    <row r="165" ht="237.5">
      <c r="A165" s="1" t="s">
        <v>231</v>
      </c>
      <c r="E165" s="27" t="s">
        <v>2180</v>
      </c>
    </row>
    <row r="166">
      <c r="A166" s="1" t="s">
        <v>221</v>
      </c>
      <c r="B166" s="1">
        <v>39</v>
      </c>
      <c r="C166" s="26" t="s">
        <v>2181</v>
      </c>
      <c r="D166" t="s">
        <v>252</v>
      </c>
      <c r="E166" s="27" t="s">
        <v>2182</v>
      </c>
      <c r="F166" s="28" t="s">
        <v>271</v>
      </c>
      <c r="G166" s="29">
        <v>1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2182</v>
      </c>
    </row>
    <row r="168" ht="26">
      <c r="A168" s="1" t="s">
        <v>229</v>
      </c>
      <c r="E168" s="32" t="s">
        <v>740</v>
      </c>
    </row>
    <row r="169" ht="325">
      <c r="A169" s="1" t="s">
        <v>231</v>
      </c>
      <c r="E169" s="27" t="s">
        <v>2183</v>
      </c>
    </row>
    <row r="170">
      <c r="A170" s="1" t="s">
        <v>221</v>
      </c>
      <c r="B170" s="1">
        <v>40</v>
      </c>
      <c r="C170" s="26" t="s">
        <v>2184</v>
      </c>
      <c r="D170" t="s">
        <v>252</v>
      </c>
      <c r="E170" s="27" t="s">
        <v>2185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2185</v>
      </c>
    </row>
    <row r="172" ht="26">
      <c r="A172" s="1" t="s">
        <v>229</v>
      </c>
      <c r="E172" s="32" t="s">
        <v>740</v>
      </c>
    </row>
    <row r="173" ht="250">
      <c r="A173" s="1" t="s">
        <v>231</v>
      </c>
      <c r="E173" s="27" t="s">
        <v>2186</v>
      </c>
    </row>
    <row r="174" ht="25">
      <c r="A174" s="1" t="s">
        <v>221</v>
      </c>
      <c r="B174" s="1">
        <v>41</v>
      </c>
      <c r="C174" s="26" t="s">
        <v>2187</v>
      </c>
      <c r="D174" t="s">
        <v>252</v>
      </c>
      <c r="E174" s="27" t="s">
        <v>2188</v>
      </c>
      <c r="F174" s="28" t="s">
        <v>271</v>
      </c>
      <c r="G174" s="29">
        <v>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 ht="25">
      <c r="A175" s="1" t="s">
        <v>227</v>
      </c>
      <c r="E175" s="27" t="s">
        <v>2188</v>
      </c>
    </row>
    <row r="176" ht="26">
      <c r="A176" s="1" t="s">
        <v>229</v>
      </c>
      <c r="E176" s="32" t="s">
        <v>740</v>
      </c>
    </row>
    <row r="177" ht="325">
      <c r="A177" s="1" t="s">
        <v>231</v>
      </c>
      <c r="E177" s="27" t="s">
        <v>2189</v>
      </c>
    </row>
    <row r="178" ht="25">
      <c r="A178" s="1" t="s">
        <v>221</v>
      </c>
      <c r="B178" s="1">
        <v>42</v>
      </c>
      <c r="C178" s="26" t="s">
        <v>2190</v>
      </c>
      <c r="D178" t="s">
        <v>252</v>
      </c>
      <c r="E178" s="27" t="s">
        <v>2191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 ht="25">
      <c r="A179" s="1" t="s">
        <v>227</v>
      </c>
      <c r="E179" s="27" t="s">
        <v>2191</v>
      </c>
    </row>
    <row r="180" ht="26">
      <c r="A180" s="1" t="s">
        <v>229</v>
      </c>
      <c r="E180" s="32" t="s">
        <v>740</v>
      </c>
    </row>
    <row r="181" ht="250">
      <c r="A181" s="1" t="s">
        <v>231</v>
      </c>
      <c r="E181" s="27" t="s">
        <v>2192</v>
      </c>
    </row>
    <row r="182">
      <c r="A182" s="1" t="s">
        <v>221</v>
      </c>
      <c r="B182" s="1">
        <v>43</v>
      </c>
      <c r="C182" s="26" t="s">
        <v>2193</v>
      </c>
      <c r="D182" t="s">
        <v>252</v>
      </c>
      <c r="E182" s="27" t="s">
        <v>2194</v>
      </c>
      <c r="F182" s="28" t="s">
        <v>271</v>
      </c>
      <c r="G182" s="29">
        <v>2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2194</v>
      </c>
    </row>
    <row r="184" ht="26">
      <c r="A184" s="1" t="s">
        <v>229</v>
      </c>
      <c r="E184" s="32" t="s">
        <v>387</v>
      </c>
    </row>
    <row r="185" ht="325">
      <c r="A185" s="1" t="s">
        <v>231</v>
      </c>
      <c r="E185" s="27" t="s">
        <v>2195</v>
      </c>
    </row>
    <row r="186">
      <c r="A186" s="1" t="s">
        <v>221</v>
      </c>
      <c r="B186" s="1">
        <v>44</v>
      </c>
      <c r="C186" s="26" t="s">
        <v>2196</v>
      </c>
      <c r="D186" t="s">
        <v>252</v>
      </c>
      <c r="E186" s="27" t="s">
        <v>2197</v>
      </c>
      <c r="F186" s="28" t="s">
        <v>271</v>
      </c>
      <c r="G186" s="29">
        <v>2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2197</v>
      </c>
    </row>
    <row r="188" ht="26">
      <c r="A188" s="1" t="s">
        <v>229</v>
      </c>
      <c r="E188" s="32" t="s">
        <v>387</v>
      </c>
    </row>
    <row r="189" ht="250">
      <c r="A189" s="1" t="s">
        <v>231</v>
      </c>
      <c r="E189" s="27" t="s">
        <v>2198</v>
      </c>
    </row>
    <row r="190" ht="25">
      <c r="A190" s="1" t="s">
        <v>221</v>
      </c>
      <c r="B190" s="1">
        <v>45</v>
      </c>
      <c r="C190" s="26" t="s">
        <v>2199</v>
      </c>
      <c r="D190" t="s">
        <v>252</v>
      </c>
      <c r="E190" s="27" t="s">
        <v>2200</v>
      </c>
      <c r="F190" s="28" t="s">
        <v>271</v>
      </c>
      <c r="G190" s="29">
        <v>8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 ht="25">
      <c r="A191" s="1" t="s">
        <v>227</v>
      </c>
      <c r="E191" s="27" t="s">
        <v>2200</v>
      </c>
    </row>
    <row r="192" ht="26">
      <c r="A192" s="1" t="s">
        <v>229</v>
      </c>
      <c r="E192" s="32" t="s">
        <v>2114</v>
      </c>
    </row>
    <row r="193" ht="325">
      <c r="A193" s="1" t="s">
        <v>231</v>
      </c>
      <c r="E193" s="27" t="s">
        <v>2201</v>
      </c>
    </row>
    <row r="194">
      <c r="A194" s="1" t="s">
        <v>221</v>
      </c>
      <c r="B194" s="1">
        <v>46</v>
      </c>
      <c r="C194" s="26" t="s">
        <v>2202</v>
      </c>
      <c r="D194" t="s">
        <v>252</v>
      </c>
      <c r="E194" s="27" t="s">
        <v>2203</v>
      </c>
      <c r="F194" s="28" t="s">
        <v>271</v>
      </c>
      <c r="G194" s="29">
        <v>8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2203</v>
      </c>
    </row>
    <row r="196" ht="26">
      <c r="A196" s="1" t="s">
        <v>229</v>
      </c>
      <c r="E196" s="32" t="s">
        <v>2114</v>
      </c>
    </row>
    <row r="197" ht="237.5">
      <c r="A197" s="1" t="s">
        <v>231</v>
      </c>
      <c r="E197" s="27" t="s">
        <v>2204</v>
      </c>
    </row>
    <row r="198" ht="25">
      <c r="A198" s="1" t="s">
        <v>221</v>
      </c>
      <c r="B198" s="1">
        <v>47</v>
      </c>
      <c r="C198" s="26" t="s">
        <v>2205</v>
      </c>
      <c r="D198" t="s">
        <v>252</v>
      </c>
      <c r="E198" s="27" t="s">
        <v>2206</v>
      </c>
      <c r="F198" s="28" t="s">
        <v>271</v>
      </c>
      <c r="G198" s="29">
        <v>6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 ht="25">
      <c r="A199" s="1" t="s">
        <v>227</v>
      </c>
      <c r="E199" s="27" t="s">
        <v>2206</v>
      </c>
    </row>
    <row r="200" ht="26">
      <c r="A200" s="1" t="s">
        <v>229</v>
      </c>
      <c r="E200" s="32" t="s">
        <v>744</v>
      </c>
    </row>
    <row r="201" ht="325">
      <c r="A201" s="1" t="s">
        <v>231</v>
      </c>
      <c r="E201" s="27" t="s">
        <v>2207</v>
      </c>
    </row>
    <row r="202">
      <c r="A202" s="1" t="s">
        <v>221</v>
      </c>
      <c r="B202" s="1">
        <v>48</v>
      </c>
      <c r="C202" s="26" t="s">
        <v>2208</v>
      </c>
      <c r="D202" t="s">
        <v>252</v>
      </c>
      <c r="E202" s="27" t="s">
        <v>2209</v>
      </c>
      <c r="F202" s="28" t="s">
        <v>271</v>
      </c>
      <c r="G202" s="29">
        <v>6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2209</v>
      </c>
    </row>
    <row r="204" ht="26">
      <c r="A204" s="1" t="s">
        <v>229</v>
      </c>
      <c r="E204" s="32" t="s">
        <v>744</v>
      </c>
    </row>
    <row r="205" ht="250">
      <c r="A205" s="1" t="s">
        <v>231</v>
      </c>
      <c r="E205" s="27" t="s">
        <v>2210</v>
      </c>
    </row>
    <row r="206">
      <c r="A206" s="1" t="s">
        <v>221</v>
      </c>
      <c r="B206" s="1">
        <v>49</v>
      </c>
      <c r="C206" s="26" t="s">
        <v>2211</v>
      </c>
      <c r="D206" t="s">
        <v>252</v>
      </c>
      <c r="E206" s="27" t="s">
        <v>2212</v>
      </c>
      <c r="F206" s="28" t="s">
        <v>271</v>
      </c>
      <c r="G206" s="29">
        <v>6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2212</v>
      </c>
    </row>
    <row r="208" ht="26">
      <c r="A208" s="1" t="s">
        <v>229</v>
      </c>
      <c r="E208" s="32" t="s">
        <v>744</v>
      </c>
    </row>
    <row r="209" ht="350">
      <c r="A209" s="1" t="s">
        <v>231</v>
      </c>
      <c r="E209" s="27" t="s">
        <v>2213</v>
      </c>
    </row>
    <row r="210">
      <c r="A210" s="1" t="s">
        <v>221</v>
      </c>
      <c r="B210" s="1">
        <v>50</v>
      </c>
      <c r="C210" s="26" t="s">
        <v>2214</v>
      </c>
      <c r="D210" t="s">
        <v>252</v>
      </c>
      <c r="E210" s="27" t="s">
        <v>2215</v>
      </c>
      <c r="F210" s="28" t="s">
        <v>271</v>
      </c>
      <c r="G210" s="29">
        <v>2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2215</v>
      </c>
    </row>
    <row r="212" ht="26">
      <c r="A212" s="1" t="s">
        <v>229</v>
      </c>
      <c r="E212" s="32" t="s">
        <v>387</v>
      </c>
    </row>
    <row r="213" ht="312.5">
      <c r="A213" s="1" t="s">
        <v>231</v>
      </c>
      <c r="E213" s="27" t="s">
        <v>2216</v>
      </c>
    </row>
    <row r="214">
      <c r="A214" s="1" t="s">
        <v>221</v>
      </c>
      <c r="B214" s="1">
        <v>51</v>
      </c>
      <c r="C214" s="26" t="s">
        <v>2217</v>
      </c>
      <c r="D214" t="s">
        <v>252</v>
      </c>
      <c r="E214" s="27" t="s">
        <v>2218</v>
      </c>
      <c r="F214" s="28" t="s">
        <v>271</v>
      </c>
      <c r="G214" s="29">
        <v>2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2218</v>
      </c>
    </row>
    <row r="216" ht="26">
      <c r="A216" s="1" t="s">
        <v>229</v>
      </c>
      <c r="E216" s="32" t="s">
        <v>387</v>
      </c>
    </row>
    <row r="217" ht="237.5">
      <c r="A217" s="1" t="s">
        <v>231</v>
      </c>
      <c r="E217" s="27" t="s">
        <v>2219</v>
      </c>
    </row>
    <row r="218">
      <c r="A218" s="1" t="s">
        <v>221</v>
      </c>
      <c r="B218" s="1">
        <v>52</v>
      </c>
      <c r="C218" s="26" t="s">
        <v>2220</v>
      </c>
      <c r="D218" t="s">
        <v>252</v>
      </c>
      <c r="E218" s="27" t="s">
        <v>2221</v>
      </c>
      <c r="F218" s="28" t="s">
        <v>271</v>
      </c>
      <c r="G218" s="29">
        <v>6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2221</v>
      </c>
    </row>
    <row r="220" ht="26">
      <c r="A220" s="1" t="s">
        <v>229</v>
      </c>
      <c r="E220" s="32" t="s">
        <v>744</v>
      </c>
    </row>
    <row r="221" ht="262.5">
      <c r="A221" s="1" t="s">
        <v>231</v>
      </c>
      <c r="E221" s="27" t="s">
        <v>2222</v>
      </c>
    </row>
    <row r="222">
      <c r="A222" s="1" t="s">
        <v>221</v>
      </c>
      <c r="B222" s="1">
        <v>53</v>
      </c>
      <c r="C222" s="26" t="s">
        <v>2223</v>
      </c>
      <c r="D222" t="s">
        <v>252</v>
      </c>
      <c r="E222" s="27" t="s">
        <v>2224</v>
      </c>
      <c r="F222" s="28" t="s">
        <v>271</v>
      </c>
      <c r="G222" s="29">
        <v>9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2224</v>
      </c>
    </row>
    <row r="224" ht="26">
      <c r="A224" s="1" t="s">
        <v>229</v>
      </c>
      <c r="E224" s="32" t="s">
        <v>2134</v>
      </c>
    </row>
    <row r="225" ht="325">
      <c r="A225" s="1" t="s">
        <v>231</v>
      </c>
      <c r="E225" s="27" t="s">
        <v>2225</v>
      </c>
    </row>
    <row r="226">
      <c r="A226" s="1" t="s">
        <v>221</v>
      </c>
      <c r="B226" s="1">
        <v>54</v>
      </c>
      <c r="C226" s="26" t="s">
        <v>2226</v>
      </c>
      <c r="D226" t="s">
        <v>252</v>
      </c>
      <c r="E226" s="27" t="s">
        <v>2227</v>
      </c>
      <c r="F226" s="28" t="s">
        <v>271</v>
      </c>
      <c r="G226" s="29">
        <v>9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2227</v>
      </c>
    </row>
    <row r="228" ht="26">
      <c r="A228" s="1" t="s">
        <v>229</v>
      </c>
      <c r="E228" s="32" t="s">
        <v>2134</v>
      </c>
    </row>
    <row r="229" ht="237.5">
      <c r="A229" s="1" t="s">
        <v>231</v>
      </c>
      <c r="E229" s="27" t="s">
        <v>2228</v>
      </c>
    </row>
    <row r="230">
      <c r="A230" s="1" t="s">
        <v>221</v>
      </c>
      <c r="B230" s="1">
        <v>55</v>
      </c>
      <c r="C230" s="26" t="s">
        <v>2229</v>
      </c>
      <c r="D230" t="s">
        <v>252</v>
      </c>
      <c r="E230" s="27" t="s">
        <v>2230</v>
      </c>
      <c r="F230" s="28" t="s">
        <v>271</v>
      </c>
      <c r="G230" s="29">
        <v>3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255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227</v>
      </c>
      <c r="E231" s="27" t="s">
        <v>2230</v>
      </c>
    </row>
    <row r="232" ht="26">
      <c r="A232" s="1" t="s">
        <v>229</v>
      </c>
      <c r="E232" s="32" t="s">
        <v>372</v>
      </c>
    </row>
    <row r="233" ht="325">
      <c r="A233" s="1" t="s">
        <v>231</v>
      </c>
      <c r="E233" s="27" t="s">
        <v>2231</v>
      </c>
    </row>
    <row r="234">
      <c r="A234" s="1" t="s">
        <v>221</v>
      </c>
      <c r="B234" s="1">
        <v>56</v>
      </c>
      <c r="C234" s="26" t="s">
        <v>2232</v>
      </c>
      <c r="D234" t="s">
        <v>252</v>
      </c>
      <c r="E234" s="27" t="s">
        <v>2233</v>
      </c>
      <c r="F234" s="28" t="s">
        <v>271</v>
      </c>
      <c r="G234" s="29">
        <v>3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255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227</v>
      </c>
      <c r="E235" s="27" t="s">
        <v>2233</v>
      </c>
    </row>
    <row r="236" ht="26">
      <c r="A236" s="1" t="s">
        <v>229</v>
      </c>
      <c r="E236" s="32" t="s">
        <v>372</v>
      </c>
    </row>
    <row r="237" ht="250">
      <c r="A237" s="1" t="s">
        <v>231</v>
      </c>
      <c r="E237" s="27" t="s">
        <v>2234</v>
      </c>
    </row>
    <row r="238">
      <c r="A238" s="1" t="s">
        <v>221</v>
      </c>
      <c r="B238" s="1">
        <v>57</v>
      </c>
      <c r="C238" s="26" t="s">
        <v>2235</v>
      </c>
      <c r="D238" t="s">
        <v>252</v>
      </c>
      <c r="E238" s="27" t="s">
        <v>2236</v>
      </c>
      <c r="F238" s="28" t="s">
        <v>716</v>
      </c>
      <c r="G238" s="29">
        <v>16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255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227</v>
      </c>
      <c r="E239" s="27" t="s">
        <v>2236</v>
      </c>
    </row>
    <row r="240" ht="26">
      <c r="A240" s="1" t="s">
        <v>229</v>
      </c>
      <c r="E240" s="32" t="s">
        <v>376</v>
      </c>
    </row>
    <row r="241" ht="175">
      <c r="A241" s="1" t="s">
        <v>231</v>
      </c>
      <c r="E241" s="27" t="s">
        <v>2237</v>
      </c>
    </row>
    <row r="242" ht="25">
      <c r="A242" s="1" t="s">
        <v>221</v>
      </c>
      <c r="B242" s="1">
        <v>58</v>
      </c>
      <c r="C242" s="26" t="s">
        <v>2238</v>
      </c>
      <c r="D242" t="s">
        <v>252</v>
      </c>
      <c r="E242" s="27" t="s">
        <v>2239</v>
      </c>
      <c r="F242" s="28" t="s">
        <v>271</v>
      </c>
      <c r="G242" s="29">
        <v>3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255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 ht="25">
      <c r="A243" s="1" t="s">
        <v>227</v>
      </c>
      <c r="E243" s="27" t="s">
        <v>2239</v>
      </c>
    </row>
    <row r="244" ht="26">
      <c r="A244" s="1" t="s">
        <v>229</v>
      </c>
      <c r="E244" s="32" t="s">
        <v>372</v>
      </c>
    </row>
    <row r="245" ht="187.5">
      <c r="A245" s="1" t="s">
        <v>231</v>
      </c>
      <c r="E245" s="27" t="s">
        <v>2240</v>
      </c>
    </row>
    <row r="246" ht="25">
      <c r="A246" s="1" t="s">
        <v>221</v>
      </c>
      <c r="B246" s="1">
        <v>59</v>
      </c>
      <c r="C246" s="26" t="s">
        <v>2241</v>
      </c>
      <c r="D246" t="s">
        <v>252</v>
      </c>
      <c r="E246" s="27" t="s">
        <v>2242</v>
      </c>
      <c r="F246" s="28" t="s">
        <v>271</v>
      </c>
      <c r="G246" s="29">
        <v>3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 ht="25">
      <c r="A247" s="1" t="s">
        <v>227</v>
      </c>
      <c r="E247" s="27" t="s">
        <v>2242</v>
      </c>
    </row>
    <row r="248" ht="26">
      <c r="A248" s="1" t="s">
        <v>229</v>
      </c>
      <c r="E248" s="32" t="s">
        <v>372</v>
      </c>
    </row>
    <row r="249" ht="137.5">
      <c r="A249" s="1" t="s">
        <v>231</v>
      </c>
      <c r="E249" s="27" t="s">
        <v>1407</v>
      </c>
    </row>
    <row r="250">
      <c r="A250" s="1" t="s">
        <v>221</v>
      </c>
      <c r="B250" s="1">
        <v>60</v>
      </c>
      <c r="C250" s="26" t="s">
        <v>2243</v>
      </c>
      <c r="D250" t="s">
        <v>252</v>
      </c>
      <c r="E250" s="27" t="s">
        <v>2244</v>
      </c>
      <c r="F250" s="28" t="s">
        <v>271</v>
      </c>
      <c r="G250" s="29">
        <v>6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226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2244</v>
      </c>
    </row>
    <row r="252" ht="26">
      <c r="A252" s="1" t="s">
        <v>229</v>
      </c>
      <c r="E252" s="32" t="s">
        <v>744</v>
      </c>
    </row>
    <row r="253" ht="112.5">
      <c r="A253" s="1" t="s">
        <v>231</v>
      </c>
      <c r="E253" s="27" t="s">
        <v>2245</v>
      </c>
    </row>
    <row r="254">
      <c r="A254" s="1" t="s">
        <v>221</v>
      </c>
      <c r="B254" s="1">
        <v>61</v>
      </c>
      <c r="C254" s="26" t="s">
        <v>2246</v>
      </c>
      <c r="D254" t="s">
        <v>252</v>
      </c>
      <c r="E254" s="27" t="s">
        <v>2247</v>
      </c>
      <c r="F254" s="28" t="s">
        <v>271</v>
      </c>
      <c r="G254" s="29">
        <v>15</v>
      </c>
      <c r="H254" s="28">
        <v>0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226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227</v>
      </c>
      <c r="E255" s="27" t="s">
        <v>2247</v>
      </c>
    </row>
    <row r="256" ht="26">
      <c r="A256" s="1" t="s">
        <v>229</v>
      </c>
      <c r="E256" s="32" t="s">
        <v>2110</v>
      </c>
    </row>
    <row r="257" ht="100">
      <c r="A257" s="1" t="s">
        <v>231</v>
      </c>
      <c r="E257" s="27" t="s">
        <v>2248</v>
      </c>
    </row>
    <row r="258" ht="13">
      <c r="A258" s="1" t="s">
        <v>218</v>
      </c>
      <c r="C258" s="22" t="s">
        <v>2249</v>
      </c>
      <c r="E258" s="23" t="s">
        <v>2250</v>
      </c>
      <c r="L258" s="24">
        <f>SUMIFS(L259:L262,A259:A262,"P")</f>
        <v>0</v>
      </c>
      <c r="M258" s="24">
        <f>SUMIFS(M259:M262,A259:A262,"P")</f>
        <v>0</v>
      </c>
      <c r="N258" s="25"/>
    </row>
    <row r="259">
      <c r="A259" s="1" t="s">
        <v>221</v>
      </c>
      <c r="B259" s="1">
        <v>62</v>
      </c>
      <c r="C259" s="26" t="s">
        <v>2251</v>
      </c>
      <c r="D259" t="s">
        <v>252</v>
      </c>
      <c r="E259" s="27" t="s">
        <v>2252</v>
      </c>
      <c r="F259" s="28" t="s">
        <v>271</v>
      </c>
      <c r="G259" s="29">
        <v>1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2252</v>
      </c>
    </row>
    <row r="261" ht="26">
      <c r="A261" s="1" t="s">
        <v>229</v>
      </c>
      <c r="E261" s="32" t="s">
        <v>740</v>
      </c>
    </row>
    <row r="262" ht="50">
      <c r="A262" s="1" t="s">
        <v>231</v>
      </c>
      <c r="E262" s="27" t="s">
        <v>2253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COUNTIFS(L8:L141,"=0",A8:A141,"P")+COUNTIFS(L8:L141,"",A8:A141,"P")+SUM(Q8:Q141)</f>
        <v>0</v>
      </c>
    </row>
    <row r="8" ht="13">
      <c r="A8" s="1" t="s">
        <v>216</v>
      </c>
      <c r="C8" s="22" t="s">
        <v>2254</v>
      </c>
      <c r="E8" s="23" t="s">
        <v>59</v>
      </c>
      <c r="L8" s="24">
        <f>L9+L50+L95+L128</f>
        <v>0</v>
      </c>
      <c r="M8" s="24">
        <f>M9+M50+M95+M128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SUMIFS(L10:L49,A10:A49,"P")</f>
        <v>0</v>
      </c>
      <c r="M9" s="24">
        <f>SUMIFS(M10:M49,A10:A49,"P")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0.0080000000000000002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2255</v>
      </c>
    </row>
    <row r="13" ht="62.5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">
      <c r="A16" s="1" t="s">
        <v>229</v>
      </c>
      <c r="E16" s="32" t="s">
        <v>1165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926</v>
      </c>
      <c r="D18" t="s">
        <v>252</v>
      </c>
      <c r="E18" s="27" t="s">
        <v>927</v>
      </c>
      <c r="F18" s="28" t="s">
        <v>254</v>
      </c>
      <c r="G18" s="29">
        <v>1.6000000000000001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1329</v>
      </c>
    </row>
    <row r="20" ht="39">
      <c r="A20" s="1" t="s">
        <v>229</v>
      </c>
      <c r="E20" s="32" t="s">
        <v>2256</v>
      </c>
    </row>
    <row r="21" ht="337.5">
      <c r="A21" s="1" t="s">
        <v>231</v>
      </c>
      <c r="E21" s="27" t="s">
        <v>257</v>
      </c>
    </row>
    <row r="22">
      <c r="A22" s="1" t="s">
        <v>221</v>
      </c>
      <c r="B22" s="1">
        <v>4</v>
      </c>
      <c r="C22" s="26" t="s">
        <v>1166</v>
      </c>
      <c r="D22" t="s">
        <v>252</v>
      </c>
      <c r="E22" s="27" t="s">
        <v>1167</v>
      </c>
      <c r="F22" s="28" t="s">
        <v>254</v>
      </c>
      <c r="G22" s="29">
        <v>2.2400000000000002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1167</v>
      </c>
    </row>
    <row r="24" ht="39">
      <c r="A24" s="1" t="s">
        <v>229</v>
      </c>
      <c r="E24" s="32" t="s">
        <v>2257</v>
      </c>
    </row>
    <row r="25" ht="337.5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284</v>
      </c>
      <c r="D26" t="s">
        <v>252</v>
      </c>
      <c r="E26" s="27" t="s">
        <v>285</v>
      </c>
      <c r="F26" s="28" t="s">
        <v>260</v>
      </c>
      <c r="G26" s="29">
        <v>8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285</v>
      </c>
    </row>
    <row r="28" ht="52">
      <c r="A28" s="1" t="s">
        <v>229</v>
      </c>
      <c r="E28" s="32" t="s">
        <v>1300</v>
      </c>
    </row>
    <row r="29" ht="87.5">
      <c r="A29" s="1" t="s">
        <v>231</v>
      </c>
      <c r="E29" s="27" t="s">
        <v>287</v>
      </c>
    </row>
    <row r="30">
      <c r="A30" s="1" t="s">
        <v>221</v>
      </c>
      <c r="B30" s="1">
        <v>6</v>
      </c>
      <c r="C30" s="26" t="s">
        <v>263</v>
      </c>
      <c r="D30" t="s">
        <v>252</v>
      </c>
      <c r="E30" s="27" t="s">
        <v>264</v>
      </c>
      <c r="F30" s="28" t="s">
        <v>254</v>
      </c>
      <c r="G30" s="29">
        <v>2.2400000000000002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264</v>
      </c>
    </row>
    <row r="32" ht="39">
      <c r="A32" s="1" t="s">
        <v>229</v>
      </c>
      <c r="E32" s="32" t="s">
        <v>2257</v>
      </c>
    </row>
    <row r="33" ht="250">
      <c r="A33" s="1" t="s">
        <v>231</v>
      </c>
      <c r="E33" s="27" t="s">
        <v>266</v>
      </c>
    </row>
    <row r="34">
      <c r="A34" s="1" t="s">
        <v>221</v>
      </c>
      <c r="B34" s="1">
        <v>7</v>
      </c>
      <c r="C34" s="26" t="s">
        <v>942</v>
      </c>
      <c r="D34" t="s">
        <v>252</v>
      </c>
      <c r="E34" s="27" t="s">
        <v>943</v>
      </c>
      <c r="F34" s="28" t="s">
        <v>903</v>
      </c>
      <c r="G34" s="29">
        <v>2.7999999999999998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943</v>
      </c>
    </row>
    <row r="36" ht="39">
      <c r="A36" s="1" t="s">
        <v>229</v>
      </c>
      <c r="E36" s="32" t="s">
        <v>2258</v>
      </c>
    </row>
    <row r="37" ht="50">
      <c r="A37" s="1" t="s">
        <v>231</v>
      </c>
      <c r="E37" s="27" t="s">
        <v>945</v>
      </c>
    </row>
    <row r="38">
      <c r="A38" s="1" t="s">
        <v>221</v>
      </c>
      <c r="B38" s="1">
        <v>8</v>
      </c>
      <c r="C38" s="26" t="s">
        <v>1333</v>
      </c>
      <c r="D38" t="s">
        <v>252</v>
      </c>
      <c r="E38" s="27" t="s">
        <v>1334</v>
      </c>
      <c r="F38" s="28" t="s">
        <v>254</v>
      </c>
      <c r="G38" s="29">
        <v>1.6000000000000001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1334</v>
      </c>
    </row>
    <row r="40" ht="52">
      <c r="A40" s="1" t="s">
        <v>229</v>
      </c>
      <c r="E40" s="32" t="s">
        <v>2259</v>
      </c>
    </row>
    <row r="41" ht="362.5">
      <c r="A41" s="1" t="s">
        <v>231</v>
      </c>
      <c r="E41" s="27" t="s">
        <v>1335</v>
      </c>
    </row>
    <row r="42">
      <c r="A42" s="1" t="s">
        <v>221</v>
      </c>
      <c r="B42" s="1">
        <v>9</v>
      </c>
      <c r="C42" s="26" t="s">
        <v>1576</v>
      </c>
      <c r="D42" t="s">
        <v>252</v>
      </c>
      <c r="E42" s="27" t="s">
        <v>1577</v>
      </c>
      <c r="F42" s="28" t="s">
        <v>260</v>
      </c>
      <c r="G42" s="29">
        <v>115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1577</v>
      </c>
    </row>
    <row r="44" ht="52">
      <c r="A44" s="1" t="s">
        <v>229</v>
      </c>
      <c r="E44" s="32" t="s">
        <v>2260</v>
      </c>
    </row>
    <row r="45" ht="75">
      <c r="A45" s="1" t="s">
        <v>231</v>
      </c>
      <c r="E45" s="27" t="s">
        <v>277</v>
      </c>
    </row>
    <row r="46" ht="37.5">
      <c r="A46" s="1" t="s">
        <v>221</v>
      </c>
      <c r="B46" s="1">
        <v>10</v>
      </c>
      <c r="C46" s="26" t="s">
        <v>1336</v>
      </c>
      <c r="D46" t="s">
        <v>1337</v>
      </c>
      <c r="E46" s="27" t="s">
        <v>1338</v>
      </c>
      <c r="F46" s="28" t="s">
        <v>225</v>
      </c>
      <c r="G46" s="29">
        <v>3.2000000000000002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52">
      <c r="A48" s="1" t="s">
        <v>229</v>
      </c>
      <c r="E48" s="32" t="s">
        <v>2261</v>
      </c>
    </row>
    <row r="49" ht="87.5">
      <c r="A49" s="1" t="s">
        <v>231</v>
      </c>
      <c r="E49" s="27" t="s">
        <v>232</v>
      </c>
    </row>
    <row r="50" ht="13">
      <c r="A50" s="1" t="s">
        <v>218</v>
      </c>
      <c r="C50" s="22" t="s">
        <v>975</v>
      </c>
      <c r="E50" s="23" t="s">
        <v>1853</v>
      </c>
      <c r="L50" s="24">
        <f>SUMIFS(L51:L94,A51:A94,"P")</f>
        <v>0</v>
      </c>
      <c r="M50" s="24">
        <f>SUMIFS(M51:M94,A51:A94,"P")</f>
        <v>0</v>
      </c>
      <c r="N50" s="25"/>
    </row>
    <row r="51">
      <c r="A51" s="1" t="s">
        <v>221</v>
      </c>
      <c r="B51" s="1">
        <v>11</v>
      </c>
      <c r="C51" s="26" t="s">
        <v>1854</v>
      </c>
      <c r="D51" t="s">
        <v>252</v>
      </c>
      <c r="E51" s="27" t="s">
        <v>1855</v>
      </c>
      <c r="F51" s="28" t="s">
        <v>271</v>
      </c>
      <c r="G51" s="29">
        <v>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1855</v>
      </c>
    </row>
    <row r="53" ht="52">
      <c r="A53" s="1" t="s">
        <v>229</v>
      </c>
      <c r="E53" s="32" t="s">
        <v>1881</v>
      </c>
    </row>
    <row r="54" ht="150">
      <c r="A54" s="1" t="s">
        <v>231</v>
      </c>
      <c r="E54" s="27" t="s">
        <v>962</v>
      </c>
    </row>
    <row r="55">
      <c r="A55" s="1" t="s">
        <v>221</v>
      </c>
      <c r="B55" s="1">
        <v>12</v>
      </c>
      <c r="C55" s="26" t="s">
        <v>1857</v>
      </c>
      <c r="D55" t="s">
        <v>252</v>
      </c>
      <c r="E55" s="27" t="s">
        <v>1858</v>
      </c>
      <c r="F55" s="28" t="s">
        <v>271</v>
      </c>
      <c r="G55" s="29">
        <v>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1858</v>
      </c>
    </row>
    <row r="57" ht="52">
      <c r="A57" s="1" t="s">
        <v>229</v>
      </c>
      <c r="E57" s="32" t="s">
        <v>1881</v>
      </c>
    </row>
    <row r="58" ht="137.5">
      <c r="A58" s="1" t="s">
        <v>231</v>
      </c>
      <c r="E58" s="27" t="s">
        <v>1407</v>
      </c>
    </row>
    <row r="59">
      <c r="A59" s="1" t="s">
        <v>221</v>
      </c>
      <c r="B59" s="1">
        <v>13</v>
      </c>
      <c r="C59" s="26" t="s">
        <v>1888</v>
      </c>
      <c r="D59" t="s">
        <v>252</v>
      </c>
      <c r="E59" s="27" t="s">
        <v>1889</v>
      </c>
      <c r="F59" s="28" t="s">
        <v>271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1889</v>
      </c>
    </row>
    <row r="61" ht="52">
      <c r="A61" s="1" t="s">
        <v>229</v>
      </c>
      <c r="E61" s="32" t="s">
        <v>1239</v>
      </c>
    </row>
    <row r="62" ht="150">
      <c r="A62" s="1" t="s">
        <v>231</v>
      </c>
      <c r="E62" s="27" t="s">
        <v>962</v>
      </c>
    </row>
    <row r="63">
      <c r="A63" s="1" t="s">
        <v>221</v>
      </c>
      <c r="B63" s="1">
        <v>14</v>
      </c>
      <c r="C63" s="26" t="s">
        <v>1890</v>
      </c>
      <c r="D63" t="s">
        <v>252</v>
      </c>
      <c r="E63" s="27" t="s">
        <v>1891</v>
      </c>
      <c r="F63" s="28" t="s">
        <v>271</v>
      </c>
      <c r="G63" s="29">
        <v>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1891</v>
      </c>
    </row>
    <row r="65" ht="52">
      <c r="A65" s="1" t="s">
        <v>229</v>
      </c>
      <c r="E65" s="32" t="s">
        <v>1269</v>
      </c>
    </row>
    <row r="66" ht="150">
      <c r="A66" s="1" t="s">
        <v>231</v>
      </c>
      <c r="E66" s="27" t="s">
        <v>962</v>
      </c>
    </row>
    <row r="67">
      <c r="A67" s="1" t="s">
        <v>221</v>
      </c>
      <c r="B67" s="1">
        <v>15</v>
      </c>
      <c r="C67" s="26" t="s">
        <v>1893</v>
      </c>
      <c r="D67" t="s">
        <v>252</v>
      </c>
      <c r="E67" s="27" t="s">
        <v>1894</v>
      </c>
      <c r="F67" s="28" t="s">
        <v>271</v>
      </c>
      <c r="G67" s="29">
        <v>4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1894</v>
      </c>
    </row>
    <row r="69" ht="52">
      <c r="A69" s="1" t="s">
        <v>229</v>
      </c>
      <c r="E69" s="32" t="s">
        <v>1649</v>
      </c>
    </row>
    <row r="70" ht="137.5">
      <c r="A70" s="1" t="s">
        <v>231</v>
      </c>
      <c r="E70" s="27" t="s">
        <v>1407</v>
      </c>
    </row>
    <row r="71">
      <c r="A71" s="1" t="s">
        <v>221</v>
      </c>
      <c r="B71" s="1">
        <v>16</v>
      </c>
      <c r="C71" s="26" t="s">
        <v>1895</v>
      </c>
      <c r="D71" t="s">
        <v>252</v>
      </c>
      <c r="E71" s="27" t="s">
        <v>1896</v>
      </c>
      <c r="F71" s="28" t="s">
        <v>271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1896</v>
      </c>
    </row>
    <row r="73" ht="52">
      <c r="A73" s="1" t="s">
        <v>229</v>
      </c>
      <c r="E73" s="32" t="s">
        <v>1269</v>
      </c>
    </row>
    <row r="74" ht="125">
      <c r="A74" s="1" t="s">
        <v>231</v>
      </c>
      <c r="E74" s="27" t="s">
        <v>1897</v>
      </c>
    </row>
    <row r="75">
      <c r="A75" s="1" t="s">
        <v>221</v>
      </c>
      <c r="B75" s="1">
        <v>17</v>
      </c>
      <c r="C75" s="26" t="s">
        <v>1898</v>
      </c>
      <c r="D75" t="s">
        <v>252</v>
      </c>
      <c r="E75" s="27" t="s">
        <v>1899</v>
      </c>
      <c r="F75" s="28" t="s">
        <v>271</v>
      </c>
      <c r="G75" s="29">
        <v>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1899</v>
      </c>
    </row>
    <row r="77" ht="52">
      <c r="A77" s="1" t="s">
        <v>229</v>
      </c>
      <c r="E77" s="32" t="s">
        <v>1269</v>
      </c>
    </row>
    <row r="78" ht="125">
      <c r="A78" s="1" t="s">
        <v>231</v>
      </c>
      <c r="E78" s="27" t="s">
        <v>1897</v>
      </c>
    </row>
    <row r="79">
      <c r="A79" s="1" t="s">
        <v>221</v>
      </c>
      <c r="B79" s="1">
        <v>18</v>
      </c>
      <c r="C79" s="26" t="s">
        <v>1900</v>
      </c>
      <c r="D79" t="s">
        <v>252</v>
      </c>
      <c r="E79" s="27" t="s">
        <v>1901</v>
      </c>
      <c r="F79" s="28" t="s">
        <v>1213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1901</v>
      </c>
    </row>
    <row r="81" ht="52">
      <c r="A81" s="1" t="s">
        <v>229</v>
      </c>
      <c r="E81" s="32" t="s">
        <v>1269</v>
      </c>
    </row>
    <row r="82" ht="137.5">
      <c r="A82" s="1" t="s">
        <v>231</v>
      </c>
      <c r="E82" s="27" t="s">
        <v>1217</v>
      </c>
    </row>
    <row r="83" ht="25">
      <c r="A83" s="1" t="s">
        <v>221</v>
      </c>
      <c r="B83" s="1">
        <v>19</v>
      </c>
      <c r="C83" s="26" t="s">
        <v>1902</v>
      </c>
      <c r="D83" t="s">
        <v>252</v>
      </c>
      <c r="E83" s="27" t="s">
        <v>1903</v>
      </c>
      <c r="F83" s="28" t="s">
        <v>716</v>
      </c>
      <c r="G83" s="29">
        <v>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 ht="25">
      <c r="A84" s="1" t="s">
        <v>227</v>
      </c>
      <c r="E84" s="27" t="s">
        <v>1903</v>
      </c>
    </row>
    <row r="85" ht="52">
      <c r="A85" s="1" t="s">
        <v>229</v>
      </c>
      <c r="E85" s="32" t="s">
        <v>1300</v>
      </c>
    </row>
    <row r="86" ht="125">
      <c r="A86" s="1" t="s">
        <v>231</v>
      </c>
      <c r="E86" s="27" t="s">
        <v>1904</v>
      </c>
    </row>
    <row r="87">
      <c r="A87" s="1" t="s">
        <v>221</v>
      </c>
      <c r="B87" s="1">
        <v>20</v>
      </c>
      <c r="C87" s="26" t="s">
        <v>1908</v>
      </c>
      <c r="D87" t="s">
        <v>252</v>
      </c>
      <c r="E87" s="27" t="s">
        <v>1909</v>
      </c>
      <c r="F87" s="28" t="s">
        <v>271</v>
      </c>
      <c r="G87" s="29">
        <v>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1909</v>
      </c>
    </row>
    <row r="89" ht="52">
      <c r="A89" s="1" t="s">
        <v>229</v>
      </c>
      <c r="E89" s="32" t="s">
        <v>1881</v>
      </c>
    </row>
    <row r="90" ht="150">
      <c r="A90" s="1" t="s">
        <v>231</v>
      </c>
      <c r="E90" s="27" t="s">
        <v>962</v>
      </c>
    </row>
    <row r="91">
      <c r="A91" s="1" t="s">
        <v>221</v>
      </c>
      <c r="B91" s="1">
        <v>21</v>
      </c>
      <c r="C91" s="26" t="s">
        <v>1911</v>
      </c>
      <c r="D91" t="s">
        <v>252</v>
      </c>
      <c r="E91" s="27" t="s">
        <v>1912</v>
      </c>
      <c r="F91" s="28" t="s">
        <v>271</v>
      </c>
      <c r="G91" s="29">
        <v>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1912</v>
      </c>
    </row>
    <row r="93" ht="52">
      <c r="A93" s="1" t="s">
        <v>229</v>
      </c>
      <c r="E93" s="32" t="s">
        <v>1881</v>
      </c>
    </row>
    <row r="94" ht="125">
      <c r="A94" s="1" t="s">
        <v>231</v>
      </c>
      <c r="E94" s="27" t="s">
        <v>965</v>
      </c>
    </row>
    <row r="95" ht="13">
      <c r="A95" s="1" t="s">
        <v>218</v>
      </c>
      <c r="C95" s="22" t="s">
        <v>1220</v>
      </c>
      <c r="E95" s="23" t="s">
        <v>1558</v>
      </c>
      <c r="L95" s="24">
        <f>SUMIFS(L96:L127,A96:A127,"P")</f>
        <v>0</v>
      </c>
      <c r="M95" s="24">
        <f>SUMIFS(M96:M127,A96:A127,"P")</f>
        <v>0</v>
      </c>
      <c r="N95" s="25"/>
    </row>
    <row r="96">
      <c r="A96" s="1" t="s">
        <v>221</v>
      </c>
      <c r="B96" s="1">
        <v>22</v>
      </c>
      <c r="C96" s="26" t="s">
        <v>1382</v>
      </c>
      <c r="D96" t="s">
        <v>252</v>
      </c>
      <c r="E96" s="27" t="s">
        <v>1383</v>
      </c>
      <c r="F96" s="28" t="s">
        <v>260</v>
      </c>
      <c r="G96" s="29">
        <v>124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1383</v>
      </c>
    </row>
    <row r="98" ht="52">
      <c r="A98" s="1" t="s">
        <v>229</v>
      </c>
      <c r="E98" s="32" t="s">
        <v>2262</v>
      </c>
    </row>
    <row r="99" ht="37.5">
      <c r="A99" s="1" t="s">
        <v>231</v>
      </c>
      <c r="E99" s="27" t="s">
        <v>1384</v>
      </c>
    </row>
    <row r="100">
      <c r="A100" s="1" t="s">
        <v>221</v>
      </c>
      <c r="B100" s="1">
        <v>23</v>
      </c>
      <c r="C100" s="26" t="s">
        <v>1923</v>
      </c>
      <c r="D100" t="s">
        <v>252</v>
      </c>
      <c r="E100" s="27" t="s">
        <v>1924</v>
      </c>
      <c r="F100" s="28" t="s">
        <v>271</v>
      </c>
      <c r="G100" s="29">
        <v>6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1924</v>
      </c>
    </row>
    <row r="102" ht="52">
      <c r="A102" s="1" t="s">
        <v>229</v>
      </c>
      <c r="E102" s="32" t="s">
        <v>1235</v>
      </c>
    </row>
    <row r="103" ht="150">
      <c r="A103" s="1" t="s">
        <v>231</v>
      </c>
      <c r="E103" s="27" t="s">
        <v>962</v>
      </c>
    </row>
    <row r="104">
      <c r="A104" s="1" t="s">
        <v>221</v>
      </c>
      <c r="B104" s="1">
        <v>24</v>
      </c>
      <c r="C104" s="26" t="s">
        <v>1928</v>
      </c>
      <c r="D104" t="s">
        <v>252</v>
      </c>
      <c r="E104" s="27" t="s">
        <v>1929</v>
      </c>
      <c r="F104" s="28" t="s">
        <v>271</v>
      </c>
      <c r="G104" s="29">
        <v>6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1929</v>
      </c>
    </row>
    <row r="106" ht="52">
      <c r="A106" s="1" t="s">
        <v>229</v>
      </c>
      <c r="E106" s="32" t="s">
        <v>1235</v>
      </c>
    </row>
    <row r="107" ht="125">
      <c r="A107" s="1" t="s">
        <v>231</v>
      </c>
      <c r="E107" s="27" t="s">
        <v>965</v>
      </c>
    </row>
    <row r="108">
      <c r="A108" s="1" t="s">
        <v>221</v>
      </c>
      <c r="B108" s="1">
        <v>25</v>
      </c>
      <c r="C108" s="26" t="s">
        <v>2263</v>
      </c>
      <c r="D108" t="s">
        <v>252</v>
      </c>
      <c r="E108" s="27" t="s">
        <v>2264</v>
      </c>
      <c r="F108" s="28" t="s">
        <v>271</v>
      </c>
      <c r="G108" s="29">
        <v>2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2264</v>
      </c>
    </row>
    <row r="110" ht="52">
      <c r="A110" s="1" t="s">
        <v>229</v>
      </c>
      <c r="E110" s="32" t="s">
        <v>1239</v>
      </c>
    </row>
    <row r="111" ht="150">
      <c r="A111" s="1" t="s">
        <v>231</v>
      </c>
      <c r="E111" s="27" t="s">
        <v>962</v>
      </c>
    </row>
    <row r="112">
      <c r="A112" s="1" t="s">
        <v>221</v>
      </c>
      <c r="B112" s="1">
        <v>26</v>
      </c>
      <c r="C112" s="26" t="s">
        <v>1945</v>
      </c>
      <c r="D112" t="s">
        <v>252</v>
      </c>
      <c r="E112" s="27" t="s">
        <v>1946</v>
      </c>
      <c r="F112" s="28" t="s">
        <v>260</v>
      </c>
      <c r="G112" s="29">
        <v>10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1946</v>
      </c>
    </row>
    <row r="114" ht="52">
      <c r="A114" s="1" t="s">
        <v>229</v>
      </c>
      <c r="E114" s="32" t="s">
        <v>1597</v>
      </c>
    </row>
    <row r="115" ht="162.5">
      <c r="A115" s="1" t="s">
        <v>231</v>
      </c>
      <c r="E115" s="27" t="s">
        <v>1370</v>
      </c>
    </row>
    <row r="116">
      <c r="A116" s="1" t="s">
        <v>221</v>
      </c>
      <c r="B116" s="1">
        <v>27</v>
      </c>
      <c r="C116" s="26" t="s">
        <v>1948</v>
      </c>
      <c r="D116" t="s">
        <v>252</v>
      </c>
      <c r="E116" s="27" t="s">
        <v>1949</v>
      </c>
      <c r="F116" s="28" t="s">
        <v>260</v>
      </c>
      <c r="G116" s="29">
        <v>10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1949</v>
      </c>
    </row>
    <row r="118" ht="52">
      <c r="A118" s="1" t="s">
        <v>229</v>
      </c>
      <c r="E118" s="32" t="s">
        <v>1597</v>
      </c>
    </row>
    <row r="119" ht="125">
      <c r="A119" s="1" t="s">
        <v>231</v>
      </c>
      <c r="E119" s="27" t="s">
        <v>766</v>
      </c>
    </row>
    <row r="120">
      <c r="A120" s="1" t="s">
        <v>221</v>
      </c>
      <c r="B120" s="1">
        <v>28</v>
      </c>
      <c r="C120" s="26" t="s">
        <v>1950</v>
      </c>
      <c r="D120" t="s">
        <v>252</v>
      </c>
      <c r="E120" s="27" t="s">
        <v>1951</v>
      </c>
      <c r="F120" s="28" t="s">
        <v>271</v>
      </c>
      <c r="G120" s="29">
        <v>2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1951</v>
      </c>
    </row>
    <row r="122" ht="52">
      <c r="A122" s="1" t="s">
        <v>229</v>
      </c>
      <c r="E122" s="32" t="s">
        <v>1269</v>
      </c>
    </row>
    <row r="123" ht="100">
      <c r="A123" s="1" t="s">
        <v>231</v>
      </c>
      <c r="E123" s="27" t="s">
        <v>1953</v>
      </c>
    </row>
    <row r="124">
      <c r="A124" s="1" t="s">
        <v>221</v>
      </c>
      <c r="B124" s="1">
        <v>29</v>
      </c>
      <c r="C124" s="26" t="s">
        <v>1254</v>
      </c>
      <c r="D124" t="s">
        <v>252</v>
      </c>
      <c r="E124" s="27" t="s">
        <v>1255</v>
      </c>
      <c r="F124" s="28" t="s">
        <v>271</v>
      </c>
      <c r="G124" s="29">
        <v>1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226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1255</v>
      </c>
    </row>
    <row r="126" ht="52">
      <c r="A126" s="1" t="s">
        <v>229</v>
      </c>
      <c r="E126" s="32" t="s">
        <v>1165</v>
      </c>
    </row>
    <row r="127">
      <c r="A127" s="1" t="s">
        <v>231</v>
      </c>
      <c r="E127" s="27" t="s">
        <v>1256</v>
      </c>
    </row>
    <row r="128" ht="13">
      <c r="A128" s="1" t="s">
        <v>218</v>
      </c>
      <c r="C128" s="22" t="s">
        <v>199</v>
      </c>
      <c r="E128" s="23" t="s">
        <v>1157</v>
      </c>
      <c r="L128" s="24">
        <f>SUMIFS(L129:L140,A129:A140,"P")</f>
        <v>0</v>
      </c>
      <c r="M128" s="24">
        <f>SUMIFS(M129:M140,A129:A140,"P")</f>
        <v>0</v>
      </c>
      <c r="N128" s="25"/>
    </row>
    <row r="129">
      <c r="A129" s="1" t="s">
        <v>221</v>
      </c>
      <c r="B129" s="1">
        <v>30</v>
      </c>
      <c r="C129" s="26" t="s">
        <v>1309</v>
      </c>
      <c r="D129" t="s">
        <v>252</v>
      </c>
      <c r="E129" s="27" t="s">
        <v>1310</v>
      </c>
      <c r="F129" s="28" t="s">
        <v>716</v>
      </c>
      <c r="G129" s="29">
        <v>40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1310</v>
      </c>
    </row>
    <row r="131" ht="52">
      <c r="A131" s="1" t="s">
        <v>229</v>
      </c>
      <c r="E131" s="32" t="s">
        <v>1311</v>
      </c>
    </row>
    <row r="132">
      <c r="A132" s="1" t="s">
        <v>231</v>
      </c>
      <c r="E132" s="27" t="s">
        <v>1312</v>
      </c>
    </row>
    <row r="133" ht="25">
      <c r="A133" s="1" t="s">
        <v>221</v>
      </c>
      <c r="B133" s="1">
        <v>31</v>
      </c>
      <c r="C133" s="26" t="s">
        <v>1313</v>
      </c>
      <c r="D133" t="s">
        <v>252</v>
      </c>
      <c r="E133" s="27" t="s">
        <v>1314</v>
      </c>
      <c r="F133" s="28" t="s">
        <v>271</v>
      </c>
      <c r="G133" s="29">
        <v>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 ht="25">
      <c r="A134" s="1" t="s">
        <v>227</v>
      </c>
      <c r="E134" s="27" t="s">
        <v>1314</v>
      </c>
    </row>
    <row r="135" ht="52">
      <c r="A135" s="1" t="s">
        <v>229</v>
      </c>
      <c r="E135" s="32" t="s">
        <v>1165</v>
      </c>
    </row>
    <row r="136" ht="100">
      <c r="A136" s="1" t="s">
        <v>231</v>
      </c>
      <c r="E136" s="27" t="s">
        <v>1315</v>
      </c>
    </row>
    <row r="137">
      <c r="A137" s="1" t="s">
        <v>221</v>
      </c>
      <c r="B137" s="1">
        <v>32</v>
      </c>
      <c r="C137" s="26" t="s">
        <v>1318</v>
      </c>
      <c r="D137" t="s">
        <v>252</v>
      </c>
      <c r="E137" s="27" t="s">
        <v>1319</v>
      </c>
      <c r="F137" s="28" t="s">
        <v>271</v>
      </c>
      <c r="G137" s="29">
        <v>1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1319</v>
      </c>
    </row>
    <row r="139" ht="52">
      <c r="A139" s="1" t="s">
        <v>229</v>
      </c>
      <c r="E139" s="32" t="s">
        <v>1165</v>
      </c>
    </row>
    <row r="140" ht="75">
      <c r="A140" s="1" t="s">
        <v>231</v>
      </c>
      <c r="E140" s="27" t="s">
        <v>1320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COUNTIFS(L8:L58,"=0",A8:A58,"P")+COUNTIFS(L8:L58,"",A8:A58,"P")+SUM(Q8:Q58)</f>
        <v>0</v>
      </c>
    </row>
    <row r="8" ht="13">
      <c r="A8" s="1" t="s">
        <v>216</v>
      </c>
      <c r="C8" s="22" t="s">
        <v>2265</v>
      </c>
      <c r="E8" s="23" t="s">
        <v>61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249</v>
      </c>
      <c r="E9" s="23" t="s">
        <v>1955</v>
      </c>
      <c r="L9" s="24">
        <f>SUMIFS(L10:L57,A10:A57,"P")</f>
        <v>0</v>
      </c>
      <c r="M9" s="24">
        <f>SUMIFS(M10:M57,A10:A57,"P")</f>
        <v>0</v>
      </c>
      <c r="N9" s="25"/>
    </row>
    <row r="10">
      <c r="A10" s="1" t="s">
        <v>221</v>
      </c>
      <c r="B10" s="1">
        <v>1</v>
      </c>
      <c r="C10" s="26" t="s">
        <v>1071</v>
      </c>
      <c r="D10" t="s">
        <v>252</v>
      </c>
      <c r="E10" s="27" t="s">
        <v>1072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1072</v>
      </c>
    </row>
    <row r="12" ht="52">
      <c r="A12" s="1" t="s">
        <v>229</v>
      </c>
      <c r="E12" s="32" t="s">
        <v>1966</v>
      </c>
    </row>
    <row r="13" ht="150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1077</v>
      </c>
      <c r="D14" t="s">
        <v>252</v>
      </c>
      <c r="E14" s="27" t="s">
        <v>1078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1078</v>
      </c>
    </row>
    <row r="16" ht="52">
      <c r="A16" s="1" t="s">
        <v>229</v>
      </c>
      <c r="E16" s="32" t="s">
        <v>1966</v>
      </c>
    </row>
    <row r="17" ht="125">
      <c r="A17" s="1" t="s">
        <v>231</v>
      </c>
      <c r="E17" s="27" t="s">
        <v>965</v>
      </c>
    </row>
    <row r="18" ht="25">
      <c r="A18" s="1" t="s">
        <v>221</v>
      </c>
      <c r="B18" s="1">
        <v>3</v>
      </c>
      <c r="C18" s="26" t="s">
        <v>2266</v>
      </c>
      <c r="D18" t="s">
        <v>252</v>
      </c>
      <c r="E18" s="27" t="s">
        <v>2267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227</v>
      </c>
      <c r="E19" s="27" t="s">
        <v>2267</v>
      </c>
    </row>
    <row r="20" ht="52">
      <c r="A20" s="1" t="s">
        <v>229</v>
      </c>
      <c r="E20" s="32" t="s">
        <v>1165</v>
      </c>
    </row>
    <row r="21" ht="150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1877</v>
      </c>
      <c r="D22" t="s">
        <v>252</v>
      </c>
      <c r="E22" s="27" t="s">
        <v>1878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1878</v>
      </c>
    </row>
    <row r="24" ht="52">
      <c r="A24" s="1" t="s">
        <v>229</v>
      </c>
      <c r="E24" s="32" t="s">
        <v>1165</v>
      </c>
    </row>
    <row r="25" ht="137.5">
      <c r="A25" s="1" t="s">
        <v>231</v>
      </c>
      <c r="E25" s="27" t="s">
        <v>1407</v>
      </c>
    </row>
    <row r="26">
      <c r="A26" s="1" t="s">
        <v>221</v>
      </c>
      <c r="B26" s="1">
        <v>5</v>
      </c>
      <c r="C26" s="26" t="s">
        <v>2268</v>
      </c>
      <c r="D26" t="s">
        <v>252</v>
      </c>
      <c r="E26" s="27" t="s">
        <v>2269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2269</v>
      </c>
    </row>
    <row r="28" ht="52">
      <c r="A28" s="1" t="s">
        <v>229</v>
      </c>
      <c r="E28" s="32" t="s">
        <v>1165</v>
      </c>
    </row>
    <row r="29" ht="150">
      <c r="A29" s="1" t="s">
        <v>231</v>
      </c>
      <c r="E29" s="27" t="s">
        <v>1288</v>
      </c>
    </row>
    <row r="30">
      <c r="A30" s="1" t="s">
        <v>221</v>
      </c>
      <c r="B30" s="1">
        <v>6</v>
      </c>
      <c r="C30" s="26" t="s">
        <v>1923</v>
      </c>
      <c r="D30" t="s">
        <v>252</v>
      </c>
      <c r="E30" s="27" t="s">
        <v>1924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1924</v>
      </c>
    </row>
    <row r="32" ht="52">
      <c r="A32" s="1" t="s">
        <v>229</v>
      </c>
      <c r="E32" s="32" t="s">
        <v>1165</v>
      </c>
    </row>
    <row r="33" ht="150">
      <c r="A33" s="1" t="s">
        <v>231</v>
      </c>
      <c r="E33" s="27" t="s">
        <v>962</v>
      </c>
    </row>
    <row r="34">
      <c r="A34" s="1" t="s">
        <v>221</v>
      </c>
      <c r="B34" s="1">
        <v>7</v>
      </c>
      <c r="C34" s="26" t="s">
        <v>1928</v>
      </c>
      <c r="D34" t="s">
        <v>252</v>
      </c>
      <c r="E34" s="27" t="s">
        <v>1929</v>
      </c>
      <c r="F34" s="28" t="s">
        <v>271</v>
      </c>
      <c r="G34" s="29">
        <v>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1929</v>
      </c>
    </row>
    <row r="36" ht="52">
      <c r="A36" s="1" t="s">
        <v>229</v>
      </c>
      <c r="E36" s="32" t="s">
        <v>1272</v>
      </c>
    </row>
    <row r="37" ht="125">
      <c r="A37" s="1" t="s">
        <v>231</v>
      </c>
      <c r="E37" s="27" t="s">
        <v>965</v>
      </c>
    </row>
    <row r="38">
      <c r="A38" s="1" t="s">
        <v>221</v>
      </c>
      <c r="B38" s="1">
        <v>8</v>
      </c>
      <c r="C38" s="26" t="s">
        <v>2270</v>
      </c>
      <c r="D38" t="s">
        <v>252</v>
      </c>
      <c r="E38" s="27" t="s">
        <v>2271</v>
      </c>
      <c r="F38" s="28" t="s">
        <v>271</v>
      </c>
      <c r="G38" s="29">
        <v>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2271</v>
      </c>
    </row>
    <row r="40" ht="52">
      <c r="A40" s="1" t="s">
        <v>229</v>
      </c>
      <c r="E40" s="32" t="s">
        <v>1272</v>
      </c>
    </row>
    <row r="41" ht="150">
      <c r="A41" s="1" t="s">
        <v>231</v>
      </c>
      <c r="E41" s="27" t="s">
        <v>962</v>
      </c>
    </row>
    <row r="42">
      <c r="A42" s="1" t="s">
        <v>221</v>
      </c>
      <c r="B42" s="1">
        <v>9</v>
      </c>
      <c r="C42" s="26" t="s">
        <v>2272</v>
      </c>
      <c r="D42" t="s">
        <v>252</v>
      </c>
      <c r="E42" s="27" t="s">
        <v>2273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2273</v>
      </c>
    </row>
    <row r="44" ht="52">
      <c r="A44" s="1" t="s">
        <v>229</v>
      </c>
      <c r="E44" s="32" t="s">
        <v>1165</v>
      </c>
    </row>
    <row r="45" ht="125">
      <c r="A45" s="1" t="s">
        <v>231</v>
      </c>
      <c r="E45" s="27" t="s">
        <v>965</v>
      </c>
    </row>
    <row r="46">
      <c r="A46" s="1" t="s">
        <v>221</v>
      </c>
      <c r="B46" s="1">
        <v>10</v>
      </c>
      <c r="C46" s="26" t="s">
        <v>2274</v>
      </c>
      <c r="D46" t="s">
        <v>252</v>
      </c>
      <c r="E46" s="27" t="s">
        <v>2275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2275</v>
      </c>
    </row>
    <row r="48" ht="52">
      <c r="A48" s="1" t="s">
        <v>229</v>
      </c>
      <c r="E48" s="32" t="s">
        <v>1165</v>
      </c>
    </row>
    <row r="49">
      <c r="A49" s="1" t="s">
        <v>231</v>
      </c>
      <c r="E49" s="27" t="s">
        <v>2276</v>
      </c>
    </row>
    <row r="50">
      <c r="A50" s="1" t="s">
        <v>221</v>
      </c>
      <c r="B50" s="1">
        <v>11</v>
      </c>
      <c r="C50" s="26" t="s">
        <v>714</v>
      </c>
      <c r="D50" t="s">
        <v>252</v>
      </c>
      <c r="E50" s="27" t="s">
        <v>715</v>
      </c>
      <c r="F50" s="28" t="s">
        <v>716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715</v>
      </c>
    </row>
    <row r="52" ht="52">
      <c r="A52" s="1" t="s">
        <v>229</v>
      </c>
      <c r="E52" s="32" t="s">
        <v>1300</v>
      </c>
    </row>
    <row r="53" ht="112.5">
      <c r="A53" s="1" t="s">
        <v>231</v>
      </c>
      <c r="E53" s="27" t="s">
        <v>718</v>
      </c>
    </row>
    <row r="54">
      <c r="A54" s="1" t="s">
        <v>221</v>
      </c>
      <c r="B54" s="1">
        <v>12</v>
      </c>
      <c r="C54" s="26" t="s">
        <v>1254</v>
      </c>
      <c r="D54" t="s">
        <v>252</v>
      </c>
      <c r="E54" s="27" t="s">
        <v>1255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1255</v>
      </c>
    </row>
    <row r="56" ht="52">
      <c r="A56" s="1" t="s">
        <v>229</v>
      </c>
      <c r="E56" s="32" t="s">
        <v>1165</v>
      </c>
    </row>
    <row r="57">
      <c r="A57" s="1" t="s">
        <v>231</v>
      </c>
      <c r="E57" s="27" t="s">
        <v>1256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COUNTIFS(L8:L316,"=0",A8:A316,"P")+COUNTIFS(L8:L316,"",A8:A316,"P")+SUM(Q8:Q316)</f>
        <v>0</v>
      </c>
    </row>
    <row r="8" ht="13">
      <c r="A8" s="1" t="s">
        <v>216</v>
      </c>
      <c r="C8" s="22" t="s">
        <v>2277</v>
      </c>
      <c r="E8" s="23" t="s">
        <v>63</v>
      </c>
      <c r="L8" s="24">
        <f>L9+L102+L307</f>
        <v>0</v>
      </c>
      <c r="M8" s="24">
        <f>M9+M102+M307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SUMIFS(L10:L101,A10:A101,"P")</f>
        <v>0</v>
      </c>
      <c r="M9" s="24">
        <f>SUMIFS(M10:M101,A10:A101,"P")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3.2149999999999999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2278</v>
      </c>
    </row>
    <row r="13" ht="62.5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">
      <c r="A16" s="1" t="s">
        <v>229</v>
      </c>
      <c r="E16" s="32" t="s">
        <v>1272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901</v>
      </c>
      <c r="D18" t="s">
        <v>252</v>
      </c>
      <c r="E18" s="27" t="s">
        <v>902</v>
      </c>
      <c r="F18" s="28" t="s">
        <v>903</v>
      </c>
      <c r="G18" s="29">
        <v>505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902</v>
      </c>
    </row>
    <row r="20" ht="52">
      <c r="A20" s="1" t="s">
        <v>229</v>
      </c>
      <c r="E20" s="32" t="s">
        <v>2279</v>
      </c>
    </row>
    <row r="21" ht="75">
      <c r="A21" s="1" t="s">
        <v>231</v>
      </c>
      <c r="E21" s="27" t="s">
        <v>905</v>
      </c>
    </row>
    <row r="22">
      <c r="A22" s="1" t="s">
        <v>221</v>
      </c>
      <c r="B22" s="1">
        <v>4</v>
      </c>
      <c r="C22" s="26" t="s">
        <v>906</v>
      </c>
      <c r="D22" t="s">
        <v>252</v>
      </c>
      <c r="E22" s="27" t="s">
        <v>907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907</v>
      </c>
    </row>
    <row r="24" ht="52">
      <c r="A24" s="1" t="s">
        <v>229</v>
      </c>
      <c r="E24" s="32" t="s">
        <v>1165</v>
      </c>
    </row>
    <row r="25">
      <c r="A25" s="1" t="s">
        <v>231</v>
      </c>
      <c r="E25" s="27" t="s">
        <v>910</v>
      </c>
    </row>
    <row r="26">
      <c r="A26" s="1" t="s">
        <v>221</v>
      </c>
      <c r="B26" s="1">
        <v>5</v>
      </c>
      <c r="C26" s="26" t="s">
        <v>2280</v>
      </c>
      <c r="D26" t="s">
        <v>252</v>
      </c>
      <c r="E26" s="27" t="s">
        <v>2281</v>
      </c>
      <c r="F26" s="28" t="s">
        <v>903</v>
      </c>
      <c r="G26" s="29">
        <v>13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2281</v>
      </c>
    </row>
    <row r="28" ht="52">
      <c r="A28" s="1" t="s">
        <v>229</v>
      </c>
      <c r="E28" s="32" t="s">
        <v>2282</v>
      </c>
    </row>
    <row r="29" ht="100">
      <c r="A29" s="1" t="s">
        <v>231</v>
      </c>
      <c r="E29" s="27" t="s">
        <v>2283</v>
      </c>
    </row>
    <row r="30">
      <c r="A30" s="1" t="s">
        <v>221</v>
      </c>
      <c r="B30" s="1">
        <v>6</v>
      </c>
      <c r="C30" s="26" t="s">
        <v>2284</v>
      </c>
      <c r="D30" t="s">
        <v>252</v>
      </c>
      <c r="E30" s="27" t="s">
        <v>2285</v>
      </c>
      <c r="F30" s="28" t="s">
        <v>254</v>
      </c>
      <c r="G30" s="29">
        <v>2.6000000000000001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2285</v>
      </c>
    </row>
    <row r="32" ht="39">
      <c r="A32" s="1" t="s">
        <v>229</v>
      </c>
      <c r="E32" s="32" t="s">
        <v>2286</v>
      </c>
    </row>
    <row r="33" ht="87.5">
      <c r="A33" s="1" t="s">
        <v>231</v>
      </c>
      <c r="E33" s="27" t="s">
        <v>918</v>
      </c>
    </row>
    <row r="34">
      <c r="A34" s="1" t="s">
        <v>221</v>
      </c>
      <c r="B34" s="1">
        <v>7</v>
      </c>
      <c r="C34" s="26" t="s">
        <v>2287</v>
      </c>
      <c r="D34" t="s">
        <v>252</v>
      </c>
      <c r="E34" s="27" t="s">
        <v>2288</v>
      </c>
      <c r="F34" s="28" t="s">
        <v>254</v>
      </c>
      <c r="G34" s="29">
        <v>2.6000000000000001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2288</v>
      </c>
    </row>
    <row r="36" ht="39">
      <c r="A36" s="1" t="s">
        <v>229</v>
      </c>
      <c r="E36" s="32" t="s">
        <v>2286</v>
      </c>
    </row>
    <row r="37" ht="75">
      <c r="A37" s="1" t="s">
        <v>231</v>
      </c>
      <c r="E37" s="27" t="s">
        <v>2289</v>
      </c>
    </row>
    <row r="38">
      <c r="A38" s="1" t="s">
        <v>221</v>
      </c>
      <c r="B38" s="1">
        <v>8</v>
      </c>
      <c r="C38" s="26" t="s">
        <v>926</v>
      </c>
      <c r="D38" t="s">
        <v>252</v>
      </c>
      <c r="E38" s="27" t="s">
        <v>927</v>
      </c>
      <c r="F38" s="28" t="s">
        <v>254</v>
      </c>
      <c r="G38" s="29">
        <v>129.80000000000001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927</v>
      </c>
    </row>
    <row r="40" ht="39">
      <c r="A40" s="1" t="s">
        <v>229</v>
      </c>
      <c r="E40" s="32" t="s">
        <v>2290</v>
      </c>
    </row>
    <row r="41" ht="337.5">
      <c r="A41" s="1" t="s">
        <v>231</v>
      </c>
      <c r="E41" s="27" t="s">
        <v>257</v>
      </c>
    </row>
    <row r="42">
      <c r="A42" s="1" t="s">
        <v>221</v>
      </c>
      <c r="B42" s="1">
        <v>9</v>
      </c>
      <c r="C42" s="26" t="s">
        <v>929</v>
      </c>
      <c r="D42" t="s">
        <v>252</v>
      </c>
      <c r="E42" s="27" t="s">
        <v>930</v>
      </c>
      <c r="F42" s="28" t="s">
        <v>254</v>
      </c>
      <c r="G42" s="29">
        <v>866.60000000000002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930</v>
      </c>
    </row>
    <row r="44" ht="39">
      <c r="A44" s="1" t="s">
        <v>229</v>
      </c>
      <c r="E44" s="32" t="s">
        <v>2291</v>
      </c>
    </row>
    <row r="45" ht="225">
      <c r="A45" s="1" t="s">
        <v>231</v>
      </c>
      <c r="E45" s="27" t="s">
        <v>2292</v>
      </c>
    </row>
    <row r="46">
      <c r="A46" s="1" t="s">
        <v>221</v>
      </c>
      <c r="B46" s="1">
        <v>10</v>
      </c>
      <c r="C46" s="26" t="s">
        <v>933</v>
      </c>
      <c r="D46" t="s">
        <v>252</v>
      </c>
      <c r="E46" s="27" t="s">
        <v>934</v>
      </c>
      <c r="F46" s="28" t="s">
        <v>260</v>
      </c>
      <c r="G46" s="29">
        <v>120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934</v>
      </c>
    </row>
    <row r="48" ht="52">
      <c r="A48" s="1" t="s">
        <v>229</v>
      </c>
      <c r="E48" s="32" t="s">
        <v>2293</v>
      </c>
    </row>
    <row r="49" ht="75">
      <c r="A49" s="1" t="s">
        <v>231</v>
      </c>
      <c r="E49" s="27" t="s">
        <v>262</v>
      </c>
    </row>
    <row r="50">
      <c r="A50" s="1" t="s">
        <v>221</v>
      </c>
      <c r="B50" s="1">
        <v>11</v>
      </c>
      <c r="C50" s="26" t="s">
        <v>284</v>
      </c>
      <c r="D50" t="s">
        <v>252</v>
      </c>
      <c r="E50" s="27" t="s">
        <v>285</v>
      </c>
      <c r="F50" s="28" t="s">
        <v>260</v>
      </c>
      <c r="G50" s="29">
        <v>3095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285</v>
      </c>
    </row>
    <row r="52" ht="52">
      <c r="A52" s="1" t="s">
        <v>229</v>
      </c>
      <c r="E52" s="32" t="s">
        <v>2294</v>
      </c>
    </row>
    <row r="53" ht="87.5">
      <c r="A53" s="1" t="s">
        <v>231</v>
      </c>
      <c r="E53" s="27" t="s">
        <v>287</v>
      </c>
    </row>
    <row r="54">
      <c r="A54" s="1" t="s">
        <v>221</v>
      </c>
      <c r="B54" s="1">
        <v>12</v>
      </c>
      <c r="C54" s="26" t="s">
        <v>263</v>
      </c>
      <c r="D54" t="s">
        <v>252</v>
      </c>
      <c r="E54" s="27" t="s">
        <v>264</v>
      </c>
      <c r="F54" s="28" t="s">
        <v>254</v>
      </c>
      <c r="G54" s="29">
        <v>987.29999999999995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264</v>
      </c>
    </row>
    <row r="56" ht="39">
      <c r="A56" s="1" t="s">
        <v>229</v>
      </c>
      <c r="E56" s="32" t="s">
        <v>2295</v>
      </c>
    </row>
    <row r="57" ht="250">
      <c r="A57" s="1" t="s">
        <v>231</v>
      </c>
      <c r="E57" s="27" t="s">
        <v>266</v>
      </c>
    </row>
    <row r="58">
      <c r="A58" s="1" t="s">
        <v>221</v>
      </c>
      <c r="B58" s="1">
        <v>13</v>
      </c>
      <c r="C58" s="26" t="s">
        <v>942</v>
      </c>
      <c r="D58" t="s">
        <v>252</v>
      </c>
      <c r="E58" s="27" t="s">
        <v>943</v>
      </c>
      <c r="F58" s="28" t="s">
        <v>903</v>
      </c>
      <c r="G58" s="29">
        <v>1139.25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943</v>
      </c>
    </row>
    <row r="60" ht="39">
      <c r="A60" s="1" t="s">
        <v>229</v>
      </c>
      <c r="E60" s="32" t="s">
        <v>2296</v>
      </c>
    </row>
    <row r="61" ht="50">
      <c r="A61" s="1" t="s">
        <v>231</v>
      </c>
      <c r="E61" s="27" t="s">
        <v>945</v>
      </c>
    </row>
    <row r="62">
      <c r="A62" s="1" t="s">
        <v>221</v>
      </c>
      <c r="B62" s="1">
        <v>14</v>
      </c>
      <c r="C62" s="26" t="s">
        <v>281</v>
      </c>
      <c r="D62" t="s">
        <v>252</v>
      </c>
      <c r="E62" s="27" t="s">
        <v>282</v>
      </c>
      <c r="F62" s="28" t="s">
        <v>260</v>
      </c>
      <c r="G62" s="29">
        <v>16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282</v>
      </c>
    </row>
    <row r="64" ht="52">
      <c r="A64" s="1" t="s">
        <v>229</v>
      </c>
      <c r="E64" s="32" t="s">
        <v>2297</v>
      </c>
    </row>
    <row r="65" ht="75">
      <c r="A65" s="1" t="s">
        <v>231</v>
      </c>
      <c r="E65" s="27" t="s">
        <v>277</v>
      </c>
    </row>
    <row r="66">
      <c r="A66" s="1" t="s">
        <v>221</v>
      </c>
      <c r="B66" s="1">
        <v>15</v>
      </c>
      <c r="C66" s="26" t="s">
        <v>278</v>
      </c>
      <c r="D66" t="s">
        <v>252</v>
      </c>
      <c r="E66" s="27" t="s">
        <v>279</v>
      </c>
      <c r="F66" s="28" t="s">
        <v>260</v>
      </c>
      <c r="G66" s="29">
        <v>81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279</v>
      </c>
    </row>
    <row r="68" ht="52">
      <c r="A68" s="1" t="s">
        <v>229</v>
      </c>
      <c r="E68" s="32" t="s">
        <v>2298</v>
      </c>
    </row>
    <row r="69" ht="75">
      <c r="A69" s="1" t="s">
        <v>231</v>
      </c>
      <c r="E69" s="27" t="s">
        <v>277</v>
      </c>
    </row>
    <row r="70">
      <c r="A70" s="1" t="s">
        <v>221</v>
      </c>
      <c r="B70" s="1">
        <v>16</v>
      </c>
      <c r="C70" s="26" t="s">
        <v>947</v>
      </c>
      <c r="D70" t="s">
        <v>252</v>
      </c>
      <c r="E70" s="27" t="s">
        <v>948</v>
      </c>
      <c r="F70" s="28" t="s">
        <v>271</v>
      </c>
      <c r="G70" s="29">
        <v>28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948</v>
      </c>
    </row>
    <row r="72" ht="52">
      <c r="A72" s="1" t="s">
        <v>229</v>
      </c>
      <c r="E72" s="32" t="s">
        <v>2299</v>
      </c>
    </row>
    <row r="73" ht="75">
      <c r="A73" s="1" t="s">
        <v>231</v>
      </c>
      <c r="E73" s="27" t="s">
        <v>273</v>
      </c>
    </row>
    <row r="74" ht="25">
      <c r="A74" s="1" t="s">
        <v>221</v>
      </c>
      <c r="B74" s="1">
        <v>17</v>
      </c>
      <c r="C74" s="26" t="s">
        <v>956</v>
      </c>
      <c r="D74" t="s">
        <v>252</v>
      </c>
      <c r="E74" s="27" t="s">
        <v>957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 ht="25">
      <c r="A75" s="1" t="s">
        <v>227</v>
      </c>
      <c r="E75" s="27" t="s">
        <v>957</v>
      </c>
    </row>
    <row r="76" ht="52">
      <c r="A76" s="1" t="s">
        <v>229</v>
      </c>
      <c r="E76" s="32" t="s">
        <v>1165</v>
      </c>
    </row>
    <row r="77" ht="100">
      <c r="A77" s="1" t="s">
        <v>231</v>
      </c>
      <c r="E77" s="27" t="s">
        <v>958</v>
      </c>
    </row>
    <row r="78">
      <c r="A78" s="1" t="s">
        <v>221</v>
      </c>
      <c r="B78" s="1">
        <v>18</v>
      </c>
      <c r="C78" s="26" t="s">
        <v>959</v>
      </c>
      <c r="D78" t="s">
        <v>252</v>
      </c>
      <c r="E78" s="27" t="s">
        <v>960</v>
      </c>
      <c r="F78" s="28" t="s">
        <v>271</v>
      </c>
      <c r="G78" s="29">
        <v>13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960</v>
      </c>
    </row>
    <row r="80" ht="52">
      <c r="A80" s="1" t="s">
        <v>229</v>
      </c>
      <c r="E80" s="32" t="s">
        <v>2300</v>
      </c>
    </row>
    <row r="81" ht="150">
      <c r="A81" s="1" t="s">
        <v>231</v>
      </c>
      <c r="E81" s="27" t="s">
        <v>962</v>
      </c>
    </row>
    <row r="82">
      <c r="A82" s="1" t="s">
        <v>221</v>
      </c>
      <c r="B82" s="1">
        <v>19</v>
      </c>
      <c r="C82" s="26" t="s">
        <v>963</v>
      </c>
      <c r="D82" t="s">
        <v>252</v>
      </c>
      <c r="E82" s="27" t="s">
        <v>964</v>
      </c>
      <c r="F82" s="28" t="s">
        <v>271</v>
      </c>
      <c r="G82" s="29">
        <v>13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964</v>
      </c>
    </row>
    <row r="84" ht="52">
      <c r="A84" s="1" t="s">
        <v>229</v>
      </c>
      <c r="E84" s="32" t="s">
        <v>2300</v>
      </c>
    </row>
    <row r="85" ht="125">
      <c r="A85" s="1" t="s">
        <v>231</v>
      </c>
      <c r="E85" s="27" t="s">
        <v>965</v>
      </c>
    </row>
    <row r="86">
      <c r="A86" s="1" t="s">
        <v>221</v>
      </c>
      <c r="B86" s="1">
        <v>20</v>
      </c>
      <c r="C86" s="26" t="s">
        <v>950</v>
      </c>
      <c r="D86" t="s">
        <v>252</v>
      </c>
      <c r="E86" s="27" t="s">
        <v>951</v>
      </c>
      <c r="F86" s="28" t="s">
        <v>903</v>
      </c>
      <c r="G86" s="29">
        <v>8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226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951</v>
      </c>
    </row>
    <row r="88" ht="52">
      <c r="A88" s="1" t="s">
        <v>229</v>
      </c>
      <c r="E88" s="32" t="s">
        <v>1300</v>
      </c>
    </row>
    <row r="89">
      <c r="A89" s="1" t="s">
        <v>231</v>
      </c>
      <c r="E89" s="27" t="s">
        <v>953</v>
      </c>
    </row>
    <row r="90">
      <c r="A90" s="1" t="s">
        <v>221</v>
      </c>
      <c r="B90" s="1">
        <v>21</v>
      </c>
      <c r="C90" s="26" t="s">
        <v>954</v>
      </c>
      <c r="D90" t="s">
        <v>252</v>
      </c>
      <c r="E90" s="27" t="s">
        <v>955</v>
      </c>
      <c r="F90" s="28" t="s">
        <v>903</v>
      </c>
      <c r="G90" s="29">
        <v>8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955</v>
      </c>
    </row>
    <row r="92" ht="52">
      <c r="A92" s="1" t="s">
        <v>229</v>
      </c>
      <c r="E92" s="32" t="s">
        <v>1300</v>
      </c>
    </row>
    <row r="93">
      <c r="A93" s="1" t="s">
        <v>231</v>
      </c>
      <c r="E93" s="27" t="s">
        <v>953</v>
      </c>
    </row>
    <row r="94" ht="25">
      <c r="A94" s="1" t="s">
        <v>221</v>
      </c>
      <c r="B94" s="1">
        <v>22</v>
      </c>
      <c r="C94" s="26" t="s">
        <v>966</v>
      </c>
      <c r="D94" t="s">
        <v>967</v>
      </c>
      <c r="E94" s="27" t="s">
        <v>968</v>
      </c>
      <c r="F94" s="28" t="s">
        <v>225</v>
      </c>
      <c r="G94" s="29">
        <v>3.1000000000000001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228</v>
      </c>
    </row>
    <row r="96" ht="52">
      <c r="A96" s="1" t="s">
        <v>229</v>
      </c>
      <c r="E96" s="32" t="s">
        <v>2301</v>
      </c>
    </row>
    <row r="97" ht="87.5">
      <c r="A97" s="1" t="s">
        <v>231</v>
      </c>
      <c r="E97" s="27" t="s">
        <v>232</v>
      </c>
    </row>
    <row r="98">
      <c r="A98" s="1" t="s">
        <v>221</v>
      </c>
      <c r="B98" s="1">
        <v>23</v>
      </c>
      <c r="C98" s="26" t="s">
        <v>970</v>
      </c>
      <c r="D98" t="s">
        <v>252</v>
      </c>
      <c r="E98" s="27" t="s">
        <v>971</v>
      </c>
      <c r="F98" s="28" t="s">
        <v>972</v>
      </c>
      <c r="G98" s="29">
        <v>32.149999999999999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226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971</v>
      </c>
    </row>
    <row r="100" ht="52">
      <c r="A100" s="1" t="s">
        <v>229</v>
      </c>
      <c r="E100" s="32" t="s">
        <v>2302</v>
      </c>
    </row>
    <row r="101">
      <c r="A101" s="1" t="s">
        <v>231</v>
      </c>
      <c r="E101" s="27" t="s">
        <v>974</v>
      </c>
    </row>
    <row r="102" ht="13">
      <c r="A102" s="1" t="s">
        <v>218</v>
      </c>
      <c r="C102" s="22" t="s">
        <v>975</v>
      </c>
      <c r="E102" s="23" t="s">
        <v>976</v>
      </c>
      <c r="L102" s="24">
        <f>SUMIFS(L103:L306,A103:A306,"P")</f>
        <v>0</v>
      </c>
      <c r="M102" s="24">
        <f>SUMIFS(M103:M306,A103:A306,"P")</f>
        <v>0</v>
      </c>
      <c r="N102" s="25"/>
    </row>
    <row r="103">
      <c r="A103" s="1" t="s">
        <v>221</v>
      </c>
      <c r="B103" s="1">
        <v>24</v>
      </c>
      <c r="C103" s="26" t="s">
        <v>977</v>
      </c>
      <c r="D103" t="s">
        <v>252</v>
      </c>
      <c r="E103" s="27" t="s">
        <v>978</v>
      </c>
      <c r="F103" s="28" t="s">
        <v>979</v>
      </c>
      <c r="G103" s="29">
        <v>0.010999999999999999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978</v>
      </c>
    </row>
    <row r="105" ht="39">
      <c r="A105" s="1" t="s">
        <v>229</v>
      </c>
      <c r="E105" s="32" t="s">
        <v>2303</v>
      </c>
    </row>
    <row r="106" ht="162.5">
      <c r="A106" s="1" t="s">
        <v>231</v>
      </c>
      <c r="E106" s="27" t="s">
        <v>981</v>
      </c>
    </row>
    <row r="107">
      <c r="A107" s="1" t="s">
        <v>221</v>
      </c>
      <c r="B107" s="1">
        <v>25</v>
      </c>
      <c r="C107" s="26" t="s">
        <v>982</v>
      </c>
      <c r="D107" t="s">
        <v>252</v>
      </c>
      <c r="E107" s="27" t="s">
        <v>983</v>
      </c>
      <c r="F107" s="28" t="s">
        <v>979</v>
      </c>
      <c r="G107" s="29">
        <v>102.825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983</v>
      </c>
    </row>
    <row r="109" ht="39">
      <c r="A109" s="1" t="s">
        <v>229</v>
      </c>
      <c r="E109" s="32" t="s">
        <v>2304</v>
      </c>
    </row>
    <row r="110" ht="162.5">
      <c r="A110" s="1" t="s">
        <v>231</v>
      </c>
      <c r="E110" s="27" t="s">
        <v>981</v>
      </c>
    </row>
    <row r="111">
      <c r="A111" s="1" t="s">
        <v>221</v>
      </c>
      <c r="B111" s="1">
        <v>26</v>
      </c>
      <c r="C111" s="26" t="s">
        <v>984</v>
      </c>
      <c r="D111" t="s">
        <v>252</v>
      </c>
      <c r="E111" s="27" t="s">
        <v>985</v>
      </c>
      <c r="F111" s="28" t="s">
        <v>260</v>
      </c>
      <c r="G111" s="29">
        <v>6613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985</v>
      </c>
    </row>
    <row r="113" ht="52">
      <c r="A113" s="1" t="s">
        <v>229</v>
      </c>
      <c r="E113" s="32" t="s">
        <v>2305</v>
      </c>
    </row>
    <row r="114" ht="125">
      <c r="A114" s="1" t="s">
        <v>231</v>
      </c>
      <c r="E114" s="27" t="s">
        <v>766</v>
      </c>
    </row>
    <row r="115">
      <c r="A115" s="1" t="s">
        <v>221</v>
      </c>
      <c r="B115" s="1">
        <v>27</v>
      </c>
      <c r="C115" s="26" t="s">
        <v>996</v>
      </c>
      <c r="D115" t="s">
        <v>252</v>
      </c>
      <c r="E115" s="27" t="s">
        <v>997</v>
      </c>
      <c r="F115" s="28" t="s">
        <v>260</v>
      </c>
      <c r="G115" s="29">
        <v>272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226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997</v>
      </c>
    </row>
    <row r="117" ht="52">
      <c r="A117" s="1" t="s">
        <v>229</v>
      </c>
      <c r="E117" s="32" t="s">
        <v>2306</v>
      </c>
    </row>
    <row r="118" ht="25">
      <c r="A118" s="1" t="s">
        <v>231</v>
      </c>
      <c r="E118" s="27" t="s">
        <v>2307</v>
      </c>
    </row>
    <row r="119">
      <c r="A119" s="1" t="s">
        <v>221</v>
      </c>
      <c r="B119" s="1">
        <v>28</v>
      </c>
      <c r="C119" s="26" t="s">
        <v>1000</v>
      </c>
      <c r="D119" t="s">
        <v>252</v>
      </c>
      <c r="E119" s="27" t="s">
        <v>1001</v>
      </c>
      <c r="F119" s="28" t="s">
        <v>271</v>
      </c>
      <c r="G119" s="29">
        <v>3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1001</v>
      </c>
    </row>
    <row r="121" ht="52">
      <c r="A121" s="1" t="s">
        <v>229</v>
      </c>
      <c r="E121" s="32" t="s">
        <v>2308</v>
      </c>
    </row>
    <row r="122" ht="125">
      <c r="A122" s="1" t="s">
        <v>231</v>
      </c>
      <c r="E122" s="27" t="s">
        <v>1003</v>
      </c>
    </row>
    <row r="123">
      <c r="A123" s="1" t="s">
        <v>221</v>
      </c>
      <c r="B123" s="1">
        <v>29</v>
      </c>
      <c r="C123" s="26" t="s">
        <v>1004</v>
      </c>
      <c r="D123" t="s">
        <v>252</v>
      </c>
      <c r="E123" s="27" t="s">
        <v>1005</v>
      </c>
      <c r="F123" s="28" t="s">
        <v>271</v>
      </c>
      <c r="G123" s="29">
        <v>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1005</v>
      </c>
    </row>
    <row r="125" ht="52">
      <c r="A125" s="1" t="s">
        <v>229</v>
      </c>
      <c r="E125" s="32" t="s">
        <v>2309</v>
      </c>
    </row>
    <row r="126" ht="125">
      <c r="A126" s="1" t="s">
        <v>231</v>
      </c>
      <c r="E126" s="27" t="s">
        <v>1003</v>
      </c>
    </row>
    <row r="127">
      <c r="A127" s="1" t="s">
        <v>221</v>
      </c>
      <c r="B127" s="1">
        <v>30</v>
      </c>
      <c r="C127" s="26" t="s">
        <v>1007</v>
      </c>
      <c r="D127" t="s">
        <v>252</v>
      </c>
      <c r="E127" s="27" t="s">
        <v>1008</v>
      </c>
      <c r="F127" s="28" t="s">
        <v>271</v>
      </c>
      <c r="G127" s="29">
        <v>6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1008</v>
      </c>
    </row>
    <row r="129" ht="52">
      <c r="A129" s="1" t="s">
        <v>229</v>
      </c>
      <c r="E129" s="32" t="s">
        <v>2310</v>
      </c>
    </row>
    <row r="130" ht="150">
      <c r="A130" s="1" t="s">
        <v>231</v>
      </c>
      <c r="E130" s="27" t="s">
        <v>1010</v>
      </c>
    </row>
    <row r="131">
      <c r="A131" s="1" t="s">
        <v>221</v>
      </c>
      <c r="B131" s="1">
        <v>31</v>
      </c>
      <c r="C131" s="26" t="s">
        <v>1011</v>
      </c>
      <c r="D131" t="s">
        <v>252</v>
      </c>
      <c r="E131" s="27" t="s">
        <v>1012</v>
      </c>
      <c r="F131" s="28" t="s">
        <v>271</v>
      </c>
      <c r="G131" s="29">
        <v>6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1012</v>
      </c>
    </row>
    <row r="133" ht="52">
      <c r="A133" s="1" t="s">
        <v>229</v>
      </c>
      <c r="E133" s="32" t="s">
        <v>2310</v>
      </c>
    </row>
    <row r="134" ht="125">
      <c r="A134" s="1" t="s">
        <v>231</v>
      </c>
      <c r="E134" s="27" t="s">
        <v>965</v>
      </c>
    </row>
    <row r="135">
      <c r="A135" s="1" t="s">
        <v>221</v>
      </c>
      <c r="B135" s="1">
        <v>32</v>
      </c>
      <c r="C135" s="26" t="s">
        <v>1013</v>
      </c>
      <c r="D135" t="s">
        <v>252</v>
      </c>
      <c r="E135" s="27" t="s">
        <v>1014</v>
      </c>
      <c r="F135" s="28" t="s">
        <v>1015</v>
      </c>
      <c r="G135" s="29">
        <v>46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226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1014</v>
      </c>
    </row>
    <row r="137" ht="52">
      <c r="A137" s="1" t="s">
        <v>229</v>
      </c>
      <c r="E137" s="32" t="s">
        <v>2311</v>
      </c>
    </row>
    <row r="138" ht="37.5">
      <c r="A138" s="1" t="s">
        <v>231</v>
      </c>
      <c r="E138" s="27" t="s">
        <v>1017</v>
      </c>
    </row>
    <row r="139">
      <c r="A139" s="1" t="s">
        <v>221</v>
      </c>
      <c r="B139" s="1">
        <v>33</v>
      </c>
      <c r="C139" s="26" t="s">
        <v>1018</v>
      </c>
      <c r="D139" t="s">
        <v>252</v>
      </c>
      <c r="E139" s="27" t="s">
        <v>1019</v>
      </c>
      <c r="F139" s="28" t="s">
        <v>1015</v>
      </c>
      <c r="G139" s="29">
        <v>3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226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1019</v>
      </c>
    </row>
    <row r="141" ht="52">
      <c r="A141" s="1" t="s">
        <v>229</v>
      </c>
      <c r="E141" s="32" t="s">
        <v>1205</v>
      </c>
    </row>
    <row r="142" ht="37.5">
      <c r="A142" s="1" t="s">
        <v>231</v>
      </c>
      <c r="E142" s="27" t="s">
        <v>1020</v>
      </c>
    </row>
    <row r="143">
      <c r="A143" s="1" t="s">
        <v>221</v>
      </c>
      <c r="B143" s="1">
        <v>34</v>
      </c>
      <c r="C143" s="26" t="s">
        <v>1021</v>
      </c>
      <c r="D143" t="s">
        <v>252</v>
      </c>
      <c r="E143" s="27" t="s">
        <v>1022</v>
      </c>
      <c r="F143" s="28" t="s">
        <v>271</v>
      </c>
      <c r="G143" s="29">
        <v>8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1022</v>
      </c>
    </row>
    <row r="145" ht="52">
      <c r="A145" s="1" t="s">
        <v>229</v>
      </c>
      <c r="E145" s="32" t="s">
        <v>1300</v>
      </c>
    </row>
    <row r="146">
      <c r="A146" s="1" t="s">
        <v>231</v>
      </c>
      <c r="E146" s="27" t="s">
        <v>2312</v>
      </c>
    </row>
    <row r="147">
      <c r="A147" s="1" t="s">
        <v>221</v>
      </c>
      <c r="B147" s="1">
        <v>35</v>
      </c>
      <c r="C147" s="26" t="s">
        <v>2313</v>
      </c>
      <c r="D147" t="s">
        <v>252</v>
      </c>
      <c r="E147" s="27" t="s">
        <v>2314</v>
      </c>
      <c r="F147" s="28" t="s">
        <v>260</v>
      </c>
      <c r="G147" s="29">
        <v>670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2314</v>
      </c>
    </row>
    <row r="149" ht="52">
      <c r="A149" s="1" t="s">
        <v>229</v>
      </c>
      <c r="E149" s="32" t="s">
        <v>2315</v>
      </c>
    </row>
    <row r="150">
      <c r="A150" s="1" t="s">
        <v>231</v>
      </c>
      <c r="E150" s="27" t="s">
        <v>2316</v>
      </c>
    </row>
    <row r="151">
      <c r="A151" s="1" t="s">
        <v>221</v>
      </c>
      <c r="B151" s="1">
        <v>36</v>
      </c>
      <c r="C151" s="26" t="s">
        <v>1025</v>
      </c>
      <c r="D151" t="s">
        <v>252</v>
      </c>
      <c r="E151" s="27" t="s">
        <v>1026</v>
      </c>
      <c r="F151" s="28" t="s">
        <v>271</v>
      </c>
      <c r="G151" s="29">
        <v>70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1026</v>
      </c>
    </row>
    <row r="153" ht="52">
      <c r="A153" s="1" t="s">
        <v>229</v>
      </c>
      <c r="E153" s="32" t="s">
        <v>2317</v>
      </c>
    </row>
    <row r="154" ht="87.5">
      <c r="A154" s="1" t="s">
        <v>231</v>
      </c>
      <c r="E154" s="27" t="s">
        <v>1027</v>
      </c>
    </row>
    <row r="155">
      <c r="A155" s="1" t="s">
        <v>221</v>
      </c>
      <c r="B155" s="1">
        <v>37</v>
      </c>
      <c r="C155" s="26" t="s">
        <v>1028</v>
      </c>
      <c r="D155" t="s">
        <v>252</v>
      </c>
      <c r="E155" s="27" t="s">
        <v>1029</v>
      </c>
      <c r="F155" s="28" t="s">
        <v>271</v>
      </c>
      <c r="G155" s="29">
        <v>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1029</v>
      </c>
    </row>
    <row r="157" ht="52">
      <c r="A157" s="1" t="s">
        <v>229</v>
      </c>
      <c r="E157" s="32" t="s">
        <v>1272</v>
      </c>
    </row>
    <row r="158" ht="100">
      <c r="A158" s="1" t="s">
        <v>231</v>
      </c>
      <c r="E158" s="27" t="s">
        <v>1031</v>
      </c>
    </row>
    <row r="159">
      <c r="A159" s="1" t="s">
        <v>221</v>
      </c>
      <c r="B159" s="1">
        <v>38</v>
      </c>
      <c r="C159" s="26" t="s">
        <v>752</v>
      </c>
      <c r="D159" t="s">
        <v>252</v>
      </c>
      <c r="E159" s="27" t="s">
        <v>753</v>
      </c>
      <c r="F159" s="28" t="s">
        <v>754</v>
      </c>
      <c r="G159" s="29">
        <v>0.59999999999999998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753</v>
      </c>
    </row>
    <row r="161" ht="39">
      <c r="A161" s="1" t="s">
        <v>229</v>
      </c>
      <c r="E161" s="32" t="s">
        <v>2318</v>
      </c>
    </row>
    <row r="162" ht="162.5">
      <c r="A162" s="1" t="s">
        <v>231</v>
      </c>
      <c r="E162" s="27" t="s">
        <v>756</v>
      </c>
    </row>
    <row r="163">
      <c r="A163" s="1" t="s">
        <v>221</v>
      </c>
      <c r="B163" s="1">
        <v>39</v>
      </c>
      <c r="C163" s="26" t="s">
        <v>1033</v>
      </c>
      <c r="D163" t="s">
        <v>252</v>
      </c>
      <c r="E163" s="27" t="s">
        <v>1034</v>
      </c>
      <c r="F163" s="28" t="s">
        <v>754</v>
      </c>
      <c r="G163" s="29">
        <v>353.51999999999998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1034</v>
      </c>
    </row>
    <row r="165" ht="39">
      <c r="A165" s="1" t="s">
        <v>229</v>
      </c>
      <c r="E165" s="32" t="s">
        <v>2319</v>
      </c>
    </row>
    <row r="166" ht="162.5">
      <c r="A166" s="1" t="s">
        <v>231</v>
      </c>
      <c r="E166" s="27" t="s">
        <v>756</v>
      </c>
    </row>
    <row r="167">
      <c r="A167" s="1" t="s">
        <v>221</v>
      </c>
      <c r="B167" s="1">
        <v>40</v>
      </c>
      <c r="C167" s="26" t="s">
        <v>1037</v>
      </c>
      <c r="D167" t="s">
        <v>252</v>
      </c>
      <c r="E167" s="27" t="s">
        <v>1038</v>
      </c>
      <c r="F167" s="28" t="s">
        <v>260</v>
      </c>
      <c r="G167" s="29">
        <v>7415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1038</v>
      </c>
    </row>
    <row r="169" ht="52">
      <c r="A169" s="1" t="s">
        <v>229</v>
      </c>
      <c r="E169" s="32" t="s">
        <v>2320</v>
      </c>
    </row>
    <row r="170" ht="125">
      <c r="A170" s="1" t="s">
        <v>231</v>
      </c>
      <c r="E170" s="27" t="s">
        <v>1040</v>
      </c>
    </row>
    <row r="171">
      <c r="A171" s="1" t="s">
        <v>221</v>
      </c>
      <c r="B171" s="1">
        <v>41</v>
      </c>
      <c r="C171" s="26" t="s">
        <v>1045</v>
      </c>
      <c r="D171" t="s">
        <v>252</v>
      </c>
      <c r="E171" s="27" t="s">
        <v>1046</v>
      </c>
      <c r="F171" s="28" t="s">
        <v>271</v>
      </c>
      <c r="G171" s="29">
        <v>4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1046</v>
      </c>
    </row>
    <row r="173" ht="52">
      <c r="A173" s="1" t="s">
        <v>229</v>
      </c>
      <c r="E173" s="32" t="s">
        <v>2321</v>
      </c>
    </row>
    <row r="174" ht="150">
      <c r="A174" s="1" t="s">
        <v>231</v>
      </c>
      <c r="E174" s="27" t="s">
        <v>1010</v>
      </c>
    </row>
    <row r="175">
      <c r="A175" s="1" t="s">
        <v>221</v>
      </c>
      <c r="B175" s="1">
        <v>42</v>
      </c>
      <c r="C175" s="26" t="s">
        <v>1048</v>
      </c>
      <c r="D175" t="s">
        <v>252</v>
      </c>
      <c r="E175" s="27" t="s">
        <v>1049</v>
      </c>
      <c r="F175" s="28" t="s">
        <v>271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1049</v>
      </c>
    </row>
    <row r="177" ht="52">
      <c r="A177" s="1" t="s">
        <v>229</v>
      </c>
      <c r="E177" s="32" t="s">
        <v>2321</v>
      </c>
    </row>
    <row r="178" ht="125">
      <c r="A178" s="1" t="s">
        <v>231</v>
      </c>
      <c r="E178" s="27" t="s">
        <v>965</v>
      </c>
    </row>
    <row r="179">
      <c r="A179" s="1" t="s">
        <v>221</v>
      </c>
      <c r="B179" s="1">
        <v>43</v>
      </c>
      <c r="C179" s="26" t="s">
        <v>1050</v>
      </c>
      <c r="D179" t="s">
        <v>252</v>
      </c>
      <c r="E179" s="27" t="s">
        <v>1051</v>
      </c>
      <c r="F179" s="28" t="s">
        <v>1052</v>
      </c>
      <c r="G179" s="29">
        <v>108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1051</v>
      </c>
    </row>
    <row r="181" ht="52">
      <c r="A181" s="1" t="s">
        <v>229</v>
      </c>
      <c r="E181" s="32" t="s">
        <v>2322</v>
      </c>
    </row>
    <row r="182" ht="112.5">
      <c r="A182" s="1" t="s">
        <v>231</v>
      </c>
      <c r="E182" s="27" t="s">
        <v>1054</v>
      </c>
    </row>
    <row r="183">
      <c r="A183" s="1" t="s">
        <v>221</v>
      </c>
      <c r="B183" s="1">
        <v>44</v>
      </c>
      <c r="C183" s="26" t="s">
        <v>1055</v>
      </c>
      <c r="D183" t="s">
        <v>252</v>
      </c>
      <c r="E183" s="27" t="s">
        <v>1056</v>
      </c>
      <c r="F183" s="28" t="s">
        <v>271</v>
      </c>
      <c r="G183" s="29">
        <v>108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226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1056</v>
      </c>
    </row>
    <row r="185" ht="52">
      <c r="A185" s="1" t="s">
        <v>229</v>
      </c>
      <c r="E185" s="32" t="s">
        <v>2322</v>
      </c>
    </row>
    <row r="186" ht="25">
      <c r="A186" s="1" t="s">
        <v>231</v>
      </c>
      <c r="E186" s="27" t="s">
        <v>1058</v>
      </c>
    </row>
    <row r="187">
      <c r="A187" s="1" t="s">
        <v>221</v>
      </c>
      <c r="B187" s="1">
        <v>45</v>
      </c>
      <c r="C187" s="26" t="s">
        <v>1059</v>
      </c>
      <c r="D187" t="s">
        <v>252</v>
      </c>
      <c r="E187" s="27" t="s">
        <v>1060</v>
      </c>
      <c r="F187" s="28" t="s">
        <v>271</v>
      </c>
      <c r="G187" s="29">
        <v>108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1060</v>
      </c>
    </row>
    <row r="189" ht="52">
      <c r="A189" s="1" t="s">
        <v>229</v>
      </c>
      <c r="E189" s="32" t="s">
        <v>2322</v>
      </c>
    </row>
    <row r="190" ht="150">
      <c r="A190" s="1" t="s">
        <v>231</v>
      </c>
      <c r="E190" s="27" t="s">
        <v>962</v>
      </c>
    </row>
    <row r="191">
      <c r="A191" s="1" t="s">
        <v>221</v>
      </c>
      <c r="B191" s="1">
        <v>46</v>
      </c>
      <c r="C191" s="26" t="s">
        <v>1061</v>
      </c>
      <c r="D191" t="s">
        <v>252</v>
      </c>
      <c r="E191" s="27" t="s">
        <v>1062</v>
      </c>
      <c r="F191" s="28" t="s">
        <v>271</v>
      </c>
      <c r="G191" s="29">
        <v>108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1062</v>
      </c>
    </row>
    <row r="193" ht="52">
      <c r="A193" s="1" t="s">
        <v>229</v>
      </c>
      <c r="E193" s="32" t="s">
        <v>2322</v>
      </c>
    </row>
    <row r="194" ht="125">
      <c r="A194" s="1" t="s">
        <v>231</v>
      </c>
      <c r="E194" s="27" t="s">
        <v>965</v>
      </c>
    </row>
    <row r="195">
      <c r="A195" s="1" t="s">
        <v>221</v>
      </c>
      <c r="B195" s="1">
        <v>47</v>
      </c>
      <c r="C195" s="26" t="s">
        <v>1071</v>
      </c>
      <c r="D195" t="s">
        <v>252</v>
      </c>
      <c r="E195" s="27" t="s">
        <v>1072</v>
      </c>
      <c r="F195" s="28" t="s">
        <v>271</v>
      </c>
      <c r="G195" s="29">
        <v>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1072</v>
      </c>
    </row>
    <row r="197" ht="52">
      <c r="A197" s="1" t="s">
        <v>229</v>
      </c>
      <c r="E197" s="32" t="s">
        <v>2309</v>
      </c>
    </row>
    <row r="198" ht="150">
      <c r="A198" s="1" t="s">
        <v>231</v>
      </c>
      <c r="E198" s="27" t="s">
        <v>962</v>
      </c>
    </row>
    <row r="199">
      <c r="A199" s="1" t="s">
        <v>221</v>
      </c>
      <c r="B199" s="1">
        <v>48</v>
      </c>
      <c r="C199" s="26" t="s">
        <v>1077</v>
      </c>
      <c r="D199" t="s">
        <v>252</v>
      </c>
      <c r="E199" s="27" t="s">
        <v>1078</v>
      </c>
      <c r="F199" s="28" t="s">
        <v>271</v>
      </c>
      <c r="G199" s="29">
        <v>2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1078</v>
      </c>
    </row>
    <row r="201" ht="52">
      <c r="A201" s="1" t="s">
        <v>229</v>
      </c>
      <c r="E201" s="32" t="s">
        <v>2309</v>
      </c>
    </row>
    <row r="202" ht="125">
      <c r="A202" s="1" t="s">
        <v>231</v>
      </c>
      <c r="E202" s="27" t="s">
        <v>965</v>
      </c>
    </row>
    <row r="203">
      <c r="A203" s="1" t="s">
        <v>221</v>
      </c>
      <c r="B203" s="1">
        <v>49</v>
      </c>
      <c r="C203" s="26" t="s">
        <v>761</v>
      </c>
      <c r="D203" t="s">
        <v>252</v>
      </c>
      <c r="E203" s="27" t="s">
        <v>762</v>
      </c>
      <c r="F203" s="28" t="s">
        <v>260</v>
      </c>
      <c r="G203" s="29">
        <v>20085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762</v>
      </c>
    </row>
    <row r="205" ht="52">
      <c r="A205" s="1" t="s">
        <v>229</v>
      </c>
      <c r="E205" s="32" t="s">
        <v>2323</v>
      </c>
    </row>
    <row r="206" ht="162.5">
      <c r="A206" s="1" t="s">
        <v>231</v>
      </c>
      <c r="E206" s="27" t="s">
        <v>763</v>
      </c>
    </row>
    <row r="207">
      <c r="A207" s="1" t="s">
        <v>221</v>
      </c>
      <c r="B207" s="1">
        <v>50</v>
      </c>
      <c r="C207" s="26" t="s">
        <v>764</v>
      </c>
      <c r="D207" t="s">
        <v>252</v>
      </c>
      <c r="E207" s="27" t="s">
        <v>765</v>
      </c>
      <c r="F207" s="28" t="s">
        <v>260</v>
      </c>
      <c r="G207" s="29">
        <v>19269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765</v>
      </c>
    </row>
    <row r="209" ht="52">
      <c r="A209" s="1" t="s">
        <v>229</v>
      </c>
      <c r="E209" s="32" t="s">
        <v>2324</v>
      </c>
    </row>
    <row r="210" ht="125">
      <c r="A210" s="1" t="s">
        <v>231</v>
      </c>
      <c r="E210" s="27" t="s">
        <v>766</v>
      </c>
    </row>
    <row r="211">
      <c r="A211" s="1" t="s">
        <v>221</v>
      </c>
      <c r="B211" s="1">
        <v>51</v>
      </c>
      <c r="C211" s="26" t="s">
        <v>1091</v>
      </c>
      <c r="D211" t="s">
        <v>252</v>
      </c>
      <c r="E211" s="27" t="s">
        <v>1092</v>
      </c>
      <c r="F211" s="28" t="s">
        <v>260</v>
      </c>
      <c r="G211" s="29">
        <v>816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1092</v>
      </c>
    </row>
    <row r="213" ht="52">
      <c r="A213" s="1" t="s">
        <v>229</v>
      </c>
      <c r="E213" s="32" t="s">
        <v>2325</v>
      </c>
    </row>
    <row r="214">
      <c r="A214" s="1" t="s">
        <v>231</v>
      </c>
      <c r="E214" s="27" t="s">
        <v>1092</v>
      </c>
    </row>
    <row r="215">
      <c r="A215" s="1" t="s">
        <v>221</v>
      </c>
      <c r="B215" s="1">
        <v>52</v>
      </c>
      <c r="C215" s="26" t="s">
        <v>1095</v>
      </c>
      <c r="D215" t="s">
        <v>252</v>
      </c>
      <c r="E215" s="27" t="s">
        <v>1096</v>
      </c>
      <c r="F215" s="28" t="s">
        <v>271</v>
      </c>
      <c r="G215" s="29">
        <v>100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1096</v>
      </c>
    </row>
    <row r="217" ht="52">
      <c r="A217" s="1" t="s">
        <v>229</v>
      </c>
      <c r="E217" s="32" t="s">
        <v>1171</v>
      </c>
    </row>
    <row r="218" ht="150">
      <c r="A218" s="1" t="s">
        <v>231</v>
      </c>
      <c r="E218" s="27" t="s">
        <v>1010</v>
      </c>
    </row>
    <row r="219">
      <c r="A219" s="1" t="s">
        <v>221</v>
      </c>
      <c r="B219" s="1">
        <v>53</v>
      </c>
      <c r="C219" s="26" t="s">
        <v>1098</v>
      </c>
      <c r="D219" t="s">
        <v>252</v>
      </c>
      <c r="E219" s="27" t="s">
        <v>1099</v>
      </c>
      <c r="F219" s="28" t="s">
        <v>271</v>
      </c>
      <c r="G219" s="29">
        <v>100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1099</v>
      </c>
    </row>
    <row r="221" ht="52">
      <c r="A221" s="1" t="s">
        <v>229</v>
      </c>
      <c r="E221" s="32" t="s">
        <v>1171</v>
      </c>
    </row>
    <row r="222" ht="125">
      <c r="A222" s="1" t="s">
        <v>231</v>
      </c>
      <c r="E222" s="27" t="s">
        <v>965</v>
      </c>
    </row>
    <row r="223">
      <c r="A223" s="1" t="s">
        <v>221</v>
      </c>
      <c r="B223" s="1">
        <v>54</v>
      </c>
      <c r="C223" s="26" t="s">
        <v>1100</v>
      </c>
      <c r="D223" t="s">
        <v>252</v>
      </c>
      <c r="E223" s="27" t="s">
        <v>1101</v>
      </c>
      <c r="F223" s="28" t="s">
        <v>271</v>
      </c>
      <c r="G223" s="29">
        <v>4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1101</v>
      </c>
    </row>
    <row r="225" ht="52">
      <c r="A225" s="1" t="s">
        <v>229</v>
      </c>
      <c r="E225" s="32" t="s">
        <v>2321</v>
      </c>
    </row>
    <row r="226" ht="150">
      <c r="A226" s="1" t="s">
        <v>231</v>
      </c>
      <c r="E226" s="27" t="s">
        <v>1010</v>
      </c>
    </row>
    <row r="227">
      <c r="A227" s="1" t="s">
        <v>221</v>
      </c>
      <c r="B227" s="1">
        <v>55</v>
      </c>
      <c r="C227" s="26" t="s">
        <v>1103</v>
      </c>
      <c r="D227" t="s">
        <v>252</v>
      </c>
      <c r="E227" s="27" t="s">
        <v>1104</v>
      </c>
      <c r="F227" s="28" t="s">
        <v>271</v>
      </c>
      <c r="G227" s="29">
        <v>4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1104</v>
      </c>
    </row>
    <row r="229" ht="52">
      <c r="A229" s="1" t="s">
        <v>229</v>
      </c>
      <c r="E229" s="32" t="s">
        <v>2321</v>
      </c>
    </row>
    <row r="230" ht="125">
      <c r="A230" s="1" t="s">
        <v>231</v>
      </c>
      <c r="E230" s="27" t="s">
        <v>965</v>
      </c>
    </row>
    <row r="231">
      <c r="A231" s="1" t="s">
        <v>221</v>
      </c>
      <c r="B231" s="1">
        <v>56</v>
      </c>
      <c r="C231" s="26" t="s">
        <v>1105</v>
      </c>
      <c r="D231" t="s">
        <v>252</v>
      </c>
      <c r="E231" s="27" t="s">
        <v>1106</v>
      </c>
      <c r="F231" s="28" t="s">
        <v>271</v>
      </c>
      <c r="G231" s="29">
        <v>28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1106</v>
      </c>
    </row>
    <row r="233" ht="52">
      <c r="A233" s="1" t="s">
        <v>229</v>
      </c>
      <c r="E233" s="32" t="s">
        <v>2326</v>
      </c>
    </row>
    <row r="234" ht="150">
      <c r="A234" s="1" t="s">
        <v>231</v>
      </c>
      <c r="E234" s="27" t="s">
        <v>1010</v>
      </c>
    </row>
    <row r="235">
      <c r="A235" s="1" t="s">
        <v>221</v>
      </c>
      <c r="B235" s="1">
        <v>57</v>
      </c>
      <c r="C235" s="26" t="s">
        <v>1108</v>
      </c>
      <c r="D235" t="s">
        <v>252</v>
      </c>
      <c r="E235" s="27" t="s">
        <v>1109</v>
      </c>
      <c r="F235" s="28" t="s">
        <v>271</v>
      </c>
      <c r="G235" s="29">
        <v>28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1109</v>
      </c>
    </row>
    <row r="237" ht="52">
      <c r="A237" s="1" t="s">
        <v>229</v>
      </c>
      <c r="E237" s="32" t="s">
        <v>2326</v>
      </c>
    </row>
    <row r="238" ht="125">
      <c r="A238" s="1" t="s">
        <v>231</v>
      </c>
      <c r="E238" s="27" t="s">
        <v>965</v>
      </c>
    </row>
    <row r="239">
      <c r="A239" s="1" t="s">
        <v>221</v>
      </c>
      <c r="B239" s="1">
        <v>58</v>
      </c>
      <c r="C239" s="26" t="s">
        <v>1142</v>
      </c>
      <c r="D239" t="s">
        <v>252</v>
      </c>
      <c r="E239" s="27" t="s">
        <v>1143</v>
      </c>
      <c r="F239" s="28" t="s">
        <v>1144</v>
      </c>
      <c r="G239" s="29">
        <v>11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227</v>
      </c>
      <c r="E240" s="27" t="s">
        <v>1143</v>
      </c>
    </row>
    <row r="241" ht="52">
      <c r="A241" s="1" t="s">
        <v>229</v>
      </c>
      <c r="E241" s="32" t="s">
        <v>1652</v>
      </c>
    </row>
    <row r="242" ht="137.5">
      <c r="A242" s="1" t="s">
        <v>231</v>
      </c>
      <c r="E242" s="27" t="s">
        <v>1146</v>
      </c>
    </row>
    <row r="243">
      <c r="A243" s="1" t="s">
        <v>221</v>
      </c>
      <c r="B243" s="1">
        <v>59</v>
      </c>
      <c r="C243" s="26" t="s">
        <v>1110</v>
      </c>
      <c r="D243" t="s">
        <v>252</v>
      </c>
      <c r="E243" s="27" t="s">
        <v>1111</v>
      </c>
      <c r="F243" s="28" t="s">
        <v>260</v>
      </c>
      <c r="G243" s="29">
        <v>20085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227</v>
      </c>
      <c r="E244" s="27" t="s">
        <v>1111</v>
      </c>
    </row>
    <row r="245" ht="52">
      <c r="A245" s="1" t="s">
        <v>229</v>
      </c>
      <c r="E245" s="32" t="s">
        <v>2327</v>
      </c>
    </row>
    <row r="246" ht="137.5">
      <c r="A246" s="1" t="s">
        <v>231</v>
      </c>
      <c r="E246" s="27" t="s">
        <v>1113</v>
      </c>
    </row>
    <row r="247">
      <c r="A247" s="1" t="s">
        <v>221</v>
      </c>
      <c r="B247" s="1">
        <v>60</v>
      </c>
      <c r="C247" s="26" t="s">
        <v>1114</v>
      </c>
      <c r="D247" t="s">
        <v>252</v>
      </c>
      <c r="E247" s="27" t="s">
        <v>1115</v>
      </c>
      <c r="F247" s="28" t="s">
        <v>271</v>
      </c>
      <c r="G247" s="29">
        <v>14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1115</v>
      </c>
    </row>
    <row r="249" ht="52">
      <c r="A249" s="1" t="s">
        <v>229</v>
      </c>
      <c r="E249" s="32" t="s">
        <v>1963</v>
      </c>
    </row>
    <row r="250" ht="75">
      <c r="A250" s="1" t="s">
        <v>231</v>
      </c>
      <c r="E250" s="27" t="s">
        <v>273</v>
      </c>
    </row>
    <row r="251" ht="25">
      <c r="A251" s="1" t="s">
        <v>221</v>
      </c>
      <c r="B251" s="1">
        <v>61</v>
      </c>
      <c r="C251" s="26" t="s">
        <v>2328</v>
      </c>
      <c r="D251" t="s">
        <v>252</v>
      </c>
      <c r="E251" s="27" t="s">
        <v>2329</v>
      </c>
      <c r="F251" s="28" t="s">
        <v>260</v>
      </c>
      <c r="G251" s="29">
        <v>53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 ht="25">
      <c r="A252" s="1" t="s">
        <v>227</v>
      </c>
      <c r="E252" s="27" t="s">
        <v>2329</v>
      </c>
    </row>
    <row r="253" ht="52">
      <c r="A253" s="1" t="s">
        <v>229</v>
      </c>
      <c r="E253" s="32" t="s">
        <v>2330</v>
      </c>
    </row>
    <row r="254" ht="125">
      <c r="A254" s="1" t="s">
        <v>231</v>
      </c>
      <c r="E254" s="27" t="s">
        <v>1719</v>
      </c>
    </row>
    <row r="255" ht="25">
      <c r="A255" s="1" t="s">
        <v>221</v>
      </c>
      <c r="B255" s="1">
        <v>62</v>
      </c>
      <c r="C255" s="26" t="s">
        <v>2331</v>
      </c>
      <c r="D255" t="s">
        <v>252</v>
      </c>
      <c r="E255" s="27" t="s">
        <v>2332</v>
      </c>
      <c r="F255" s="28" t="s">
        <v>260</v>
      </c>
      <c r="G255" s="29">
        <v>53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 ht="25">
      <c r="A256" s="1" t="s">
        <v>227</v>
      </c>
      <c r="E256" s="27" t="s">
        <v>2332</v>
      </c>
    </row>
    <row r="257" ht="52">
      <c r="A257" s="1" t="s">
        <v>229</v>
      </c>
      <c r="E257" s="32" t="s">
        <v>2330</v>
      </c>
    </row>
    <row r="258" ht="100">
      <c r="A258" s="1" t="s">
        <v>231</v>
      </c>
      <c r="E258" s="27" t="s">
        <v>2333</v>
      </c>
    </row>
    <row r="259">
      <c r="A259" s="1" t="s">
        <v>221</v>
      </c>
      <c r="B259" s="1">
        <v>65</v>
      </c>
      <c r="C259" s="26" t="s">
        <v>1117</v>
      </c>
      <c r="D259" t="s">
        <v>252</v>
      </c>
      <c r="E259" s="27" t="s">
        <v>1118</v>
      </c>
      <c r="F259" s="28" t="s">
        <v>271</v>
      </c>
      <c r="G259" s="29">
        <v>17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252</v>
      </c>
    </row>
    <row r="261" ht="26">
      <c r="A261" s="1" t="s">
        <v>229</v>
      </c>
      <c r="E261" s="32" t="s">
        <v>2334</v>
      </c>
    </row>
    <row r="262" ht="150">
      <c r="A262" s="1" t="s">
        <v>231</v>
      </c>
      <c r="E262" s="27" t="s">
        <v>962</v>
      </c>
    </row>
    <row r="263">
      <c r="A263" s="1" t="s">
        <v>221</v>
      </c>
      <c r="B263" s="1">
        <v>66</v>
      </c>
      <c r="C263" s="26" t="s">
        <v>1120</v>
      </c>
      <c r="D263" t="s">
        <v>252</v>
      </c>
      <c r="E263" s="27" t="s">
        <v>1121</v>
      </c>
      <c r="F263" s="28" t="s">
        <v>271</v>
      </c>
      <c r="G263" s="29">
        <v>17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252</v>
      </c>
    </row>
    <row r="265" ht="26">
      <c r="A265" s="1" t="s">
        <v>229</v>
      </c>
      <c r="E265" s="32" t="s">
        <v>2334</v>
      </c>
    </row>
    <row r="266" ht="125">
      <c r="A266" s="1" t="s">
        <v>231</v>
      </c>
      <c r="E266" s="27" t="s">
        <v>965</v>
      </c>
    </row>
    <row r="267">
      <c r="A267" s="1" t="s">
        <v>221</v>
      </c>
      <c r="B267" s="1">
        <v>67</v>
      </c>
      <c r="C267" s="26" t="s">
        <v>1132</v>
      </c>
      <c r="D267" t="s">
        <v>252</v>
      </c>
      <c r="E267" s="27" t="s">
        <v>1133</v>
      </c>
      <c r="F267" s="28" t="s">
        <v>271</v>
      </c>
      <c r="G267" s="29">
        <v>2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252</v>
      </c>
    </row>
    <row r="269" ht="26">
      <c r="A269" s="1" t="s">
        <v>229</v>
      </c>
      <c r="E269" s="32" t="s">
        <v>2335</v>
      </c>
    </row>
    <row r="270" ht="150">
      <c r="A270" s="1" t="s">
        <v>231</v>
      </c>
      <c r="E270" s="27" t="s">
        <v>962</v>
      </c>
    </row>
    <row r="271">
      <c r="A271" s="1" t="s">
        <v>221</v>
      </c>
      <c r="B271" s="1">
        <v>68</v>
      </c>
      <c r="C271" s="26" t="s">
        <v>1135</v>
      </c>
      <c r="D271" t="s">
        <v>252</v>
      </c>
      <c r="E271" s="27" t="s">
        <v>1136</v>
      </c>
      <c r="F271" s="28" t="s">
        <v>271</v>
      </c>
      <c r="G271" s="29">
        <v>2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252</v>
      </c>
    </row>
    <row r="273" ht="26">
      <c r="A273" s="1" t="s">
        <v>229</v>
      </c>
      <c r="E273" s="32" t="s">
        <v>2335</v>
      </c>
    </row>
    <row r="274" ht="125">
      <c r="A274" s="1" t="s">
        <v>231</v>
      </c>
      <c r="E274" s="27" t="s">
        <v>965</v>
      </c>
    </row>
    <row r="275">
      <c r="A275" s="1" t="s">
        <v>221</v>
      </c>
      <c r="B275" s="1">
        <v>69</v>
      </c>
      <c r="C275" s="26" t="s">
        <v>1137</v>
      </c>
      <c r="D275" t="s">
        <v>252</v>
      </c>
      <c r="E275" s="27" t="s">
        <v>1138</v>
      </c>
      <c r="F275" s="28" t="s">
        <v>271</v>
      </c>
      <c r="G275" s="29">
        <v>3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227</v>
      </c>
      <c r="E276" s="27" t="s">
        <v>252</v>
      </c>
    </row>
    <row r="277" ht="26">
      <c r="A277" s="1" t="s">
        <v>229</v>
      </c>
      <c r="E277" s="32" t="s">
        <v>2336</v>
      </c>
    </row>
    <row r="278" ht="150">
      <c r="A278" s="1" t="s">
        <v>231</v>
      </c>
      <c r="E278" s="27" t="s">
        <v>962</v>
      </c>
    </row>
    <row r="279">
      <c r="A279" s="1" t="s">
        <v>221</v>
      </c>
      <c r="B279" s="1">
        <v>70</v>
      </c>
      <c r="C279" s="26" t="s">
        <v>1140</v>
      </c>
      <c r="D279" t="s">
        <v>252</v>
      </c>
      <c r="E279" s="27" t="s">
        <v>1141</v>
      </c>
      <c r="F279" s="28" t="s">
        <v>271</v>
      </c>
      <c r="G279" s="29">
        <v>3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252</v>
      </c>
    </row>
    <row r="281" ht="26">
      <c r="A281" s="1" t="s">
        <v>229</v>
      </c>
      <c r="E281" s="32" t="s">
        <v>2336</v>
      </c>
    </row>
    <row r="282" ht="125">
      <c r="A282" s="1" t="s">
        <v>231</v>
      </c>
      <c r="E282" s="27" t="s">
        <v>965</v>
      </c>
    </row>
    <row r="283">
      <c r="A283" s="1" t="s">
        <v>221</v>
      </c>
      <c r="B283" s="1">
        <v>71</v>
      </c>
      <c r="C283" s="26" t="s">
        <v>1127</v>
      </c>
      <c r="D283" t="s">
        <v>252</v>
      </c>
      <c r="E283" s="27" t="s">
        <v>1128</v>
      </c>
      <c r="F283" s="28" t="s">
        <v>271</v>
      </c>
      <c r="G283" s="29">
        <v>17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255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252</v>
      </c>
    </row>
    <row r="285" ht="26">
      <c r="A285" s="1" t="s">
        <v>229</v>
      </c>
      <c r="E285" s="32" t="s">
        <v>2334</v>
      </c>
    </row>
    <row r="286" ht="150">
      <c r="A286" s="1" t="s">
        <v>231</v>
      </c>
      <c r="E286" s="27" t="s">
        <v>962</v>
      </c>
    </row>
    <row r="287">
      <c r="A287" s="1" t="s">
        <v>221</v>
      </c>
      <c r="B287" s="1">
        <v>72</v>
      </c>
      <c r="C287" s="26" t="s">
        <v>1130</v>
      </c>
      <c r="D287" t="s">
        <v>252</v>
      </c>
      <c r="E287" s="27" t="s">
        <v>1131</v>
      </c>
      <c r="F287" s="28" t="s">
        <v>271</v>
      </c>
      <c r="G287" s="29">
        <v>17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255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252</v>
      </c>
    </row>
    <row r="289" ht="26">
      <c r="A289" s="1" t="s">
        <v>229</v>
      </c>
      <c r="E289" s="32" t="s">
        <v>2334</v>
      </c>
    </row>
    <row r="290" ht="125">
      <c r="A290" s="1" t="s">
        <v>231</v>
      </c>
      <c r="E290" s="27" t="s">
        <v>965</v>
      </c>
    </row>
    <row r="291">
      <c r="A291" s="1" t="s">
        <v>221</v>
      </c>
      <c r="B291" s="1">
        <v>73</v>
      </c>
      <c r="C291" s="26" t="s">
        <v>1122</v>
      </c>
      <c r="D291" t="s">
        <v>252</v>
      </c>
      <c r="E291" s="27" t="s">
        <v>1123</v>
      </c>
      <c r="F291" s="28" t="s">
        <v>271</v>
      </c>
      <c r="G291" s="29">
        <v>162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255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227</v>
      </c>
      <c r="E292" s="27" t="s">
        <v>252</v>
      </c>
    </row>
    <row r="293" ht="26">
      <c r="A293" s="1" t="s">
        <v>229</v>
      </c>
      <c r="E293" s="32" t="s">
        <v>2337</v>
      </c>
    </row>
    <row r="294" ht="150">
      <c r="A294" s="1" t="s">
        <v>231</v>
      </c>
      <c r="E294" s="27" t="s">
        <v>962</v>
      </c>
    </row>
    <row r="295">
      <c r="A295" s="1" t="s">
        <v>221</v>
      </c>
      <c r="B295" s="1">
        <v>74</v>
      </c>
      <c r="C295" s="26" t="s">
        <v>1125</v>
      </c>
      <c r="D295" t="s">
        <v>252</v>
      </c>
      <c r="E295" s="27" t="s">
        <v>1126</v>
      </c>
      <c r="F295" s="28" t="s">
        <v>271</v>
      </c>
      <c r="G295" s="29">
        <v>162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255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227</v>
      </c>
      <c r="E296" s="27" t="s">
        <v>252</v>
      </c>
    </row>
    <row r="297" ht="26">
      <c r="A297" s="1" t="s">
        <v>229</v>
      </c>
      <c r="E297" s="32" t="s">
        <v>2337</v>
      </c>
    </row>
    <row r="298" ht="125">
      <c r="A298" s="1" t="s">
        <v>231</v>
      </c>
      <c r="E298" s="27" t="s">
        <v>965</v>
      </c>
    </row>
    <row r="299">
      <c r="A299" s="1" t="s">
        <v>221</v>
      </c>
      <c r="B299" s="1">
        <v>75</v>
      </c>
      <c r="C299" s="26" t="s">
        <v>2338</v>
      </c>
      <c r="D299" t="s">
        <v>252</v>
      </c>
      <c r="E299" s="27" t="s">
        <v>2339</v>
      </c>
      <c r="F299" s="28" t="s">
        <v>271</v>
      </c>
      <c r="G299" s="29">
        <v>1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255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227</v>
      </c>
      <c r="E300" s="27" t="s">
        <v>252</v>
      </c>
    </row>
    <row r="301" ht="26">
      <c r="A301" s="1" t="s">
        <v>229</v>
      </c>
      <c r="E301" s="32" t="s">
        <v>2340</v>
      </c>
    </row>
    <row r="302" ht="150">
      <c r="A302" s="1" t="s">
        <v>231</v>
      </c>
      <c r="E302" s="27" t="s">
        <v>1010</v>
      </c>
    </row>
    <row r="303">
      <c r="A303" s="1" t="s">
        <v>221</v>
      </c>
      <c r="B303" s="1">
        <v>76</v>
      </c>
      <c r="C303" s="26" t="s">
        <v>2341</v>
      </c>
      <c r="D303" t="s">
        <v>252</v>
      </c>
      <c r="E303" s="27" t="s">
        <v>2342</v>
      </c>
      <c r="F303" s="28" t="s">
        <v>271</v>
      </c>
      <c r="G303" s="29">
        <v>1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255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227</v>
      </c>
      <c r="E304" s="27" t="s">
        <v>252</v>
      </c>
    </row>
    <row r="305" ht="26">
      <c r="A305" s="1" t="s">
        <v>229</v>
      </c>
      <c r="E305" s="32" t="s">
        <v>2340</v>
      </c>
    </row>
    <row r="306" ht="125">
      <c r="A306" s="1" t="s">
        <v>231</v>
      </c>
      <c r="E306" s="27" t="s">
        <v>965</v>
      </c>
    </row>
    <row r="307" ht="13">
      <c r="A307" s="1" t="s">
        <v>218</v>
      </c>
      <c r="C307" s="22" t="s">
        <v>199</v>
      </c>
      <c r="E307" s="23" t="s">
        <v>1157</v>
      </c>
      <c r="L307" s="24">
        <f>SUMIFS(L308:L315,A308:A315,"P")</f>
        <v>0</v>
      </c>
      <c r="M307" s="24">
        <f>SUMIFS(M308:M315,A308:A315,"P")</f>
        <v>0</v>
      </c>
      <c r="N307" s="25"/>
    </row>
    <row r="308">
      <c r="A308" s="1" t="s">
        <v>221</v>
      </c>
      <c r="B308" s="1">
        <v>63</v>
      </c>
      <c r="C308" s="26" t="s">
        <v>714</v>
      </c>
      <c r="D308" t="s">
        <v>252</v>
      </c>
      <c r="E308" s="27" t="s">
        <v>715</v>
      </c>
      <c r="F308" s="28" t="s">
        <v>716</v>
      </c>
      <c r="G308" s="29">
        <v>64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715</v>
      </c>
    </row>
    <row r="310" ht="52">
      <c r="A310" s="1" t="s">
        <v>229</v>
      </c>
      <c r="E310" s="32" t="s">
        <v>2343</v>
      </c>
    </row>
    <row r="311" ht="112.5">
      <c r="A311" s="1" t="s">
        <v>231</v>
      </c>
      <c r="E311" s="27" t="s">
        <v>718</v>
      </c>
    </row>
    <row r="312">
      <c r="A312" s="1" t="s">
        <v>221</v>
      </c>
      <c r="B312" s="1">
        <v>64</v>
      </c>
      <c r="C312" s="26" t="s">
        <v>1159</v>
      </c>
      <c r="D312" t="s">
        <v>252</v>
      </c>
      <c r="E312" s="27" t="s">
        <v>1160</v>
      </c>
      <c r="F312" s="28" t="s">
        <v>716</v>
      </c>
      <c r="G312" s="29">
        <v>64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226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1160</v>
      </c>
    </row>
    <row r="314" ht="52">
      <c r="A314" s="1" t="s">
        <v>229</v>
      </c>
      <c r="E314" s="32" t="s">
        <v>2343</v>
      </c>
    </row>
    <row r="315" ht="37.5">
      <c r="A315" s="1" t="s">
        <v>231</v>
      </c>
      <c r="E315" s="27" t="s">
        <v>1162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COUNTIFS(L8:L276,"=0",A8:A276,"P")+COUNTIFS(L8:L276,"",A8:A276,"P")+SUM(Q8:Q276)</f>
        <v>0</v>
      </c>
    </row>
    <row r="8" ht="13">
      <c r="A8" s="1" t="s">
        <v>216</v>
      </c>
      <c r="C8" s="22" t="s">
        <v>2344</v>
      </c>
      <c r="E8" s="23" t="s">
        <v>65</v>
      </c>
      <c r="L8" s="24">
        <f>L9+L82+L267</f>
        <v>0</v>
      </c>
      <c r="M8" s="24">
        <f>M9+M82+M267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SUMIFS(L10:L81,A10:A81,"P")</f>
        <v>0</v>
      </c>
      <c r="M9" s="24">
        <f>SUMIFS(M10:M81,A10:A81,"P")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8.4930000000000003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2345</v>
      </c>
    </row>
    <row r="13" ht="62.5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">
      <c r="A16" s="1" t="s">
        <v>229</v>
      </c>
      <c r="E16" s="32" t="s">
        <v>1512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901</v>
      </c>
      <c r="D18" t="s">
        <v>252</v>
      </c>
      <c r="E18" s="27" t="s">
        <v>902</v>
      </c>
      <c r="F18" s="28" t="s">
        <v>903</v>
      </c>
      <c r="G18" s="29">
        <v>1300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902</v>
      </c>
    </row>
    <row r="20" ht="52">
      <c r="A20" s="1" t="s">
        <v>229</v>
      </c>
      <c r="E20" s="32" t="s">
        <v>2346</v>
      </c>
    </row>
    <row r="21" ht="75">
      <c r="A21" s="1" t="s">
        <v>231</v>
      </c>
      <c r="E21" s="27" t="s">
        <v>905</v>
      </c>
    </row>
    <row r="22">
      <c r="A22" s="1" t="s">
        <v>221</v>
      </c>
      <c r="B22" s="1">
        <v>4</v>
      </c>
      <c r="C22" s="26" t="s">
        <v>906</v>
      </c>
      <c r="D22" t="s">
        <v>252</v>
      </c>
      <c r="E22" s="27" t="s">
        <v>907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907</v>
      </c>
    </row>
    <row r="24" ht="52">
      <c r="A24" s="1" t="s">
        <v>229</v>
      </c>
      <c r="E24" s="32" t="s">
        <v>1165</v>
      </c>
    </row>
    <row r="25">
      <c r="A25" s="1" t="s">
        <v>231</v>
      </c>
      <c r="E25" s="27" t="s">
        <v>910</v>
      </c>
    </row>
    <row r="26">
      <c r="A26" s="1" t="s">
        <v>221</v>
      </c>
      <c r="B26" s="1">
        <v>5</v>
      </c>
      <c r="C26" s="26" t="s">
        <v>926</v>
      </c>
      <c r="D26" t="s">
        <v>252</v>
      </c>
      <c r="E26" s="27" t="s">
        <v>927</v>
      </c>
      <c r="F26" s="28" t="s">
        <v>254</v>
      </c>
      <c r="G26" s="29">
        <v>143.59999999999999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927</v>
      </c>
    </row>
    <row r="28" ht="39">
      <c r="A28" s="1" t="s">
        <v>229</v>
      </c>
      <c r="E28" s="32" t="s">
        <v>2347</v>
      </c>
    </row>
    <row r="29" ht="337.5">
      <c r="A29" s="1" t="s">
        <v>231</v>
      </c>
      <c r="E29" s="27" t="s">
        <v>257</v>
      </c>
    </row>
    <row r="30">
      <c r="A30" s="1" t="s">
        <v>221</v>
      </c>
      <c r="B30" s="1">
        <v>6</v>
      </c>
      <c r="C30" s="26" t="s">
        <v>929</v>
      </c>
      <c r="D30" t="s">
        <v>252</v>
      </c>
      <c r="E30" s="27" t="s">
        <v>930</v>
      </c>
      <c r="F30" s="28" t="s">
        <v>254</v>
      </c>
      <c r="G30" s="29">
        <v>2331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930</v>
      </c>
    </row>
    <row r="32" ht="39">
      <c r="A32" s="1" t="s">
        <v>229</v>
      </c>
      <c r="E32" s="32" t="s">
        <v>2348</v>
      </c>
    </row>
    <row r="33" ht="225">
      <c r="A33" s="1" t="s">
        <v>231</v>
      </c>
      <c r="E33" s="27" t="s">
        <v>2292</v>
      </c>
    </row>
    <row r="34">
      <c r="A34" s="1" t="s">
        <v>221</v>
      </c>
      <c r="B34" s="1">
        <v>7</v>
      </c>
      <c r="C34" s="26" t="s">
        <v>933</v>
      </c>
      <c r="D34" t="s">
        <v>252</v>
      </c>
      <c r="E34" s="27" t="s">
        <v>934</v>
      </c>
      <c r="F34" s="28" t="s">
        <v>260</v>
      </c>
      <c r="G34" s="29">
        <v>168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934</v>
      </c>
    </row>
    <row r="36" ht="52">
      <c r="A36" s="1" t="s">
        <v>229</v>
      </c>
      <c r="E36" s="32" t="s">
        <v>2349</v>
      </c>
    </row>
    <row r="37" ht="75">
      <c r="A37" s="1" t="s">
        <v>231</v>
      </c>
      <c r="E37" s="27" t="s">
        <v>262</v>
      </c>
    </row>
    <row r="38">
      <c r="A38" s="1" t="s">
        <v>221</v>
      </c>
      <c r="B38" s="1">
        <v>8</v>
      </c>
      <c r="C38" s="26" t="s">
        <v>284</v>
      </c>
      <c r="D38" t="s">
        <v>252</v>
      </c>
      <c r="E38" s="27" t="s">
        <v>285</v>
      </c>
      <c r="F38" s="28" t="s">
        <v>260</v>
      </c>
      <c r="G38" s="29">
        <v>8325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285</v>
      </c>
    </row>
    <row r="40" ht="52">
      <c r="A40" s="1" t="s">
        <v>229</v>
      </c>
      <c r="E40" s="32" t="s">
        <v>2350</v>
      </c>
    </row>
    <row r="41" ht="87.5">
      <c r="A41" s="1" t="s">
        <v>231</v>
      </c>
      <c r="E41" s="27" t="s">
        <v>287</v>
      </c>
    </row>
    <row r="42">
      <c r="A42" s="1" t="s">
        <v>221</v>
      </c>
      <c r="B42" s="1">
        <v>9</v>
      </c>
      <c r="C42" s="26" t="s">
        <v>263</v>
      </c>
      <c r="D42" t="s">
        <v>252</v>
      </c>
      <c r="E42" s="27" t="s">
        <v>264</v>
      </c>
      <c r="F42" s="28" t="s">
        <v>254</v>
      </c>
      <c r="G42" s="29">
        <v>2460.5999999999999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264</v>
      </c>
    </row>
    <row r="44" ht="39">
      <c r="A44" s="1" t="s">
        <v>229</v>
      </c>
      <c r="E44" s="32" t="s">
        <v>2351</v>
      </c>
    </row>
    <row r="45" ht="250">
      <c r="A45" s="1" t="s">
        <v>231</v>
      </c>
      <c r="E45" s="27" t="s">
        <v>266</v>
      </c>
    </row>
    <row r="46">
      <c r="A46" s="1" t="s">
        <v>221</v>
      </c>
      <c r="B46" s="1">
        <v>10</v>
      </c>
      <c r="C46" s="26" t="s">
        <v>942</v>
      </c>
      <c r="D46" t="s">
        <v>252</v>
      </c>
      <c r="E46" s="27" t="s">
        <v>943</v>
      </c>
      <c r="F46" s="28" t="s">
        <v>903</v>
      </c>
      <c r="G46" s="29">
        <v>2977.75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943</v>
      </c>
    </row>
    <row r="48" ht="39">
      <c r="A48" s="1" t="s">
        <v>229</v>
      </c>
      <c r="E48" s="32" t="s">
        <v>2352</v>
      </c>
    </row>
    <row r="49" ht="50">
      <c r="A49" s="1" t="s">
        <v>231</v>
      </c>
      <c r="E49" s="27" t="s">
        <v>945</v>
      </c>
    </row>
    <row r="50">
      <c r="A50" s="1" t="s">
        <v>221</v>
      </c>
      <c r="B50" s="1">
        <v>11</v>
      </c>
      <c r="C50" s="26" t="s">
        <v>947</v>
      </c>
      <c r="D50" t="s">
        <v>252</v>
      </c>
      <c r="E50" s="27" t="s">
        <v>948</v>
      </c>
      <c r="F50" s="28" t="s">
        <v>271</v>
      </c>
      <c r="G50" s="29">
        <v>16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948</v>
      </c>
    </row>
    <row r="52" ht="52">
      <c r="A52" s="1" t="s">
        <v>229</v>
      </c>
      <c r="E52" s="32" t="s">
        <v>1246</v>
      </c>
    </row>
    <row r="53" ht="75">
      <c r="A53" s="1" t="s">
        <v>231</v>
      </c>
      <c r="E53" s="27" t="s">
        <v>273</v>
      </c>
    </row>
    <row r="54" ht="25">
      <c r="A54" s="1" t="s">
        <v>221</v>
      </c>
      <c r="B54" s="1">
        <v>12</v>
      </c>
      <c r="C54" s="26" t="s">
        <v>956</v>
      </c>
      <c r="D54" t="s">
        <v>252</v>
      </c>
      <c r="E54" s="27" t="s">
        <v>957</v>
      </c>
      <c r="F54" s="28" t="s">
        <v>271</v>
      </c>
      <c r="G54" s="29">
        <v>17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 ht="25">
      <c r="A55" s="1" t="s">
        <v>227</v>
      </c>
      <c r="E55" s="27" t="s">
        <v>957</v>
      </c>
    </row>
    <row r="56" ht="52">
      <c r="A56" s="1" t="s">
        <v>229</v>
      </c>
      <c r="E56" s="32" t="s">
        <v>2353</v>
      </c>
    </row>
    <row r="57" ht="100">
      <c r="A57" s="1" t="s">
        <v>231</v>
      </c>
      <c r="E57" s="27" t="s">
        <v>958</v>
      </c>
    </row>
    <row r="58">
      <c r="A58" s="1" t="s">
        <v>221</v>
      </c>
      <c r="B58" s="1">
        <v>13</v>
      </c>
      <c r="C58" s="26" t="s">
        <v>959</v>
      </c>
      <c r="D58" t="s">
        <v>252</v>
      </c>
      <c r="E58" s="27" t="s">
        <v>960</v>
      </c>
      <c r="F58" s="28" t="s">
        <v>271</v>
      </c>
      <c r="G58" s="29">
        <v>14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960</v>
      </c>
    </row>
    <row r="60" ht="52">
      <c r="A60" s="1" t="s">
        <v>229</v>
      </c>
      <c r="E60" s="32" t="s">
        <v>2354</v>
      </c>
    </row>
    <row r="61" ht="150">
      <c r="A61" s="1" t="s">
        <v>231</v>
      </c>
      <c r="E61" s="27" t="s">
        <v>962</v>
      </c>
    </row>
    <row r="62">
      <c r="A62" s="1" t="s">
        <v>221</v>
      </c>
      <c r="B62" s="1">
        <v>14</v>
      </c>
      <c r="C62" s="26" t="s">
        <v>963</v>
      </c>
      <c r="D62" t="s">
        <v>252</v>
      </c>
      <c r="E62" s="27" t="s">
        <v>964</v>
      </c>
      <c r="F62" s="28" t="s">
        <v>271</v>
      </c>
      <c r="G62" s="29">
        <v>14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964</v>
      </c>
    </row>
    <row r="64" ht="52">
      <c r="A64" s="1" t="s">
        <v>229</v>
      </c>
      <c r="E64" s="32" t="s">
        <v>2354</v>
      </c>
    </row>
    <row r="65" ht="125">
      <c r="A65" s="1" t="s">
        <v>231</v>
      </c>
      <c r="E65" s="27" t="s">
        <v>965</v>
      </c>
    </row>
    <row r="66">
      <c r="A66" s="1" t="s">
        <v>221</v>
      </c>
      <c r="B66" s="1">
        <v>15</v>
      </c>
      <c r="C66" s="26" t="s">
        <v>950</v>
      </c>
      <c r="D66" t="s">
        <v>252</v>
      </c>
      <c r="E66" s="27" t="s">
        <v>951</v>
      </c>
      <c r="F66" s="28" t="s">
        <v>903</v>
      </c>
      <c r="G66" s="29">
        <v>10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226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951</v>
      </c>
    </row>
    <row r="68" ht="52">
      <c r="A68" s="1" t="s">
        <v>229</v>
      </c>
      <c r="E68" s="32" t="s">
        <v>1597</v>
      </c>
    </row>
    <row r="69">
      <c r="A69" s="1" t="s">
        <v>231</v>
      </c>
      <c r="E69" s="27" t="s">
        <v>953</v>
      </c>
    </row>
    <row r="70">
      <c r="A70" s="1" t="s">
        <v>221</v>
      </c>
      <c r="B70" s="1">
        <v>16</v>
      </c>
      <c r="C70" s="26" t="s">
        <v>954</v>
      </c>
      <c r="D70" t="s">
        <v>252</v>
      </c>
      <c r="E70" s="27" t="s">
        <v>955</v>
      </c>
      <c r="F70" s="28" t="s">
        <v>903</v>
      </c>
      <c r="G70" s="29">
        <v>10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955</v>
      </c>
    </row>
    <row r="72" ht="52">
      <c r="A72" s="1" t="s">
        <v>229</v>
      </c>
      <c r="E72" s="32" t="s">
        <v>1597</v>
      </c>
    </row>
    <row r="73">
      <c r="A73" s="1" t="s">
        <v>231</v>
      </c>
      <c r="E73" s="27" t="s">
        <v>953</v>
      </c>
    </row>
    <row r="74" ht="25">
      <c r="A74" s="1" t="s">
        <v>221</v>
      </c>
      <c r="B74" s="1">
        <v>17</v>
      </c>
      <c r="C74" s="26" t="s">
        <v>966</v>
      </c>
      <c r="D74" t="s">
        <v>967</v>
      </c>
      <c r="E74" s="27" t="s">
        <v>968</v>
      </c>
      <c r="F74" s="28" t="s">
        <v>225</v>
      </c>
      <c r="G74" s="29">
        <v>10.199999999999999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226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228</v>
      </c>
    </row>
    <row r="76" ht="39">
      <c r="A76" s="1" t="s">
        <v>229</v>
      </c>
      <c r="E76" s="32" t="s">
        <v>2355</v>
      </c>
    </row>
    <row r="77" ht="87.5">
      <c r="A77" s="1" t="s">
        <v>231</v>
      </c>
      <c r="E77" s="27" t="s">
        <v>232</v>
      </c>
    </row>
    <row r="78">
      <c r="A78" s="1" t="s">
        <v>221</v>
      </c>
      <c r="B78" s="1">
        <v>18</v>
      </c>
      <c r="C78" s="26" t="s">
        <v>970</v>
      </c>
      <c r="D78" t="s">
        <v>252</v>
      </c>
      <c r="E78" s="27" t="s">
        <v>971</v>
      </c>
      <c r="F78" s="28" t="s">
        <v>972</v>
      </c>
      <c r="G78" s="29">
        <v>84.930000000000007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971</v>
      </c>
    </row>
    <row r="80" ht="52">
      <c r="A80" s="1" t="s">
        <v>229</v>
      </c>
      <c r="E80" s="32" t="s">
        <v>2356</v>
      </c>
    </row>
    <row r="81">
      <c r="A81" s="1" t="s">
        <v>231</v>
      </c>
      <c r="E81" s="27" t="s">
        <v>974</v>
      </c>
    </row>
    <row r="82" ht="13">
      <c r="A82" s="1" t="s">
        <v>218</v>
      </c>
      <c r="C82" s="22" t="s">
        <v>975</v>
      </c>
      <c r="E82" s="23" t="s">
        <v>976</v>
      </c>
      <c r="L82" s="24">
        <f>SUMIFS(L83:L266,A83:A266,"P")</f>
        <v>0</v>
      </c>
      <c r="M82" s="24">
        <f>SUMIFS(M83:M266,A83:A266,"P")</f>
        <v>0</v>
      </c>
      <c r="N82" s="25"/>
    </row>
    <row r="83">
      <c r="A83" s="1" t="s">
        <v>221</v>
      </c>
      <c r="B83" s="1">
        <v>19</v>
      </c>
      <c r="C83" s="26" t="s">
        <v>977</v>
      </c>
      <c r="D83" t="s">
        <v>252</v>
      </c>
      <c r="E83" s="27" t="s">
        <v>978</v>
      </c>
      <c r="F83" s="28" t="s">
        <v>979</v>
      </c>
      <c r="G83" s="29">
        <v>53.174999999999997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978</v>
      </c>
    </row>
    <row r="85" ht="13">
      <c r="A85" s="1" t="s">
        <v>229</v>
      </c>
      <c r="E85" s="32" t="s">
        <v>2357</v>
      </c>
    </row>
    <row r="86" ht="162.5">
      <c r="A86" s="1" t="s">
        <v>231</v>
      </c>
      <c r="E86" s="27" t="s">
        <v>981</v>
      </c>
    </row>
    <row r="87">
      <c r="A87" s="1" t="s">
        <v>221</v>
      </c>
      <c r="B87" s="1">
        <v>20</v>
      </c>
      <c r="C87" s="26" t="s">
        <v>984</v>
      </c>
      <c r="D87" t="s">
        <v>252</v>
      </c>
      <c r="E87" s="27" t="s">
        <v>985</v>
      </c>
      <c r="F87" s="28" t="s">
        <v>260</v>
      </c>
      <c r="G87" s="29">
        <v>10345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985</v>
      </c>
    </row>
    <row r="89" ht="26">
      <c r="A89" s="1" t="s">
        <v>229</v>
      </c>
      <c r="E89" s="32" t="s">
        <v>2358</v>
      </c>
    </row>
    <row r="90" ht="125">
      <c r="A90" s="1" t="s">
        <v>231</v>
      </c>
      <c r="E90" s="27" t="s">
        <v>766</v>
      </c>
    </row>
    <row r="91">
      <c r="A91" s="1" t="s">
        <v>221</v>
      </c>
      <c r="B91" s="1">
        <v>21</v>
      </c>
      <c r="C91" s="26" t="s">
        <v>996</v>
      </c>
      <c r="D91" t="s">
        <v>252</v>
      </c>
      <c r="E91" s="27" t="s">
        <v>997</v>
      </c>
      <c r="F91" s="28" t="s">
        <v>260</v>
      </c>
      <c r="G91" s="29">
        <v>290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997</v>
      </c>
    </row>
    <row r="93" ht="52">
      <c r="A93" s="1" t="s">
        <v>229</v>
      </c>
      <c r="E93" s="32" t="s">
        <v>2359</v>
      </c>
    </row>
    <row r="94" ht="25">
      <c r="A94" s="1" t="s">
        <v>231</v>
      </c>
      <c r="E94" s="27" t="s">
        <v>2360</v>
      </c>
    </row>
    <row r="95">
      <c r="A95" s="1" t="s">
        <v>221</v>
      </c>
      <c r="B95" s="1">
        <v>22</v>
      </c>
      <c r="C95" s="26" t="s">
        <v>1000</v>
      </c>
      <c r="D95" t="s">
        <v>252</v>
      </c>
      <c r="E95" s="27" t="s">
        <v>1001</v>
      </c>
      <c r="F95" s="28" t="s">
        <v>271</v>
      </c>
      <c r="G95" s="29">
        <v>6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1001</v>
      </c>
    </row>
    <row r="97" ht="26">
      <c r="A97" s="1" t="s">
        <v>229</v>
      </c>
      <c r="E97" s="32" t="s">
        <v>2361</v>
      </c>
    </row>
    <row r="98" ht="125">
      <c r="A98" s="1" t="s">
        <v>231</v>
      </c>
      <c r="E98" s="27" t="s">
        <v>1003</v>
      </c>
    </row>
    <row r="99">
      <c r="A99" s="1" t="s">
        <v>221</v>
      </c>
      <c r="B99" s="1">
        <v>23</v>
      </c>
      <c r="C99" s="26" t="s">
        <v>1007</v>
      </c>
      <c r="D99" t="s">
        <v>252</v>
      </c>
      <c r="E99" s="27" t="s">
        <v>1008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1008</v>
      </c>
    </row>
    <row r="101" ht="52">
      <c r="A101" s="1" t="s">
        <v>229</v>
      </c>
      <c r="E101" s="32" t="s">
        <v>2362</v>
      </c>
    </row>
    <row r="102" ht="150">
      <c r="A102" s="1" t="s">
        <v>231</v>
      </c>
      <c r="E102" s="27" t="s">
        <v>1010</v>
      </c>
    </row>
    <row r="103">
      <c r="A103" s="1" t="s">
        <v>221</v>
      </c>
      <c r="B103" s="1">
        <v>24</v>
      </c>
      <c r="C103" s="26" t="s">
        <v>1011</v>
      </c>
      <c r="D103" t="s">
        <v>252</v>
      </c>
      <c r="E103" s="27" t="s">
        <v>1012</v>
      </c>
      <c r="F103" s="28" t="s">
        <v>271</v>
      </c>
      <c r="G103" s="29">
        <v>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1012</v>
      </c>
    </row>
    <row r="105" ht="52">
      <c r="A105" s="1" t="s">
        <v>229</v>
      </c>
      <c r="E105" s="32" t="s">
        <v>2362</v>
      </c>
    </row>
    <row r="106" ht="125">
      <c r="A106" s="1" t="s">
        <v>231</v>
      </c>
      <c r="E106" s="27" t="s">
        <v>965</v>
      </c>
    </row>
    <row r="107">
      <c r="A107" s="1" t="s">
        <v>221</v>
      </c>
      <c r="B107" s="1">
        <v>25</v>
      </c>
      <c r="C107" s="26" t="s">
        <v>1013</v>
      </c>
      <c r="D107" t="s">
        <v>252</v>
      </c>
      <c r="E107" s="27" t="s">
        <v>1014</v>
      </c>
      <c r="F107" s="28" t="s">
        <v>1015</v>
      </c>
      <c r="G107" s="29">
        <v>30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226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1014</v>
      </c>
    </row>
    <row r="109" ht="26">
      <c r="A109" s="1" t="s">
        <v>229</v>
      </c>
      <c r="E109" s="32" t="s">
        <v>2363</v>
      </c>
    </row>
    <row r="110" ht="37.5">
      <c r="A110" s="1" t="s">
        <v>231</v>
      </c>
      <c r="E110" s="27" t="s">
        <v>1017</v>
      </c>
    </row>
    <row r="111">
      <c r="A111" s="1" t="s">
        <v>221</v>
      </c>
      <c r="B111" s="1">
        <v>26</v>
      </c>
      <c r="C111" s="26" t="s">
        <v>1018</v>
      </c>
      <c r="D111" t="s">
        <v>252</v>
      </c>
      <c r="E111" s="27" t="s">
        <v>1019</v>
      </c>
      <c r="F111" s="28" t="s">
        <v>1015</v>
      </c>
      <c r="G111" s="29">
        <v>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226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1019</v>
      </c>
    </row>
    <row r="113" ht="26">
      <c r="A113" s="1" t="s">
        <v>229</v>
      </c>
      <c r="E113" s="32" t="s">
        <v>2364</v>
      </c>
    </row>
    <row r="114" ht="37.5">
      <c r="A114" s="1" t="s">
        <v>231</v>
      </c>
      <c r="E114" s="27" t="s">
        <v>1020</v>
      </c>
    </row>
    <row r="115">
      <c r="A115" s="1" t="s">
        <v>221</v>
      </c>
      <c r="B115" s="1">
        <v>27</v>
      </c>
      <c r="C115" s="26" t="s">
        <v>1021</v>
      </c>
      <c r="D115" t="s">
        <v>252</v>
      </c>
      <c r="E115" s="27" t="s">
        <v>1022</v>
      </c>
      <c r="F115" s="28" t="s">
        <v>271</v>
      </c>
      <c r="G115" s="29">
        <v>8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226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1022</v>
      </c>
    </row>
    <row r="117" ht="52">
      <c r="A117" s="1" t="s">
        <v>229</v>
      </c>
      <c r="E117" s="32" t="s">
        <v>1300</v>
      </c>
    </row>
    <row r="118">
      <c r="A118" s="1" t="s">
        <v>231</v>
      </c>
      <c r="E118" s="27" t="s">
        <v>2312</v>
      </c>
    </row>
    <row r="119">
      <c r="A119" s="1" t="s">
        <v>221</v>
      </c>
      <c r="B119" s="1">
        <v>28</v>
      </c>
      <c r="C119" s="26" t="s">
        <v>2313</v>
      </c>
      <c r="D119" t="s">
        <v>252</v>
      </c>
      <c r="E119" s="27" t="s">
        <v>2314</v>
      </c>
      <c r="F119" s="28" t="s">
        <v>260</v>
      </c>
      <c r="G119" s="29">
        <v>750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226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2314</v>
      </c>
    </row>
    <row r="121" ht="52">
      <c r="A121" s="1" t="s">
        <v>229</v>
      </c>
      <c r="E121" s="32" t="s">
        <v>1939</v>
      </c>
    </row>
    <row r="122">
      <c r="A122" s="1" t="s">
        <v>231</v>
      </c>
      <c r="E122" s="27" t="s">
        <v>2316</v>
      </c>
    </row>
    <row r="123">
      <c r="A123" s="1" t="s">
        <v>221</v>
      </c>
      <c r="B123" s="1">
        <v>29</v>
      </c>
      <c r="C123" s="26" t="s">
        <v>1025</v>
      </c>
      <c r="D123" t="s">
        <v>252</v>
      </c>
      <c r="E123" s="27" t="s">
        <v>1026</v>
      </c>
      <c r="F123" s="28" t="s">
        <v>271</v>
      </c>
      <c r="G123" s="29">
        <v>15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1026</v>
      </c>
    </row>
    <row r="125" ht="52">
      <c r="A125" s="1" t="s">
        <v>229</v>
      </c>
      <c r="E125" s="32" t="s">
        <v>2365</v>
      </c>
    </row>
    <row r="126" ht="87.5">
      <c r="A126" s="1" t="s">
        <v>231</v>
      </c>
      <c r="E126" s="27" t="s">
        <v>1027</v>
      </c>
    </row>
    <row r="127">
      <c r="A127" s="1" t="s">
        <v>221</v>
      </c>
      <c r="B127" s="1">
        <v>30</v>
      </c>
      <c r="C127" s="26" t="s">
        <v>1028</v>
      </c>
      <c r="D127" t="s">
        <v>252</v>
      </c>
      <c r="E127" s="27" t="s">
        <v>1029</v>
      </c>
      <c r="F127" s="28" t="s">
        <v>271</v>
      </c>
      <c r="G127" s="29">
        <v>2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1029</v>
      </c>
    </row>
    <row r="129" ht="52">
      <c r="A129" s="1" t="s">
        <v>229</v>
      </c>
      <c r="E129" s="32" t="s">
        <v>1269</v>
      </c>
    </row>
    <row r="130" ht="100">
      <c r="A130" s="1" t="s">
        <v>231</v>
      </c>
      <c r="E130" s="27" t="s">
        <v>1031</v>
      </c>
    </row>
    <row r="131">
      <c r="A131" s="1" t="s">
        <v>221</v>
      </c>
      <c r="B131" s="1">
        <v>31</v>
      </c>
      <c r="C131" s="26" t="s">
        <v>1033</v>
      </c>
      <c r="D131" t="s">
        <v>252</v>
      </c>
      <c r="E131" s="27" t="s">
        <v>1034</v>
      </c>
      <c r="F131" s="28" t="s">
        <v>754</v>
      </c>
      <c r="G131" s="29">
        <v>459.12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1034</v>
      </c>
    </row>
    <row r="133" ht="39">
      <c r="A133" s="1" t="s">
        <v>229</v>
      </c>
      <c r="E133" s="32" t="s">
        <v>2366</v>
      </c>
    </row>
    <row r="134" ht="162.5">
      <c r="A134" s="1" t="s">
        <v>231</v>
      </c>
      <c r="E134" s="27" t="s">
        <v>756</v>
      </c>
    </row>
    <row r="135">
      <c r="A135" s="1" t="s">
        <v>221</v>
      </c>
      <c r="B135" s="1">
        <v>32</v>
      </c>
      <c r="C135" s="26" t="s">
        <v>1037</v>
      </c>
      <c r="D135" t="s">
        <v>252</v>
      </c>
      <c r="E135" s="27" t="s">
        <v>1038</v>
      </c>
      <c r="F135" s="28" t="s">
        <v>260</v>
      </c>
      <c r="G135" s="29">
        <v>9565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1038</v>
      </c>
    </row>
    <row r="137" ht="52">
      <c r="A137" s="1" t="s">
        <v>229</v>
      </c>
      <c r="E137" s="32" t="s">
        <v>2367</v>
      </c>
    </row>
    <row r="138" ht="125">
      <c r="A138" s="1" t="s">
        <v>231</v>
      </c>
      <c r="E138" s="27" t="s">
        <v>1040</v>
      </c>
    </row>
    <row r="139">
      <c r="A139" s="1" t="s">
        <v>221</v>
      </c>
      <c r="B139" s="1">
        <v>33</v>
      </c>
      <c r="C139" s="26" t="s">
        <v>1045</v>
      </c>
      <c r="D139" t="s">
        <v>252</v>
      </c>
      <c r="E139" s="27" t="s">
        <v>1046</v>
      </c>
      <c r="F139" s="28" t="s">
        <v>271</v>
      </c>
      <c r="G139" s="29">
        <v>4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1046</v>
      </c>
    </row>
    <row r="141" ht="52">
      <c r="A141" s="1" t="s">
        <v>229</v>
      </c>
      <c r="E141" s="32" t="s">
        <v>2368</v>
      </c>
    </row>
    <row r="142" ht="150">
      <c r="A142" s="1" t="s">
        <v>231</v>
      </c>
      <c r="E142" s="27" t="s">
        <v>1010</v>
      </c>
    </row>
    <row r="143">
      <c r="A143" s="1" t="s">
        <v>221</v>
      </c>
      <c r="B143" s="1">
        <v>34</v>
      </c>
      <c r="C143" s="26" t="s">
        <v>1048</v>
      </c>
      <c r="D143" t="s">
        <v>252</v>
      </c>
      <c r="E143" s="27" t="s">
        <v>1049</v>
      </c>
      <c r="F143" s="28" t="s">
        <v>271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1049</v>
      </c>
    </row>
    <row r="145" ht="52">
      <c r="A145" s="1" t="s">
        <v>229</v>
      </c>
      <c r="E145" s="32" t="s">
        <v>2368</v>
      </c>
    </row>
    <row r="146" ht="125">
      <c r="A146" s="1" t="s">
        <v>231</v>
      </c>
      <c r="E146" s="27" t="s">
        <v>965</v>
      </c>
    </row>
    <row r="147">
      <c r="A147" s="1" t="s">
        <v>221</v>
      </c>
      <c r="B147" s="1">
        <v>35</v>
      </c>
      <c r="C147" s="26" t="s">
        <v>1050</v>
      </c>
      <c r="D147" t="s">
        <v>252</v>
      </c>
      <c r="E147" s="27" t="s">
        <v>1051</v>
      </c>
      <c r="F147" s="28" t="s">
        <v>1052</v>
      </c>
      <c r="G147" s="29">
        <v>120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1051</v>
      </c>
    </row>
    <row r="149" ht="52">
      <c r="A149" s="1" t="s">
        <v>229</v>
      </c>
      <c r="E149" s="32" t="s">
        <v>2369</v>
      </c>
    </row>
    <row r="150" ht="112.5">
      <c r="A150" s="1" t="s">
        <v>231</v>
      </c>
      <c r="E150" s="27" t="s">
        <v>1054</v>
      </c>
    </row>
    <row r="151">
      <c r="A151" s="1" t="s">
        <v>221</v>
      </c>
      <c r="B151" s="1">
        <v>36</v>
      </c>
      <c r="C151" s="26" t="s">
        <v>1055</v>
      </c>
      <c r="D151" t="s">
        <v>252</v>
      </c>
      <c r="E151" s="27" t="s">
        <v>1056</v>
      </c>
      <c r="F151" s="28" t="s">
        <v>271</v>
      </c>
      <c r="G151" s="29">
        <v>120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1056</v>
      </c>
    </row>
    <row r="153" ht="52">
      <c r="A153" s="1" t="s">
        <v>229</v>
      </c>
      <c r="E153" s="32" t="s">
        <v>2369</v>
      </c>
    </row>
    <row r="154" ht="25">
      <c r="A154" s="1" t="s">
        <v>231</v>
      </c>
      <c r="E154" s="27" t="s">
        <v>1058</v>
      </c>
    </row>
    <row r="155">
      <c r="A155" s="1" t="s">
        <v>221</v>
      </c>
      <c r="B155" s="1">
        <v>37</v>
      </c>
      <c r="C155" s="26" t="s">
        <v>1059</v>
      </c>
      <c r="D155" t="s">
        <v>252</v>
      </c>
      <c r="E155" s="27" t="s">
        <v>1060</v>
      </c>
      <c r="F155" s="28" t="s">
        <v>271</v>
      </c>
      <c r="G155" s="29">
        <v>120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1060</v>
      </c>
    </row>
    <row r="157" ht="52">
      <c r="A157" s="1" t="s">
        <v>229</v>
      </c>
      <c r="E157" s="32" t="s">
        <v>2369</v>
      </c>
    </row>
    <row r="158" ht="150">
      <c r="A158" s="1" t="s">
        <v>231</v>
      </c>
      <c r="E158" s="27" t="s">
        <v>962</v>
      </c>
    </row>
    <row r="159">
      <c r="A159" s="1" t="s">
        <v>221</v>
      </c>
      <c r="B159" s="1">
        <v>38</v>
      </c>
      <c r="C159" s="26" t="s">
        <v>1061</v>
      </c>
      <c r="D159" t="s">
        <v>252</v>
      </c>
      <c r="E159" s="27" t="s">
        <v>1062</v>
      </c>
      <c r="F159" s="28" t="s">
        <v>271</v>
      </c>
      <c r="G159" s="29">
        <v>120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1062</v>
      </c>
    </row>
    <row r="161" ht="52">
      <c r="A161" s="1" t="s">
        <v>229</v>
      </c>
      <c r="E161" s="32" t="s">
        <v>2369</v>
      </c>
    </row>
    <row r="162" ht="125">
      <c r="A162" s="1" t="s">
        <v>231</v>
      </c>
      <c r="E162" s="27" t="s">
        <v>965</v>
      </c>
    </row>
    <row r="163">
      <c r="A163" s="1" t="s">
        <v>221</v>
      </c>
      <c r="B163" s="1">
        <v>39</v>
      </c>
      <c r="C163" s="26" t="s">
        <v>1071</v>
      </c>
      <c r="D163" t="s">
        <v>252</v>
      </c>
      <c r="E163" s="27" t="s">
        <v>1072</v>
      </c>
      <c r="F163" s="28" t="s">
        <v>271</v>
      </c>
      <c r="G163" s="29">
        <v>3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1072</v>
      </c>
    </row>
    <row r="165" ht="52">
      <c r="A165" s="1" t="s">
        <v>229</v>
      </c>
      <c r="E165" s="32" t="s">
        <v>2370</v>
      </c>
    </row>
    <row r="166" ht="150">
      <c r="A166" s="1" t="s">
        <v>231</v>
      </c>
      <c r="E166" s="27" t="s">
        <v>962</v>
      </c>
    </row>
    <row r="167">
      <c r="A167" s="1" t="s">
        <v>221</v>
      </c>
      <c r="B167" s="1">
        <v>40</v>
      </c>
      <c r="C167" s="26" t="s">
        <v>1077</v>
      </c>
      <c r="D167" t="s">
        <v>252</v>
      </c>
      <c r="E167" s="27" t="s">
        <v>1078</v>
      </c>
      <c r="F167" s="28" t="s">
        <v>271</v>
      </c>
      <c r="G167" s="29">
        <v>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1078</v>
      </c>
    </row>
    <row r="169" ht="52">
      <c r="A169" s="1" t="s">
        <v>229</v>
      </c>
      <c r="E169" s="32" t="s">
        <v>2370</v>
      </c>
    </row>
    <row r="170" ht="125">
      <c r="A170" s="1" t="s">
        <v>231</v>
      </c>
      <c r="E170" s="27" t="s">
        <v>965</v>
      </c>
    </row>
    <row r="171">
      <c r="A171" s="1" t="s">
        <v>221</v>
      </c>
      <c r="B171" s="1">
        <v>41</v>
      </c>
      <c r="C171" s="26" t="s">
        <v>1084</v>
      </c>
      <c r="D171" t="s">
        <v>252</v>
      </c>
      <c r="E171" s="27" t="s">
        <v>1085</v>
      </c>
      <c r="F171" s="28" t="s">
        <v>271</v>
      </c>
      <c r="G171" s="29">
        <v>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1085</v>
      </c>
    </row>
    <row r="173" ht="52">
      <c r="A173" s="1" t="s">
        <v>229</v>
      </c>
      <c r="E173" s="32" t="s">
        <v>2371</v>
      </c>
    </row>
    <row r="174" ht="150">
      <c r="A174" s="1" t="s">
        <v>231</v>
      </c>
      <c r="E174" s="27" t="s">
        <v>1010</v>
      </c>
    </row>
    <row r="175">
      <c r="A175" s="1" t="s">
        <v>221</v>
      </c>
      <c r="B175" s="1">
        <v>42</v>
      </c>
      <c r="C175" s="26" t="s">
        <v>1087</v>
      </c>
      <c r="D175" t="s">
        <v>252</v>
      </c>
      <c r="E175" s="27" t="s">
        <v>1088</v>
      </c>
      <c r="F175" s="28" t="s">
        <v>271</v>
      </c>
      <c r="G175" s="29">
        <v>2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1088</v>
      </c>
    </row>
    <row r="177" ht="52">
      <c r="A177" s="1" t="s">
        <v>229</v>
      </c>
      <c r="E177" s="32" t="s">
        <v>2371</v>
      </c>
    </row>
    <row r="178" ht="125">
      <c r="A178" s="1" t="s">
        <v>231</v>
      </c>
      <c r="E178" s="27" t="s">
        <v>965</v>
      </c>
    </row>
    <row r="179">
      <c r="A179" s="1" t="s">
        <v>221</v>
      </c>
      <c r="B179" s="1">
        <v>43</v>
      </c>
      <c r="C179" s="26" t="s">
        <v>761</v>
      </c>
      <c r="D179" t="s">
        <v>252</v>
      </c>
      <c r="E179" s="27" t="s">
        <v>762</v>
      </c>
      <c r="F179" s="28" t="s">
        <v>260</v>
      </c>
      <c r="G179" s="29">
        <v>26445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762</v>
      </c>
    </row>
    <row r="181" ht="52">
      <c r="A181" s="1" t="s">
        <v>229</v>
      </c>
      <c r="E181" s="32" t="s">
        <v>2372</v>
      </c>
    </row>
    <row r="182" ht="162.5">
      <c r="A182" s="1" t="s">
        <v>231</v>
      </c>
      <c r="E182" s="27" t="s">
        <v>763</v>
      </c>
    </row>
    <row r="183">
      <c r="A183" s="1" t="s">
        <v>221</v>
      </c>
      <c r="B183" s="1">
        <v>44</v>
      </c>
      <c r="C183" s="26" t="s">
        <v>764</v>
      </c>
      <c r="D183" t="s">
        <v>252</v>
      </c>
      <c r="E183" s="27" t="s">
        <v>765</v>
      </c>
      <c r="F183" s="28" t="s">
        <v>260</v>
      </c>
      <c r="G183" s="29">
        <v>25575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765</v>
      </c>
    </row>
    <row r="185" ht="52">
      <c r="A185" s="1" t="s">
        <v>229</v>
      </c>
      <c r="E185" s="32" t="s">
        <v>2373</v>
      </c>
    </row>
    <row r="186" ht="125">
      <c r="A186" s="1" t="s">
        <v>231</v>
      </c>
      <c r="E186" s="27" t="s">
        <v>766</v>
      </c>
    </row>
    <row r="187">
      <c r="A187" s="1" t="s">
        <v>221</v>
      </c>
      <c r="B187" s="1">
        <v>45</v>
      </c>
      <c r="C187" s="26" t="s">
        <v>1091</v>
      </c>
      <c r="D187" t="s">
        <v>252</v>
      </c>
      <c r="E187" s="27" t="s">
        <v>1092</v>
      </c>
      <c r="F187" s="28" t="s">
        <v>260</v>
      </c>
      <c r="G187" s="29">
        <v>870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226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1092</v>
      </c>
    </row>
    <row r="189" ht="52">
      <c r="A189" s="1" t="s">
        <v>229</v>
      </c>
      <c r="E189" s="32" t="s">
        <v>2374</v>
      </c>
    </row>
    <row r="190" ht="25">
      <c r="A190" s="1" t="s">
        <v>231</v>
      </c>
      <c r="E190" s="27" t="s">
        <v>2375</v>
      </c>
    </row>
    <row r="191">
      <c r="A191" s="1" t="s">
        <v>221</v>
      </c>
      <c r="B191" s="1">
        <v>46</v>
      </c>
      <c r="C191" s="26" t="s">
        <v>1095</v>
      </c>
      <c r="D191" t="s">
        <v>252</v>
      </c>
      <c r="E191" s="27" t="s">
        <v>1096</v>
      </c>
      <c r="F191" s="28" t="s">
        <v>271</v>
      </c>
      <c r="G191" s="29">
        <v>133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1096</v>
      </c>
    </row>
    <row r="193" ht="52">
      <c r="A193" s="1" t="s">
        <v>229</v>
      </c>
      <c r="E193" s="32" t="s">
        <v>2376</v>
      </c>
    </row>
    <row r="194" ht="150">
      <c r="A194" s="1" t="s">
        <v>231</v>
      </c>
      <c r="E194" s="27" t="s">
        <v>1010</v>
      </c>
    </row>
    <row r="195">
      <c r="A195" s="1" t="s">
        <v>221</v>
      </c>
      <c r="B195" s="1">
        <v>47</v>
      </c>
      <c r="C195" s="26" t="s">
        <v>1098</v>
      </c>
      <c r="D195" t="s">
        <v>252</v>
      </c>
      <c r="E195" s="27" t="s">
        <v>1099</v>
      </c>
      <c r="F195" s="28" t="s">
        <v>271</v>
      </c>
      <c r="G195" s="29">
        <v>133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1099</v>
      </c>
    </row>
    <row r="197" ht="52">
      <c r="A197" s="1" t="s">
        <v>229</v>
      </c>
      <c r="E197" s="32" t="s">
        <v>2376</v>
      </c>
    </row>
    <row r="198" ht="125">
      <c r="A198" s="1" t="s">
        <v>231</v>
      </c>
      <c r="E198" s="27" t="s">
        <v>965</v>
      </c>
    </row>
    <row r="199">
      <c r="A199" s="1" t="s">
        <v>221</v>
      </c>
      <c r="B199" s="1">
        <v>48</v>
      </c>
      <c r="C199" s="26" t="s">
        <v>1100</v>
      </c>
      <c r="D199" t="s">
        <v>252</v>
      </c>
      <c r="E199" s="27" t="s">
        <v>1101</v>
      </c>
      <c r="F199" s="28" t="s">
        <v>271</v>
      </c>
      <c r="G199" s="29">
        <v>4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1101</v>
      </c>
    </row>
    <row r="201" ht="52">
      <c r="A201" s="1" t="s">
        <v>229</v>
      </c>
      <c r="E201" s="32" t="s">
        <v>2377</v>
      </c>
    </row>
    <row r="202" ht="150">
      <c r="A202" s="1" t="s">
        <v>231</v>
      </c>
      <c r="E202" s="27" t="s">
        <v>1010</v>
      </c>
    </row>
    <row r="203">
      <c r="A203" s="1" t="s">
        <v>221</v>
      </c>
      <c r="B203" s="1">
        <v>49</v>
      </c>
      <c r="C203" s="26" t="s">
        <v>1103</v>
      </c>
      <c r="D203" t="s">
        <v>252</v>
      </c>
      <c r="E203" s="27" t="s">
        <v>1104</v>
      </c>
      <c r="F203" s="28" t="s">
        <v>271</v>
      </c>
      <c r="G203" s="29">
        <v>4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1104</v>
      </c>
    </row>
    <row r="205" ht="52">
      <c r="A205" s="1" t="s">
        <v>229</v>
      </c>
      <c r="E205" s="32" t="s">
        <v>2377</v>
      </c>
    </row>
    <row r="206" ht="125">
      <c r="A206" s="1" t="s">
        <v>231</v>
      </c>
      <c r="E206" s="27" t="s">
        <v>965</v>
      </c>
    </row>
    <row r="207">
      <c r="A207" s="1" t="s">
        <v>221</v>
      </c>
      <c r="B207" s="1">
        <v>50</v>
      </c>
      <c r="C207" s="26" t="s">
        <v>1105</v>
      </c>
      <c r="D207" t="s">
        <v>252</v>
      </c>
      <c r="E207" s="27" t="s">
        <v>1106</v>
      </c>
      <c r="F207" s="28" t="s">
        <v>271</v>
      </c>
      <c r="G207" s="29">
        <v>30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1106</v>
      </c>
    </row>
    <row r="209" ht="52">
      <c r="A209" s="1" t="s">
        <v>229</v>
      </c>
      <c r="E209" s="32" t="s">
        <v>2378</v>
      </c>
    </row>
    <row r="210" ht="150">
      <c r="A210" s="1" t="s">
        <v>231</v>
      </c>
      <c r="E210" s="27" t="s">
        <v>1010</v>
      </c>
    </row>
    <row r="211">
      <c r="A211" s="1" t="s">
        <v>221</v>
      </c>
      <c r="B211" s="1">
        <v>51</v>
      </c>
      <c r="C211" s="26" t="s">
        <v>1108</v>
      </c>
      <c r="D211" t="s">
        <v>252</v>
      </c>
      <c r="E211" s="27" t="s">
        <v>1109</v>
      </c>
      <c r="F211" s="28" t="s">
        <v>271</v>
      </c>
      <c r="G211" s="29">
        <v>30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1109</v>
      </c>
    </row>
    <row r="213" ht="52">
      <c r="A213" s="1" t="s">
        <v>229</v>
      </c>
      <c r="E213" s="32" t="s">
        <v>2378</v>
      </c>
    </row>
    <row r="214" ht="125">
      <c r="A214" s="1" t="s">
        <v>231</v>
      </c>
      <c r="E214" s="27" t="s">
        <v>965</v>
      </c>
    </row>
    <row r="215">
      <c r="A215" s="1" t="s">
        <v>221</v>
      </c>
      <c r="B215" s="1">
        <v>52</v>
      </c>
      <c r="C215" s="26" t="s">
        <v>1142</v>
      </c>
      <c r="D215" t="s">
        <v>252</v>
      </c>
      <c r="E215" s="27" t="s">
        <v>1143</v>
      </c>
      <c r="F215" s="28" t="s">
        <v>1144</v>
      </c>
      <c r="G215" s="29">
        <v>14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1143</v>
      </c>
    </row>
    <row r="217" ht="52">
      <c r="A217" s="1" t="s">
        <v>229</v>
      </c>
      <c r="E217" s="32" t="s">
        <v>1963</v>
      </c>
    </row>
    <row r="218" ht="137.5">
      <c r="A218" s="1" t="s">
        <v>231</v>
      </c>
      <c r="E218" s="27" t="s">
        <v>1146</v>
      </c>
    </row>
    <row r="219">
      <c r="A219" s="1" t="s">
        <v>221</v>
      </c>
      <c r="B219" s="1">
        <v>53</v>
      </c>
      <c r="C219" s="26" t="s">
        <v>1110</v>
      </c>
      <c r="D219" t="s">
        <v>252</v>
      </c>
      <c r="E219" s="27" t="s">
        <v>1111</v>
      </c>
      <c r="F219" s="28" t="s">
        <v>260</v>
      </c>
      <c r="G219" s="29">
        <v>26445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1111</v>
      </c>
    </row>
    <row r="221" ht="52">
      <c r="A221" s="1" t="s">
        <v>229</v>
      </c>
      <c r="E221" s="32" t="s">
        <v>2379</v>
      </c>
    </row>
    <row r="222" ht="137.5">
      <c r="A222" s="1" t="s">
        <v>231</v>
      </c>
      <c r="E222" s="27" t="s">
        <v>1113</v>
      </c>
    </row>
    <row r="223">
      <c r="A223" s="1" t="s">
        <v>221</v>
      </c>
      <c r="B223" s="1">
        <v>54</v>
      </c>
      <c r="C223" s="26" t="s">
        <v>1114</v>
      </c>
      <c r="D223" t="s">
        <v>252</v>
      </c>
      <c r="E223" s="27" t="s">
        <v>1115</v>
      </c>
      <c r="F223" s="28" t="s">
        <v>271</v>
      </c>
      <c r="G223" s="29">
        <v>16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1115</v>
      </c>
    </row>
    <row r="225" ht="52">
      <c r="A225" s="1" t="s">
        <v>229</v>
      </c>
      <c r="E225" s="32" t="s">
        <v>1246</v>
      </c>
    </row>
    <row r="226" ht="75">
      <c r="A226" s="1" t="s">
        <v>231</v>
      </c>
      <c r="E226" s="27" t="s">
        <v>273</v>
      </c>
    </row>
    <row r="227">
      <c r="A227" s="1" t="s">
        <v>221</v>
      </c>
      <c r="B227" s="1">
        <v>57</v>
      </c>
      <c r="C227" s="26" t="s">
        <v>1117</v>
      </c>
      <c r="D227" t="s">
        <v>252</v>
      </c>
      <c r="E227" s="27" t="s">
        <v>1118</v>
      </c>
      <c r="F227" s="28" t="s">
        <v>271</v>
      </c>
      <c r="G227" s="29">
        <v>12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252</v>
      </c>
    </row>
    <row r="229" ht="26">
      <c r="A229" s="1" t="s">
        <v>229</v>
      </c>
      <c r="E229" s="32" t="s">
        <v>2380</v>
      </c>
    </row>
    <row r="230" ht="150">
      <c r="A230" s="1" t="s">
        <v>231</v>
      </c>
      <c r="E230" s="27" t="s">
        <v>962</v>
      </c>
    </row>
    <row r="231">
      <c r="A231" s="1" t="s">
        <v>221</v>
      </c>
      <c r="B231" s="1">
        <v>58</v>
      </c>
      <c r="C231" s="26" t="s">
        <v>1120</v>
      </c>
      <c r="D231" t="s">
        <v>252</v>
      </c>
      <c r="E231" s="27" t="s">
        <v>1121</v>
      </c>
      <c r="F231" s="28" t="s">
        <v>271</v>
      </c>
      <c r="G231" s="29">
        <v>12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252</v>
      </c>
    </row>
    <row r="233" ht="26">
      <c r="A233" s="1" t="s">
        <v>229</v>
      </c>
      <c r="E233" s="32" t="s">
        <v>2380</v>
      </c>
    </row>
    <row r="234" ht="125">
      <c r="A234" s="1" t="s">
        <v>231</v>
      </c>
      <c r="E234" s="27" t="s">
        <v>965</v>
      </c>
    </row>
    <row r="235">
      <c r="A235" s="1" t="s">
        <v>221</v>
      </c>
      <c r="B235" s="1">
        <v>59</v>
      </c>
      <c r="C235" s="26" t="s">
        <v>1132</v>
      </c>
      <c r="D235" t="s">
        <v>252</v>
      </c>
      <c r="E235" s="27" t="s">
        <v>1133</v>
      </c>
      <c r="F235" s="28" t="s">
        <v>271</v>
      </c>
      <c r="G235" s="29">
        <v>3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252</v>
      </c>
    </row>
    <row r="237" ht="26">
      <c r="A237" s="1" t="s">
        <v>229</v>
      </c>
      <c r="E237" s="32" t="s">
        <v>2336</v>
      </c>
    </row>
    <row r="238" ht="150">
      <c r="A238" s="1" t="s">
        <v>231</v>
      </c>
      <c r="E238" s="27" t="s">
        <v>962</v>
      </c>
    </row>
    <row r="239">
      <c r="A239" s="1" t="s">
        <v>221</v>
      </c>
      <c r="B239" s="1">
        <v>60</v>
      </c>
      <c r="C239" s="26" t="s">
        <v>1135</v>
      </c>
      <c r="D239" t="s">
        <v>252</v>
      </c>
      <c r="E239" s="27" t="s">
        <v>1136</v>
      </c>
      <c r="F239" s="28" t="s">
        <v>271</v>
      </c>
      <c r="G239" s="29">
        <v>3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227</v>
      </c>
      <c r="E240" s="27" t="s">
        <v>252</v>
      </c>
    </row>
    <row r="241" ht="26">
      <c r="A241" s="1" t="s">
        <v>229</v>
      </c>
      <c r="E241" s="32" t="s">
        <v>2336</v>
      </c>
    </row>
    <row r="242" ht="125">
      <c r="A242" s="1" t="s">
        <v>231</v>
      </c>
      <c r="E242" s="27" t="s">
        <v>965</v>
      </c>
    </row>
    <row r="243">
      <c r="A243" s="1" t="s">
        <v>221</v>
      </c>
      <c r="B243" s="1">
        <v>61</v>
      </c>
      <c r="C243" s="26" t="s">
        <v>1137</v>
      </c>
      <c r="D243" t="s">
        <v>252</v>
      </c>
      <c r="E243" s="27" t="s">
        <v>1138</v>
      </c>
      <c r="F243" s="28" t="s">
        <v>271</v>
      </c>
      <c r="G243" s="29">
        <v>3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227</v>
      </c>
      <c r="E244" s="27" t="s">
        <v>252</v>
      </c>
    </row>
    <row r="245" ht="26">
      <c r="A245" s="1" t="s">
        <v>229</v>
      </c>
      <c r="E245" s="32" t="s">
        <v>2336</v>
      </c>
    </row>
    <row r="246" ht="150">
      <c r="A246" s="1" t="s">
        <v>231</v>
      </c>
      <c r="E246" s="27" t="s">
        <v>962</v>
      </c>
    </row>
    <row r="247">
      <c r="A247" s="1" t="s">
        <v>221</v>
      </c>
      <c r="B247" s="1">
        <v>62</v>
      </c>
      <c r="C247" s="26" t="s">
        <v>1140</v>
      </c>
      <c r="D247" t="s">
        <v>252</v>
      </c>
      <c r="E247" s="27" t="s">
        <v>1141</v>
      </c>
      <c r="F247" s="28" t="s">
        <v>271</v>
      </c>
      <c r="G247" s="29">
        <v>3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252</v>
      </c>
    </row>
    <row r="249" ht="26">
      <c r="A249" s="1" t="s">
        <v>229</v>
      </c>
      <c r="E249" s="32" t="s">
        <v>2336</v>
      </c>
    </row>
    <row r="250" ht="125">
      <c r="A250" s="1" t="s">
        <v>231</v>
      </c>
      <c r="E250" s="27" t="s">
        <v>965</v>
      </c>
    </row>
    <row r="251">
      <c r="A251" s="1" t="s">
        <v>221</v>
      </c>
      <c r="B251" s="1">
        <v>63</v>
      </c>
      <c r="C251" s="26" t="s">
        <v>1127</v>
      </c>
      <c r="D251" t="s">
        <v>252</v>
      </c>
      <c r="E251" s="27" t="s">
        <v>1128</v>
      </c>
      <c r="F251" s="28" t="s">
        <v>271</v>
      </c>
      <c r="G251" s="29">
        <v>12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252</v>
      </c>
    </row>
    <row r="253" ht="26">
      <c r="A253" s="1" t="s">
        <v>229</v>
      </c>
      <c r="E253" s="32" t="s">
        <v>2380</v>
      </c>
    </row>
    <row r="254" ht="150">
      <c r="A254" s="1" t="s">
        <v>231</v>
      </c>
      <c r="E254" s="27" t="s">
        <v>962</v>
      </c>
    </row>
    <row r="255">
      <c r="A255" s="1" t="s">
        <v>221</v>
      </c>
      <c r="B255" s="1">
        <v>64</v>
      </c>
      <c r="C255" s="26" t="s">
        <v>1130</v>
      </c>
      <c r="D255" t="s">
        <v>252</v>
      </c>
      <c r="E255" s="27" t="s">
        <v>1131</v>
      </c>
      <c r="F255" s="28" t="s">
        <v>271</v>
      </c>
      <c r="G255" s="29">
        <v>12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252</v>
      </c>
    </row>
    <row r="257" ht="26">
      <c r="A257" s="1" t="s">
        <v>229</v>
      </c>
      <c r="E257" s="32" t="s">
        <v>2380</v>
      </c>
    </row>
    <row r="258" ht="125">
      <c r="A258" s="1" t="s">
        <v>231</v>
      </c>
      <c r="E258" s="27" t="s">
        <v>965</v>
      </c>
    </row>
    <row r="259">
      <c r="A259" s="1" t="s">
        <v>221</v>
      </c>
      <c r="B259" s="1">
        <v>65</v>
      </c>
      <c r="C259" s="26" t="s">
        <v>1122</v>
      </c>
      <c r="D259" t="s">
        <v>252</v>
      </c>
      <c r="E259" s="27" t="s">
        <v>1123</v>
      </c>
      <c r="F259" s="28" t="s">
        <v>271</v>
      </c>
      <c r="G259" s="29">
        <v>120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252</v>
      </c>
    </row>
    <row r="261" ht="26">
      <c r="A261" s="1" t="s">
        <v>229</v>
      </c>
      <c r="E261" s="32" t="s">
        <v>2381</v>
      </c>
    </row>
    <row r="262" ht="150">
      <c r="A262" s="1" t="s">
        <v>231</v>
      </c>
      <c r="E262" s="27" t="s">
        <v>962</v>
      </c>
    </row>
    <row r="263">
      <c r="A263" s="1" t="s">
        <v>221</v>
      </c>
      <c r="B263" s="1">
        <v>66</v>
      </c>
      <c r="C263" s="26" t="s">
        <v>1125</v>
      </c>
      <c r="D263" t="s">
        <v>252</v>
      </c>
      <c r="E263" s="27" t="s">
        <v>1126</v>
      </c>
      <c r="F263" s="28" t="s">
        <v>271</v>
      </c>
      <c r="G263" s="29">
        <v>120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252</v>
      </c>
    </row>
    <row r="265" ht="26">
      <c r="A265" s="1" t="s">
        <v>229</v>
      </c>
      <c r="E265" s="32" t="s">
        <v>2381</v>
      </c>
    </row>
    <row r="266" ht="125">
      <c r="A266" s="1" t="s">
        <v>231</v>
      </c>
      <c r="E266" s="27" t="s">
        <v>965</v>
      </c>
    </row>
    <row r="267" ht="13">
      <c r="A267" s="1" t="s">
        <v>218</v>
      </c>
      <c r="C267" s="22" t="s">
        <v>199</v>
      </c>
      <c r="E267" s="23" t="s">
        <v>1157</v>
      </c>
      <c r="L267" s="24">
        <f>SUMIFS(L268:L275,A268:A275,"P")</f>
        <v>0</v>
      </c>
      <c r="M267" s="24">
        <f>SUMIFS(M268:M275,A268:A275,"P")</f>
        <v>0</v>
      </c>
      <c r="N267" s="25"/>
    </row>
    <row r="268">
      <c r="A268" s="1" t="s">
        <v>221</v>
      </c>
      <c r="B268" s="1">
        <v>55</v>
      </c>
      <c r="C268" s="26" t="s">
        <v>714</v>
      </c>
      <c r="D268" t="s">
        <v>252</v>
      </c>
      <c r="E268" s="27" t="s">
        <v>715</v>
      </c>
      <c r="F268" s="28" t="s">
        <v>716</v>
      </c>
      <c r="G268" s="29">
        <v>64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715</v>
      </c>
    </row>
    <row r="270" ht="52">
      <c r="A270" s="1" t="s">
        <v>229</v>
      </c>
      <c r="E270" s="32" t="s">
        <v>2343</v>
      </c>
    </row>
    <row r="271" ht="112.5">
      <c r="A271" s="1" t="s">
        <v>231</v>
      </c>
      <c r="E271" s="27" t="s">
        <v>718</v>
      </c>
    </row>
    <row r="272">
      <c r="A272" s="1" t="s">
        <v>221</v>
      </c>
      <c r="B272" s="1">
        <v>56</v>
      </c>
      <c r="C272" s="26" t="s">
        <v>1159</v>
      </c>
      <c r="D272" t="s">
        <v>252</v>
      </c>
      <c r="E272" s="27" t="s">
        <v>1160</v>
      </c>
      <c r="F272" s="28" t="s">
        <v>716</v>
      </c>
      <c r="G272" s="29">
        <v>64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226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1160</v>
      </c>
    </row>
    <row r="274" ht="52">
      <c r="A274" s="1" t="s">
        <v>229</v>
      </c>
      <c r="E274" s="32" t="s">
        <v>2343</v>
      </c>
    </row>
    <row r="275" ht="37.5">
      <c r="A275" s="1" t="s">
        <v>231</v>
      </c>
      <c r="E275" s="27" t="s">
        <v>1162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COUNTIFS(L8:L58,"=0",A8:A58,"P")+COUNTIFS(L8:L58,"",A8:A58,"P")+SUM(Q8:Q58)</f>
        <v>0</v>
      </c>
    </row>
    <row r="8" ht="13">
      <c r="A8" s="1" t="s">
        <v>216</v>
      </c>
      <c r="C8" s="22" t="s">
        <v>2382</v>
      </c>
      <c r="E8" s="23" t="s">
        <v>67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249</v>
      </c>
      <c r="E9" s="23" t="s">
        <v>1955</v>
      </c>
      <c r="L9" s="24">
        <f>SUMIFS(L10:L57,A10:A57,"P")</f>
        <v>0</v>
      </c>
      <c r="M9" s="24">
        <f>SUMIFS(M10:M57,A10:A57,"P")</f>
        <v>0</v>
      </c>
      <c r="N9" s="25"/>
    </row>
    <row r="10">
      <c r="A10" s="1" t="s">
        <v>221</v>
      </c>
      <c r="B10" s="1">
        <v>1</v>
      </c>
      <c r="C10" s="26" t="s">
        <v>1071</v>
      </c>
      <c r="D10" t="s">
        <v>252</v>
      </c>
      <c r="E10" s="27" t="s">
        <v>1072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1072</v>
      </c>
    </row>
    <row r="12" ht="52">
      <c r="A12" s="1" t="s">
        <v>229</v>
      </c>
      <c r="E12" s="32" t="s">
        <v>1966</v>
      </c>
    </row>
    <row r="13" ht="150">
      <c r="A13" s="1" t="s">
        <v>231</v>
      </c>
      <c r="E13" s="27" t="s">
        <v>962</v>
      </c>
    </row>
    <row r="14">
      <c r="A14" s="1" t="s">
        <v>221</v>
      </c>
      <c r="B14" s="1">
        <v>2</v>
      </c>
      <c r="C14" s="26" t="s">
        <v>1077</v>
      </c>
      <c r="D14" t="s">
        <v>252</v>
      </c>
      <c r="E14" s="27" t="s">
        <v>1078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1078</v>
      </c>
    </row>
    <row r="16" ht="52">
      <c r="A16" s="1" t="s">
        <v>229</v>
      </c>
      <c r="E16" s="32" t="s">
        <v>1966</v>
      </c>
    </row>
    <row r="17" ht="125">
      <c r="A17" s="1" t="s">
        <v>231</v>
      </c>
      <c r="E17" s="27" t="s">
        <v>965</v>
      </c>
    </row>
    <row r="18" ht="25">
      <c r="A18" s="1" t="s">
        <v>221</v>
      </c>
      <c r="B18" s="1">
        <v>3</v>
      </c>
      <c r="C18" s="26" t="s">
        <v>2266</v>
      </c>
      <c r="D18" t="s">
        <v>252</v>
      </c>
      <c r="E18" s="27" t="s">
        <v>2267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227</v>
      </c>
      <c r="E19" s="27" t="s">
        <v>2267</v>
      </c>
    </row>
    <row r="20" ht="52">
      <c r="A20" s="1" t="s">
        <v>229</v>
      </c>
      <c r="E20" s="32" t="s">
        <v>1966</v>
      </c>
    </row>
    <row r="21" ht="150">
      <c r="A21" s="1" t="s">
        <v>231</v>
      </c>
      <c r="E21" s="27" t="s">
        <v>962</v>
      </c>
    </row>
    <row r="22">
      <c r="A22" s="1" t="s">
        <v>221</v>
      </c>
      <c r="B22" s="1">
        <v>4</v>
      </c>
      <c r="C22" s="26" t="s">
        <v>1877</v>
      </c>
      <c r="D22" t="s">
        <v>252</v>
      </c>
      <c r="E22" s="27" t="s">
        <v>1878</v>
      </c>
      <c r="F22" s="28" t="s">
        <v>271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1878</v>
      </c>
    </row>
    <row r="24" ht="52">
      <c r="A24" s="1" t="s">
        <v>229</v>
      </c>
      <c r="E24" s="32" t="s">
        <v>1966</v>
      </c>
    </row>
    <row r="25" ht="137.5">
      <c r="A25" s="1" t="s">
        <v>231</v>
      </c>
      <c r="E25" s="27" t="s">
        <v>1407</v>
      </c>
    </row>
    <row r="26">
      <c r="A26" s="1" t="s">
        <v>221</v>
      </c>
      <c r="B26" s="1">
        <v>5</v>
      </c>
      <c r="C26" s="26" t="s">
        <v>2268</v>
      </c>
      <c r="D26" t="s">
        <v>252</v>
      </c>
      <c r="E26" s="27" t="s">
        <v>2269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2269</v>
      </c>
    </row>
    <row r="28" ht="52">
      <c r="A28" s="1" t="s">
        <v>229</v>
      </c>
      <c r="E28" s="32" t="s">
        <v>1966</v>
      </c>
    </row>
    <row r="29" ht="150">
      <c r="A29" s="1" t="s">
        <v>231</v>
      </c>
      <c r="E29" s="27" t="s">
        <v>1288</v>
      </c>
    </row>
    <row r="30">
      <c r="A30" s="1" t="s">
        <v>221</v>
      </c>
      <c r="B30" s="1">
        <v>6</v>
      </c>
      <c r="C30" s="26" t="s">
        <v>1923</v>
      </c>
      <c r="D30" t="s">
        <v>252</v>
      </c>
      <c r="E30" s="27" t="s">
        <v>1924</v>
      </c>
      <c r="F30" s="28" t="s">
        <v>271</v>
      </c>
      <c r="G30" s="29">
        <v>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1924</v>
      </c>
    </row>
    <row r="32" ht="52">
      <c r="A32" s="1" t="s">
        <v>229</v>
      </c>
      <c r="E32" s="32" t="s">
        <v>1272</v>
      </c>
    </row>
    <row r="33" ht="150">
      <c r="A33" s="1" t="s">
        <v>231</v>
      </c>
      <c r="E33" s="27" t="s">
        <v>962</v>
      </c>
    </row>
    <row r="34">
      <c r="A34" s="1" t="s">
        <v>221</v>
      </c>
      <c r="B34" s="1">
        <v>7</v>
      </c>
      <c r="C34" s="26" t="s">
        <v>1928</v>
      </c>
      <c r="D34" t="s">
        <v>252</v>
      </c>
      <c r="E34" s="27" t="s">
        <v>1929</v>
      </c>
      <c r="F34" s="28" t="s">
        <v>271</v>
      </c>
      <c r="G34" s="29">
        <v>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1929</v>
      </c>
    </row>
    <row r="36" ht="52">
      <c r="A36" s="1" t="s">
        <v>229</v>
      </c>
      <c r="E36" s="32" t="s">
        <v>1272</v>
      </c>
    </row>
    <row r="37" ht="125">
      <c r="A37" s="1" t="s">
        <v>231</v>
      </c>
      <c r="E37" s="27" t="s">
        <v>965</v>
      </c>
    </row>
    <row r="38">
      <c r="A38" s="1" t="s">
        <v>221</v>
      </c>
      <c r="B38" s="1">
        <v>8</v>
      </c>
      <c r="C38" s="26" t="s">
        <v>2270</v>
      </c>
      <c r="D38" t="s">
        <v>252</v>
      </c>
      <c r="E38" s="27" t="s">
        <v>2271</v>
      </c>
      <c r="F38" s="28" t="s">
        <v>271</v>
      </c>
      <c r="G38" s="29">
        <v>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2271</v>
      </c>
    </row>
    <row r="40" ht="52">
      <c r="A40" s="1" t="s">
        <v>229</v>
      </c>
      <c r="E40" s="32" t="s">
        <v>1165</v>
      </c>
    </row>
    <row r="41" ht="150">
      <c r="A41" s="1" t="s">
        <v>231</v>
      </c>
      <c r="E41" s="27" t="s">
        <v>962</v>
      </c>
    </row>
    <row r="42">
      <c r="A42" s="1" t="s">
        <v>221</v>
      </c>
      <c r="B42" s="1">
        <v>9</v>
      </c>
      <c r="C42" s="26" t="s">
        <v>2272</v>
      </c>
      <c r="D42" t="s">
        <v>252</v>
      </c>
      <c r="E42" s="27" t="s">
        <v>2273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2273</v>
      </c>
    </row>
    <row r="44" ht="52">
      <c r="A44" s="1" t="s">
        <v>229</v>
      </c>
      <c r="E44" s="32" t="s">
        <v>1165</v>
      </c>
    </row>
    <row r="45" ht="125">
      <c r="A45" s="1" t="s">
        <v>231</v>
      </c>
      <c r="E45" s="27" t="s">
        <v>965</v>
      </c>
    </row>
    <row r="46">
      <c r="A46" s="1" t="s">
        <v>221</v>
      </c>
      <c r="B46" s="1">
        <v>10</v>
      </c>
      <c r="C46" s="26" t="s">
        <v>2274</v>
      </c>
      <c r="D46" t="s">
        <v>252</v>
      </c>
      <c r="E46" s="27" t="s">
        <v>2275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2275</v>
      </c>
    </row>
    <row r="48" ht="52">
      <c r="A48" s="1" t="s">
        <v>229</v>
      </c>
      <c r="E48" s="32" t="s">
        <v>1165</v>
      </c>
    </row>
    <row r="49">
      <c r="A49" s="1" t="s">
        <v>231</v>
      </c>
      <c r="E49" s="27" t="s">
        <v>2276</v>
      </c>
    </row>
    <row r="50">
      <c r="A50" s="1" t="s">
        <v>221</v>
      </c>
      <c r="B50" s="1">
        <v>11</v>
      </c>
      <c r="C50" s="26" t="s">
        <v>714</v>
      </c>
      <c r="D50" t="s">
        <v>252</v>
      </c>
      <c r="E50" s="27" t="s">
        <v>715</v>
      </c>
      <c r="F50" s="28" t="s">
        <v>716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715</v>
      </c>
    </row>
    <row r="52" ht="52">
      <c r="A52" s="1" t="s">
        <v>229</v>
      </c>
      <c r="E52" s="32" t="s">
        <v>1300</v>
      </c>
    </row>
    <row r="53" ht="112.5">
      <c r="A53" s="1" t="s">
        <v>231</v>
      </c>
      <c r="E53" s="27" t="s">
        <v>718</v>
      </c>
    </row>
    <row r="54">
      <c r="A54" s="1" t="s">
        <v>221</v>
      </c>
      <c r="B54" s="1">
        <v>12</v>
      </c>
      <c r="C54" s="26" t="s">
        <v>1254</v>
      </c>
      <c r="D54" t="s">
        <v>252</v>
      </c>
      <c r="E54" s="27" t="s">
        <v>1255</v>
      </c>
      <c r="F54" s="28" t="s">
        <v>271</v>
      </c>
      <c r="G54" s="29">
        <v>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1255</v>
      </c>
    </row>
    <row r="56" ht="52">
      <c r="A56" s="1" t="s">
        <v>229</v>
      </c>
      <c r="E56" s="32" t="s">
        <v>1165</v>
      </c>
    </row>
    <row r="57">
      <c r="A57" s="1" t="s">
        <v>231</v>
      </c>
      <c r="E57" s="27" t="s">
        <v>1256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COUNTIFS(L8:L142,"=0",A8:A142,"P")+COUNTIFS(L8:L142,"",A8:A142,"P")+SUM(Q8:Q142)</f>
        <v>0</v>
      </c>
    </row>
    <row r="8" ht="13">
      <c r="A8" s="1" t="s">
        <v>216</v>
      </c>
      <c r="C8" s="22" t="s">
        <v>2383</v>
      </c>
      <c r="E8" s="23" t="s">
        <v>71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2384</v>
      </c>
      <c r="E9" s="23" t="s">
        <v>2385</v>
      </c>
      <c r="L9" s="24">
        <f>SUMIFS(L10:L141,A10:A141,"P")</f>
        <v>0</v>
      </c>
      <c r="M9" s="24">
        <f>SUMIFS(M10:M141,A10:A141,"P")</f>
        <v>0</v>
      </c>
      <c r="N9" s="25"/>
    </row>
    <row r="10">
      <c r="A10" s="1" t="s">
        <v>221</v>
      </c>
      <c r="B10" s="1">
        <v>1</v>
      </c>
      <c r="C10" s="26" t="s">
        <v>2386</v>
      </c>
      <c r="D10" t="s">
        <v>252</v>
      </c>
      <c r="E10" s="27" t="s">
        <v>2387</v>
      </c>
      <c r="F10" s="28" t="s">
        <v>271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740</v>
      </c>
    </row>
    <row r="13" ht="75">
      <c r="A13" s="1" t="s">
        <v>231</v>
      </c>
      <c r="E13" s="27" t="s">
        <v>2388</v>
      </c>
    </row>
    <row r="14" ht="25">
      <c r="A14" s="1" t="s">
        <v>221</v>
      </c>
      <c r="B14" s="1">
        <v>2</v>
      </c>
      <c r="C14" s="26" t="s">
        <v>2083</v>
      </c>
      <c r="D14" t="s">
        <v>252</v>
      </c>
      <c r="E14" s="27" t="s">
        <v>2084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2084</v>
      </c>
    </row>
    <row r="16" ht="26">
      <c r="A16" s="1" t="s">
        <v>229</v>
      </c>
      <c r="E16" s="32" t="s">
        <v>380</v>
      </c>
    </row>
    <row r="17" ht="75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1281</v>
      </c>
      <c r="D18" t="s">
        <v>252</v>
      </c>
      <c r="E18" s="27" t="s">
        <v>1282</v>
      </c>
      <c r="F18" s="28" t="s">
        <v>260</v>
      </c>
      <c r="G18" s="29">
        <v>20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1282</v>
      </c>
    </row>
    <row r="20" ht="26">
      <c r="A20" s="1" t="s">
        <v>229</v>
      </c>
      <c r="E20" s="32" t="s">
        <v>2389</v>
      </c>
    </row>
    <row r="21" ht="75">
      <c r="A21" s="1" t="s">
        <v>231</v>
      </c>
      <c r="E21" s="27" t="s">
        <v>295</v>
      </c>
    </row>
    <row r="22" ht="25">
      <c r="A22" s="1" t="s">
        <v>221</v>
      </c>
      <c r="B22" s="1">
        <v>4</v>
      </c>
      <c r="C22" s="26" t="s">
        <v>2390</v>
      </c>
      <c r="D22" t="s">
        <v>252</v>
      </c>
      <c r="E22" s="27" t="s">
        <v>2391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227</v>
      </c>
      <c r="E23" s="27" t="s">
        <v>2391</v>
      </c>
    </row>
    <row r="24" ht="26">
      <c r="A24" s="1" t="s">
        <v>229</v>
      </c>
      <c r="E24" s="32" t="s">
        <v>841</v>
      </c>
    </row>
    <row r="25" ht="87.5">
      <c r="A25" s="1" t="s">
        <v>231</v>
      </c>
      <c r="E25" s="27" t="s">
        <v>1227</v>
      </c>
    </row>
    <row r="26" ht="25">
      <c r="A26" s="1" t="s">
        <v>221</v>
      </c>
      <c r="B26" s="1">
        <v>5</v>
      </c>
      <c r="C26" s="26" t="s">
        <v>2094</v>
      </c>
      <c r="D26" t="s">
        <v>252</v>
      </c>
      <c r="E26" s="27" t="s">
        <v>2095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2095</v>
      </c>
    </row>
    <row r="28" ht="26">
      <c r="A28" s="1" t="s">
        <v>229</v>
      </c>
      <c r="E28" s="32" t="s">
        <v>387</v>
      </c>
    </row>
    <row r="29" ht="87.5">
      <c r="A29" s="1" t="s">
        <v>231</v>
      </c>
      <c r="E29" s="27" t="s">
        <v>1227</v>
      </c>
    </row>
    <row r="30" ht="25">
      <c r="A30" s="1" t="s">
        <v>221</v>
      </c>
      <c r="B30" s="1">
        <v>6</v>
      </c>
      <c r="C30" s="26" t="s">
        <v>2392</v>
      </c>
      <c r="D30" t="s">
        <v>252</v>
      </c>
      <c r="E30" s="27" t="s">
        <v>2393</v>
      </c>
      <c r="F30" s="28" t="s">
        <v>271</v>
      </c>
      <c r="G30" s="29">
        <v>18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2393</v>
      </c>
    </row>
    <row r="32" ht="26">
      <c r="A32" s="1" t="s">
        <v>229</v>
      </c>
      <c r="E32" s="32" t="s">
        <v>2394</v>
      </c>
    </row>
    <row r="33" ht="87.5">
      <c r="A33" s="1" t="s">
        <v>231</v>
      </c>
      <c r="E33" s="27" t="s">
        <v>1227</v>
      </c>
    </row>
    <row r="34">
      <c r="A34" s="1" t="s">
        <v>221</v>
      </c>
      <c r="B34" s="1">
        <v>7</v>
      </c>
      <c r="C34" s="26" t="s">
        <v>1562</v>
      </c>
      <c r="D34" t="s">
        <v>252</v>
      </c>
      <c r="E34" s="27" t="s">
        <v>1563</v>
      </c>
      <c r="F34" s="28" t="s">
        <v>260</v>
      </c>
      <c r="G34" s="29">
        <v>240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1563</v>
      </c>
    </row>
    <row r="36" ht="26">
      <c r="A36" s="1" t="s">
        <v>229</v>
      </c>
      <c r="E36" s="32" t="s">
        <v>2395</v>
      </c>
    </row>
    <row r="37" ht="75">
      <c r="A37" s="1" t="s">
        <v>231</v>
      </c>
      <c r="E37" s="27" t="s">
        <v>1565</v>
      </c>
    </row>
    <row r="38">
      <c r="A38" s="1" t="s">
        <v>221</v>
      </c>
      <c r="B38" s="1">
        <v>8</v>
      </c>
      <c r="C38" s="26" t="s">
        <v>1025</v>
      </c>
      <c r="D38" t="s">
        <v>252</v>
      </c>
      <c r="E38" s="27" t="s">
        <v>1026</v>
      </c>
      <c r="F38" s="28" t="s">
        <v>271</v>
      </c>
      <c r="G38" s="29">
        <v>28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1026</v>
      </c>
    </row>
    <row r="40" ht="26">
      <c r="A40" s="1" t="s">
        <v>229</v>
      </c>
      <c r="E40" s="32" t="s">
        <v>2396</v>
      </c>
    </row>
    <row r="41" ht="87.5">
      <c r="A41" s="1" t="s">
        <v>231</v>
      </c>
      <c r="E41" s="27" t="s">
        <v>1027</v>
      </c>
    </row>
    <row r="42">
      <c r="A42" s="1" t="s">
        <v>221</v>
      </c>
      <c r="B42" s="1">
        <v>9</v>
      </c>
      <c r="C42" s="26" t="s">
        <v>2397</v>
      </c>
      <c r="D42" t="s">
        <v>252</v>
      </c>
      <c r="E42" s="27" t="s">
        <v>2398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740</v>
      </c>
    </row>
    <row r="45" ht="187.5">
      <c r="A45" s="1" t="s">
        <v>231</v>
      </c>
      <c r="E45" s="27" t="s">
        <v>2399</v>
      </c>
    </row>
    <row r="46">
      <c r="A46" s="1" t="s">
        <v>221</v>
      </c>
      <c r="B46" s="1">
        <v>10</v>
      </c>
      <c r="C46" s="26" t="s">
        <v>2400</v>
      </c>
      <c r="D46" t="s">
        <v>252</v>
      </c>
      <c r="E46" s="27" t="s">
        <v>2401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740</v>
      </c>
    </row>
    <row r="49" ht="162.5">
      <c r="A49" s="1" t="s">
        <v>231</v>
      </c>
      <c r="E49" s="27" t="s">
        <v>2402</v>
      </c>
    </row>
    <row r="50" ht="25">
      <c r="A50" s="1" t="s">
        <v>221</v>
      </c>
      <c r="B50" s="1">
        <v>11</v>
      </c>
      <c r="C50" s="26" t="s">
        <v>2403</v>
      </c>
      <c r="D50" t="s">
        <v>252</v>
      </c>
      <c r="E50" s="27" t="s">
        <v>2404</v>
      </c>
      <c r="F50" s="28" t="s">
        <v>271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2114</v>
      </c>
    </row>
    <row r="53" ht="162.5">
      <c r="A53" s="1" t="s">
        <v>231</v>
      </c>
      <c r="E53" s="27" t="s">
        <v>2405</v>
      </c>
    </row>
    <row r="54" ht="25">
      <c r="A54" s="1" t="s">
        <v>221</v>
      </c>
      <c r="B54" s="1">
        <v>12</v>
      </c>
      <c r="C54" s="26" t="s">
        <v>2406</v>
      </c>
      <c r="D54" t="s">
        <v>252</v>
      </c>
      <c r="E54" s="27" t="s">
        <v>2407</v>
      </c>
      <c r="F54" s="28" t="s">
        <v>271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387</v>
      </c>
    </row>
    <row r="57" ht="162.5">
      <c r="A57" s="1" t="s">
        <v>231</v>
      </c>
      <c r="E57" s="27" t="s">
        <v>2405</v>
      </c>
    </row>
    <row r="58" ht="37.5">
      <c r="A58" s="1" t="s">
        <v>221</v>
      </c>
      <c r="B58" s="1">
        <v>13</v>
      </c>
      <c r="C58" s="26" t="s">
        <v>2408</v>
      </c>
      <c r="D58" t="s">
        <v>252</v>
      </c>
      <c r="E58" s="27" t="s">
        <v>2409</v>
      </c>
      <c r="F58" s="28" t="s">
        <v>271</v>
      </c>
      <c r="G58" s="29">
        <v>10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380</v>
      </c>
    </row>
    <row r="61" ht="150">
      <c r="A61" s="1" t="s">
        <v>231</v>
      </c>
      <c r="E61" s="27" t="s">
        <v>2410</v>
      </c>
    </row>
    <row r="62">
      <c r="A62" s="1" t="s">
        <v>221</v>
      </c>
      <c r="B62" s="1">
        <v>14</v>
      </c>
      <c r="C62" s="26" t="s">
        <v>2411</v>
      </c>
      <c r="D62" t="s">
        <v>252</v>
      </c>
      <c r="E62" s="27" t="s">
        <v>2412</v>
      </c>
      <c r="F62" s="28" t="s">
        <v>271</v>
      </c>
      <c r="G62" s="29">
        <v>1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740</v>
      </c>
    </row>
    <row r="65" ht="150">
      <c r="A65" s="1" t="s">
        <v>231</v>
      </c>
      <c r="E65" s="27" t="s">
        <v>2410</v>
      </c>
    </row>
    <row r="66">
      <c r="A66" s="1" t="s">
        <v>221</v>
      </c>
      <c r="B66" s="1">
        <v>15</v>
      </c>
      <c r="C66" s="26" t="s">
        <v>2413</v>
      </c>
      <c r="D66" t="s">
        <v>252</v>
      </c>
      <c r="E66" s="27" t="s">
        <v>2414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740</v>
      </c>
    </row>
    <row r="69" ht="162.5">
      <c r="A69" s="1" t="s">
        <v>231</v>
      </c>
      <c r="E69" s="27" t="s">
        <v>2415</v>
      </c>
    </row>
    <row r="70">
      <c r="A70" s="1" t="s">
        <v>221</v>
      </c>
      <c r="B70" s="1">
        <v>16</v>
      </c>
      <c r="C70" s="26" t="s">
        <v>2416</v>
      </c>
      <c r="D70" t="s">
        <v>252</v>
      </c>
      <c r="E70" s="27" t="s">
        <v>2417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740</v>
      </c>
    </row>
    <row r="73" ht="162.5">
      <c r="A73" s="1" t="s">
        <v>231</v>
      </c>
      <c r="E73" s="27" t="s">
        <v>2418</v>
      </c>
    </row>
    <row r="74" ht="25">
      <c r="A74" s="1" t="s">
        <v>221</v>
      </c>
      <c r="B74" s="1">
        <v>17</v>
      </c>
      <c r="C74" s="26" t="s">
        <v>2419</v>
      </c>
      <c r="D74" t="s">
        <v>252</v>
      </c>
      <c r="E74" s="27" t="s">
        <v>2420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740</v>
      </c>
    </row>
    <row r="77" ht="162.5">
      <c r="A77" s="1" t="s">
        <v>231</v>
      </c>
      <c r="E77" s="27" t="s">
        <v>2418</v>
      </c>
    </row>
    <row r="78">
      <c r="A78" s="1" t="s">
        <v>221</v>
      </c>
      <c r="B78" s="1">
        <v>18</v>
      </c>
      <c r="C78" s="26" t="s">
        <v>2421</v>
      </c>
      <c r="D78" t="s">
        <v>252</v>
      </c>
      <c r="E78" s="27" t="s">
        <v>2422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740</v>
      </c>
    </row>
    <row r="81" ht="162.5">
      <c r="A81" s="1" t="s">
        <v>231</v>
      </c>
      <c r="E81" s="27" t="s">
        <v>2423</v>
      </c>
    </row>
    <row r="82">
      <c r="A82" s="1" t="s">
        <v>221</v>
      </c>
      <c r="B82" s="1">
        <v>19</v>
      </c>
      <c r="C82" s="26" t="s">
        <v>2424</v>
      </c>
      <c r="D82" t="s">
        <v>252</v>
      </c>
      <c r="E82" s="27" t="s">
        <v>2425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740</v>
      </c>
    </row>
    <row r="85" ht="137.5">
      <c r="A85" s="1" t="s">
        <v>231</v>
      </c>
      <c r="E85" s="27" t="s">
        <v>2426</v>
      </c>
    </row>
    <row r="86" ht="25">
      <c r="A86" s="1" t="s">
        <v>221</v>
      </c>
      <c r="B86" s="1">
        <v>20</v>
      </c>
      <c r="C86" s="26" t="s">
        <v>2427</v>
      </c>
      <c r="D86" t="s">
        <v>252</v>
      </c>
      <c r="E86" s="27" t="s">
        <v>2428</v>
      </c>
      <c r="F86" s="28" t="s">
        <v>271</v>
      </c>
      <c r="G86" s="29">
        <v>10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2428</v>
      </c>
    </row>
    <row r="88" ht="26">
      <c r="A88" s="1" t="s">
        <v>229</v>
      </c>
      <c r="E88" s="32" t="s">
        <v>380</v>
      </c>
    </row>
    <row r="89" ht="150">
      <c r="A89" s="1" t="s">
        <v>231</v>
      </c>
      <c r="E89" s="27" t="s">
        <v>2410</v>
      </c>
    </row>
    <row r="90">
      <c r="A90" s="1" t="s">
        <v>221</v>
      </c>
      <c r="B90" s="1">
        <v>21</v>
      </c>
      <c r="C90" s="26" t="s">
        <v>2429</v>
      </c>
      <c r="D90" t="s">
        <v>252</v>
      </c>
      <c r="E90" s="27" t="s">
        <v>2430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2430</v>
      </c>
    </row>
    <row r="92" ht="26">
      <c r="A92" s="1" t="s">
        <v>229</v>
      </c>
      <c r="E92" s="32" t="s">
        <v>740</v>
      </c>
    </row>
    <row r="93" ht="187.5">
      <c r="A93" s="1" t="s">
        <v>231</v>
      </c>
      <c r="E93" s="27" t="s">
        <v>2431</v>
      </c>
    </row>
    <row r="94">
      <c r="A94" s="1" t="s">
        <v>221</v>
      </c>
      <c r="B94" s="1">
        <v>22</v>
      </c>
      <c r="C94" s="26" t="s">
        <v>2432</v>
      </c>
      <c r="D94" t="s">
        <v>252</v>
      </c>
      <c r="E94" s="27" t="s">
        <v>2433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2433</v>
      </c>
    </row>
    <row r="96" ht="26">
      <c r="A96" s="1" t="s">
        <v>229</v>
      </c>
      <c r="E96" s="32" t="s">
        <v>740</v>
      </c>
    </row>
    <row r="97" ht="175">
      <c r="A97" s="1" t="s">
        <v>231</v>
      </c>
      <c r="E97" s="27" t="s">
        <v>2434</v>
      </c>
    </row>
    <row r="98">
      <c r="A98" s="1" t="s">
        <v>221</v>
      </c>
      <c r="B98" s="1">
        <v>23</v>
      </c>
      <c r="C98" s="26" t="s">
        <v>2435</v>
      </c>
      <c r="D98" t="s">
        <v>252</v>
      </c>
      <c r="E98" s="27" t="s">
        <v>2436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2436</v>
      </c>
    </row>
    <row r="100" ht="26">
      <c r="A100" s="1" t="s">
        <v>229</v>
      </c>
      <c r="E100" s="32" t="s">
        <v>740</v>
      </c>
    </row>
    <row r="101" ht="150">
      <c r="A101" s="1" t="s">
        <v>231</v>
      </c>
      <c r="E101" s="27" t="s">
        <v>2437</v>
      </c>
    </row>
    <row r="102" ht="25">
      <c r="A102" s="1" t="s">
        <v>221</v>
      </c>
      <c r="B102" s="1">
        <v>24</v>
      </c>
      <c r="C102" s="26" t="s">
        <v>1313</v>
      </c>
      <c r="D102" t="s">
        <v>252</v>
      </c>
      <c r="E102" s="27" t="s">
        <v>1314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740</v>
      </c>
    </row>
    <row r="105" ht="100">
      <c r="A105" s="1" t="s">
        <v>231</v>
      </c>
      <c r="E105" s="27" t="s">
        <v>1315</v>
      </c>
    </row>
    <row r="106" ht="25">
      <c r="A106" s="1" t="s">
        <v>221</v>
      </c>
      <c r="B106" s="1">
        <v>25</v>
      </c>
      <c r="C106" s="26" t="s">
        <v>2111</v>
      </c>
      <c r="D106" t="s">
        <v>252</v>
      </c>
      <c r="E106" s="27" t="s">
        <v>2112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740</v>
      </c>
    </row>
    <row r="109" ht="87.5">
      <c r="A109" s="1" t="s">
        <v>231</v>
      </c>
      <c r="E109" s="27" t="s">
        <v>2113</v>
      </c>
    </row>
    <row r="110">
      <c r="A110" s="1" t="s">
        <v>221</v>
      </c>
      <c r="B110" s="1">
        <v>26</v>
      </c>
      <c r="C110" s="26" t="s">
        <v>1244</v>
      </c>
      <c r="D110" t="s">
        <v>252</v>
      </c>
      <c r="E110" s="27" t="s">
        <v>1245</v>
      </c>
      <c r="F110" s="28" t="s">
        <v>716</v>
      </c>
      <c r="G110" s="29">
        <v>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2114</v>
      </c>
    </row>
    <row r="113" ht="87.5">
      <c r="A113" s="1" t="s">
        <v>231</v>
      </c>
      <c r="E113" s="27" t="s">
        <v>1247</v>
      </c>
    </row>
    <row r="114">
      <c r="A114" s="1" t="s">
        <v>221</v>
      </c>
      <c r="B114" s="1">
        <v>27</v>
      </c>
      <c r="C114" s="26" t="s">
        <v>2438</v>
      </c>
      <c r="D114" t="s">
        <v>252</v>
      </c>
      <c r="E114" s="27" t="s">
        <v>2439</v>
      </c>
      <c r="F114" s="28" t="s">
        <v>716</v>
      </c>
      <c r="G114" s="29">
        <v>8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2114</v>
      </c>
    </row>
    <row r="117" ht="87.5">
      <c r="A117" s="1" t="s">
        <v>231</v>
      </c>
      <c r="E117" s="27" t="s">
        <v>2440</v>
      </c>
    </row>
    <row r="118">
      <c r="A118" s="1" t="s">
        <v>221</v>
      </c>
      <c r="B118" s="1">
        <v>28</v>
      </c>
      <c r="C118" s="26" t="s">
        <v>1305</v>
      </c>
      <c r="D118" t="s">
        <v>252</v>
      </c>
      <c r="E118" s="27" t="s">
        <v>1306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2114</v>
      </c>
    </row>
    <row r="121" ht="87.5">
      <c r="A121" s="1" t="s">
        <v>231</v>
      </c>
      <c r="E121" s="27" t="s">
        <v>1308</v>
      </c>
    </row>
    <row r="122">
      <c r="A122" s="1" t="s">
        <v>221</v>
      </c>
      <c r="B122" s="1">
        <v>29</v>
      </c>
      <c r="C122" s="26" t="s">
        <v>2441</v>
      </c>
      <c r="D122" t="s">
        <v>252</v>
      </c>
      <c r="E122" s="27" t="s">
        <v>2442</v>
      </c>
      <c r="F122" s="28" t="s">
        <v>271</v>
      </c>
      <c r="G122" s="29">
        <v>2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387</v>
      </c>
    </row>
    <row r="125" ht="75">
      <c r="A125" s="1" t="s">
        <v>231</v>
      </c>
      <c r="E125" s="27" t="s">
        <v>2443</v>
      </c>
    </row>
    <row r="126">
      <c r="A126" s="1" t="s">
        <v>221</v>
      </c>
      <c r="B126" s="1">
        <v>30</v>
      </c>
      <c r="C126" s="26" t="s">
        <v>2444</v>
      </c>
      <c r="D126" t="s">
        <v>252</v>
      </c>
      <c r="E126" s="27" t="s">
        <v>2445</v>
      </c>
      <c r="F126" s="28" t="s">
        <v>307</v>
      </c>
      <c r="G126" s="29">
        <v>1.5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2445</v>
      </c>
    </row>
    <row r="128" ht="26">
      <c r="A128" s="1" t="s">
        <v>229</v>
      </c>
      <c r="E128" s="32" t="s">
        <v>2446</v>
      </c>
    </row>
    <row r="129" ht="162.5">
      <c r="A129" s="1" t="s">
        <v>231</v>
      </c>
      <c r="E129" s="27" t="s">
        <v>1683</v>
      </c>
    </row>
    <row r="130">
      <c r="A130" s="1" t="s">
        <v>221</v>
      </c>
      <c r="B130" s="1">
        <v>31</v>
      </c>
      <c r="C130" s="26" t="s">
        <v>2447</v>
      </c>
      <c r="D130" t="s">
        <v>252</v>
      </c>
      <c r="E130" s="27" t="s">
        <v>2448</v>
      </c>
      <c r="F130" s="28" t="s">
        <v>260</v>
      </c>
      <c r="G130" s="29">
        <v>150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2449</v>
      </c>
    </row>
    <row r="132" ht="26">
      <c r="A132" s="1" t="s">
        <v>229</v>
      </c>
      <c r="E132" s="32" t="s">
        <v>2086</v>
      </c>
    </row>
    <row r="133" ht="125">
      <c r="A133" s="1" t="s">
        <v>231</v>
      </c>
      <c r="E133" s="27" t="s">
        <v>766</v>
      </c>
    </row>
    <row r="134">
      <c r="A134" s="1" t="s">
        <v>221</v>
      </c>
      <c r="B134" s="1">
        <v>32</v>
      </c>
      <c r="C134" s="26" t="s">
        <v>1680</v>
      </c>
      <c r="D134" t="s">
        <v>252</v>
      </c>
      <c r="E134" s="27" t="s">
        <v>1681</v>
      </c>
      <c r="F134" s="28" t="s">
        <v>307</v>
      </c>
      <c r="G134" s="29">
        <v>0.47999999999999998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1681</v>
      </c>
    </row>
    <row r="136" ht="26">
      <c r="A136" s="1" t="s">
        <v>229</v>
      </c>
      <c r="E136" s="32" t="s">
        <v>2450</v>
      </c>
    </row>
    <row r="137" ht="162.5">
      <c r="A137" s="1" t="s">
        <v>231</v>
      </c>
      <c r="E137" s="27" t="s">
        <v>1683</v>
      </c>
    </row>
    <row r="138">
      <c r="A138" s="1" t="s">
        <v>221</v>
      </c>
      <c r="B138" s="1">
        <v>33</v>
      </c>
      <c r="C138" s="26" t="s">
        <v>1684</v>
      </c>
      <c r="D138" t="s">
        <v>252</v>
      </c>
      <c r="E138" s="27" t="s">
        <v>1685</v>
      </c>
      <c r="F138" s="28" t="s">
        <v>307</v>
      </c>
      <c r="G138" s="29">
        <v>0.47999999999999998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1685</v>
      </c>
    </row>
    <row r="140" ht="26">
      <c r="A140" s="1" t="s">
        <v>229</v>
      </c>
      <c r="E140" s="32" t="s">
        <v>2450</v>
      </c>
    </row>
    <row r="141" ht="125">
      <c r="A141" s="1" t="s">
        <v>231</v>
      </c>
      <c r="E141" s="27" t="s">
        <v>1686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COUNTIFS(L8:L146,"=0",A8:A146,"P")+COUNTIFS(L8:L146,"",A8:A146,"P")+SUM(Q8:Q146)</f>
        <v>0</v>
      </c>
    </row>
    <row r="8" ht="13">
      <c r="A8" s="1" t="s">
        <v>216</v>
      </c>
      <c r="C8" s="22" t="s">
        <v>2451</v>
      </c>
      <c r="E8" s="23" t="s">
        <v>73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2384</v>
      </c>
      <c r="E9" s="23" t="s">
        <v>2385</v>
      </c>
      <c r="L9" s="24">
        <f>SUMIFS(L10:L145,A10:A145,"P")</f>
        <v>0</v>
      </c>
      <c r="M9" s="24">
        <f>SUMIFS(M10:M145,A10:A145,"P")</f>
        <v>0</v>
      </c>
      <c r="N9" s="25"/>
    </row>
    <row r="10">
      <c r="A10" s="1" t="s">
        <v>221</v>
      </c>
      <c r="B10" s="1">
        <v>1</v>
      </c>
      <c r="C10" s="26" t="s">
        <v>2386</v>
      </c>
      <c r="D10" t="s">
        <v>252</v>
      </c>
      <c r="E10" s="27" t="s">
        <v>2387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387</v>
      </c>
    </row>
    <row r="13" ht="75">
      <c r="A13" s="1" t="s">
        <v>231</v>
      </c>
      <c r="E13" s="27" t="s">
        <v>2388</v>
      </c>
    </row>
    <row r="14" ht="25">
      <c r="A14" s="1" t="s">
        <v>221</v>
      </c>
      <c r="B14" s="1">
        <v>2</v>
      </c>
      <c r="C14" s="26" t="s">
        <v>2083</v>
      </c>
      <c r="D14" t="s">
        <v>252</v>
      </c>
      <c r="E14" s="27" t="s">
        <v>2084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2084</v>
      </c>
    </row>
    <row r="16" ht="26">
      <c r="A16" s="1" t="s">
        <v>229</v>
      </c>
      <c r="E16" s="32" t="s">
        <v>380</v>
      </c>
    </row>
    <row r="17" ht="75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1281</v>
      </c>
      <c r="D18" t="s">
        <v>252</v>
      </c>
      <c r="E18" s="27" t="s">
        <v>1282</v>
      </c>
      <c r="F18" s="28" t="s">
        <v>260</v>
      </c>
      <c r="G18" s="29">
        <v>20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1282</v>
      </c>
    </row>
    <row r="20" ht="26">
      <c r="A20" s="1" t="s">
        <v>229</v>
      </c>
      <c r="E20" s="32" t="s">
        <v>2389</v>
      </c>
    </row>
    <row r="21" ht="75">
      <c r="A21" s="1" t="s">
        <v>231</v>
      </c>
      <c r="E21" s="27" t="s">
        <v>295</v>
      </c>
    </row>
    <row r="22" ht="25">
      <c r="A22" s="1" t="s">
        <v>221</v>
      </c>
      <c r="B22" s="1">
        <v>4</v>
      </c>
      <c r="C22" s="26" t="s">
        <v>2390</v>
      </c>
      <c r="D22" t="s">
        <v>252</v>
      </c>
      <c r="E22" s="27" t="s">
        <v>2391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227</v>
      </c>
      <c r="E23" s="27" t="s">
        <v>2391</v>
      </c>
    </row>
    <row r="24" ht="26">
      <c r="A24" s="1" t="s">
        <v>229</v>
      </c>
      <c r="E24" s="32" t="s">
        <v>841</v>
      </c>
    </row>
    <row r="25" ht="87.5">
      <c r="A25" s="1" t="s">
        <v>231</v>
      </c>
      <c r="E25" s="27" t="s">
        <v>1227</v>
      </c>
    </row>
    <row r="26" ht="25">
      <c r="A26" s="1" t="s">
        <v>221</v>
      </c>
      <c r="B26" s="1">
        <v>5</v>
      </c>
      <c r="C26" s="26" t="s">
        <v>2094</v>
      </c>
      <c r="D26" t="s">
        <v>252</v>
      </c>
      <c r="E26" s="27" t="s">
        <v>2095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2095</v>
      </c>
    </row>
    <row r="28" ht="26">
      <c r="A28" s="1" t="s">
        <v>229</v>
      </c>
      <c r="E28" s="32" t="s">
        <v>387</v>
      </c>
    </row>
    <row r="29" ht="87.5">
      <c r="A29" s="1" t="s">
        <v>231</v>
      </c>
      <c r="E29" s="27" t="s">
        <v>1227</v>
      </c>
    </row>
    <row r="30" ht="25">
      <c r="A30" s="1" t="s">
        <v>221</v>
      </c>
      <c r="B30" s="1">
        <v>6</v>
      </c>
      <c r="C30" s="26" t="s">
        <v>2392</v>
      </c>
      <c r="D30" t="s">
        <v>252</v>
      </c>
      <c r="E30" s="27" t="s">
        <v>2393</v>
      </c>
      <c r="F30" s="28" t="s">
        <v>271</v>
      </c>
      <c r="G30" s="29">
        <v>40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2393</v>
      </c>
    </row>
    <row r="32" ht="26">
      <c r="A32" s="1" t="s">
        <v>229</v>
      </c>
      <c r="E32" s="32" t="s">
        <v>330</v>
      </c>
    </row>
    <row r="33" ht="87.5">
      <c r="A33" s="1" t="s">
        <v>231</v>
      </c>
      <c r="E33" s="27" t="s">
        <v>1227</v>
      </c>
    </row>
    <row r="34">
      <c r="A34" s="1" t="s">
        <v>221</v>
      </c>
      <c r="B34" s="1">
        <v>7</v>
      </c>
      <c r="C34" s="26" t="s">
        <v>1562</v>
      </c>
      <c r="D34" t="s">
        <v>252</v>
      </c>
      <c r="E34" s="27" t="s">
        <v>1563</v>
      </c>
      <c r="F34" s="28" t="s">
        <v>260</v>
      </c>
      <c r="G34" s="29">
        <v>315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1563</v>
      </c>
    </row>
    <row r="36" ht="26">
      <c r="A36" s="1" t="s">
        <v>229</v>
      </c>
      <c r="E36" s="32" t="s">
        <v>2452</v>
      </c>
    </row>
    <row r="37" ht="75">
      <c r="A37" s="1" t="s">
        <v>231</v>
      </c>
      <c r="E37" s="27" t="s">
        <v>1565</v>
      </c>
    </row>
    <row r="38">
      <c r="A38" s="1" t="s">
        <v>221</v>
      </c>
      <c r="B38" s="1">
        <v>8</v>
      </c>
      <c r="C38" s="26" t="s">
        <v>1025</v>
      </c>
      <c r="D38" t="s">
        <v>252</v>
      </c>
      <c r="E38" s="27" t="s">
        <v>1026</v>
      </c>
      <c r="F38" s="28" t="s">
        <v>271</v>
      </c>
      <c r="G38" s="29">
        <v>54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1026</v>
      </c>
    </row>
    <row r="40" ht="26">
      <c r="A40" s="1" t="s">
        <v>229</v>
      </c>
      <c r="E40" s="32" t="s">
        <v>2453</v>
      </c>
    </row>
    <row r="41" ht="87.5">
      <c r="A41" s="1" t="s">
        <v>231</v>
      </c>
      <c r="E41" s="27" t="s">
        <v>1027</v>
      </c>
    </row>
    <row r="42">
      <c r="A42" s="1" t="s">
        <v>221</v>
      </c>
      <c r="B42" s="1">
        <v>9</v>
      </c>
      <c r="C42" s="26" t="s">
        <v>2397</v>
      </c>
      <c r="D42" t="s">
        <v>252</v>
      </c>
      <c r="E42" s="27" t="s">
        <v>2398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740</v>
      </c>
    </row>
    <row r="45" ht="187.5">
      <c r="A45" s="1" t="s">
        <v>231</v>
      </c>
      <c r="E45" s="27" t="s">
        <v>2399</v>
      </c>
    </row>
    <row r="46">
      <c r="A46" s="1" t="s">
        <v>221</v>
      </c>
      <c r="B46" s="1">
        <v>10</v>
      </c>
      <c r="C46" s="26" t="s">
        <v>2400</v>
      </c>
      <c r="D46" t="s">
        <v>252</v>
      </c>
      <c r="E46" s="27" t="s">
        <v>2401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740</v>
      </c>
    </row>
    <row r="49" ht="162.5">
      <c r="A49" s="1" t="s">
        <v>231</v>
      </c>
      <c r="E49" s="27" t="s">
        <v>2402</v>
      </c>
    </row>
    <row r="50" ht="25">
      <c r="A50" s="1" t="s">
        <v>221</v>
      </c>
      <c r="B50" s="1">
        <v>11</v>
      </c>
      <c r="C50" s="26" t="s">
        <v>2403</v>
      </c>
      <c r="D50" t="s">
        <v>252</v>
      </c>
      <c r="E50" s="27" t="s">
        <v>2404</v>
      </c>
      <c r="F50" s="28" t="s">
        <v>271</v>
      </c>
      <c r="G50" s="29">
        <v>18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2394</v>
      </c>
    </row>
    <row r="53" ht="162.5">
      <c r="A53" s="1" t="s">
        <v>231</v>
      </c>
      <c r="E53" s="27" t="s">
        <v>2405</v>
      </c>
    </row>
    <row r="54" ht="25">
      <c r="A54" s="1" t="s">
        <v>221</v>
      </c>
      <c r="B54" s="1">
        <v>12</v>
      </c>
      <c r="C54" s="26" t="s">
        <v>2406</v>
      </c>
      <c r="D54" t="s">
        <v>252</v>
      </c>
      <c r="E54" s="27" t="s">
        <v>2407</v>
      </c>
      <c r="F54" s="28" t="s">
        <v>271</v>
      </c>
      <c r="G54" s="29">
        <v>8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2114</v>
      </c>
    </row>
    <row r="57" ht="162.5">
      <c r="A57" s="1" t="s">
        <v>231</v>
      </c>
      <c r="E57" s="27" t="s">
        <v>2405</v>
      </c>
    </row>
    <row r="58" ht="25">
      <c r="A58" s="1" t="s">
        <v>221</v>
      </c>
      <c r="B58" s="1">
        <v>13</v>
      </c>
      <c r="C58" s="26" t="s">
        <v>2454</v>
      </c>
      <c r="D58" t="s">
        <v>252</v>
      </c>
      <c r="E58" s="27" t="s">
        <v>2455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740</v>
      </c>
    </row>
    <row r="61" ht="162.5">
      <c r="A61" s="1" t="s">
        <v>231</v>
      </c>
      <c r="E61" s="27" t="s">
        <v>2405</v>
      </c>
    </row>
    <row r="62" ht="37.5">
      <c r="A62" s="1" t="s">
        <v>221</v>
      </c>
      <c r="B62" s="1">
        <v>14</v>
      </c>
      <c r="C62" s="26" t="s">
        <v>2408</v>
      </c>
      <c r="D62" t="s">
        <v>252</v>
      </c>
      <c r="E62" s="27" t="s">
        <v>2409</v>
      </c>
      <c r="F62" s="28" t="s">
        <v>271</v>
      </c>
      <c r="G62" s="29">
        <v>26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2456</v>
      </c>
    </row>
    <row r="65" ht="150">
      <c r="A65" s="1" t="s">
        <v>231</v>
      </c>
      <c r="E65" s="27" t="s">
        <v>2410</v>
      </c>
    </row>
    <row r="66">
      <c r="A66" s="1" t="s">
        <v>221</v>
      </c>
      <c r="B66" s="1">
        <v>15</v>
      </c>
      <c r="C66" s="26" t="s">
        <v>2411</v>
      </c>
      <c r="D66" t="s">
        <v>252</v>
      </c>
      <c r="E66" s="27" t="s">
        <v>2412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740</v>
      </c>
    </row>
    <row r="69" ht="150">
      <c r="A69" s="1" t="s">
        <v>231</v>
      </c>
      <c r="E69" s="27" t="s">
        <v>2410</v>
      </c>
    </row>
    <row r="70">
      <c r="A70" s="1" t="s">
        <v>221</v>
      </c>
      <c r="B70" s="1">
        <v>16</v>
      </c>
      <c r="C70" s="26" t="s">
        <v>2413</v>
      </c>
      <c r="D70" t="s">
        <v>252</v>
      </c>
      <c r="E70" s="27" t="s">
        <v>2414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740</v>
      </c>
    </row>
    <row r="73" ht="162.5">
      <c r="A73" s="1" t="s">
        <v>231</v>
      </c>
      <c r="E73" s="27" t="s">
        <v>2415</v>
      </c>
    </row>
    <row r="74">
      <c r="A74" s="1" t="s">
        <v>221</v>
      </c>
      <c r="B74" s="1">
        <v>17</v>
      </c>
      <c r="C74" s="26" t="s">
        <v>2416</v>
      </c>
      <c r="D74" t="s">
        <v>252</v>
      </c>
      <c r="E74" s="27" t="s">
        <v>2417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740</v>
      </c>
    </row>
    <row r="77" ht="162.5">
      <c r="A77" s="1" t="s">
        <v>231</v>
      </c>
      <c r="E77" s="27" t="s">
        <v>2418</v>
      </c>
    </row>
    <row r="78" ht="25">
      <c r="A78" s="1" t="s">
        <v>221</v>
      </c>
      <c r="B78" s="1">
        <v>18</v>
      </c>
      <c r="C78" s="26" t="s">
        <v>2419</v>
      </c>
      <c r="D78" t="s">
        <v>252</v>
      </c>
      <c r="E78" s="27" t="s">
        <v>2420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740</v>
      </c>
    </row>
    <row r="81" ht="162.5">
      <c r="A81" s="1" t="s">
        <v>231</v>
      </c>
      <c r="E81" s="27" t="s">
        <v>2418</v>
      </c>
    </row>
    <row r="82">
      <c r="A82" s="1" t="s">
        <v>221</v>
      </c>
      <c r="B82" s="1">
        <v>19</v>
      </c>
      <c r="C82" s="26" t="s">
        <v>2421</v>
      </c>
      <c r="D82" t="s">
        <v>252</v>
      </c>
      <c r="E82" s="27" t="s">
        <v>2422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740</v>
      </c>
    </row>
    <row r="85" ht="162.5">
      <c r="A85" s="1" t="s">
        <v>231</v>
      </c>
      <c r="E85" s="27" t="s">
        <v>2423</v>
      </c>
    </row>
    <row r="86">
      <c r="A86" s="1" t="s">
        <v>221</v>
      </c>
      <c r="B86" s="1">
        <v>20</v>
      </c>
      <c r="C86" s="26" t="s">
        <v>2424</v>
      </c>
      <c r="D86" t="s">
        <v>252</v>
      </c>
      <c r="E86" s="27" t="s">
        <v>2425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">
      <c r="A88" s="1" t="s">
        <v>229</v>
      </c>
      <c r="E88" s="32" t="s">
        <v>740</v>
      </c>
    </row>
    <row r="89" ht="137.5">
      <c r="A89" s="1" t="s">
        <v>231</v>
      </c>
      <c r="E89" s="27" t="s">
        <v>2426</v>
      </c>
    </row>
    <row r="90" ht="25">
      <c r="A90" s="1" t="s">
        <v>221</v>
      </c>
      <c r="B90" s="1">
        <v>21</v>
      </c>
      <c r="C90" s="26" t="s">
        <v>2427</v>
      </c>
      <c r="D90" t="s">
        <v>252</v>
      </c>
      <c r="E90" s="27" t="s">
        <v>2428</v>
      </c>
      <c r="F90" s="28" t="s">
        <v>271</v>
      </c>
      <c r="G90" s="29">
        <v>27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2428</v>
      </c>
    </row>
    <row r="92" ht="26">
      <c r="A92" s="1" t="s">
        <v>229</v>
      </c>
      <c r="E92" s="32" t="s">
        <v>2457</v>
      </c>
    </row>
    <row r="93" ht="150">
      <c r="A93" s="1" t="s">
        <v>231</v>
      </c>
      <c r="E93" s="27" t="s">
        <v>2410</v>
      </c>
    </row>
    <row r="94">
      <c r="A94" s="1" t="s">
        <v>221</v>
      </c>
      <c r="B94" s="1">
        <v>22</v>
      </c>
      <c r="C94" s="26" t="s">
        <v>2429</v>
      </c>
      <c r="D94" t="s">
        <v>252</v>
      </c>
      <c r="E94" s="27" t="s">
        <v>2430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2430</v>
      </c>
    </row>
    <row r="96" ht="26">
      <c r="A96" s="1" t="s">
        <v>229</v>
      </c>
      <c r="E96" s="32" t="s">
        <v>740</v>
      </c>
    </row>
    <row r="97" ht="187.5">
      <c r="A97" s="1" t="s">
        <v>231</v>
      </c>
      <c r="E97" s="27" t="s">
        <v>2431</v>
      </c>
    </row>
    <row r="98">
      <c r="A98" s="1" t="s">
        <v>221</v>
      </c>
      <c r="B98" s="1">
        <v>23</v>
      </c>
      <c r="C98" s="26" t="s">
        <v>2432</v>
      </c>
      <c r="D98" t="s">
        <v>252</v>
      </c>
      <c r="E98" s="27" t="s">
        <v>2433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2433</v>
      </c>
    </row>
    <row r="100" ht="26">
      <c r="A100" s="1" t="s">
        <v>229</v>
      </c>
      <c r="E100" s="32" t="s">
        <v>740</v>
      </c>
    </row>
    <row r="101" ht="175">
      <c r="A101" s="1" t="s">
        <v>231</v>
      </c>
      <c r="E101" s="27" t="s">
        <v>2434</v>
      </c>
    </row>
    <row r="102">
      <c r="A102" s="1" t="s">
        <v>221</v>
      </c>
      <c r="B102" s="1">
        <v>24</v>
      </c>
      <c r="C102" s="26" t="s">
        <v>2435</v>
      </c>
      <c r="D102" t="s">
        <v>252</v>
      </c>
      <c r="E102" s="27" t="s">
        <v>2436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2436</v>
      </c>
    </row>
    <row r="104" ht="26">
      <c r="A104" s="1" t="s">
        <v>229</v>
      </c>
      <c r="E104" s="32" t="s">
        <v>740</v>
      </c>
    </row>
    <row r="105" ht="150">
      <c r="A105" s="1" t="s">
        <v>231</v>
      </c>
      <c r="E105" s="27" t="s">
        <v>2437</v>
      </c>
    </row>
    <row r="106" ht="25">
      <c r="A106" s="1" t="s">
        <v>221</v>
      </c>
      <c r="B106" s="1">
        <v>25</v>
      </c>
      <c r="C106" s="26" t="s">
        <v>1313</v>
      </c>
      <c r="D106" t="s">
        <v>252</v>
      </c>
      <c r="E106" s="27" t="s">
        <v>1314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740</v>
      </c>
    </row>
    <row r="109" ht="100">
      <c r="A109" s="1" t="s">
        <v>231</v>
      </c>
      <c r="E109" s="27" t="s">
        <v>1315</v>
      </c>
    </row>
    <row r="110" ht="25">
      <c r="A110" s="1" t="s">
        <v>221</v>
      </c>
      <c r="B110" s="1">
        <v>26</v>
      </c>
      <c r="C110" s="26" t="s">
        <v>2111</v>
      </c>
      <c r="D110" t="s">
        <v>252</v>
      </c>
      <c r="E110" s="27" t="s">
        <v>2112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740</v>
      </c>
    </row>
    <row r="113" ht="87.5">
      <c r="A113" s="1" t="s">
        <v>231</v>
      </c>
      <c r="E113" s="27" t="s">
        <v>2113</v>
      </c>
    </row>
    <row r="114">
      <c r="A114" s="1" t="s">
        <v>221</v>
      </c>
      <c r="B114" s="1">
        <v>27</v>
      </c>
      <c r="C114" s="26" t="s">
        <v>1244</v>
      </c>
      <c r="D114" t="s">
        <v>252</v>
      </c>
      <c r="E114" s="27" t="s">
        <v>1245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2458</v>
      </c>
    </row>
    <row r="117" ht="87.5">
      <c r="A117" s="1" t="s">
        <v>231</v>
      </c>
      <c r="E117" s="27" t="s">
        <v>1247</v>
      </c>
    </row>
    <row r="118">
      <c r="A118" s="1" t="s">
        <v>221</v>
      </c>
      <c r="B118" s="1">
        <v>28</v>
      </c>
      <c r="C118" s="26" t="s">
        <v>2438</v>
      </c>
      <c r="D118" t="s">
        <v>252</v>
      </c>
      <c r="E118" s="27" t="s">
        <v>2439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2114</v>
      </c>
    </row>
    <row r="121" ht="87.5">
      <c r="A121" s="1" t="s">
        <v>231</v>
      </c>
      <c r="E121" s="27" t="s">
        <v>2440</v>
      </c>
    </row>
    <row r="122">
      <c r="A122" s="1" t="s">
        <v>221</v>
      </c>
      <c r="B122" s="1">
        <v>29</v>
      </c>
      <c r="C122" s="26" t="s">
        <v>1305</v>
      </c>
      <c r="D122" t="s">
        <v>252</v>
      </c>
      <c r="E122" s="27" t="s">
        <v>1306</v>
      </c>
      <c r="F122" s="28" t="s">
        <v>716</v>
      </c>
      <c r="G122" s="29">
        <v>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2114</v>
      </c>
    </row>
    <row r="125" ht="87.5">
      <c r="A125" s="1" t="s">
        <v>231</v>
      </c>
      <c r="E125" s="27" t="s">
        <v>1308</v>
      </c>
    </row>
    <row r="126">
      <c r="A126" s="1" t="s">
        <v>221</v>
      </c>
      <c r="B126" s="1">
        <v>30</v>
      </c>
      <c r="C126" s="26" t="s">
        <v>2441</v>
      </c>
      <c r="D126" t="s">
        <v>252</v>
      </c>
      <c r="E126" s="27" t="s">
        <v>2442</v>
      </c>
      <c r="F126" s="28" t="s">
        <v>271</v>
      </c>
      <c r="G126" s="29">
        <v>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387</v>
      </c>
    </row>
    <row r="129" ht="75">
      <c r="A129" s="1" t="s">
        <v>231</v>
      </c>
      <c r="E129" s="27" t="s">
        <v>2443</v>
      </c>
    </row>
    <row r="130">
      <c r="A130" s="1" t="s">
        <v>221</v>
      </c>
      <c r="B130" s="1">
        <v>31</v>
      </c>
      <c r="C130" s="26" t="s">
        <v>2444</v>
      </c>
      <c r="D130" t="s">
        <v>252</v>
      </c>
      <c r="E130" s="27" t="s">
        <v>2445</v>
      </c>
      <c r="F130" s="28" t="s">
        <v>307</v>
      </c>
      <c r="G130" s="29">
        <v>2.5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2445</v>
      </c>
    </row>
    <row r="132" ht="26">
      <c r="A132" s="1" t="s">
        <v>229</v>
      </c>
      <c r="E132" s="32" t="s">
        <v>2459</v>
      </c>
    </row>
    <row r="133" ht="162.5">
      <c r="A133" s="1" t="s">
        <v>231</v>
      </c>
      <c r="E133" s="27" t="s">
        <v>1683</v>
      </c>
    </row>
    <row r="134">
      <c r="A134" s="1" t="s">
        <v>221</v>
      </c>
      <c r="B134" s="1">
        <v>32</v>
      </c>
      <c r="C134" s="26" t="s">
        <v>2447</v>
      </c>
      <c r="D134" t="s">
        <v>252</v>
      </c>
      <c r="E134" s="27" t="s">
        <v>2448</v>
      </c>
      <c r="F134" s="28" t="s">
        <v>260</v>
      </c>
      <c r="G134" s="29">
        <v>250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2449</v>
      </c>
    </row>
    <row r="136" ht="26">
      <c r="A136" s="1" t="s">
        <v>229</v>
      </c>
      <c r="E136" s="32" t="s">
        <v>2093</v>
      </c>
    </row>
    <row r="137" ht="125">
      <c r="A137" s="1" t="s">
        <v>231</v>
      </c>
      <c r="E137" s="27" t="s">
        <v>766</v>
      </c>
    </row>
    <row r="138">
      <c r="A138" s="1" t="s">
        <v>221</v>
      </c>
      <c r="B138" s="1">
        <v>33</v>
      </c>
      <c r="C138" s="26" t="s">
        <v>1680</v>
      </c>
      <c r="D138" t="s">
        <v>252</v>
      </c>
      <c r="E138" s="27" t="s">
        <v>1681</v>
      </c>
      <c r="F138" s="28" t="s">
        <v>307</v>
      </c>
      <c r="G138" s="29">
        <v>0.28000000000000003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2460</v>
      </c>
    </row>
    <row r="140" ht="26">
      <c r="A140" s="1" t="s">
        <v>229</v>
      </c>
      <c r="E140" s="32" t="s">
        <v>2461</v>
      </c>
    </row>
    <row r="141" ht="162.5">
      <c r="A141" s="1" t="s">
        <v>231</v>
      </c>
      <c r="E141" s="27" t="s">
        <v>1683</v>
      </c>
    </row>
    <row r="142">
      <c r="A142" s="1" t="s">
        <v>221</v>
      </c>
      <c r="B142" s="1">
        <v>34</v>
      </c>
      <c r="C142" s="26" t="s">
        <v>1684</v>
      </c>
      <c r="D142" t="s">
        <v>252</v>
      </c>
      <c r="E142" s="27" t="s">
        <v>1685</v>
      </c>
      <c r="F142" s="28" t="s">
        <v>307</v>
      </c>
      <c r="G142" s="29">
        <v>0.28000000000000003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1685</v>
      </c>
    </row>
    <row r="144" ht="26">
      <c r="A144" s="1" t="s">
        <v>229</v>
      </c>
      <c r="E144" s="32" t="s">
        <v>2461</v>
      </c>
    </row>
    <row r="145" ht="125">
      <c r="A145" s="1" t="s">
        <v>231</v>
      </c>
      <c r="E145" s="27" t="s">
        <v>1686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COUNTIFS(L8:L95,"=0",A8:A95,"P")+COUNTIFS(L8:L95,"",A8:A95,"P")+SUM(Q8:Q95)</f>
        <v>0</v>
      </c>
    </row>
    <row r="8" ht="13">
      <c r="A8" s="1" t="s">
        <v>216</v>
      </c>
      <c r="C8" s="22" t="s">
        <v>785</v>
      </c>
      <c r="E8" s="23" t="s">
        <v>17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251</v>
      </c>
      <c r="D10" t="s">
        <v>252</v>
      </c>
      <c r="E10" s="27" t="s">
        <v>253</v>
      </c>
      <c r="F10" s="28" t="s">
        <v>254</v>
      </c>
      <c r="G10" s="29">
        <v>150.69499999999999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786</v>
      </c>
    </row>
    <row r="13" ht="337.5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263</v>
      </c>
      <c r="D14" t="s">
        <v>252</v>
      </c>
      <c r="E14" s="27" t="s">
        <v>264</v>
      </c>
      <c r="F14" s="28" t="s">
        <v>254</v>
      </c>
      <c r="G14" s="29">
        <v>150.69499999999999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786</v>
      </c>
    </row>
    <row r="17" ht="250">
      <c r="A17" s="1" t="s">
        <v>231</v>
      </c>
      <c r="E17" s="27" t="s">
        <v>266</v>
      </c>
    </row>
    <row r="18" ht="13">
      <c r="A18" s="1" t="s">
        <v>218</v>
      </c>
      <c r="C18" s="22" t="s">
        <v>267</v>
      </c>
      <c r="E18" s="23" t="s">
        <v>268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221</v>
      </c>
      <c r="B19" s="1">
        <v>3</v>
      </c>
      <c r="C19" s="26" t="s">
        <v>269</v>
      </c>
      <c r="D19" t="s">
        <v>252</v>
      </c>
      <c r="E19" s="27" t="s">
        <v>270</v>
      </c>
      <c r="F19" s="28" t="s">
        <v>271</v>
      </c>
      <c r="G19" s="29">
        <v>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744</v>
      </c>
    </row>
    <row r="22" ht="75">
      <c r="A22" s="1" t="s">
        <v>231</v>
      </c>
      <c r="E22" s="27" t="s">
        <v>273</v>
      </c>
    </row>
    <row r="23">
      <c r="A23" s="1" t="s">
        <v>221</v>
      </c>
      <c r="B23" s="1">
        <v>4</v>
      </c>
      <c r="C23" s="26" t="s">
        <v>274</v>
      </c>
      <c r="D23" t="s">
        <v>252</v>
      </c>
      <c r="E23" s="27" t="s">
        <v>275</v>
      </c>
      <c r="F23" s="28" t="s">
        <v>260</v>
      </c>
      <c r="G23" s="29">
        <v>359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787</v>
      </c>
    </row>
    <row r="26" ht="75">
      <c r="A26" s="1" t="s">
        <v>231</v>
      </c>
      <c r="E26" s="27" t="s">
        <v>277</v>
      </c>
    </row>
    <row r="27">
      <c r="A27" s="1" t="s">
        <v>221</v>
      </c>
      <c r="B27" s="1">
        <v>5</v>
      </c>
      <c r="C27" s="26" t="s">
        <v>281</v>
      </c>
      <c r="D27" t="s">
        <v>252</v>
      </c>
      <c r="E27" s="27" t="s">
        <v>282</v>
      </c>
      <c r="F27" s="28" t="s">
        <v>260</v>
      </c>
      <c r="G27" s="29">
        <v>12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">
      <c r="A29" s="1" t="s">
        <v>229</v>
      </c>
      <c r="E29" s="32" t="s">
        <v>788</v>
      </c>
    </row>
    <row r="30" ht="75">
      <c r="A30" s="1" t="s">
        <v>231</v>
      </c>
      <c r="E30" s="27" t="s">
        <v>277</v>
      </c>
    </row>
    <row r="31">
      <c r="A31" s="1" t="s">
        <v>221</v>
      </c>
      <c r="B31" s="1">
        <v>6</v>
      </c>
      <c r="C31" s="26" t="s">
        <v>284</v>
      </c>
      <c r="D31" t="s">
        <v>252</v>
      </c>
      <c r="E31" s="27" t="s">
        <v>285</v>
      </c>
      <c r="F31" s="28" t="s">
        <v>260</v>
      </c>
      <c r="G31" s="29">
        <v>607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">
      <c r="A33" s="1" t="s">
        <v>229</v>
      </c>
      <c r="E33" s="32" t="s">
        <v>789</v>
      </c>
    </row>
    <row r="34" ht="87.5">
      <c r="A34" s="1" t="s">
        <v>231</v>
      </c>
      <c r="E34" s="27" t="s">
        <v>287</v>
      </c>
    </row>
    <row r="35">
      <c r="A35" s="1" t="s">
        <v>221</v>
      </c>
      <c r="B35" s="1">
        <v>7</v>
      </c>
      <c r="C35" s="26" t="s">
        <v>292</v>
      </c>
      <c r="D35" t="s">
        <v>252</v>
      </c>
      <c r="E35" s="27" t="s">
        <v>293</v>
      </c>
      <c r="F35" s="28" t="s">
        <v>260</v>
      </c>
      <c r="G35" s="29">
        <v>1440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790</v>
      </c>
    </row>
    <row r="38" ht="75">
      <c r="A38" s="1" t="s">
        <v>231</v>
      </c>
      <c r="E38" s="27" t="s">
        <v>295</v>
      </c>
    </row>
    <row r="39">
      <c r="A39" s="1" t="s">
        <v>221</v>
      </c>
      <c r="B39" s="1">
        <v>8</v>
      </c>
      <c r="C39" s="26" t="s">
        <v>791</v>
      </c>
      <c r="D39" t="s">
        <v>252</v>
      </c>
      <c r="E39" s="27" t="s">
        <v>792</v>
      </c>
      <c r="F39" s="28" t="s">
        <v>271</v>
      </c>
      <c r="G39" s="29">
        <v>7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226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793</v>
      </c>
    </row>
    <row r="42" ht="125">
      <c r="A42" s="1" t="s">
        <v>231</v>
      </c>
      <c r="E42" s="27" t="s">
        <v>401</v>
      </c>
    </row>
    <row r="43">
      <c r="A43" s="1" t="s">
        <v>221</v>
      </c>
      <c r="B43" s="1">
        <v>9</v>
      </c>
      <c r="C43" s="26" t="s">
        <v>794</v>
      </c>
      <c r="D43" t="s">
        <v>252</v>
      </c>
      <c r="E43" s="27" t="s">
        <v>795</v>
      </c>
      <c r="F43" s="28" t="s">
        <v>271</v>
      </c>
      <c r="G43" s="29">
        <v>7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226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793</v>
      </c>
    </row>
    <row r="46" ht="100">
      <c r="A46" s="1" t="s">
        <v>231</v>
      </c>
      <c r="E46" s="27" t="s">
        <v>404</v>
      </c>
    </row>
    <row r="47">
      <c r="A47" s="1" t="s">
        <v>221</v>
      </c>
      <c r="B47" s="1">
        <v>10</v>
      </c>
      <c r="C47" s="26" t="s">
        <v>714</v>
      </c>
      <c r="D47" t="s">
        <v>252</v>
      </c>
      <c r="E47" s="27" t="s">
        <v>715</v>
      </c>
      <c r="F47" s="28" t="s">
        <v>716</v>
      </c>
      <c r="G47" s="29">
        <v>80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">
      <c r="A49" s="1" t="s">
        <v>229</v>
      </c>
      <c r="E49" s="32" t="s">
        <v>334</v>
      </c>
    </row>
    <row r="50" ht="112.5">
      <c r="A50" s="1" t="s">
        <v>231</v>
      </c>
      <c r="E50" s="27" t="s">
        <v>718</v>
      </c>
    </row>
    <row r="51">
      <c r="A51" s="1" t="s">
        <v>221</v>
      </c>
      <c r="B51" s="1">
        <v>11</v>
      </c>
      <c r="C51" s="26" t="s">
        <v>719</v>
      </c>
      <c r="D51" t="s">
        <v>252</v>
      </c>
      <c r="E51" s="27" t="s">
        <v>720</v>
      </c>
      <c r="F51" s="28" t="s">
        <v>716</v>
      </c>
      <c r="G51" s="29">
        <v>40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26">
      <c r="A53" s="1" t="s">
        <v>229</v>
      </c>
      <c r="E53" s="32" t="s">
        <v>330</v>
      </c>
    </row>
    <row r="54" ht="100">
      <c r="A54" s="1" t="s">
        <v>231</v>
      </c>
      <c r="E54" s="27" t="s">
        <v>721</v>
      </c>
    </row>
    <row r="55">
      <c r="A55" s="1" t="s">
        <v>221</v>
      </c>
      <c r="B55" s="1">
        <v>12</v>
      </c>
      <c r="C55" s="26" t="s">
        <v>796</v>
      </c>
      <c r="D55" t="s">
        <v>252</v>
      </c>
      <c r="E55" s="27" t="s">
        <v>797</v>
      </c>
      <c r="F55" s="28" t="s">
        <v>716</v>
      </c>
      <c r="G55" s="29">
        <v>80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">
      <c r="A57" s="1" t="s">
        <v>229</v>
      </c>
      <c r="E57" s="32" t="s">
        <v>334</v>
      </c>
    </row>
    <row r="58" ht="112.5">
      <c r="A58" s="1" t="s">
        <v>231</v>
      </c>
      <c r="E58" s="27" t="s">
        <v>798</v>
      </c>
    </row>
    <row r="59" ht="25">
      <c r="A59" s="1" t="s">
        <v>221</v>
      </c>
      <c r="B59" s="1">
        <v>13</v>
      </c>
      <c r="C59" s="26" t="s">
        <v>799</v>
      </c>
      <c r="D59" t="s">
        <v>252</v>
      </c>
      <c r="E59" s="27" t="s">
        <v>800</v>
      </c>
      <c r="F59" s="28" t="s">
        <v>271</v>
      </c>
      <c r="G59" s="29">
        <v>77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801</v>
      </c>
    </row>
    <row r="62" ht="100">
      <c r="A62" s="1" t="s">
        <v>231</v>
      </c>
      <c r="E62" s="27" t="s">
        <v>802</v>
      </c>
    </row>
    <row r="63">
      <c r="A63" s="1" t="s">
        <v>221</v>
      </c>
      <c r="B63" s="1">
        <v>14</v>
      </c>
      <c r="C63" s="26" t="s">
        <v>803</v>
      </c>
      <c r="D63" t="s">
        <v>252</v>
      </c>
      <c r="E63" s="27" t="s">
        <v>804</v>
      </c>
      <c r="F63" s="28" t="s">
        <v>271</v>
      </c>
      <c r="G63" s="29">
        <v>77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">
      <c r="A65" s="1" t="s">
        <v>229</v>
      </c>
      <c r="E65" s="32" t="s">
        <v>801</v>
      </c>
    </row>
    <row r="66" ht="87.5">
      <c r="A66" s="1" t="s">
        <v>231</v>
      </c>
      <c r="E66" s="27" t="s">
        <v>805</v>
      </c>
    </row>
    <row r="67">
      <c r="A67" s="1" t="s">
        <v>221</v>
      </c>
      <c r="B67" s="1">
        <v>15</v>
      </c>
      <c r="C67" s="26" t="s">
        <v>752</v>
      </c>
      <c r="D67" t="s">
        <v>252</v>
      </c>
      <c r="E67" s="27" t="s">
        <v>753</v>
      </c>
      <c r="F67" s="28" t="s">
        <v>754</v>
      </c>
      <c r="G67" s="29">
        <v>16.079999999999998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">
      <c r="A69" s="1" t="s">
        <v>229</v>
      </c>
      <c r="E69" s="32" t="s">
        <v>806</v>
      </c>
    </row>
    <row r="70" ht="162.5">
      <c r="A70" s="1" t="s">
        <v>231</v>
      </c>
      <c r="E70" s="27" t="s">
        <v>756</v>
      </c>
    </row>
    <row r="71">
      <c r="A71" s="1" t="s">
        <v>221</v>
      </c>
      <c r="B71" s="1">
        <v>16</v>
      </c>
      <c r="C71" s="26" t="s">
        <v>757</v>
      </c>
      <c r="D71" t="s">
        <v>252</v>
      </c>
      <c r="E71" s="27" t="s">
        <v>758</v>
      </c>
      <c r="F71" s="28" t="s">
        <v>260</v>
      </c>
      <c r="G71" s="29">
        <v>2680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">
      <c r="A73" s="1" t="s">
        <v>229</v>
      </c>
      <c r="E73" s="32" t="s">
        <v>807</v>
      </c>
    </row>
    <row r="74" ht="125">
      <c r="A74" s="1" t="s">
        <v>231</v>
      </c>
      <c r="E74" s="27" t="s">
        <v>760</v>
      </c>
    </row>
    <row r="75">
      <c r="A75" s="1" t="s">
        <v>221</v>
      </c>
      <c r="B75" s="1">
        <v>17</v>
      </c>
      <c r="C75" s="26" t="s">
        <v>761</v>
      </c>
      <c r="D75" t="s">
        <v>252</v>
      </c>
      <c r="E75" s="27" t="s">
        <v>762</v>
      </c>
      <c r="F75" s="28" t="s">
        <v>260</v>
      </c>
      <c r="G75" s="29">
        <v>2680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807</v>
      </c>
    </row>
    <row r="78" ht="162.5">
      <c r="A78" s="1" t="s">
        <v>231</v>
      </c>
      <c r="E78" s="27" t="s">
        <v>763</v>
      </c>
    </row>
    <row r="79">
      <c r="A79" s="1" t="s">
        <v>221</v>
      </c>
      <c r="B79" s="1">
        <v>18</v>
      </c>
      <c r="C79" s="26" t="s">
        <v>764</v>
      </c>
      <c r="D79" t="s">
        <v>252</v>
      </c>
      <c r="E79" s="27" t="s">
        <v>765</v>
      </c>
      <c r="F79" s="28" t="s">
        <v>260</v>
      </c>
      <c r="G79" s="29">
        <v>2680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807</v>
      </c>
    </row>
    <row r="82" ht="125">
      <c r="A82" s="1" t="s">
        <v>231</v>
      </c>
      <c r="E82" s="27" t="s">
        <v>766</v>
      </c>
    </row>
    <row r="83" ht="25">
      <c r="A83" s="1" t="s">
        <v>221</v>
      </c>
      <c r="B83" s="1">
        <v>19</v>
      </c>
      <c r="C83" s="26" t="s">
        <v>808</v>
      </c>
      <c r="D83" t="s">
        <v>252</v>
      </c>
      <c r="E83" s="27" t="s">
        <v>809</v>
      </c>
      <c r="F83" s="28" t="s">
        <v>271</v>
      </c>
      <c r="G83" s="29">
        <v>61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">
      <c r="A85" s="1" t="s">
        <v>229</v>
      </c>
      <c r="E85" s="32" t="s">
        <v>810</v>
      </c>
    </row>
    <row r="86" ht="100">
      <c r="A86" s="1" t="s">
        <v>231</v>
      </c>
      <c r="E86" s="27" t="s">
        <v>802</v>
      </c>
    </row>
    <row r="87">
      <c r="A87" s="1" t="s">
        <v>221</v>
      </c>
      <c r="B87" s="1">
        <v>20</v>
      </c>
      <c r="C87" s="26" t="s">
        <v>811</v>
      </c>
      <c r="D87" t="s">
        <v>252</v>
      </c>
      <c r="E87" s="27" t="s">
        <v>812</v>
      </c>
      <c r="F87" s="28" t="s">
        <v>271</v>
      </c>
      <c r="G87" s="29">
        <v>61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">
      <c r="A89" s="1" t="s">
        <v>229</v>
      </c>
      <c r="E89" s="32" t="s">
        <v>810</v>
      </c>
    </row>
    <row r="90" ht="87.5">
      <c r="A90" s="1" t="s">
        <v>231</v>
      </c>
      <c r="E90" s="27" t="s">
        <v>813</v>
      </c>
    </row>
    <row r="91">
      <c r="A91" s="1" t="s">
        <v>221</v>
      </c>
      <c r="B91" s="1">
        <v>21</v>
      </c>
      <c r="C91" s="26" t="s">
        <v>814</v>
      </c>
      <c r="D91" t="s">
        <v>252</v>
      </c>
      <c r="E91" s="27" t="s">
        <v>815</v>
      </c>
      <c r="F91" s="28" t="s">
        <v>260</v>
      </c>
      <c r="G91" s="29">
        <v>23180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226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">
      <c r="A93" s="1" t="s">
        <v>229</v>
      </c>
      <c r="E93" s="32" t="s">
        <v>816</v>
      </c>
    </row>
    <row r="94" ht="137.5">
      <c r="A94" s="1" t="s">
        <v>231</v>
      </c>
      <c r="E94" s="27" t="s">
        <v>817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COUNTIFS(L8:L146,"=0",A8:A146,"P")+COUNTIFS(L8:L146,"",A8:A146,"P")+SUM(Q8:Q146)</f>
        <v>0</v>
      </c>
    </row>
    <row r="8" ht="13">
      <c r="A8" s="1" t="s">
        <v>216</v>
      </c>
      <c r="C8" s="22" t="s">
        <v>2462</v>
      </c>
      <c r="E8" s="23" t="s">
        <v>75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2384</v>
      </c>
      <c r="E9" s="23" t="s">
        <v>2385</v>
      </c>
      <c r="L9" s="24">
        <f>SUMIFS(L10:L145,A10:A145,"P")</f>
        <v>0</v>
      </c>
      <c r="M9" s="24">
        <f>SUMIFS(M10:M145,A10:A145,"P")</f>
        <v>0</v>
      </c>
      <c r="N9" s="25"/>
    </row>
    <row r="10">
      <c r="A10" s="1" t="s">
        <v>221</v>
      </c>
      <c r="B10" s="1">
        <v>1</v>
      </c>
      <c r="C10" s="26" t="s">
        <v>2386</v>
      </c>
      <c r="D10" t="s">
        <v>252</v>
      </c>
      <c r="E10" s="27" t="s">
        <v>2387</v>
      </c>
      <c r="F10" s="28" t="s">
        <v>271</v>
      </c>
      <c r="G10" s="29">
        <v>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841</v>
      </c>
    </row>
    <row r="13" ht="75">
      <c r="A13" s="1" t="s">
        <v>231</v>
      </c>
      <c r="E13" s="27" t="s">
        <v>2388</v>
      </c>
    </row>
    <row r="14" ht="25">
      <c r="A14" s="1" t="s">
        <v>221</v>
      </c>
      <c r="B14" s="1">
        <v>2</v>
      </c>
      <c r="C14" s="26" t="s">
        <v>2083</v>
      </c>
      <c r="D14" t="s">
        <v>252</v>
      </c>
      <c r="E14" s="27" t="s">
        <v>2084</v>
      </c>
      <c r="F14" s="28" t="s">
        <v>260</v>
      </c>
      <c r="G14" s="29">
        <v>10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2084</v>
      </c>
    </row>
    <row r="16" ht="26">
      <c r="A16" s="1" t="s">
        <v>229</v>
      </c>
      <c r="E16" s="32" t="s">
        <v>380</v>
      </c>
    </row>
    <row r="17" ht="75">
      <c r="A17" s="1" t="s">
        <v>231</v>
      </c>
      <c r="E17" s="27" t="s">
        <v>295</v>
      </c>
    </row>
    <row r="18">
      <c r="A18" s="1" t="s">
        <v>221</v>
      </c>
      <c r="B18" s="1">
        <v>3</v>
      </c>
      <c r="C18" s="26" t="s">
        <v>1281</v>
      </c>
      <c r="D18" t="s">
        <v>252</v>
      </c>
      <c r="E18" s="27" t="s">
        <v>1282</v>
      </c>
      <c r="F18" s="28" t="s">
        <v>260</v>
      </c>
      <c r="G18" s="29">
        <v>15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1282</v>
      </c>
    </row>
    <row r="20" ht="26">
      <c r="A20" s="1" t="s">
        <v>229</v>
      </c>
      <c r="E20" s="32" t="s">
        <v>2110</v>
      </c>
    </row>
    <row r="21" ht="75">
      <c r="A21" s="1" t="s">
        <v>231</v>
      </c>
      <c r="E21" s="27" t="s">
        <v>295</v>
      </c>
    </row>
    <row r="22" ht="25">
      <c r="A22" s="1" t="s">
        <v>221</v>
      </c>
      <c r="B22" s="1">
        <v>4</v>
      </c>
      <c r="C22" s="26" t="s">
        <v>2390</v>
      </c>
      <c r="D22" t="s">
        <v>252</v>
      </c>
      <c r="E22" s="27" t="s">
        <v>2391</v>
      </c>
      <c r="F22" s="28" t="s">
        <v>271</v>
      </c>
      <c r="G22" s="29">
        <v>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227</v>
      </c>
      <c r="E23" s="27" t="s">
        <v>2391</v>
      </c>
    </row>
    <row r="24" ht="26">
      <c r="A24" s="1" t="s">
        <v>229</v>
      </c>
      <c r="E24" s="32" t="s">
        <v>841</v>
      </c>
    </row>
    <row r="25" ht="87.5">
      <c r="A25" s="1" t="s">
        <v>231</v>
      </c>
      <c r="E25" s="27" t="s">
        <v>1227</v>
      </c>
    </row>
    <row r="26" ht="25">
      <c r="A26" s="1" t="s">
        <v>221</v>
      </c>
      <c r="B26" s="1">
        <v>5</v>
      </c>
      <c r="C26" s="26" t="s">
        <v>2094</v>
      </c>
      <c r="D26" t="s">
        <v>252</v>
      </c>
      <c r="E26" s="27" t="s">
        <v>2095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2095</v>
      </c>
    </row>
    <row r="28" ht="26">
      <c r="A28" s="1" t="s">
        <v>229</v>
      </c>
      <c r="E28" s="32" t="s">
        <v>387</v>
      </c>
    </row>
    <row r="29" ht="87.5">
      <c r="A29" s="1" t="s">
        <v>231</v>
      </c>
      <c r="E29" s="27" t="s">
        <v>1227</v>
      </c>
    </row>
    <row r="30" ht="25">
      <c r="A30" s="1" t="s">
        <v>221</v>
      </c>
      <c r="B30" s="1">
        <v>6</v>
      </c>
      <c r="C30" s="26" t="s">
        <v>2392</v>
      </c>
      <c r="D30" t="s">
        <v>252</v>
      </c>
      <c r="E30" s="27" t="s">
        <v>2393</v>
      </c>
      <c r="F30" s="28" t="s">
        <v>271</v>
      </c>
      <c r="G30" s="29">
        <v>38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227</v>
      </c>
      <c r="E31" s="27" t="s">
        <v>2393</v>
      </c>
    </row>
    <row r="32" ht="26">
      <c r="A32" s="1" t="s">
        <v>229</v>
      </c>
      <c r="E32" s="32" t="s">
        <v>2463</v>
      </c>
    </row>
    <row r="33" ht="87.5">
      <c r="A33" s="1" t="s">
        <v>231</v>
      </c>
      <c r="E33" s="27" t="s">
        <v>1227</v>
      </c>
    </row>
    <row r="34">
      <c r="A34" s="1" t="s">
        <v>221</v>
      </c>
      <c r="B34" s="1">
        <v>7</v>
      </c>
      <c r="C34" s="26" t="s">
        <v>1562</v>
      </c>
      <c r="D34" t="s">
        <v>252</v>
      </c>
      <c r="E34" s="27" t="s">
        <v>1563</v>
      </c>
      <c r="F34" s="28" t="s">
        <v>260</v>
      </c>
      <c r="G34" s="29">
        <v>450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1563</v>
      </c>
    </row>
    <row r="36" ht="26">
      <c r="A36" s="1" t="s">
        <v>229</v>
      </c>
      <c r="E36" s="32" t="s">
        <v>2464</v>
      </c>
    </row>
    <row r="37" ht="75">
      <c r="A37" s="1" t="s">
        <v>231</v>
      </c>
      <c r="E37" s="27" t="s">
        <v>1565</v>
      </c>
    </row>
    <row r="38">
      <c r="A38" s="1" t="s">
        <v>221</v>
      </c>
      <c r="B38" s="1">
        <v>8</v>
      </c>
      <c r="C38" s="26" t="s">
        <v>1025</v>
      </c>
      <c r="D38" t="s">
        <v>252</v>
      </c>
      <c r="E38" s="27" t="s">
        <v>1026</v>
      </c>
      <c r="F38" s="28" t="s">
        <v>271</v>
      </c>
      <c r="G38" s="29">
        <v>58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1026</v>
      </c>
    </row>
    <row r="40" ht="26">
      <c r="A40" s="1" t="s">
        <v>229</v>
      </c>
      <c r="E40" s="32" t="s">
        <v>2465</v>
      </c>
    </row>
    <row r="41" ht="87.5">
      <c r="A41" s="1" t="s">
        <v>231</v>
      </c>
      <c r="E41" s="27" t="s">
        <v>1027</v>
      </c>
    </row>
    <row r="42">
      <c r="A42" s="1" t="s">
        <v>221</v>
      </c>
      <c r="B42" s="1">
        <v>9</v>
      </c>
      <c r="C42" s="26" t="s">
        <v>2397</v>
      </c>
      <c r="D42" t="s">
        <v>252</v>
      </c>
      <c r="E42" s="27" t="s">
        <v>2398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740</v>
      </c>
    </row>
    <row r="45" ht="187.5">
      <c r="A45" s="1" t="s">
        <v>231</v>
      </c>
      <c r="E45" s="27" t="s">
        <v>2399</v>
      </c>
    </row>
    <row r="46">
      <c r="A46" s="1" t="s">
        <v>221</v>
      </c>
      <c r="B46" s="1">
        <v>10</v>
      </c>
      <c r="C46" s="26" t="s">
        <v>2400</v>
      </c>
      <c r="D46" t="s">
        <v>252</v>
      </c>
      <c r="E46" s="27" t="s">
        <v>2401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740</v>
      </c>
    </row>
    <row r="49" ht="162.5">
      <c r="A49" s="1" t="s">
        <v>231</v>
      </c>
      <c r="E49" s="27" t="s">
        <v>2402</v>
      </c>
    </row>
    <row r="50" ht="25">
      <c r="A50" s="1" t="s">
        <v>221</v>
      </c>
      <c r="B50" s="1">
        <v>11</v>
      </c>
      <c r="C50" s="26" t="s">
        <v>2403</v>
      </c>
      <c r="D50" t="s">
        <v>252</v>
      </c>
      <c r="E50" s="27" t="s">
        <v>2404</v>
      </c>
      <c r="F50" s="28" t="s">
        <v>271</v>
      </c>
      <c r="G50" s="29">
        <v>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2114</v>
      </c>
    </row>
    <row r="53" ht="162.5">
      <c r="A53" s="1" t="s">
        <v>231</v>
      </c>
      <c r="E53" s="27" t="s">
        <v>2405</v>
      </c>
    </row>
    <row r="54" ht="25">
      <c r="A54" s="1" t="s">
        <v>221</v>
      </c>
      <c r="B54" s="1">
        <v>12</v>
      </c>
      <c r="C54" s="26" t="s">
        <v>2406</v>
      </c>
      <c r="D54" t="s">
        <v>252</v>
      </c>
      <c r="E54" s="27" t="s">
        <v>2407</v>
      </c>
      <c r="F54" s="28" t="s">
        <v>271</v>
      </c>
      <c r="G54" s="29">
        <v>12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788</v>
      </c>
    </row>
    <row r="57" ht="162.5">
      <c r="A57" s="1" t="s">
        <v>231</v>
      </c>
      <c r="E57" s="27" t="s">
        <v>2405</v>
      </c>
    </row>
    <row r="58" ht="25">
      <c r="A58" s="1" t="s">
        <v>221</v>
      </c>
      <c r="B58" s="1">
        <v>13</v>
      </c>
      <c r="C58" s="26" t="s">
        <v>2454</v>
      </c>
      <c r="D58" t="s">
        <v>252</v>
      </c>
      <c r="E58" s="27" t="s">
        <v>2455</v>
      </c>
      <c r="F58" s="28" t="s">
        <v>271</v>
      </c>
      <c r="G58" s="29">
        <v>3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372</v>
      </c>
    </row>
    <row r="61" ht="162.5">
      <c r="A61" s="1" t="s">
        <v>231</v>
      </c>
      <c r="E61" s="27" t="s">
        <v>2405</v>
      </c>
    </row>
    <row r="62" ht="37.5">
      <c r="A62" s="1" t="s">
        <v>221</v>
      </c>
      <c r="B62" s="1">
        <v>14</v>
      </c>
      <c r="C62" s="26" t="s">
        <v>2408</v>
      </c>
      <c r="D62" t="s">
        <v>252</v>
      </c>
      <c r="E62" s="27" t="s">
        <v>2409</v>
      </c>
      <c r="F62" s="28" t="s">
        <v>271</v>
      </c>
      <c r="G62" s="29">
        <v>20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2389</v>
      </c>
    </row>
    <row r="65" ht="150">
      <c r="A65" s="1" t="s">
        <v>231</v>
      </c>
      <c r="E65" s="27" t="s">
        <v>2410</v>
      </c>
    </row>
    <row r="66">
      <c r="A66" s="1" t="s">
        <v>221</v>
      </c>
      <c r="B66" s="1">
        <v>15</v>
      </c>
      <c r="C66" s="26" t="s">
        <v>2411</v>
      </c>
      <c r="D66" t="s">
        <v>252</v>
      </c>
      <c r="E66" s="27" t="s">
        <v>2412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740</v>
      </c>
    </row>
    <row r="69" ht="150">
      <c r="A69" s="1" t="s">
        <v>231</v>
      </c>
      <c r="E69" s="27" t="s">
        <v>2410</v>
      </c>
    </row>
    <row r="70">
      <c r="A70" s="1" t="s">
        <v>221</v>
      </c>
      <c r="B70" s="1">
        <v>16</v>
      </c>
      <c r="C70" s="26" t="s">
        <v>2466</v>
      </c>
      <c r="D70" t="s">
        <v>252</v>
      </c>
      <c r="E70" s="27" t="s">
        <v>2467</v>
      </c>
      <c r="F70" s="28" t="s">
        <v>271</v>
      </c>
      <c r="G70" s="29">
        <v>1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740</v>
      </c>
    </row>
    <row r="73" ht="162.5">
      <c r="A73" s="1" t="s">
        <v>231</v>
      </c>
      <c r="E73" s="27" t="s">
        <v>2418</v>
      </c>
    </row>
    <row r="74">
      <c r="A74" s="1" t="s">
        <v>221</v>
      </c>
      <c r="B74" s="1">
        <v>17</v>
      </c>
      <c r="C74" s="26" t="s">
        <v>2416</v>
      </c>
      <c r="D74" t="s">
        <v>252</v>
      </c>
      <c r="E74" s="27" t="s">
        <v>2417</v>
      </c>
      <c r="F74" s="28" t="s">
        <v>271</v>
      </c>
      <c r="G74" s="29">
        <v>1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740</v>
      </c>
    </row>
    <row r="77" ht="162.5">
      <c r="A77" s="1" t="s">
        <v>231</v>
      </c>
      <c r="E77" s="27" t="s">
        <v>2418</v>
      </c>
    </row>
    <row r="78" ht="25">
      <c r="A78" s="1" t="s">
        <v>221</v>
      </c>
      <c r="B78" s="1">
        <v>18</v>
      </c>
      <c r="C78" s="26" t="s">
        <v>2419</v>
      </c>
      <c r="D78" t="s">
        <v>252</v>
      </c>
      <c r="E78" s="27" t="s">
        <v>2420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740</v>
      </c>
    </row>
    <row r="81" ht="162.5">
      <c r="A81" s="1" t="s">
        <v>231</v>
      </c>
      <c r="E81" s="27" t="s">
        <v>2418</v>
      </c>
    </row>
    <row r="82">
      <c r="A82" s="1" t="s">
        <v>221</v>
      </c>
      <c r="B82" s="1">
        <v>19</v>
      </c>
      <c r="C82" s="26" t="s">
        <v>2424</v>
      </c>
      <c r="D82" t="s">
        <v>252</v>
      </c>
      <c r="E82" s="27" t="s">
        <v>2425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740</v>
      </c>
    </row>
    <row r="85" ht="137.5">
      <c r="A85" s="1" t="s">
        <v>231</v>
      </c>
      <c r="E85" s="27" t="s">
        <v>2426</v>
      </c>
    </row>
    <row r="86" ht="25">
      <c r="A86" s="1" t="s">
        <v>221</v>
      </c>
      <c r="B86" s="1">
        <v>20</v>
      </c>
      <c r="C86" s="26" t="s">
        <v>2427</v>
      </c>
      <c r="D86" t="s">
        <v>252</v>
      </c>
      <c r="E86" s="27" t="s">
        <v>2428</v>
      </c>
      <c r="F86" s="28" t="s">
        <v>271</v>
      </c>
      <c r="G86" s="29">
        <v>23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2428</v>
      </c>
    </row>
    <row r="88" ht="26">
      <c r="A88" s="1" t="s">
        <v>229</v>
      </c>
      <c r="E88" s="32" t="s">
        <v>2468</v>
      </c>
    </row>
    <row r="89" ht="150">
      <c r="A89" s="1" t="s">
        <v>231</v>
      </c>
      <c r="E89" s="27" t="s">
        <v>2410</v>
      </c>
    </row>
    <row r="90">
      <c r="A90" s="1" t="s">
        <v>221</v>
      </c>
      <c r="B90" s="1">
        <v>21</v>
      </c>
      <c r="C90" s="26" t="s">
        <v>2469</v>
      </c>
      <c r="D90" t="s">
        <v>252</v>
      </c>
      <c r="E90" s="27" t="s">
        <v>2470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2470</v>
      </c>
    </row>
    <row r="92" ht="26">
      <c r="A92" s="1" t="s">
        <v>229</v>
      </c>
      <c r="E92" s="32" t="s">
        <v>740</v>
      </c>
    </row>
    <row r="93" ht="162.5">
      <c r="A93" s="1" t="s">
        <v>231</v>
      </c>
      <c r="E93" s="27" t="s">
        <v>2423</v>
      </c>
    </row>
    <row r="94">
      <c r="A94" s="1" t="s">
        <v>221</v>
      </c>
      <c r="B94" s="1">
        <v>22</v>
      </c>
      <c r="C94" s="26" t="s">
        <v>2471</v>
      </c>
      <c r="D94" t="s">
        <v>252</v>
      </c>
      <c r="E94" s="27" t="s">
        <v>2472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2472</v>
      </c>
    </row>
    <row r="96" ht="26">
      <c r="A96" s="1" t="s">
        <v>229</v>
      </c>
      <c r="E96" s="32" t="s">
        <v>740</v>
      </c>
    </row>
    <row r="97" ht="187.5">
      <c r="A97" s="1" t="s">
        <v>231</v>
      </c>
      <c r="E97" s="27" t="s">
        <v>2431</v>
      </c>
    </row>
    <row r="98">
      <c r="A98" s="1" t="s">
        <v>221</v>
      </c>
      <c r="B98" s="1">
        <v>23</v>
      </c>
      <c r="C98" s="26" t="s">
        <v>2473</v>
      </c>
      <c r="D98" t="s">
        <v>252</v>
      </c>
      <c r="E98" s="27" t="s">
        <v>2474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2474</v>
      </c>
    </row>
    <row r="100" ht="26">
      <c r="A100" s="1" t="s">
        <v>229</v>
      </c>
      <c r="E100" s="32" t="s">
        <v>740</v>
      </c>
    </row>
    <row r="101" ht="175">
      <c r="A101" s="1" t="s">
        <v>231</v>
      </c>
      <c r="E101" s="27" t="s">
        <v>2434</v>
      </c>
    </row>
    <row r="102">
      <c r="A102" s="1" t="s">
        <v>221</v>
      </c>
      <c r="B102" s="1">
        <v>24</v>
      </c>
      <c r="C102" s="26" t="s">
        <v>2475</v>
      </c>
      <c r="D102" t="s">
        <v>252</v>
      </c>
      <c r="E102" s="27" t="s">
        <v>2476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2476</v>
      </c>
    </row>
    <row r="104" ht="26">
      <c r="A104" s="1" t="s">
        <v>229</v>
      </c>
      <c r="E104" s="32" t="s">
        <v>740</v>
      </c>
    </row>
    <row r="105" ht="150">
      <c r="A105" s="1" t="s">
        <v>231</v>
      </c>
      <c r="E105" s="27" t="s">
        <v>2437</v>
      </c>
    </row>
    <row r="106" ht="25">
      <c r="A106" s="1" t="s">
        <v>221</v>
      </c>
      <c r="B106" s="1">
        <v>25</v>
      </c>
      <c r="C106" s="26" t="s">
        <v>1313</v>
      </c>
      <c r="D106" t="s">
        <v>252</v>
      </c>
      <c r="E106" s="27" t="s">
        <v>1314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740</v>
      </c>
    </row>
    <row r="109" ht="100">
      <c r="A109" s="1" t="s">
        <v>231</v>
      </c>
      <c r="E109" s="27" t="s">
        <v>1315</v>
      </c>
    </row>
    <row r="110" ht="25">
      <c r="A110" s="1" t="s">
        <v>221</v>
      </c>
      <c r="B110" s="1">
        <v>26</v>
      </c>
      <c r="C110" s="26" t="s">
        <v>2111</v>
      </c>
      <c r="D110" t="s">
        <v>252</v>
      </c>
      <c r="E110" s="27" t="s">
        <v>2112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740</v>
      </c>
    </row>
    <row r="113" ht="87.5">
      <c r="A113" s="1" t="s">
        <v>231</v>
      </c>
      <c r="E113" s="27" t="s">
        <v>2113</v>
      </c>
    </row>
    <row r="114">
      <c r="A114" s="1" t="s">
        <v>221</v>
      </c>
      <c r="B114" s="1">
        <v>27</v>
      </c>
      <c r="C114" s="26" t="s">
        <v>1244</v>
      </c>
      <c r="D114" t="s">
        <v>252</v>
      </c>
      <c r="E114" s="27" t="s">
        <v>1245</v>
      </c>
      <c r="F114" s="28" t="s">
        <v>716</v>
      </c>
      <c r="G114" s="29">
        <v>24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2458</v>
      </c>
    </row>
    <row r="117" ht="87.5">
      <c r="A117" s="1" t="s">
        <v>231</v>
      </c>
      <c r="E117" s="27" t="s">
        <v>1247</v>
      </c>
    </row>
    <row r="118">
      <c r="A118" s="1" t="s">
        <v>221</v>
      </c>
      <c r="B118" s="1">
        <v>28</v>
      </c>
      <c r="C118" s="26" t="s">
        <v>2438</v>
      </c>
      <c r="D118" t="s">
        <v>252</v>
      </c>
      <c r="E118" s="27" t="s">
        <v>2439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2114</v>
      </c>
    </row>
    <row r="121" ht="87.5">
      <c r="A121" s="1" t="s">
        <v>231</v>
      </c>
      <c r="E121" s="27" t="s">
        <v>2440</v>
      </c>
    </row>
    <row r="122">
      <c r="A122" s="1" t="s">
        <v>221</v>
      </c>
      <c r="B122" s="1">
        <v>29</v>
      </c>
      <c r="C122" s="26" t="s">
        <v>1305</v>
      </c>
      <c r="D122" t="s">
        <v>252</v>
      </c>
      <c r="E122" s="27" t="s">
        <v>1306</v>
      </c>
      <c r="F122" s="28" t="s">
        <v>716</v>
      </c>
      <c r="G122" s="29">
        <v>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2114</v>
      </c>
    </row>
    <row r="125" ht="87.5">
      <c r="A125" s="1" t="s">
        <v>231</v>
      </c>
      <c r="E125" s="27" t="s">
        <v>1308</v>
      </c>
    </row>
    <row r="126">
      <c r="A126" s="1" t="s">
        <v>221</v>
      </c>
      <c r="B126" s="1">
        <v>30</v>
      </c>
      <c r="C126" s="26" t="s">
        <v>2441</v>
      </c>
      <c r="D126" t="s">
        <v>252</v>
      </c>
      <c r="E126" s="27" t="s">
        <v>2442</v>
      </c>
      <c r="F126" s="28" t="s">
        <v>271</v>
      </c>
      <c r="G126" s="29">
        <v>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387</v>
      </c>
    </row>
    <row r="129" ht="75">
      <c r="A129" s="1" t="s">
        <v>231</v>
      </c>
      <c r="E129" s="27" t="s">
        <v>2443</v>
      </c>
    </row>
    <row r="130">
      <c r="A130" s="1" t="s">
        <v>221</v>
      </c>
      <c r="B130" s="1">
        <v>31</v>
      </c>
      <c r="C130" s="26" t="s">
        <v>2444</v>
      </c>
      <c r="D130" t="s">
        <v>252</v>
      </c>
      <c r="E130" s="27" t="s">
        <v>2445</v>
      </c>
      <c r="F130" s="28" t="s">
        <v>307</v>
      </c>
      <c r="G130" s="29">
        <v>3.7999999999999998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2445</v>
      </c>
    </row>
    <row r="132" ht="26">
      <c r="A132" s="1" t="s">
        <v>229</v>
      </c>
      <c r="E132" s="32" t="s">
        <v>2477</v>
      </c>
    </row>
    <row r="133" ht="162.5">
      <c r="A133" s="1" t="s">
        <v>231</v>
      </c>
      <c r="E133" s="27" t="s">
        <v>1683</v>
      </c>
    </row>
    <row r="134">
      <c r="A134" s="1" t="s">
        <v>221</v>
      </c>
      <c r="B134" s="1">
        <v>32</v>
      </c>
      <c r="C134" s="26" t="s">
        <v>2447</v>
      </c>
      <c r="D134" t="s">
        <v>252</v>
      </c>
      <c r="E134" s="27" t="s">
        <v>2448</v>
      </c>
      <c r="F134" s="28" t="s">
        <v>260</v>
      </c>
      <c r="G134" s="29">
        <v>380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2449</v>
      </c>
    </row>
    <row r="136" ht="26">
      <c r="A136" s="1" t="s">
        <v>229</v>
      </c>
      <c r="E136" s="32" t="s">
        <v>2478</v>
      </c>
    </row>
    <row r="137" ht="125">
      <c r="A137" s="1" t="s">
        <v>231</v>
      </c>
      <c r="E137" s="27" t="s">
        <v>766</v>
      </c>
    </row>
    <row r="138">
      <c r="A138" s="1" t="s">
        <v>221</v>
      </c>
      <c r="B138" s="1">
        <v>33</v>
      </c>
      <c r="C138" s="26" t="s">
        <v>1680</v>
      </c>
      <c r="D138" t="s">
        <v>252</v>
      </c>
      <c r="E138" s="27" t="s">
        <v>1681</v>
      </c>
      <c r="F138" s="28" t="s">
        <v>307</v>
      </c>
      <c r="G138" s="29">
        <v>0.35999999999999999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2460</v>
      </c>
    </row>
    <row r="140" ht="26">
      <c r="A140" s="1" t="s">
        <v>229</v>
      </c>
      <c r="E140" s="32" t="s">
        <v>2479</v>
      </c>
    </row>
    <row r="141" ht="162.5">
      <c r="A141" s="1" t="s">
        <v>231</v>
      </c>
      <c r="E141" s="27" t="s">
        <v>1683</v>
      </c>
    </row>
    <row r="142">
      <c r="A142" s="1" t="s">
        <v>221</v>
      </c>
      <c r="B142" s="1">
        <v>34</v>
      </c>
      <c r="C142" s="26" t="s">
        <v>1684</v>
      </c>
      <c r="D142" t="s">
        <v>252</v>
      </c>
      <c r="E142" s="27" t="s">
        <v>1685</v>
      </c>
      <c r="F142" s="28" t="s">
        <v>307</v>
      </c>
      <c r="G142" s="29">
        <v>0.35999999999999999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1685</v>
      </c>
    </row>
    <row r="144" ht="26">
      <c r="A144" s="1" t="s">
        <v>229</v>
      </c>
      <c r="E144" s="32" t="s">
        <v>2479</v>
      </c>
    </row>
    <row r="145" ht="125">
      <c r="A145" s="1" t="s">
        <v>231</v>
      </c>
      <c r="E145" s="27" t="s">
        <v>1686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COUNTIFS(L8:L327,"=0",A8:A327,"P")+COUNTIFS(L8:L327,"",A8:A327,"P")+SUM(Q8:Q327)</f>
        <v>0</v>
      </c>
    </row>
    <row r="8" ht="13">
      <c r="A8" s="1" t="s">
        <v>216</v>
      </c>
      <c r="C8" s="22" t="s">
        <v>2480</v>
      </c>
      <c r="E8" s="23" t="s">
        <v>77</v>
      </c>
      <c r="L8" s="24">
        <f>L9+L50</f>
        <v>0</v>
      </c>
      <c r="M8" s="24">
        <f>M9+M50</f>
        <v>0</v>
      </c>
      <c r="N8" s="25"/>
    </row>
    <row r="9" ht="13">
      <c r="A9" s="1" t="s">
        <v>218</v>
      </c>
      <c r="C9" s="22" t="s">
        <v>2481</v>
      </c>
      <c r="E9" s="23" t="s">
        <v>2482</v>
      </c>
      <c r="L9" s="24">
        <f>SUMIFS(L10:L49,A10:A49,"P")</f>
        <v>0</v>
      </c>
      <c r="M9" s="24">
        <f>SUMIFS(M10:M49,A10:A49,"P")</f>
        <v>0</v>
      </c>
      <c r="N9" s="25"/>
    </row>
    <row r="10" ht="37.5">
      <c r="A10" s="1" t="s">
        <v>221</v>
      </c>
      <c r="B10" s="1">
        <v>1</v>
      </c>
      <c r="C10" s="26" t="s">
        <v>2483</v>
      </c>
      <c r="D10" t="s">
        <v>2484</v>
      </c>
      <c r="E10" s="27" t="s">
        <v>2485</v>
      </c>
      <c r="F10" s="28" t="s">
        <v>225</v>
      </c>
      <c r="G10" s="29">
        <v>0.29999999999999999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2486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2487</v>
      </c>
      <c r="D14" t="s">
        <v>2488</v>
      </c>
      <c r="E14" s="27" t="s">
        <v>2489</v>
      </c>
      <c r="F14" s="28" t="s">
        <v>225</v>
      </c>
      <c r="G14" s="29">
        <v>0.10000000000000001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2490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2491</v>
      </c>
      <c r="D18" t="s">
        <v>2492</v>
      </c>
      <c r="E18" s="27" t="s">
        <v>2493</v>
      </c>
      <c r="F18" s="28" t="s">
        <v>225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740</v>
      </c>
    </row>
    <row r="21" ht="87.5">
      <c r="A21" s="1" t="s">
        <v>231</v>
      </c>
      <c r="E21" s="27" t="s">
        <v>232</v>
      </c>
    </row>
    <row r="22" ht="37.5">
      <c r="A22" s="1" t="s">
        <v>221</v>
      </c>
      <c r="B22" s="1">
        <v>4</v>
      </c>
      <c r="C22" s="26" t="s">
        <v>237</v>
      </c>
      <c r="D22" t="s">
        <v>238</v>
      </c>
      <c r="E22" s="27" t="s">
        <v>239</v>
      </c>
      <c r="F22" s="28" t="s">
        <v>225</v>
      </c>
      <c r="G22" s="29">
        <v>0.40000000000000002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2494</v>
      </c>
    </row>
    <row r="25" ht="87.5">
      <c r="A25" s="1" t="s">
        <v>231</v>
      </c>
      <c r="E25" s="27" t="s">
        <v>232</v>
      </c>
    </row>
    <row r="26" ht="37.5">
      <c r="A26" s="1" t="s">
        <v>221</v>
      </c>
      <c r="B26" s="1">
        <v>5</v>
      </c>
      <c r="C26" s="26" t="s">
        <v>2495</v>
      </c>
      <c r="D26" t="s">
        <v>2496</v>
      </c>
      <c r="E26" s="27" t="s">
        <v>2497</v>
      </c>
      <c r="F26" s="28" t="s">
        <v>225</v>
      </c>
      <c r="G26" s="29">
        <v>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372</v>
      </c>
    </row>
    <row r="29" ht="87.5">
      <c r="A29" s="1" t="s">
        <v>231</v>
      </c>
      <c r="E29" s="27" t="s">
        <v>232</v>
      </c>
    </row>
    <row r="30" ht="37.5">
      <c r="A30" s="1" t="s">
        <v>221</v>
      </c>
      <c r="B30" s="1">
        <v>6</v>
      </c>
      <c r="C30" s="26" t="s">
        <v>2498</v>
      </c>
      <c r="D30" t="s">
        <v>2499</v>
      </c>
      <c r="E30" s="27" t="s">
        <v>2500</v>
      </c>
      <c r="F30" s="28" t="s">
        <v>225</v>
      </c>
      <c r="G30" s="29">
        <v>0.10000000000000001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26">
      <c r="A32" s="1" t="s">
        <v>229</v>
      </c>
      <c r="E32" s="32" t="s">
        <v>2490</v>
      </c>
    </row>
    <row r="33" ht="87.5">
      <c r="A33" s="1" t="s">
        <v>231</v>
      </c>
      <c r="E33" s="27" t="s">
        <v>232</v>
      </c>
    </row>
    <row r="34" ht="37.5">
      <c r="A34" s="1" t="s">
        <v>221</v>
      </c>
      <c r="B34" s="1">
        <v>7</v>
      </c>
      <c r="C34" s="26" t="s">
        <v>2501</v>
      </c>
      <c r="D34" t="s">
        <v>2502</v>
      </c>
      <c r="E34" s="27" t="s">
        <v>2503</v>
      </c>
      <c r="F34" s="28" t="s">
        <v>225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228</v>
      </c>
    </row>
    <row r="36" ht="26">
      <c r="A36" s="1" t="s">
        <v>229</v>
      </c>
      <c r="E36" s="32" t="s">
        <v>740</v>
      </c>
    </row>
    <row r="37" ht="87.5">
      <c r="A37" s="1" t="s">
        <v>231</v>
      </c>
      <c r="E37" s="27" t="s">
        <v>232</v>
      </c>
    </row>
    <row r="38" ht="25">
      <c r="A38" s="1" t="s">
        <v>221</v>
      </c>
      <c r="B38" s="1">
        <v>8</v>
      </c>
      <c r="C38" s="26" t="s">
        <v>2504</v>
      </c>
      <c r="D38" t="s">
        <v>2505</v>
      </c>
      <c r="E38" s="27" t="s">
        <v>2506</v>
      </c>
      <c r="F38" s="28" t="s">
        <v>225</v>
      </c>
      <c r="G38" s="29">
        <v>0.20000000000000001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226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228</v>
      </c>
    </row>
    <row r="40" ht="26">
      <c r="A40" s="1" t="s">
        <v>229</v>
      </c>
      <c r="E40" s="32" t="s">
        <v>2507</v>
      </c>
    </row>
    <row r="41" ht="87.5">
      <c r="A41" s="1" t="s">
        <v>231</v>
      </c>
      <c r="E41" s="27" t="s">
        <v>232</v>
      </c>
    </row>
    <row r="42" ht="37.5">
      <c r="A42" s="1" t="s">
        <v>221</v>
      </c>
      <c r="B42" s="1">
        <v>9</v>
      </c>
      <c r="C42" s="26" t="s">
        <v>2508</v>
      </c>
      <c r="D42" t="s">
        <v>2509</v>
      </c>
      <c r="E42" s="27" t="s">
        <v>2510</v>
      </c>
      <c r="F42" s="28" t="s">
        <v>225</v>
      </c>
      <c r="G42" s="29">
        <v>30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228</v>
      </c>
    </row>
    <row r="44" ht="26">
      <c r="A44" s="1" t="s">
        <v>229</v>
      </c>
      <c r="E44" s="32" t="s">
        <v>2511</v>
      </c>
    </row>
    <row r="45" ht="87.5">
      <c r="A45" s="1" t="s">
        <v>231</v>
      </c>
      <c r="E45" s="27" t="s">
        <v>232</v>
      </c>
    </row>
    <row r="46" ht="25">
      <c r="A46" s="1" t="s">
        <v>221</v>
      </c>
      <c r="B46" s="1">
        <v>10</v>
      </c>
      <c r="C46" s="26" t="s">
        <v>2512</v>
      </c>
      <c r="D46" t="s">
        <v>2513</v>
      </c>
      <c r="E46" s="27" t="s">
        <v>2514</v>
      </c>
      <c r="F46" s="28" t="s">
        <v>225</v>
      </c>
      <c r="G46" s="29">
        <v>0.40000000000000002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26">
      <c r="A48" s="1" t="s">
        <v>229</v>
      </c>
      <c r="E48" s="32" t="s">
        <v>2494</v>
      </c>
    </row>
    <row r="49" ht="87.5">
      <c r="A49" s="1" t="s">
        <v>231</v>
      </c>
      <c r="E49" s="27" t="s">
        <v>232</v>
      </c>
    </row>
    <row r="50" ht="13">
      <c r="A50" s="1" t="s">
        <v>218</v>
      </c>
      <c r="C50" s="22" t="s">
        <v>2384</v>
      </c>
      <c r="E50" s="23" t="s">
        <v>2515</v>
      </c>
      <c r="L50" s="24">
        <f>SUMIFS(L51:L326,A51:A326,"P")</f>
        <v>0</v>
      </c>
      <c r="M50" s="24">
        <f>SUMIFS(M51:M326,A51:A326,"P")</f>
        <v>0</v>
      </c>
      <c r="N50" s="25"/>
    </row>
    <row r="51">
      <c r="A51" s="1" t="s">
        <v>221</v>
      </c>
      <c r="B51" s="1">
        <v>11</v>
      </c>
      <c r="C51" s="26" t="s">
        <v>2516</v>
      </c>
      <c r="D51" t="s">
        <v>249</v>
      </c>
      <c r="E51" s="27" t="s">
        <v>2517</v>
      </c>
      <c r="F51" s="28" t="s">
        <v>908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226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2517</v>
      </c>
    </row>
    <row r="53" ht="26">
      <c r="A53" s="1" t="s">
        <v>229</v>
      </c>
      <c r="E53" s="32" t="s">
        <v>740</v>
      </c>
    </row>
    <row r="54">
      <c r="A54" s="1" t="s">
        <v>231</v>
      </c>
      <c r="E54" s="27" t="s">
        <v>974</v>
      </c>
    </row>
    <row r="55" ht="25">
      <c r="A55" s="1" t="s">
        <v>221</v>
      </c>
      <c r="B55" s="1">
        <v>12</v>
      </c>
      <c r="C55" s="26" t="s">
        <v>2518</v>
      </c>
      <c r="D55" t="s">
        <v>252</v>
      </c>
      <c r="E55" s="27" t="s">
        <v>2519</v>
      </c>
      <c r="F55" s="28" t="s">
        <v>260</v>
      </c>
      <c r="G55" s="29">
        <v>70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227</v>
      </c>
      <c r="E56" s="27" t="s">
        <v>2519</v>
      </c>
    </row>
    <row r="57" ht="26">
      <c r="A57" s="1" t="s">
        <v>229</v>
      </c>
      <c r="E57" s="32" t="s">
        <v>2520</v>
      </c>
    </row>
    <row r="58" ht="125">
      <c r="A58" s="1" t="s">
        <v>231</v>
      </c>
      <c r="E58" s="27" t="s">
        <v>1719</v>
      </c>
    </row>
    <row r="59">
      <c r="A59" s="1" t="s">
        <v>221</v>
      </c>
      <c r="B59" s="1">
        <v>13</v>
      </c>
      <c r="C59" s="26" t="s">
        <v>2521</v>
      </c>
      <c r="D59" t="s">
        <v>252</v>
      </c>
      <c r="E59" s="27" t="s">
        <v>2522</v>
      </c>
      <c r="F59" s="28" t="s">
        <v>271</v>
      </c>
      <c r="G59" s="29">
        <v>542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2522</v>
      </c>
    </row>
    <row r="61" ht="26">
      <c r="A61" s="1" t="s">
        <v>229</v>
      </c>
      <c r="E61" s="32" t="s">
        <v>2523</v>
      </c>
    </row>
    <row r="62" ht="100">
      <c r="A62" s="1" t="s">
        <v>231</v>
      </c>
      <c r="E62" s="27" t="s">
        <v>2524</v>
      </c>
    </row>
    <row r="63">
      <c r="A63" s="1" t="s">
        <v>221</v>
      </c>
      <c r="B63" s="1">
        <v>14</v>
      </c>
      <c r="C63" s="26" t="s">
        <v>2525</v>
      </c>
      <c r="D63" t="s">
        <v>252</v>
      </c>
      <c r="E63" s="27" t="s">
        <v>2526</v>
      </c>
      <c r="F63" s="28" t="s">
        <v>271</v>
      </c>
      <c r="G63" s="29">
        <v>12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2526</v>
      </c>
    </row>
    <row r="65" ht="26">
      <c r="A65" s="1" t="s">
        <v>229</v>
      </c>
      <c r="E65" s="32" t="s">
        <v>788</v>
      </c>
    </row>
    <row r="66" ht="100">
      <c r="A66" s="1" t="s">
        <v>231</v>
      </c>
      <c r="E66" s="27" t="s">
        <v>2524</v>
      </c>
    </row>
    <row r="67">
      <c r="A67" s="1" t="s">
        <v>221</v>
      </c>
      <c r="B67" s="1">
        <v>15</v>
      </c>
      <c r="C67" s="26" t="s">
        <v>2527</v>
      </c>
      <c r="D67" t="s">
        <v>252</v>
      </c>
      <c r="E67" s="27" t="s">
        <v>2528</v>
      </c>
      <c r="F67" s="28" t="s">
        <v>271</v>
      </c>
      <c r="G67" s="29">
        <v>240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2528</v>
      </c>
    </row>
    <row r="69" ht="26">
      <c r="A69" s="1" t="s">
        <v>229</v>
      </c>
      <c r="E69" s="32" t="s">
        <v>2395</v>
      </c>
    </row>
    <row r="70" ht="100">
      <c r="A70" s="1" t="s">
        <v>231</v>
      </c>
      <c r="E70" s="27" t="s">
        <v>2524</v>
      </c>
    </row>
    <row r="71">
      <c r="A71" s="1" t="s">
        <v>221</v>
      </c>
      <c r="B71" s="1">
        <v>16</v>
      </c>
      <c r="C71" s="26" t="s">
        <v>2529</v>
      </c>
      <c r="D71" t="s">
        <v>252</v>
      </c>
      <c r="E71" s="27" t="s">
        <v>2530</v>
      </c>
      <c r="F71" s="28" t="s">
        <v>903</v>
      </c>
      <c r="G71" s="29">
        <v>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2530</v>
      </c>
    </row>
    <row r="73" ht="26">
      <c r="A73" s="1" t="s">
        <v>229</v>
      </c>
      <c r="E73" s="32" t="s">
        <v>387</v>
      </c>
    </row>
    <row r="74" ht="37.5">
      <c r="A74" s="1" t="s">
        <v>231</v>
      </c>
      <c r="E74" s="27" t="s">
        <v>1253</v>
      </c>
    </row>
    <row r="75">
      <c r="A75" s="1" t="s">
        <v>221</v>
      </c>
      <c r="B75" s="1">
        <v>17</v>
      </c>
      <c r="C75" s="26" t="s">
        <v>2531</v>
      </c>
      <c r="D75" t="s">
        <v>252</v>
      </c>
      <c r="E75" s="27" t="s">
        <v>2532</v>
      </c>
      <c r="F75" s="28" t="s">
        <v>903</v>
      </c>
      <c r="G75" s="29">
        <v>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2532</v>
      </c>
    </row>
    <row r="77" ht="26">
      <c r="A77" s="1" t="s">
        <v>229</v>
      </c>
      <c r="E77" s="32" t="s">
        <v>372</v>
      </c>
    </row>
    <row r="78" ht="37.5">
      <c r="A78" s="1" t="s">
        <v>231</v>
      </c>
      <c r="E78" s="27" t="s">
        <v>1253</v>
      </c>
    </row>
    <row r="79">
      <c r="A79" s="1" t="s">
        <v>221</v>
      </c>
      <c r="B79" s="1">
        <v>18</v>
      </c>
      <c r="C79" s="26" t="s">
        <v>2531</v>
      </c>
      <c r="D79" t="s">
        <v>249</v>
      </c>
      <c r="E79" s="27" t="s">
        <v>2532</v>
      </c>
      <c r="F79" s="28" t="s">
        <v>903</v>
      </c>
      <c r="G79" s="29">
        <v>10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2532</v>
      </c>
    </row>
    <row r="81" ht="26">
      <c r="A81" s="1" t="s">
        <v>229</v>
      </c>
      <c r="E81" s="32" t="s">
        <v>380</v>
      </c>
    </row>
    <row r="82" ht="37.5">
      <c r="A82" s="1" t="s">
        <v>231</v>
      </c>
      <c r="E82" s="27" t="s">
        <v>1253</v>
      </c>
    </row>
    <row r="83">
      <c r="A83" s="1" t="s">
        <v>221</v>
      </c>
      <c r="B83" s="1">
        <v>19</v>
      </c>
      <c r="C83" s="26" t="s">
        <v>2533</v>
      </c>
      <c r="D83" t="s">
        <v>252</v>
      </c>
      <c r="E83" s="27" t="s">
        <v>2534</v>
      </c>
      <c r="F83" s="28" t="s">
        <v>260</v>
      </c>
      <c r="G83" s="29">
        <v>250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2534</v>
      </c>
    </row>
    <row r="85" ht="26">
      <c r="A85" s="1" t="s">
        <v>229</v>
      </c>
      <c r="E85" s="32" t="s">
        <v>2093</v>
      </c>
    </row>
    <row r="86" ht="100">
      <c r="A86" s="1" t="s">
        <v>231</v>
      </c>
      <c r="E86" s="27" t="s">
        <v>2535</v>
      </c>
    </row>
    <row r="87">
      <c r="A87" s="1" t="s">
        <v>221</v>
      </c>
      <c r="B87" s="1">
        <v>20</v>
      </c>
      <c r="C87" s="26" t="s">
        <v>2536</v>
      </c>
      <c r="D87" t="s">
        <v>252</v>
      </c>
      <c r="E87" s="27" t="s">
        <v>2537</v>
      </c>
      <c r="F87" s="28" t="s">
        <v>271</v>
      </c>
      <c r="G87" s="29">
        <v>20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2537</v>
      </c>
    </row>
    <row r="89" ht="26">
      <c r="A89" s="1" t="s">
        <v>229</v>
      </c>
      <c r="E89" s="32" t="s">
        <v>2389</v>
      </c>
    </row>
    <row r="90" ht="75">
      <c r="A90" s="1" t="s">
        <v>231</v>
      </c>
      <c r="E90" s="27" t="s">
        <v>2538</v>
      </c>
    </row>
    <row r="91">
      <c r="A91" s="1" t="s">
        <v>221</v>
      </c>
      <c r="B91" s="1">
        <v>21</v>
      </c>
      <c r="C91" s="26" t="s">
        <v>2539</v>
      </c>
      <c r="D91" t="s">
        <v>252</v>
      </c>
      <c r="E91" s="27" t="s">
        <v>2540</v>
      </c>
      <c r="F91" s="28" t="s">
        <v>271</v>
      </c>
      <c r="G91" s="29">
        <v>60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2540</v>
      </c>
    </row>
    <row r="93" ht="26">
      <c r="A93" s="1" t="s">
        <v>229</v>
      </c>
      <c r="E93" s="32" t="s">
        <v>872</v>
      </c>
    </row>
    <row r="94" ht="87.5">
      <c r="A94" s="1" t="s">
        <v>231</v>
      </c>
      <c r="E94" s="27" t="s">
        <v>2541</v>
      </c>
    </row>
    <row r="95" ht="25">
      <c r="A95" s="1" t="s">
        <v>221</v>
      </c>
      <c r="B95" s="1">
        <v>22</v>
      </c>
      <c r="C95" s="26" t="s">
        <v>2542</v>
      </c>
      <c r="D95" t="s">
        <v>252</v>
      </c>
      <c r="E95" s="27" t="s">
        <v>2543</v>
      </c>
      <c r="F95" s="28" t="s">
        <v>260</v>
      </c>
      <c r="G95" s="29">
        <v>113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2543</v>
      </c>
    </row>
    <row r="97" ht="26">
      <c r="A97" s="1" t="s">
        <v>229</v>
      </c>
      <c r="E97" s="32" t="s">
        <v>2544</v>
      </c>
    </row>
    <row r="98" ht="75">
      <c r="A98" s="1" t="s">
        <v>231</v>
      </c>
      <c r="E98" s="27" t="s">
        <v>295</v>
      </c>
    </row>
    <row r="99" ht="25">
      <c r="A99" s="1" t="s">
        <v>221</v>
      </c>
      <c r="B99" s="1">
        <v>23</v>
      </c>
      <c r="C99" s="26" t="s">
        <v>2545</v>
      </c>
      <c r="D99" t="s">
        <v>252</v>
      </c>
      <c r="E99" s="27" t="s">
        <v>2546</v>
      </c>
      <c r="F99" s="28" t="s">
        <v>260</v>
      </c>
      <c r="G99" s="29">
        <v>93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2546</v>
      </c>
    </row>
    <row r="101" ht="26">
      <c r="A101" s="1" t="s">
        <v>229</v>
      </c>
      <c r="E101" s="32" t="s">
        <v>2547</v>
      </c>
    </row>
    <row r="102" ht="75">
      <c r="A102" s="1" t="s">
        <v>231</v>
      </c>
      <c r="E102" s="27" t="s">
        <v>295</v>
      </c>
    </row>
    <row r="103" ht="25">
      <c r="A103" s="1" t="s">
        <v>221</v>
      </c>
      <c r="B103" s="1">
        <v>24</v>
      </c>
      <c r="C103" s="26" t="s">
        <v>2548</v>
      </c>
      <c r="D103" t="s">
        <v>252</v>
      </c>
      <c r="E103" s="27" t="s">
        <v>2549</v>
      </c>
      <c r="F103" s="28" t="s">
        <v>260</v>
      </c>
      <c r="G103" s="29">
        <v>10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25">
      <c r="A104" s="1" t="s">
        <v>227</v>
      </c>
      <c r="E104" s="27" t="s">
        <v>2549</v>
      </c>
    </row>
    <row r="105" ht="26">
      <c r="A105" s="1" t="s">
        <v>229</v>
      </c>
      <c r="E105" s="32" t="s">
        <v>380</v>
      </c>
    </row>
    <row r="106" ht="75">
      <c r="A106" s="1" t="s">
        <v>231</v>
      </c>
      <c r="E106" s="27" t="s">
        <v>295</v>
      </c>
    </row>
    <row r="107" ht="25">
      <c r="A107" s="1" t="s">
        <v>221</v>
      </c>
      <c r="B107" s="1">
        <v>25</v>
      </c>
      <c r="C107" s="26" t="s">
        <v>2550</v>
      </c>
      <c r="D107" t="s">
        <v>252</v>
      </c>
      <c r="E107" s="27" t="s">
        <v>2551</v>
      </c>
      <c r="F107" s="28" t="s">
        <v>260</v>
      </c>
      <c r="G107" s="29">
        <v>135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">
      <c r="A108" s="1" t="s">
        <v>227</v>
      </c>
      <c r="E108" s="27" t="s">
        <v>2551</v>
      </c>
    </row>
    <row r="109" ht="26">
      <c r="A109" s="1" t="s">
        <v>229</v>
      </c>
      <c r="E109" s="32" t="s">
        <v>2552</v>
      </c>
    </row>
    <row r="110" ht="75">
      <c r="A110" s="1" t="s">
        <v>231</v>
      </c>
      <c r="E110" s="27" t="s">
        <v>295</v>
      </c>
    </row>
    <row r="111" ht="25">
      <c r="A111" s="1" t="s">
        <v>221</v>
      </c>
      <c r="B111" s="1">
        <v>26</v>
      </c>
      <c r="C111" s="26" t="s">
        <v>2553</v>
      </c>
      <c r="D111" t="s">
        <v>252</v>
      </c>
      <c r="E111" s="27" t="s">
        <v>2554</v>
      </c>
      <c r="F111" s="28" t="s">
        <v>260</v>
      </c>
      <c r="G111" s="29">
        <v>120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 ht="25">
      <c r="A112" s="1" t="s">
        <v>227</v>
      </c>
      <c r="E112" s="27" t="s">
        <v>2554</v>
      </c>
    </row>
    <row r="113" ht="26">
      <c r="A113" s="1" t="s">
        <v>229</v>
      </c>
      <c r="E113" s="32" t="s">
        <v>2555</v>
      </c>
    </row>
    <row r="114" ht="75">
      <c r="A114" s="1" t="s">
        <v>231</v>
      </c>
      <c r="E114" s="27" t="s">
        <v>295</v>
      </c>
    </row>
    <row r="115" ht="25">
      <c r="A115" s="1" t="s">
        <v>221</v>
      </c>
      <c r="B115" s="1">
        <v>27</v>
      </c>
      <c r="C115" s="26" t="s">
        <v>2556</v>
      </c>
      <c r="D115" t="s">
        <v>252</v>
      </c>
      <c r="E115" s="27" t="s">
        <v>2557</v>
      </c>
      <c r="F115" s="28" t="s">
        <v>260</v>
      </c>
      <c r="G115" s="29">
        <v>10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5">
      <c r="A116" s="1" t="s">
        <v>227</v>
      </c>
      <c r="E116" s="27" t="s">
        <v>2557</v>
      </c>
    </row>
    <row r="117" ht="26">
      <c r="A117" s="1" t="s">
        <v>229</v>
      </c>
      <c r="E117" s="32" t="s">
        <v>380</v>
      </c>
    </row>
    <row r="118" ht="75">
      <c r="A118" s="1" t="s">
        <v>231</v>
      </c>
      <c r="E118" s="27" t="s">
        <v>295</v>
      </c>
    </row>
    <row r="119" ht="25">
      <c r="A119" s="1" t="s">
        <v>221</v>
      </c>
      <c r="B119" s="1">
        <v>28</v>
      </c>
      <c r="C119" s="26" t="s">
        <v>2558</v>
      </c>
      <c r="D119" t="s">
        <v>252</v>
      </c>
      <c r="E119" s="27" t="s">
        <v>2559</v>
      </c>
      <c r="F119" s="28" t="s">
        <v>260</v>
      </c>
      <c r="G119" s="29">
        <v>45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25">
      <c r="A120" s="1" t="s">
        <v>227</v>
      </c>
      <c r="E120" s="27" t="s">
        <v>2559</v>
      </c>
    </row>
    <row r="121" ht="26">
      <c r="A121" s="1" t="s">
        <v>229</v>
      </c>
      <c r="E121" s="32" t="s">
        <v>2560</v>
      </c>
    </row>
    <row r="122" ht="75">
      <c r="A122" s="1" t="s">
        <v>231</v>
      </c>
      <c r="E122" s="27" t="s">
        <v>295</v>
      </c>
    </row>
    <row r="123" ht="25">
      <c r="A123" s="1" t="s">
        <v>221</v>
      </c>
      <c r="B123" s="1">
        <v>29</v>
      </c>
      <c r="C123" s="26" t="s">
        <v>1225</v>
      </c>
      <c r="D123" t="s">
        <v>252</v>
      </c>
      <c r="E123" s="27" t="s">
        <v>1226</v>
      </c>
      <c r="F123" s="28" t="s">
        <v>271</v>
      </c>
      <c r="G123" s="29">
        <v>18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5">
      <c r="A124" s="1" t="s">
        <v>227</v>
      </c>
      <c r="E124" s="27" t="s">
        <v>1226</v>
      </c>
    </row>
    <row r="125" ht="26">
      <c r="A125" s="1" t="s">
        <v>229</v>
      </c>
      <c r="E125" s="32" t="s">
        <v>2394</v>
      </c>
    </row>
    <row r="126" ht="87.5">
      <c r="A126" s="1" t="s">
        <v>231</v>
      </c>
      <c r="E126" s="27" t="s">
        <v>1227</v>
      </c>
    </row>
    <row r="127" ht="25">
      <c r="A127" s="1" t="s">
        <v>221</v>
      </c>
      <c r="B127" s="1">
        <v>30</v>
      </c>
      <c r="C127" s="26" t="s">
        <v>1645</v>
      </c>
      <c r="D127" t="s">
        <v>252</v>
      </c>
      <c r="E127" s="27" t="s">
        <v>1646</v>
      </c>
      <c r="F127" s="28" t="s">
        <v>271</v>
      </c>
      <c r="G127" s="29">
        <v>14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 ht="25">
      <c r="A128" s="1" t="s">
        <v>227</v>
      </c>
      <c r="E128" s="27" t="s">
        <v>1646</v>
      </c>
    </row>
    <row r="129" ht="26">
      <c r="A129" s="1" t="s">
        <v>229</v>
      </c>
      <c r="E129" s="32" t="s">
        <v>2561</v>
      </c>
    </row>
    <row r="130" ht="87.5">
      <c r="A130" s="1" t="s">
        <v>231</v>
      </c>
      <c r="E130" s="27" t="s">
        <v>1227</v>
      </c>
    </row>
    <row r="131" ht="25">
      <c r="A131" s="1" t="s">
        <v>221</v>
      </c>
      <c r="B131" s="1">
        <v>31</v>
      </c>
      <c r="C131" s="26" t="s">
        <v>2562</v>
      </c>
      <c r="D131" t="s">
        <v>252</v>
      </c>
      <c r="E131" s="27" t="s">
        <v>2563</v>
      </c>
      <c r="F131" s="28" t="s">
        <v>271</v>
      </c>
      <c r="G131" s="29">
        <v>24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5">
      <c r="A132" s="1" t="s">
        <v>227</v>
      </c>
      <c r="E132" s="27" t="s">
        <v>2563</v>
      </c>
    </row>
    <row r="133" ht="26">
      <c r="A133" s="1" t="s">
        <v>229</v>
      </c>
      <c r="E133" s="32" t="s">
        <v>2458</v>
      </c>
    </row>
    <row r="134" ht="87.5">
      <c r="A134" s="1" t="s">
        <v>231</v>
      </c>
      <c r="E134" s="27" t="s">
        <v>1227</v>
      </c>
    </row>
    <row r="135" ht="25">
      <c r="A135" s="1" t="s">
        <v>221</v>
      </c>
      <c r="B135" s="1">
        <v>32</v>
      </c>
      <c r="C135" s="26" t="s">
        <v>2392</v>
      </c>
      <c r="D135" t="s">
        <v>252</v>
      </c>
      <c r="E135" s="27" t="s">
        <v>2393</v>
      </c>
      <c r="F135" s="28" t="s">
        <v>271</v>
      </c>
      <c r="G135" s="29">
        <v>6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 ht="25">
      <c r="A136" s="1" t="s">
        <v>227</v>
      </c>
      <c r="E136" s="27" t="s">
        <v>2393</v>
      </c>
    </row>
    <row r="137" ht="26">
      <c r="A137" s="1" t="s">
        <v>229</v>
      </c>
      <c r="E137" s="32" t="s">
        <v>744</v>
      </c>
    </row>
    <row r="138" ht="87.5">
      <c r="A138" s="1" t="s">
        <v>231</v>
      </c>
      <c r="E138" s="27" t="s">
        <v>1227</v>
      </c>
    </row>
    <row r="139" ht="25">
      <c r="A139" s="1" t="s">
        <v>221</v>
      </c>
      <c r="B139" s="1">
        <v>33</v>
      </c>
      <c r="C139" s="26" t="s">
        <v>2564</v>
      </c>
      <c r="D139" t="s">
        <v>252</v>
      </c>
      <c r="E139" s="27" t="s">
        <v>2565</v>
      </c>
      <c r="F139" s="28" t="s">
        <v>271</v>
      </c>
      <c r="G139" s="29">
        <v>2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 ht="25">
      <c r="A140" s="1" t="s">
        <v>227</v>
      </c>
      <c r="E140" s="27" t="s">
        <v>2565</v>
      </c>
    </row>
    <row r="141" ht="26">
      <c r="A141" s="1" t="s">
        <v>229</v>
      </c>
      <c r="E141" s="32" t="s">
        <v>387</v>
      </c>
    </row>
    <row r="142" ht="87.5">
      <c r="A142" s="1" t="s">
        <v>231</v>
      </c>
      <c r="E142" s="27" t="s">
        <v>1227</v>
      </c>
    </row>
    <row r="143">
      <c r="A143" s="1" t="s">
        <v>221</v>
      </c>
      <c r="B143" s="1">
        <v>34</v>
      </c>
      <c r="C143" s="26" t="s">
        <v>2566</v>
      </c>
      <c r="D143" t="s">
        <v>252</v>
      </c>
      <c r="E143" s="27" t="s">
        <v>2567</v>
      </c>
      <c r="F143" s="28" t="s">
        <v>260</v>
      </c>
      <c r="G143" s="29">
        <v>15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2567</v>
      </c>
    </row>
    <row r="145" ht="26">
      <c r="A145" s="1" t="s">
        <v>229</v>
      </c>
      <c r="E145" s="32" t="s">
        <v>2110</v>
      </c>
    </row>
    <row r="146" ht="112.5">
      <c r="A146" s="1" t="s">
        <v>231</v>
      </c>
      <c r="E146" s="27" t="s">
        <v>1741</v>
      </c>
    </row>
    <row r="147">
      <c r="A147" s="1" t="s">
        <v>221</v>
      </c>
      <c r="B147" s="1">
        <v>35</v>
      </c>
      <c r="C147" s="26" t="s">
        <v>2568</v>
      </c>
      <c r="D147" t="s">
        <v>252</v>
      </c>
      <c r="E147" s="27" t="s">
        <v>2569</v>
      </c>
      <c r="F147" s="28" t="s">
        <v>2570</v>
      </c>
      <c r="G147" s="29">
        <v>85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2569</v>
      </c>
    </row>
    <row r="149" ht="26">
      <c r="A149" s="1" t="s">
        <v>229</v>
      </c>
      <c r="E149" s="32" t="s">
        <v>2571</v>
      </c>
    </row>
    <row r="150" ht="125">
      <c r="A150" s="1" t="s">
        <v>231</v>
      </c>
      <c r="E150" s="27" t="s">
        <v>2572</v>
      </c>
    </row>
    <row r="151" ht="25">
      <c r="A151" s="1" t="s">
        <v>221</v>
      </c>
      <c r="B151" s="1">
        <v>36</v>
      </c>
      <c r="C151" s="26" t="s">
        <v>2573</v>
      </c>
      <c r="D151" t="s">
        <v>252</v>
      </c>
      <c r="E151" s="27" t="s">
        <v>2574</v>
      </c>
      <c r="F151" s="28" t="s">
        <v>271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 ht="25">
      <c r="A152" s="1" t="s">
        <v>227</v>
      </c>
      <c r="E152" s="27" t="s">
        <v>2574</v>
      </c>
    </row>
    <row r="153" ht="26">
      <c r="A153" s="1" t="s">
        <v>229</v>
      </c>
      <c r="E153" s="32" t="s">
        <v>740</v>
      </c>
    </row>
    <row r="154" ht="100">
      <c r="A154" s="1" t="s">
        <v>231</v>
      </c>
      <c r="E154" s="27" t="s">
        <v>2575</v>
      </c>
    </row>
    <row r="155" ht="25">
      <c r="A155" s="1" t="s">
        <v>221</v>
      </c>
      <c r="B155" s="1">
        <v>37</v>
      </c>
      <c r="C155" s="26" t="s">
        <v>2576</v>
      </c>
      <c r="D155" t="s">
        <v>252</v>
      </c>
      <c r="E155" s="27" t="s">
        <v>2577</v>
      </c>
      <c r="F155" s="28" t="s">
        <v>271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 ht="25">
      <c r="A156" s="1" t="s">
        <v>227</v>
      </c>
      <c r="E156" s="27" t="s">
        <v>2577</v>
      </c>
    </row>
    <row r="157" ht="26">
      <c r="A157" s="1" t="s">
        <v>229</v>
      </c>
      <c r="E157" s="32" t="s">
        <v>387</v>
      </c>
    </row>
    <row r="158" ht="112.5">
      <c r="A158" s="1" t="s">
        <v>231</v>
      </c>
      <c r="E158" s="27" t="s">
        <v>2578</v>
      </c>
    </row>
    <row r="159" ht="37.5">
      <c r="A159" s="1" t="s">
        <v>221</v>
      </c>
      <c r="B159" s="1">
        <v>38</v>
      </c>
      <c r="C159" s="26" t="s">
        <v>2579</v>
      </c>
      <c r="D159" t="s">
        <v>252</v>
      </c>
      <c r="E159" s="27" t="s">
        <v>2580</v>
      </c>
      <c r="F159" s="28" t="s">
        <v>271</v>
      </c>
      <c r="G159" s="29">
        <v>2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 ht="37.5">
      <c r="A160" s="1" t="s">
        <v>227</v>
      </c>
      <c r="E160" s="27" t="s">
        <v>2580</v>
      </c>
    </row>
    <row r="161" ht="26">
      <c r="A161" s="1" t="s">
        <v>229</v>
      </c>
      <c r="E161" s="32" t="s">
        <v>387</v>
      </c>
    </row>
    <row r="162" ht="125">
      <c r="A162" s="1" t="s">
        <v>231</v>
      </c>
      <c r="E162" s="27" t="s">
        <v>2581</v>
      </c>
    </row>
    <row r="163" ht="37.5">
      <c r="A163" s="1" t="s">
        <v>221</v>
      </c>
      <c r="B163" s="1">
        <v>39</v>
      </c>
      <c r="C163" s="26" t="s">
        <v>2582</v>
      </c>
      <c r="D163" t="s">
        <v>252</v>
      </c>
      <c r="E163" s="27" t="s">
        <v>2583</v>
      </c>
      <c r="F163" s="28" t="s">
        <v>271</v>
      </c>
      <c r="G163" s="29">
        <v>4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 ht="37.5">
      <c r="A164" s="1" t="s">
        <v>227</v>
      </c>
      <c r="E164" s="27" t="s">
        <v>2583</v>
      </c>
    </row>
    <row r="165" ht="26">
      <c r="A165" s="1" t="s">
        <v>229</v>
      </c>
      <c r="E165" s="32" t="s">
        <v>841</v>
      </c>
    </row>
    <row r="166" ht="125">
      <c r="A166" s="1" t="s">
        <v>231</v>
      </c>
      <c r="E166" s="27" t="s">
        <v>2584</v>
      </c>
    </row>
    <row r="167">
      <c r="A167" s="1" t="s">
        <v>221</v>
      </c>
      <c r="B167" s="1">
        <v>40</v>
      </c>
      <c r="C167" s="26" t="s">
        <v>2585</v>
      </c>
      <c r="D167" t="s">
        <v>252</v>
      </c>
      <c r="E167" s="27" t="s">
        <v>2586</v>
      </c>
      <c r="F167" s="28" t="s">
        <v>271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2586</v>
      </c>
    </row>
    <row r="169" ht="26">
      <c r="A169" s="1" t="s">
        <v>229</v>
      </c>
      <c r="E169" s="32" t="s">
        <v>740</v>
      </c>
    </row>
    <row r="170" ht="125">
      <c r="A170" s="1" t="s">
        <v>231</v>
      </c>
      <c r="E170" s="27" t="s">
        <v>2587</v>
      </c>
    </row>
    <row r="171">
      <c r="A171" s="1" t="s">
        <v>221</v>
      </c>
      <c r="B171" s="1">
        <v>41</v>
      </c>
      <c r="C171" s="26" t="s">
        <v>2588</v>
      </c>
      <c r="D171" t="s">
        <v>252</v>
      </c>
      <c r="E171" s="27" t="s">
        <v>2589</v>
      </c>
      <c r="F171" s="28" t="s">
        <v>271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2589</v>
      </c>
    </row>
    <row r="173" ht="26">
      <c r="A173" s="1" t="s">
        <v>229</v>
      </c>
      <c r="E173" s="32" t="s">
        <v>740</v>
      </c>
    </row>
    <row r="174" ht="125">
      <c r="A174" s="1" t="s">
        <v>231</v>
      </c>
      <c r="E174" s="27" t="s">
        <v>2587</v>
      </c>
    </row>
    <row r="175">
      <c r="A175" s="1" t="s">
        <v>221</v>
      </c>
      <c r="B175" s="1">
        <v>42</v>
      </c>
      <c r="C175" s="26" t="s">
        <v>2590</v>
      </c>
      <c r="D175" t="s">
        <v>252</v>
      </c>
      <c r="E175" s="27" t="s">
        <v>2591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2591</v>
      </c>
    </row>
    <row r="177" ht="26">
      <c r="A177" s="1" t="s">
        <v>229</v>
      </c>
      <c r="E177" s="32" t="s">
        <v>740</v>
      </c>
    </row>
    <row r="178" ht="100">
      <c r="A178" s="1" t="s">
        <v>231</v>
      </c>
      <c r="E178" s="27" t="s">
        <v>2592</v>
      </c>
    </row>
    <row r="179" ht="25">
      <c r="A179" s="1" t="s">
        <v>221</v>
      </c>
      <c r="B179" s="1">
        <v>43</v>
      </c>
      <c r="C179" s="26" t="s">
        <v>2593</v>
      </c>
      <c r="D179" t="s">
        <v>252</v>
      </c>
      <c r="E179" s="27" t="s">
        <v>2594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 ht="25">
      <c r="A180" s="1" t="s">
        <v>227</v>
      </c>
      <c r="E180" s="27" t="s">
        <v>2594</v>
      </c>
    </row>
    <row r="181" ht="26">
      <c r="A181" s="1" t="s">
        <v>229</v>
      </c>
      <c r="E181" s="32" t="s">
        <v>740</v>
      </c>
    </row>
    <row r="182" ht="125">
      <c r="A182" s="1" t="s">
        <v>231</v>
      </c>
      <c r="E182" s="27" t="s">
        <v>2595</v>
      </c>
    </row>
    <row r="183">
      <c r="A183" s="1" t="s">
        <v>221</v>
      </c>
      <c r="B183" s="1">
        <v>44</v>
      </c>
      <c r="C183" s="26" t="s">
        <v>2596</v>
      </c>
      <c r="D183" t="s">
        <v>252</v>
      </c>
      <c r="E183" s="27" t="s">
        <v>2597</v>
      </c>
      <c r="F183" s="28" t="s">
        <v>271</v>
      </c>
      <c r="G183" s="29">
        <v>14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2597</v>
      </c>
    </row>
    <row r="185" ht="26">
      <c r="A185" s="1" t="s">
        <v>229</v>
      </c>
      <c r="E185" s="32" t="s">
        <v>2561</v>
      </c>
    </row>
    <row r="186" ht="112.5">
      <c r="A186" s="1" t="s">
        <v>231</v>
      </c>
      <c r="E186" s="27" t="s">
        <v>2598</v>
      </c>
    </row>
    <row r="187" ht="25">
      <c r="A187" s="1" t="s">
        <v>221</v>
      </c>
      <c r="B187" s="1">
        <v>45</v>
      </c>
      <c r="C187" s="26" t="s">
        <v>2599</v>
      </c>
      <c r="D187" t="s">
        <v>252</v>
      </c>
      <c r="E187" s="27" t="s">
        <v>2600</v>
      </c>
      <c r="F187" s="28" t="s">
        <v>271</v>
      </c>
      <c r="G187" s="29">
        <v>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 ht="25">
      <c r="A188" s="1" t="s">
        <v>227</v>
      </c>
      <c r="E188" s="27" t="s">
        <v>2600</v>
      </c>
    </row>
    <row r="189" ht="26">
      <c r="A189" s="1" t="s">
        <v>229</v>
      </c>
      <c r="E189" s="32" t="s">
        <v>841</v>
      </c>
    </row>
    <row r="190">
      <c r="A190" s="1" t="s">
        <v>231</v>
      </c>
      <c r="E190" s="27" t="s">
        <v>252</v>
      </c>
    </row>
    <row r="191">
      <c r="A191" s="1" t="s">
        <v>221</v>
      </c>
      <c r="B191" s="1">
        <v>46</v>
      </c>
      <c r="C191" s="26" t="s">
        <v>2601</v>
      </c>
      <c r="D191" t="s">
        <v>252</v>
      </c>
      <c r="E191" s="27" t="s">
        <v>2602</v>
      </c>
      <c r="F191" s="28" t="s">
        <v>271</v>
      </c>
      <c r="G191" s="29">
        <v>2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2602</v>
      </c>
    </row>
    <row r="193" ht="26">
      <c r="A193" s="1" t="s">
        <v>229</v>
      </c>
      <c r="E193" s="32" t="s">
        <v>387</v>
      </c>
    </row>
    <row r="194" ht="100">
      <c r="A194" s="1" t="s">
        <v>231</v>
      </c>
      <c r="E194" s="27" t="s">
        <v>2603</v>
      </c>
    </row>
    <row r="195">
      <c r="A195" s="1" t="s">
        <v>221</v>
      </c>
      <c r="B195" s="1">
        <v>47</v>
      </c>
      <c r="C195" s="26" t="s">
        <v>2604</v>
      </c>
      <c r="D195" t="s">
        <v>252</v>
      </c>
      <c r="E195" s="27" t="s">
        <v>2605</v>
      </c>
      <c r="F195" s="28" t="s">
        <v>271</v>
      </c>
      <c r="G195" s="29">
        <v>1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2605</v>
      </c>
    </row>
    <row r="197" ht="26">
      <c r="A197" s="1" t="s">
        <v>229</v>
      </c>
      <c r="E197" s="32" t="s">
        <v>740</v>
      </c>
    </row>
    <row r="198" ht="100">
      <c r="A198" s="1" t="s">
        <v>231</v>
      </c>
      <c r="E198" s="27" t="s">
        <v>2603</v>
      </c>
    </row>
    <row r="199">
      <c r="A199" s="1" t="s">
        <v>221</v>
      </c>
      <c r="B199" s="1">
        <v>48</v>
      </c>
      <c r="C199" s="26" t="s">
        <v>2606</v>
      </c>
      <c r="D199" t="s">
        <v>252</v>
      </c>
      <c r="E199" s="27" t="s">
        <v>2607</v>
      </c>
      <c r="F199" s="28" t="s">
        <v>271</v>
      </c>
      <c r="G199" s="29">
        <v>3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2607</v>
      </c>
    </row>
    <row r="201" ht="26">
      <c r="A201" s="1" t="s">
        <v>229</v>
      </c>
      <c r="E201" s="32" t="s">
        <v>372</v>
      </c>
    </row>
    <row r="202" ht="100">
      <c r="A202" s="1" t="s">
        <v>231</v>
      </c>
      <c r="E202" s="27" t="s">
        <v>2603</v>
      </c>
    </row>
    <row r="203">
      <c r="A203" s="1" t="s">
        <v>221</v>
      </c>
      <c r="B203" s="1">
        <v>49</v>
      </c>
      <c r="C203" s="26" t="s">
        <v>2608</v>
      </c>
      <c r="D203" t="s">
        <v>252</v>
      </c>
      <c r="E203" s="27" t="s">
        <v>2609</v>
      </c>
      <c r="F203" s="28" t="s">
        <v>271</v>
      </c>
      <c r="G203" s="29">
        <v>30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2609</v>
      </c>
    </row>
    <row r="205" ht="26">
      <c r="A205" s="1" t="s">
        <v>229</v>
      </c>
      <c r="E205" s="32" t="s">
        <v>2511</v>
      </c>
    </row>
    <row r="206" ht="100">
      <c r="A206" s="1" t="s">
        <v>231</v>
      </c>
      <c r="E206" s="27" t="s">
        <v>2603</v>
      </c>
    </row>
    <row r="207">
      <c r="A207" s="1" t="s">
        <v>221</v>
      </c>
      <c r="B207" s="1">
        <v>50</v>
      </c>
      <c r="C207" s="26" t="s">
        <v>2610</v>
      </c>
      <c r="D207" t="s">
        <v>252</v>
      </c>
      <c r="E207" s="27" t="s">
        <v>2611</v>
      </c>
      <c r="F207" s="28" t="s">
        <v>271</v>
      </c>
      <c r="G207" s="29">
        <v>3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2611</v>
      </c>
    </row>
    <row r="209" ht="26">
      <c r="A209" s="1" t="s">
        <v>229</v>
      </c>
      <c r="E209" s="32" t="s">
        <v>372</v>
      </c>
    </row>
    <row r="210" ht="100">
      <c r="A210" s="1" t="s">
        <v>231</v>
      </c>
      <c r="E210" s="27" t="s">
        <v>2603</v>
      </c>
    </row>
    <row r="211">
      <c r="A211" s="1" t="s">
        <v>221</v>
      </c>
      <c r="B211" s="1">
        <v>51</v>
      </c>
      <c r="C211" s="26" t="s">
        <v>2612</v>
      </c>
      <c r="D211" t="s">
        <v>252</v>
      </c>
      <c r="E211" s="27" t="s">
        <v>2613</v>
      </c>
      <c r="F211" s="28" t="s">
        <v>271</v>
      </c>
      <c r="G211" s="29">
        <v>2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2613</v>
      </c>
    </row>
    <row r="213" ht="26">
      <c r="A213" s="1" t="s">
        <v>229</v>
      </c>
      <c r="E213" s="32" t="s">
        <v>387</v>
      </c>
    </row>
    <row r="214" ht="100">
      <c r="A214" s="1" t="s">
        <v>231</v>
      </c>
      <c r="E214" s="27" t="s">
        <v>2603</v>
      </c>
    </row>
    <row r="215">
      <c r="A215" s="1" t="s">
        <v>221</v>
      </c>
      <c r="B215" s="1">
        <v>52</v>
      </c>
      <c r="C215" s="26" t="s">
        <v>2614</v>
      </c>
      <c r="D215" t="s">
        <v>252</v>
      </c>
      <c r="E215" s="27" t="s">
        <v>2615</v>
      </c>
      <c r="F215" s="28" t="s">
        <v>271</v>
      </c>
      <c r="G215" s="29">
        <v>6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2615</v>
      </c>
    </row>
    <row r="217" ht="26">
      <c r="A217" s="1" t="s">
        <v>229</v>
      </c>
      <c r="E217" s="32" t="s">
        <v>744</v>
      </c>
    </row>
    <row r="218" ht="100">
      <c r="A218" s="1" t="s">
        <v>231</v>
      </c>
      <c r="E218" s="27" t="s">
        <v>2603</v>
      </c>
    </row>
    <row r="219">
      <c r="A219" s="1" t="s">
        <v>221</v>
      </c>
      <c r="B219" s="1">
        <v>53</v>
      </c>
      <c r="C219" s="26" t="s">
        <v>2616</v>
      </c>
      <c r="D219" t="s">
        <v>252</v>
      </c>
      <c r="E219" s="27" t="s">
        <v>2617</v>
      </c>
      <c r="F219" s="28" t="s">
        <v>271</v>
      </c>
      <c r="G219" s="29">
        <v>3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2617</v>
      </c>
    </row>
    <row r="221" ht="26">
      <c r="A221" s="1" t="s">
        <v>229</v>
      </c>
      <c r="E221" s="32" t="s">
        <v>372</v>
      </c>
    </row>
    <row r="222" ht="125">
      <c r="A222" s="1" t="s">
        <v>231</v>
      </c>
      <c r="E222" s="27" t="s">
        <v>2618</v>
      </c>
    </row>
    <row r="223">
      <c r="A223" s="1" t="s">
        <v>221</v>
      </c>
      <c r="B223" s="1">
        <v>54</v>
      </c>
      <c r="C223" s="26" t="s">
        <v>2619</v>
      </c>
      <c r="D223" t="s">
        <v>252</v>
      </c>
      <c r="E223" s="27" t="s">
        <v>2620</v>
      </c>
      <c r="F223" s="28" t="s">
        <v>271</v>
      </c>
      <c r="G223" s="29">
        <v>3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2620</v>
      </c>
    </row>
    <row r="225" ht="26">
      <c r="A225" s="1" t="s">
        <v>229</v>
      </c>
      <c r="E225" s="32" t="s">
        <v>372</v>
      </c>
    </row>
    <row r="226" ht="100">
      <c r="A226" s="1" t="s">
        <v>231</v>
      </c>
      <c r="E226" s="27" t="s">
        <v>2603</v>
      </c>
    </row>
    <row r="227" ht="25">
      <c r="A227" s="1" t="s">
        <v>221</v>
      </c>
      <c r="B227" s="1">
        <v>55</v>
      </c>
      <c r="C227" s="26" t="s">
        <v>2621</v>
      </c>
      <c r="D227" t="s">
        <v>252</v>
      </c>
      <c r="E227" s="27" t="s">
        <v>2622</v>
      </c>
      <c r="F227" s="28" t="s">
        <v>271</v>
      </c>
      <c r="G227" s="29">
        <v>3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 ht="25">
      <c r="A228" s="1" t="s">
        <v>227</v>
      </c>
      <c r="E228" s="27" t="s">
        <v>2622</v>
      </c>
    </row>
    <row r="229" ht="26">
      <c r="A229" s="1" t="s">
        <v>229</v>
      </c>
      <c r="E229" s="32" t="s">
        <v>372</v>
      </c>
    </row>
    <row r="230" ht="100">
      <c r="A230" s="1" t="s">
        <v>231</v>
      </c>
      <c r="E230" s="27" t="s">
        <v>2603</v>
      </c>
    </row>
    <row r="231">
      <c r="A231" s="1" t="s">
        <v>221</v>
      </c>
      <c r="B231" s="1">
        <v>56</v>
      </c>
      <c r="C231" s="26" t="s">
        <v>2623</v>
      </c>
      <c r="D231" t="s">
        <v>252</v>
      </c>
      <c r="E231" s="27" t="s">
        <v>2624</v>
      </c>
      <c r="F231" s="28" t="s">
        <v>271</v>
      </c>
      <c r="G231" s="29">
        <v>4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2624</v>
      </c>
    </row>
    <row r="233" ht="26">
      <c r="A233" s="1" t="s">
        <v>229</v>
      </c>
      <c r="E233" s="32" t="s">
        <v>841</v>
      </c>
    </row>
    <row r="234" ht="87.5">
      <c r="A234" s="1" t="s">
        <v>231</v>
      </c>
      <c r="E234" s="27" t="s">
        <v>2625</v>
      </c>
    </row>
    <row r="235">
      <c r="A235" s="1" t="s">
        <v>221</v>
      </c>
      <c r="B235" s="1">
        <v>57</v>
      </c>
      <c r="C235" s="26" t="s">
        <v>2626</v>
      </c>
      <c r="D235" t="s">
        <v>252</v>
      </c>
      <c r="E235" s="27" t="s">
        <v>2627</v>
      </c>
      <c r="F235" s="28" t="s">
        <v>271</v>
      </c>
      <c r="G235" s="29">
        <v>6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2627</v>
      </c>
    </row>
    <row r="237" ht="26">
      <c r="A237" s="1" t="s">
        <v>229</v>
      </c>
      <c r="E237" s="32" t="s">
        <v>744</v>
      </c>
    </row>
    <row r="238" ht="87.5">
      <c r="A238" s="1" t="s">
        <v>231</v>
      </c>
      <c r="E238" s="27" t="s">
        <v>2628</v>
      </c>
    </row>
    <row r="239" ht="25">
      <c r="A239" s="1" t="s">
        <v>221</v>
      </c>
      <c r="B239" s="1">
        <v>58</v>
      </c>
      <c r="C239" s="26" t="s">
        <v>2629</v>
      </c>
      <c r="D239" t="s">
        <v>252</v>
      </c>
      <c r="E239" s="27" t="s">
        <v>2630</v>
      </c>
      <c r="F239" s="28" t="s">
        <v>271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 ht="25">
      <c r="A240" s="1" t="s">
        <v>227</v>
      </c>
      <c r="E240" s="27" t="s">
        <v>2630</v>
      </c>
    </row>
    <row r="241" ht="26">
      <c r="A241" s="1" t="s">
        <v>229</v>
      </c>
      <c r="E241" s="32" t="s">
        <v>387</v>
      </c>
    </row>
    <row r="242" ht="100">
      <c r="A242" s="1" t="s">
        <v>231</v>
      </c>
      <c r="E242" s="27" t="s">
        <v>2631</v>
      </c>
    </row>
    <row r="243" ht="25">
      <c r="A243" s="1" t="s">
        <v>221</v>
      </c>
      <c r="B243" s="1">
        <v>59</v>
      </c>
      <c r="C243" s="26" t="s">
        <v>2632</v>
      </c>
      <c r="D243" t="s">
        <v>252</v>
      </c>
      <c r="E243" s="27" t="s">
        <v>2633</v>
      </c>
      <c r="F243" s="28" t="s">
        <v>271</v>
      </c>
      <c r="G243" s="29">
        <v>8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 ht="25">
      <c r="A244" s="1" t="s">
        <v>227</v>
      </c>
      <c r="E244" s="27" t="s">
        <v>2633</v>
      </c>
    </row>
    <row r="245" ht="26">
      <c r="A245" s="1" t="s">
        <v>229</v>
      </c>
      <c r="E245" s="32" t="s">
        <v>2114</v>
      </c>
    </row>
    <row r="246" ht="75">
      <c r="A246" s="1" t="s">
        <v>231</v>
      </c>
      <c r="E246" s="27" t="s">
        <v>2538</v>
      </c>
    </row>
    <row r="247">
      <c r="A247" s="1" t="s">
        <v>221</v>
      </c>
      <c r="B247" s="1">
        <v>60</v>
      </c>
      <c r="C247" s="26" t="s">
        <v>2634</v>
      </c>
      <c r="D247" t="s">
        <v>252</v>
      </c>
      <c r="E247" s="27" t="s">
        <v>2635</v>
      </c>
      <c r="F247" s="28" t="s">
        <v>271</v>
      </c>
      <c r="G247" s="29">
        <v>2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2635</v>
      </c>
    </row>
    <row r="249" ht="26">
      <c r="A249" s="1" t="s">
        <v>229</v>
      </c>
      <c r="E249" s="32" t="s">
        <v>387</v>
      </c>
    </row>
    <row r="250" ht="112.5">
      <c r="A250" s="1" t="s">
        <v>231</v>
      </c>
      <c r="E250" s="27" t="s">
        <v>2598</v>
      </c>
    </row>
    <row r="251">
      <c r="A251" s="1" t="s">
        <v>221</v>
      </c>
      <c r="B251" s="1">
        <v>61</v>
      </c>
      <c r="C251" s="26" t="s">
        <v>2636</v>
      </c>
      <c r="D251" t="s">
        <v>252</v>
      </c>
      <c r="E251" s="27" t="s">
        <v>2637</v>
      </c>
      <c r="F251" s="28" t="s">
        <v>271</v>
      </c>
      <c r="G251" s="29">
        <v>2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2637</v>
      </c>
    </row>
    <row r="253" ht="26">
      <c r="A253" s="1" t="s">
        <v>229</v>
      </c>
      <c r="E253" s="32" t="s">
        <v>387</v>
      </c>
    </row>
    <row r="254" ht="112.5">
      <c r="A254" s="1" t="s">
        <v>231</v>
      </c>
      <c r="E254" s="27" t="s">
        <v>2598</v>
      </c>
    </row>
    <row r="255">
      <c r="A255" s="1" t="s">
        <v>221</v>
      </c>
      <c r="B255" s="1">
        <v>62</v>
      </c>
      <c r="C255" s="26" t="s">
        <v>2638</v>
      </c>
      <c r="D255" t="s">
        <v>252</v>
      </c>
      <c r="E255" s="27" t="s">
        <v>2639</v>
      </c>
      <c r="F255" s="28" t="s">
        <v>271</v>
      </c>
      <c r="G255" s="29">
        <v>1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2639</v>
      </c>
    </row>
    <row r="257" ht="26">
      <c r="A257" s="1" t="s">
        <v>229</v>
      </c>
      <c r="E257" s="32" t="s">
        <v>740</v>
      </c>
    </row>
    <row r="258" ht="112.5">
      <c r="A258" s="1" t="s">
        <v>231</v>
      </c>
      <c r="E258" s="27" t="s">
        <v>2598</v>
      </c>
    </row>
    <row r="259" ht="25">
      <c r="A259" s="1" t="s">
        <v>221</v>
      </c>
      <c r="B259" s="1">
        <v>63</v>
      </c>
      <c r="C259" s="26" t="s">
        <v>2640</v>
      </c>
      <c r="D259" t="s">
        <v>252</v>
      </c>
      <c r="E259" s="27" t="s">
        <v>2641</v>
      </c>
      <c r="F259" s="28" t="s">
        <v>271</v>
      </c>
      <c r="G259" s="29">
        <v>1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 ht="25">
      <c r="A260" s="1" t="s">
        <v>227</v>
      </c>
      <c r="E260" s="27" t="s">
        <v>2641</v>
      </c>
    </row>
    <row r="261" ht="26">
      <c r="A261" s="1" t="s">
        <v>229</v>
      </c>
      <c r="E261" s="32" t="s">
        <v>740</v>
      </c>
    </row>
    <row r="262" ht="137.5">
      <c r="A262" s="1" t="s">
        <v>231</v>
      </c>
      <c r="E262" s="27" t="s">
        <v>2642</v>
      </c>
    </row>
    <row r="263">
      <c r="A263" s="1" t="s">
        <v>221</v>
      </c>
      <c r="B263" s="1">
        <v>64</v>
      </c>
      <c r="C263" s="26" t="s">
        <v>2643</v>
      </c>
      <c r="D263" t="s">
        <v>252</v>
      </c>
      <c r="E263" s="27" t="s">
        <v>2644</v>
      </c>
      <c r="F263" s="28" t="s">
        <v>271</v>
      </c>
      <c r="G263" s="29">
        <v>2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2644</v>
      </c>
    </row>
    <row r="265" ht="26">
      <c r="A265" s="1" t="s">
        <v>229</v>
      </c>
      <c r="E265" s="32" t="s">
        <v>387</v>
      </c>
    </row>
    <row r="266" ht="112.5">
      <c r="A266" s="1" t="s">
        <v>231</v>
      </c>
      <c r="E266" s="27" t="s">
        <v>2645</v>
      </c>
    </row>
    <row r="267">
      <c r="A267" s="1" t="s">
        <v>221</v>
      </c>
      <c r="B267" s="1">
        <v>65</v>
      </c>
      <c r="C267" s="26" t="s">
        <v>2646</v>
      </c>
      <c r="D267" t="s">
        <v>252</v>
      </c>
      <c r="E267" s="27" t="s">
        <v>2647</v>
      </c>
      <c r="F267" s="28" t="s">
        <v>271</v>
      </c>
      <c r="G267" s="29">
        <v>2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2647</v>
      </c>
    </row>
    <row r="269" ht="26">
      <c r="A269" s="1" t="s">
        <v>229</v>
      </c>
      <c r="E269" s="32" t="s">
        <v>387</v>
      </c>
    </row>
    <row r="270" ht="112.5">
      <c r="A270" s="1" t="s">
        <v>231</v>
      </c>
      <c r="E270" s="27" t="s">
        <v>2645</v>
      </c>
    </row>
    <row r="271">
      <c r="A271" s="1" t="s">
        <v>221</v>
      </c>
      <c r="B271" s="1">
        <v>66</v>
      </c>
      <c r="C271" s="26" t="s">
        <v>2648</v>
      </c>
      <c r="D271" t="s">
        <v>252</v>
      </c>
      <c r="E271" s="27" t="s">
        <v>2649</v>
      </c>
      <c r="F271" s="28" t="s">
        <v>271</v>
      </c>
      <c r="G271" s="29">
        <v>1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2649</v>
      </c>
    </row>
    <row r="273" ht="26">
      <c r="A273" s="1" t="s">
        <v>229</v>
      </c>
      <c r="E273" s="32" t="s">
        <v>740</v>
      </c>
    </row>
    <row r="274" ht="87.5">
      <c r="A274" s="1" t="s">
        <v>231</v>
      </c>
      <c r="E274" s="27" t="s">
        <v>2650</v>
      </c>
    </row>
    <row r="275" ht="25">
      <c r="A275" s="1" t="s">
        <v>221</v>
      </c>
      <c r="B275" s="1">
        <v>67</v>
      </c>
      <c r="C275" s="26" t="s">
        <v>1313</v>
      </c>
      <c r="D275" t="s">
        <v>252</v>
      </c>
      <c r="E275" s="27" t="s">
        <v>1314</v>
      </c>
      <c r="F275" s="28" t="s">
        <v>271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 ht="25">
      <c r="A276" s="1" t="s">
        <v>227</v>
      </c>
      <c r="E276" s="27" t="s">
        <v>1314</v>
      </c>
    </row>
    <row r="277" ht="26">
      <c r="A277" s="1" t="s">
        <v>229</v>
      </c>
      <c r="E277" s="32" t="s">
        <v>740</v>
      </c>
    </row>
    <row r="278" ht="100">
      <c r="A278" s="1" t="s">
        <v>231</v>
      </c>
      <c r="E278" s="27" t="s">
        <v>1315</v>
      </c>
    </row>
    <row r="279" ht="37.5">
      <c r="A279" s="1" t="s">
        <v>221</v>
      </c>
      <c r="B279" s="1">
        <v>68</v>
      </c>
      <c r="C279" s="26" t="s">
        <v>1316</v>
      </c>
      <c r="D279" t="s">
        <v>252</v>
      </c>
      <c r="E279" s="27" t="s">
        <v>1317</v>
      </c>
      <c r="F279" s="28" t="s">
        <v>271</v>
      </c>
      <c r="G279" s="29">
        <v>3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 ht="37.5">
      <c r="A280" s="1" t="s">
        <v>227</v>
      </c>
      <c r="E280" s="27" t="s">
        <v>1317</v>
      </c>
    </row>
    <row r="281" ht="26">
      <c r="A281" s="1" t="s">
        <v>229</v>
      </c>
      <c r="E281" s="32" t="s">
        <v>372</v>
      </c>
    </row>
    <row r="282" ht="100">
      <c r="A282" s="1" t="s">
        <v>231</v>
      </c>
      <c r="E282" s="27" t="s">
        <v>1315</v>
      </c>
    </row>
    <row r="283" ht="25">
      <c r="A283" s="1" t="s">
        <v>221</v>
      </c>
      <c r="B283" s="1">
        <v>69</v>
      </c>
      <c r="C283" s="26" t="s">
        <v>2111</v>
      </c>
      <c r="D283" t="s">
        <v>252</v>
      </c>
      <c r="E283" s="27" t="s">
        <v>2112</v>
      </c>
      <c r="F283" s="28" t="s">
        <v>271</v>
      </c>
      <c r="G283" s="29">
        <v>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255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 ht="25">
      <c r="A284" s="1" t="s">
        <v>227</v>
      </c>
      <c r="E284" s="27" t="s">
        <v>2112</v>
      </c>
    </row>
    <row r="285" ht="26">
      <c r="A285" s="1" t="s">
        <v>229</v>
      </c>
      <c r="E285" s="32" t="s">
        <v>740</v>
      </c>
    </row>
    <row r="286" ht="87.5">
      <c r="A286" s="1" t="s">
        <v>231</v>
      </c>
      <c r="E286" s="27" t="s">
        <v>2113</v>
      </c>
    </row>
    <row r="287">
      <c r="A287" s="1" t="s">
        <v>221</v>
      </c>
      <c r="B287" s="1">
        <v>70</v>
      </c>
      <c r="C287" s="26" t="s">
        <v>2651</v>
      </c>
      <c r="D287" t="s">
        <v>252</v>
      </c>
      <c r="E287" s="27" t="s">
        <v>2652</v>
      </c>
      <c r="F287" s="28" t="s">
        <v>271</v>
      </c>
      <c r="G287" s="29">
        <v>10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255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2652</v>
      </c>
    </row>
    <row r="289" ht="26">
      <c r="A289" s="1" t="s">
        <v>229</v>
      </c>
      <c r="E289" s="32" t="s">
        <v>380</v>
      </c>
    </row>
    <row r="290" ht="87.5">
      <c r="A290" s="1" t="s">
        <v>231</v>
      </c>
      <c r="E290" s="27" t="s">
        <v>2653</v>
      </c>
    </row>
    <row r="291">
      <c r="A291" s="1" t="s">
        <v>221</v>
      </c>
      <c r="B291" s="1">
        <v>71</v>
      </c>
      <c r="C291" s="26" t="s">
        <v>2654</v>
      </c>
      <c r="D291" t="s">
        <v>252</v>
      </c>
      <c r="E291" s="27" t="s">
        <v>2655</v>
      </c>
      <c r="F291" s="28" t="s">
        <v>271</v>
      </c>
      <c r="G291" s="29">
        <v>1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255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227</v>
      </c>
      <c r="E292" s="27" t="s">
        <v>2655</v>
      </c>
    </row>
    <row r="293" ht="26">
      <c r="A293" s="1" t="s">
        <v>229</v>
      </c>
      <c r="E293" s="32" t="s">
        <v>740</v>
      </c>
    </row>
    <row r="294" ht="75">
      <c r="A294" s="1" t="s">
        <v>231</v>
      </c>
      <c r="E294" s="27" t="s">
        <v>2656</v>
      </c>
    </row>
    <row r="295" ht="25">
      <c r="A295" s="1" t="s">
        <v>221</v>
      </c>
      <c r="B295" s="1">
        <v>72</v>
      </c>
      <c r="C295" s="26" t="s">
        <v>2657</v>
      </c>
      <c r="D295" t="s">
        <v>252</v>
      </c>
      <c r="E295" s="27" t="s">
        <v>2658</v>
      </c>
      <c r="F295" s="28" t="s">
        <v>271</v>
      </c>
      <c r="G295" s="29">
        <v>1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255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 ht="25">
      <c r="A296" s="1" t="s">
        <v>227</v>
      </c>
      <c r="E296" s="27" t="s">
        <v>2658</v>
      </c>
    </row>
    <row r="297" ht="26">
      <c r="A297" s="1" t="s">
        <v>229</v>
      </c>
      <c r="E297" s="32" t="s">
        <v>740</v>
      </c>
    </row>
    <row r="298" ht="75">
      <c r="A298" s="1" t="s">
        <v>231</v>
      </c>
      <c r="E298" s="27" t="s">
        <v>2656</v>
      </c>
    </row>
    <row r="299">
      <c r="A299" s="1" t="s">
        <v>221</v>
      </c>
      <c r="B299" s="1">
        <v>73</v>
      </c>
      <c r="C299" s="26" t="s">
        <v>2659</v>
      </c>
      <c r="D299" t="s">
        <v>252</v>
      </c>
      <c r="E299" s="27" t="s">
        <v>2660</v>
      </c>
      <c r="F299" s="28" t="s">
        <v>271</v>
      </c>
      <c r="G299" s="29">
        <v>1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255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227</v>
      </c>
      <c r="E300" s="27" t="s">
        <v>2660</v>
      </c>
    </row>
    <row r="301" ht="26">
      <c r="A301" s="1" t="s">
        <v>229</v>
      </c>
      <c r="E301" s="32" t="s">
        <v>740</v>
      </c>
    </row>
    <row r="302" ht="87.5">
      <c r="A302" s="1" t="s">
        <v>231</v>
      </c>
      <c r="E302" s="27" t="s">
        <v>2661</v>
      </c>
    </row>
    <row r="303">
      <c r="A303" s="1" t="s">
        <v>221</v>
      </c>
      <c r="B303" s="1">
        <v>74</v>
      </c>
      <c r="C303" s="26" t="s">
        <v>2662</v>
      </c>
      <c r="D303" t="s">
        <v>252</v>
      </c>
      <c r="E303" s="27" t="s">
        <v>2663</v>
      </c>
      <c r="F303" s="28" t="s">
        <v>716</v>
      </c>
      <c r="G303" s="29">
        <v>16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255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227</v>
      </c>
      <c r="E304" s="27" t="s">
        <v>2663</v>
      </c>
    </row>
    <row r="305" ht="26">
      <c r="A305" s="1" t="s">
        <v>229</v>
      </c>
      <c r="E305" s="32" t="s">
        <v>376</v>
      </c>
    </row>
    <row r="306" ht="87.5">
      <c r="A306" s="1" t="s">
        <v>231</v>
      </c>
      <c r="E306" s="27" t="s">
        <v>2664</v>
      </c>
    </row>
    <row r="307" ht="25">
      <c r="A307" s="1" t="s">
        <v>221</v>
      </c>
      <c r="B307" s="1">
        <v>75</v>
      </c>
      <c r="C307" s="26" t="s">
        <v>2665</v>
      </c>
      <c r="D307" t="s">
        <v>252</v>
      </c>
      <c r="E307" s="27" t="s">
        <v>2666</v>
      </c>
      <c r="F307" s="28" t="s">
        <v>271</v>
      </c>
      <c r="G307" s="29">
        <v>1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255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 ht="25">
      <c r="A308" s="1" t="s">
        <v>227</v>
      </c>
      <c r="E308" s="27" t="s">
        <v>2666</v>
      </c>
    </row>
    <row r="309" ht="26">
      <c r="A309" s="1" t="s">
        <v>229</v>
      </c>
      <c r="E309" s="32" t="s">
        <v>740</v>
      </c>
    </row>
    <row r="310" ht="100">
      <c r="A310" s="1" t="s">
        <v>231</v>
      </c>
      <c r="E310" s="27" t="s">
        <v>2667</v>
      </c>
    </row>
    <row r="311" ht="25">
      <c r="A311" s="1" t="s">
        <v>221</v>
      </c>
      <c r="B311" s="1">
        <v>76</v>
      </c>
      <c r="C311" s="26" t="s">
        <v>2668</v>
      </c>
      <c r="D311" t="s">
        <v>252</v>
      </c>
      <c r="E311" s="27" t="s">
        <v>2669</v>
      </c>
      <c r="F311" s="28" t="s">
        <v>271</v>
      </c>
      <c r="G311" s="29">
        <v>1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255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 ht="25">
      <c r="A312" s="1" t="s">
        <v>227</v>
      </c>
      <c r="E312" s="27" t="s">
        <v>2669</v>
      </c>
    </row>
    <row r="313" ht="26">
      <c r="A313" s="1" t="s">
        <v>229</v>
      </c>
      <c r="E313" s="32" t="s">
        <v>740</v>
      </c>
    </row>
    <row r="314" ht="100">
      <c r="A314" s="1" t="s">
        <v>231</v>
      </c>
      <c r="E314" s="27" t="s">
        <v>2667</v>
      </c>
    </row>
    <row r="315">
      <c r="A315" s="1" t="s">
        <v>221</v>
      </c>
      <c r="B315" s="1">
        <v>77</v>
      </c>
      <c r="C315" s="26" t="s">
        <v>2670</v>
      </c>
      <c r="D315" t="s">
        <v>252</v>
      </c>
      <c r="E315" s="27" t="s">
        <v>2671</v>
      </c>
      <c r="F315" s="28" t="s">
        <v>2672</v>
      </c>
      <c r="G315" s="29">
        <v>90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255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227</v>
      </c>
      <c r="E316" s="27" t="s">
        <v>2671</v>
      </c>
    </row>
    <row r="317" ht="26">
      <c r="A317" s="1" t="s">
        <v>229</v>
      </c>
      <c r="E317" s="32" t="s">
        <v>2673</v>
      </c>
    </row>
    <row r="318" ht="100">
      <c r="A318" s="1" t="s">
        <v>231</v>
      </c>
      <c r="E318" s="27" t="s">
        <v>2674</v>
      </c>
    </row>
    <row r="319">
      <c r="A319" s="1" t="s">
        <v>221</v>
      </c>
      <c r="B319" s="1">
        <v>78</v>
      </c>
      <c r="C319" s="26" t="s">
        <v>2675</v>
      </c>
      <c r="D319" t="s">
        <v>252</v>
      </c>
      <c r="E319" s="27" t="s">
        <v>2676</v>
      </c>
      <c r="F319" s="28" t="s">
        <v>271</v>
      </c>
      <c r="G319" s="29">
        <v>270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255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227</v>
      </c>
      <c r="E320" s="27" t="s">
        <v>2676</v>
      </c>
    </row>
    <row r="321" ht="26">
      <c r="A321" s="1" t="s">
        <v>229</v>
      </c>
      <c r="E321" s="32" t="s">
        <v>2677</v>
      </c>
    </row>
    <row r="322" ht="150">
      <c r="A322" s="1" t="s">
        <v>231</v>
      </c>
      <c r="E322" s="27" t="s">
        <v>1010</v>
      </c>
    </row>
    <row r="323">
      <c r="A323" s="1" t="s">
        <v>221</v>
      </c>
      <c r="B323" s="1">
        <v>79</v>
      </c>
      <c r="C323" s="26" t="s">
        <v>2678</v>
      </c>
      <c r="D323" t="s">
        <v>252</v>
      </c>
      <c r="E323" s="27" t="s">
        <v>2679</v>
      </c>
      <c r="F323" s="28" t="s">
        <v>271</v>
      </c>
      <c r="G323" s="29">
        <v>2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255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227</v>
      </c>
      <c r="E324" s="27" t="s">
        <v>2679</v>
      </c>
    </row>
    <row r="325" ht="26">
      <c r="A325" s="1" t="s">
        <v>229</v>
      </c>
      <c r="E325" s="32" t="s">
        <v>387</v>
      </c>
    </row>
    <row r="326" ht="150">
      <c r="A326" s="1" t="s">
        <v>231</v>
      </c>
      <c r="E326" s="27" t="s">
        <v>962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COUNTIFS(L8:L91,"=0",A8:A91,"P")+COUNTIFS(L8:L91,"",A8:A91,"P")+SUM(Q8:Q91)</f>
        <v>0</v>
      </c>
    </row>
    <row r="8" ht="13">
      <c r="A8" s="1" t="s">
        <v>216</v>
      </c>
      <c r="C8" s="22" t="s">
        <v>2680</v>
      </c>
      <c r="E8" s="23" t="s">
        <v>79</v>
      </c>
      <c r="L8" s="24">
        <f>L9+L26</f>
        <v>0</v>
      </c>
      <c r="M8" s="24">
        <f>M9+M26</f>
        <v>0</v>
      </c>
      <c r="N8" s="25"/>
    </row>
    <row r="9" ht="13">
      <c r="A9" s="1" t="s">
        <v>218</v>
      </c>
      <c r="C9" s="22" t="s">
        <v>2481</v>
      </c>
      <c r="E9" s="23" t="s">
        <v>2482</v>
      </c>
      <c r="L9" s="24">
        <f>SUMIFS(L10:L25,A10:A25,"P")</f>
        <v>0</v>
      </c>
      <c r="M9" s="24">
        <f>SUMIFS(M10:M25,A10:A25,"P")</f>
        <v>0</v>
      </c>
      <c r="N9" s="25"/>
    </row>
    <row r="10" ht="37.5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0.29999999999999999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2486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2504</v>
      </c>
      <c r="D14" t="s">
        <v>2505</v>
      </c>
      <c r="E14" s="27" t="s">
        <v>2506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2681</v>
      </c>
    </row>
    <row r="17" ht="87.5">
      <c r="A17" s="1" t="s">
        <v>231</v>
      </c>
      <c r="E17" s="27" t="s">
        <v>232</v>
      </c>
    </row>
    <row r="18" ht="25">
      <c r="A18" s="1" t="s">
        <v>221</v>
      </c>
      <c r="B18" s="1">
        <v>3</v>
      </c>
      <c r="C18" s="26" t="s">
        <v>2682</v>
      </c>
      <c r="D18" t="s">
        <v>2683</v>
      </c>
      <c r="E18" s="27" t="s">
        <v>2684</v>
      </c>
      <c r="F18" s="28" t="s">
        <v>225</v>
      </c>
      <c r="G18" s="29">
        <v>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387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2512</v>
      </c>
      <c r="D22" t="s">
        <v>2513</v>
      </c>
      <c r="E22" s="27" t="s">
        <v>2514</v>
      </c>
      <c r="F22" s="28" t="s">
        <v>225</v>
      </c>
      <c r="G22" s="29">
        <v>5.0499999999999998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39">
      <c r="A24" s="1" t="s">
        <v>229</v>
      </c>
      <c r="E24" s="32" t="s">
        <v>2685</v>
      </c>
    </row>
    <row r="25" ht="87.5">
      <c r="A25" s="1" t="s">
        <v>231</v>
      </c>
      <c r="E25" s="27" t="s">
        <v>232</v>
      </c>
    </row>
    <row r="26" ht="13">
      <c r="A26" s="1" t="s">
        <v>218</v>
      </c>
      <c r="C26" s="22" t="s">
        <v>2384</v>
      </c>
      <c r="E26" s="23" t="s">
        <v>2515</v>
      </c>
      <c r="L26" s="24">
        <f>SUMIFS(L27:L90,A27:A90,"P")</f>
        <v>0</v>
      </c>
      <c r="M26" s="24">
        <f>SUMIFS(M27:M90,A27:A90,"P")</f>
        <v>0</v>
      </c>
      <c r="N26" s="25"/>
    </row>
    <row r="27">
      <c r="A27" s="1" t="s">
        <v>221</v>
      </c>
      <c r="B27" s="1">
        <v>5</v>
      </c>
      <c r="C27" s="26" t="s">
        <v>2686</v>
      </c>
      <c r="D27" t="s">
        <v>975</v>
      </c>
      <c r="E27" s="27" t="s">
        <v>2517</v>
      </c>
      <c r="F27" s="28" t="s">
        <v>908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226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2517</v>
      </c>
    </row>
    <row r="29" ht="26">
      <c r="A29" s="1" t="s">
        <v>229</v>
      </c>
      <c r="E29" s="32" t="s">
        <v>740</v>
      </c>
    </row>
    <row r="30">
      <c r="A30" s="1" t="s">
        <v>231</v>
      </c>
      <c r="E30" s="27" t="s">
        <v>974</v>
      </c>
    </row>
    <row r="31">
      <c r="A31" s="1" t="s">
        <v>221</v>
      </c>
      <c r="B31" s="1">
        <v>6</v>
      </c>
      <c r="C31" s="26" t="s">
        <v>2521</v>
      </c>
      <c r="D31" t="s">
        <v>252</v>
      </c>
      <c r="E31" s="27" t="s">
        <v>2522</v>
      </c>
      <c r="F31" s="28" t="s">
        <v>271</v>
      </c>
      <c r="G31" s="29">
        <v>140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2522</v>
      </c>
    </row>
    <row r="33" ht="26">
      <c r="A33" s="1" t="s">
        <v>229</v>
      </c>
      <c r="E33" s="32" t="s">
        <v>2687</v>
      </c>
    </row>
    <row r="34" ht="100">
      <c r="A34" s="1" t="s">
        <v>231</v>
      </c>
      <c r="E34" s="27" t="s">
        <v>2524</v>
      </c>
    </row>
    <row r="35">
      <c r="A35" s="1" t="s">
        <v>221</v>
      </c>
      <c r="B35" s="1">
        <v>7</v>
      </c>
      <c r="C35" s="26" t="s">
        <v>1281</v>
      </c>
      <c r="D35" t="s">
        <v>252</v>
      </c>
      <c r="E35" s="27" t="s">
        <v>1282</v>
      </c>
      <c r="F35" s="28" t="s">
        <v>260</v>
      </c>
      <c r="G35" s="29">
        <v>45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1282</v>
      </c>
    </row>
    <row r="37" ht="26">
      <c r="A37" s="1" t="s">
        <v>229</v>
      </c>
      <c r="E37" s="32" t="s">
        <v>2560</v>
      </c>
    </row>
    <row r="38" ht="75">
      <c r="A38" s="1" t="s">
        <v>231</v>
      </c>
      <c r="E38" s="27" t="s">
        <v>295</v>
      </c>
    </row>
    <row r="39">
      <c r="A39" s="1" t="s">
        <v>221</v>
      </c>
      <c r="B39" s="1">
        <v>8</v>
      </c>
      <c r="C39" s="26" t="s">
        <v>296</v>
      </c>
      <c r="D39" t="s">
        <v>252</v>
      </c>
      <c r="E39" s="27" t="s">
        <v>297</v>
      </c>
      <c r="F39" s="28" t="s">
        <v>260</v>
      </c>
      <c r="G39" s="29">
        <v>25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297</v>
      </c>
    </row>
    <row r="41" ht="26">
      <c r="A41" s="1" t="s">
        <v>229</v>
      </c>
      <c r="E41" s="32" t="s">
        <v>2688</v>
      </c>
    </row>
    <row r="42" ht="75">
      <c r="A42" s="1" t="s">
        <v>231</v>
      </c>
      <c r="E42" s="27" t="s">
        <v>295</v>
      </c>
    </row>
    <row r="43">
      <c r="A43" s="1" t="s">
        <v>221</v>
      </c>
      <c r="B43" s="1">
        <v>9</v>
      </c>
      <c r="C43" s="26" t="s">
        <v>2689</v>
      </c>
      <c r="D43" t="s">
        <v>252</v>
      </c>
      <c r="E43" s="27" t="s">
        <v>2690</v>
      </c>
      <c r="F43" s="28" t="s">
        <v>260</v>
      </c>
      <c r="G43" s="29">
        <v>45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2690</v>
      </c>
    </row>
    <row r="45" ht="26">
      <c r="A45" s="1" t="s">
        <v>229</v>
      </c>
      <c r="E45" s="32" t="s">
        <v>2560</v>
      </c>
    </row>
    <row r="46" ht="75">
      <c r="A46" s="1" t="s">
        <v>231</v>
      </c>
      <c r="E46" s="27" t="s">
        <v>295</v>
      </c>
    </row>
    <row r="47" ht="25">
      <c r="A47" s="1" t="s">
        <v>221</v>
      </c>
      <c r="B47" s="1">
        <v>10</v>
      </c>
      <c r="C47" s="26" t="s">
        <v>2390</v>
      </c>
      <c r="D47" t="s">
        <v>252</v>
      </c>
      <c r="E47" s="27" t="s">
        <v>2391</v>
      </c>
      <c r="F47" s="28" t="s">
        <v>271</v>
      </c>
      <c r="G47" s="29">
        <v>10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227</v>
      </c>
      <c r="E48" s="27" t="s">
        <v>2391</v>
      </c>
    </row>
    <row r="49" ht="26">
      <c r="A49" s="1" t="s">
        <v>229</v>
      </c>
      <c r="E49" s="32" t="s">
        <v>380</v>
      </c>
    </row>
    <row r="50" ht="87.5">
      <c r="A50" s="1" t="s">
        <v>231</v>
      </c>
      <c r="E50" s="27" t="s">
        <v>1227</v>
      </c>
    </row>
    <row r="51" ht="25">
      <c r="A51" s="1" t="s">
        <v>221</v>
      </c>
      <c r="B51" s="1">
        <v>11</v>
      </c>
      <c r="C51" s="26" t="s">
        <v>2691</v>
      </c>
      <c r="D51" t="s">
        <v>252</v>
      </c>
      <c r="E51" s="27" t="s">
        <v>2692</v>
      </c>
      <c r="F51" s="28" t="s">
        <v>271</v>
      </c>
      <c r="G51" s="29">
        <v>6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 ht="25">
      <c r="A52" s="1" t="s">
        <v>227</v>
      </c>
      <c r="E52" s="27" t="s">
        <v>2692</v>
      </c>
    </row>
    <row r="53" ht="26">
      <c r="A53" s="1" t="s">
        <v>229</v>
      </c>
      <c r="E53" s="32" t="s">
        <v>744</v>
      </c>
    </row>
    <row r="54" ht="87.5">
      <c r="A54" s="1" t="s">
        <v>231</v>
      </c>
      <c r="E54" s="27" t="s">
        <v>1227</v>
      </c>
    </row>
    <row r="55">
      <c r="A55" s="1" t="s">
        <v>221</v>
      </c>
      <c r="B55" s="1">
        <v>12</v>
      </c>
      <c r="C55" s="26" t="s">
        <v>2693</v>
      </c>
      <c r="D55" t="s">
        <v>252</v>
      </c>
      <c r="E55" s="27" t="s">
        <v>2694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2694</v>
      </c>
    </row>
    <row r="57" ht="26">
      <c r="A57" s="1" t="s">
        <v>229</v>
      </c>
      <c r="E57" s="32" t="s">
        <v>740</v>
      </c>
    </row>
    <row r="58" ht="112.5">
      <c r="A58" s="1" t="s">
        <v>231</v>
      </c>
      <c r="E58" s="27" t="s">
        <v>2598</v>
      </c>
    </row>
    <row r="59">
      <c r="A59" s="1" t="s">
        <v>221</v>
      </c>
      <c r="B59" s="1">
        <v>13</v>
      </c>
      <c r="C59" s="26" t="s">
        <v>2695</v>
      </c>
      <c r="D59" t="s">
        <v>252</v>
      </c>
      <c r="E59" s="27" t="s">
        <v>2696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2696</v>
      </c>
    </row>
    <row r="61" ht="26">
      <c r="A61" s="1" t="s">
        <v>229</v>
      </c>
      <c r="E61" s="32" t="s">
        <v>740</v>
      </c>
    </row>
    <row r="62" ht="112.5">
      <c r="A62" s="1" t="s">
        <v>231</v>
      </c>
      <c r="E62" s="27" t="s">
        <v>2598</v>
      </c>
    </row>
    <row r="63" ht="25">
      <c r="A63" s="1" t="s">
        <v>221</v>
      </c>
      <c r="B63" s="1">
        <v>14</v>
      </c>
      <c r="C63" s="26" t="s">
        <v>1313</v>
      </c>
      <c r="D63" t="s">
        <v>252</v>
      </c>
      <c r="E63" s="27" t="s">
        <v>1314</v>
      </c>
      <c r="F63" s="28" t="s">
        <v>271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1314</v>
      </c>
    </row>
    <row r="65" ht="26">
      <c r="A65" s="1" t="s">
        <v>229</v>
      </c>
      <c r="E65" s="32" t="s">
        <v>740</v>
      </c>
    </row>
    <row r="66" ht="100">
      <c r="A66" s="1" t="s">
        <v>231</v>
      </c>
      <c r="E66" s="27" t="s">
        <v>1315</v>
      </c>
    </row>
    <row r="67" ht="37.5">
      <c r="A67" s="1" t="s">
        <v>221</v>
      </c>
      <c r="B67" s="1">
        <v>15</v>
      </c>
      <c r="C67" s="26" t="s">
        <v>1316</v>
      </c>
      <c r="D67" t="s">
        <v>252</v>
      </c>
      <c r="E67" s="27" t="s">
        <v>1317</v>
      </c>
      <c r="F67" s="28" t="s">
        <v>271</v>
      </c>
      <c r="G67" s="29">
        <v>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37.5">
      <c r="A68" s="1" t="s">
        <v>227</v>
      </c>
      <c r="E68" s="27" t="s">
        <v>1317</v>
      </c>
    </row>
    <row r="69" ht="26">
      <c r="A69" s="1" t="s">
        <v>229</v>
      </c>
      <c r="E69" s="32" t="s">
        <v>387</v>
      </c>
    </row>
    <row r="70" ht="100">
      <c r="A70" s="1" t="s">
        <v>231</v>
      </c>
      <c r="E70" s="27" t="s">
        <v>1315</v>
      </c>
    </row>
    <row r="71" ht="25">
      <c r="A71" s="1" t="s">
        <v>221</v>
      </c>
      <c r="B71" s="1">
        <v>16</v>
      </c>
      <c r="C71" s="26" t="s">
        <v>2111</v>
      </c>
      <c r="D71" t="s">
        <v>252</v>
      </c>
      <c r="E71" s="27" t="s">
        <v>2112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 ht="25">
      <c r="A72" s="1" t="s">
        <v>227</v>
      </c>
      <c r="E72" s="27" t="s">
        <v>2112</v>
      </c>
    </row>
    <row r="73" ht="26">
      <c r="A73" s="1" t="s">
        <v>229</v>
      </c>
      <c r="E73" s="32" t="s">
        <v>740</v>
      </c>
    </row>
    <row r="74" ht="87.5">
      <c r="A74" s="1" t="s">
        <v>231</v>
      </c>
      <c r="E74" s="27" t="s">
        <v>2113</v>
      </c>
    </row>
    <row r="75">
      <c r="A75" s="1" t="s">
        <v>221</v>
      </c>
      <c r="B75" s="1">
        <v>17</v>
      </c>
      <c r="C75" s="26" t="s">
        <v>2654</v>
      </c>
      <c r="D75" t="s">
        <v>252</v>
      </c>
      <c r="E75" s="27" t="s">
        <v>2655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2655</v>
      </c>
    </row>
    <row r="77" ht="26">
      <c r="A77" s="1" t="s">
        <v>229</v>
      </c>
      <c r="E77" s="32" t="s">
        <v>740</v>
      </c>
    </row>
    <row r="78" ht="75">
      <c r="A78" s="1" t="s">
        <v>231</v>
      </c>
      <c r="E78" s="27" t="s">
        <v>2656</v>
      </c>
    </row>
    <row r="79" ht="25">
      <c r="A79" s="1" t="s">
        <v>221</v>
      </c>
      <c r="B79" s="1">
        <v>18</v>
      </c>
      <c r="C79" s="26" t="s">
        <v>2697</v>
      </c>
      <c r="D79" t="s">
        <v>252</v>
      </c>
      <c r="E79" s="27" t="s">
        <v>2698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226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5">
      <c r="A80" s="1" t="s">
        <v>227</v>
      </c>
      <c r="E80" s="27" t="s">
        <v>2698</v>
      </c>
    </row>
    <row r="81" ht="26">
      <c r="A81" s="1" t="s">
        <v>229</v>
      </c>
      <c r="E81" s="32" t="s">
        <v>740</v>
      </c>
    </row>
    <row r="82" ht="112.5">
      <c r="A82" s="1" t="s">
        <v>231</v>
      </c>
      <c r="E82" s="27" t="s">
        <v>2699</v>
      </c>
    </row>
    <row r="83" ht="25">
      <c r="A83" s="1" t="s">
        <v>221</v>
      </c>
      <c r="B83" s="1">
        <v>19</v>
      </c>
      <c r="C83" s="26" t="s">
        <v>2700</v>
      </c>
      <c r="D83" t="s">
        <v>252</v>
      </c>
      <c r="E83" s="27" t="s">
        <v>2701</v>
      </c>
      <c r="F83" s="28" t="s">
        <v>271</v>
      </c>
      <c r="G83" s="29">
        <v>1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 ht="25">
      <c r="A84" s="1" t="s">
        <v>227</v>
      </c>
      <c r="E84" s="27" t="s">
        <v>2701</v>
      </c>
    </row>
    <row r="85" ht="26">
      <c r="A85" s="1" t="s">
        <v>229</v>
      </c>
      <c r="E85" s="32" t="s">
        <v>740</v>
      </c>
    </row>
    <row r="86" ht="100">
      <c r="A86" s="1" t="s">
        <v>231</v>
      </c>
      <c r="E86" s="27" t="s">
        <v>2702</v>
      </c>
    </row>
    <row r="87" ht="25">
      <c r="A87" s="1" t="s">
        <v>221</v>
      </c>
      <c r="B87" s="1">
        <v>20</v>
      </c>
      <c r="C87" s="26" t="s">
        <v>2703</v>
      </c>
      <c r="D87" t="s">
        <v>252</v>
      </c>
      <c r="E87" s="27" t="s">
        <v>2704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226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5">
      <c r="A88" s="1" t="s">
        <v>227</v>
      </c>
      <c r="E88" s="27" t="s">
        <v>2704</v>
      </c>
    </row>
    <row r="89" ht="26">
      <c r="A89" s="1" t="s">
        <v>229</v>
      </c>
      <c r="E89" s="32" t="s">
        <v>740</v>
      </c>
    </row>
    <row r="90" ht="75">
      <c r="A90" s="1" t="s">
        <v>231</v>
      </c>
      <c r="E90" s="27" t="s">
        <v>2705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 ht="13">
      <c r="A8" s="1" t="s">
        <v>216</v>
      </c>
      <c r="C8" s="22" t="s">
        <v>2706</v>
      </c>
      <c r="E8" s="23" t="s">
        <v>81</v>
      </c>
      <c r="L8" s="24">
        <f>L9+L30</f>
        <v>0</v>
      </c>
      <c r="M8" s="24">
        <f>M9+M30</f>
        <v>0</v>
      </c>
      <c r="N8" s="25"/>
    </row>
    <row r="9" ht="13">
      <c r="A9" s="1" t="s">
        <v>218</v>
      </c>
      <c r="C9" s="22" t="s">
        <v>2481</v>
      </c>
      <c r="E9" s="23" t="s">
        <v>2482</v>
      </c>
      <c r="L9" s="24">
        <f>SUMIFS(L10:L29,A10:A29,"P")</f>
        <v>0</v>
      </c>
      <c r="M9" s="24">
        <f>SUMIFS(M10:M29,A10:A29,"P")</f>
        <v>0</v>
      </c>
      <c r="N9" s="25"/>
    </row>
    <row r="10" ht="37.5">
      <c r="A10" s="1" t="s">
        <v>221</v>
      </c>
      <c r="B10" s="1">
        <v>1</v>
      </c>
      <c r="C10" s="26" t="s">
        <v>2483</v>
      </c>
      <c r="D10" t="s">
        <v>2484</v>
      </c>
      <c r="E10" s="27" t="s">
        <v>2485</v>
      </c>
      <c r="F10" s="28" t="s">
        <v>225</v>
      </c>
      <c r="G10" s="29">
        <v>0.20000000000000001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2507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2487</v>
      </c>
      <c r="D14" t="s">
        <v>2488</v>
      </c>
      <c r="E14" s="27" t="s">
        <v>2489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2681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0.20000000000000001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2507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2504</v>
      </c>
      <c r="D22" t="s">
        <v>2505</v>
      </c>
      <c r="E22" s="27" t="s">
        <v>2506</v>
      </c>
      <c r="F22" s="28" t="s">
        <v>225</v>
      </c>
      <c r="G22" s="29">
        <v>0.10000000000000001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2490</v>
      </c>
    </row>
    <row r="25" ht="87.5">
      <c r="A25" s="1" t="s">
        <v>231</v>
      </c>
      <c r="E25" s="27" t="s">
        <v>232</v>
      </c>
    </row>
    <row r="26" ht="25">
      <c r="A26" s="1" t="s">
        <v>221</v>
      </c>
      <c r="B26" s="1">
        <v>5</v>
      </c>
      <c r="C26" s="26" t="s">
        <v>2512</v>
      </c>
      <c r="D26" t="s">
        <v>2513</v>
      </c>
      <c r="E26" s="27" t="s">
        <v>2514</v>
      </c>
      <c r="F26" s="28" t="s">
        <v>225</v>
      </c>
      <c r="G26" s="29">
        <v>0.20000000000000001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2507</v>
      </c>
    </row>
    <row r="29" ht="87.5">
      <c r="A29" s="1" t="s">
        <v>231</v>
      </c>
      <c r="E29" s="27" t="s">
        <v>232</v>
      </c>
    </row>
    <row r="30" ht="13">
      <c r="A30" s="1" t="s">
        <v>218</v>
      </c>
      <c r="C30" s="22" t="s">
        <v>2384</v>
      </c>
      <c r="E30" s="23" t="s">
        <v>2515</v>
      </c>
      <c r="L30" s="24">
        <f>SUMIFS(L31:L134,A31:A134,"P")</f>
        <v>0</v>
      </c>
      <c r="M30" s="24">
        <f>SUMIFS(M31:M134,A31:A134,"P")</f>
        <v>0</v>
      </c>
      <c r="N30" s="25"/>
    </row>
    <row r="31">
      <c r="A31" s="1" t="s">
        <v>221</v>
      </c>
      <c r="B31" s="1">
        <v>6</v>
      </c>
      <c r="C31" s="26" t="s">
        <v>2516</v>
      </c>
      <c r="D31" t="s">
        <v>2707</v>
      </c>
      <c r="E31" s="27" t="s">
        <v>2517</v>
      </c>
      <c r="F31" s="28" t="s">
        <v>908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226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2517</v>
      </c>
    </row>
    <row r="33" ht="26">
      <c r="A33" s="1" t="s">
        <v>229</v>
      </c>
      <c r="E33" s="32" t="s">
        <v>740</v>
      </c>
    </row>
    <row r="34">
      <c r="A34" s="1" t="s">
        <v>231</v>
      </c>
      <c r="E34" s="27" t="s">
        <v>974</v>
      </c>
    </row>
    <row r="35" ht="25">
      <c r="A35" s="1" t="s">
        <v>221</v>
      </c>
      <c r="B35" s="1">
        <v>7</v>
      </c>
      <c r="C35" s="26" t="s">
        <v>2518</v>
      </c>
      <c r="D35" t="s">
        <v>252</v>
      </c>
      <c r="E35" s="27" t="s">
        <v>2519</v>
      </c>
      <c r="F35" s="28" t="s">
        <v>260</v>
      </c>
      <c r="G35" s="29">
        <v>70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227</v>
      </c>
      <c r="E36" s="27" t="s">
        <v>2519</v>
      </c>
    </row>
    <row r="37" ht="26">
      <c r="A37" s="1" t="s">
        <v>229</v>
      </c>
      <c r="E37" s="32" t="s">
        <v>2520</v>
      </c>
    </row>
    <row r="38" ht="125">
      <c r="A38" s="1" t="s">
        <v>231</v>
      </c>
      <c r="E38" s="27" t="s">
        <v>1719</v>
      </c>
    </row>
    <row r="39">
      <c r="A39" s="1" t="s">
        <v>221</v>
      </c>
      <c r="B39" s="1">
        <v>8</v>
      </c>
      <c r="C39" s="26" t="s">
        <v>2521</v>
      </c>
      <c r="D39" t="s">
        <v>252</v>
      </c>
      <c r="E39" s="27" t="s">
        <v>2522</v>
      </c>
      <c r="F39" s="28" t="s">
        <v>271</v>
      </c>
      <c r="G39" s="29">
        <v>40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2522</v>
      </c>
    </row>
    <row r="41" ht="26">
      <c r="A41" s="1" t="s">
        <v>229</v>
      </c>
      <c r="E41" s="32" t="s">
        <v>330</v>
      </c>
    </row>
    <row r="42" ht="100">
      <c r="A42" s="1" t="s">
        <v>231</v>
      </c>
      <c r="E42" s="27" t="s">
        <v>2524</v>
      </c>
    </row>
    <row r="43">
      <c r="A43" s="1" t="s">
        <v>221</v>
      </c>
      <c r="B43" s="1">
        <v>9</v>
      </c>
      <c r="C43" s="26" t="s">
        <v>2525</v>
      </c>
      <c r="D43" t="s">
        <v>252</v>
      </c>
      <c r="E43" s="27" t="s">
        <v>2526</v>
      </c>
      <c r="F43" s="28" t="s">
        <v>271</v>
      </c>
      <c r="G43" s="29">
        <v>60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2526</v>
      </c>
    </row>
    <row r="45" ht="26">
      <c r="A45" s="1" t="s">
        <v>229</v>
      </c>
      <c r="E45" s="32" t="s">
        <v>872</v>
      </c>
    </row>
    <row r="46" ht="100">
      <c r="A46" s="1" t="s">
        <v>231</v>
      </c>
      <c r="E46" s="27" t="s">
        <v>2524</v>
      </c>
    </row>
    <row r="47">
      <c r="A47" s="1" t="s">
        <v>221</v>
      </c>
      <c r="B47" s="1">
        <v>10</v>
      </c>
      <c r="C47" s="26" t="s">
        <v>2529</v>
      </c>
      <c r="D47" t="s">
        <v>252</v>
      </c>
      <c r="E47" s="27" t="s">
        <v>2530</v>
      </c>
      <c r="F47" s="28" t="s">
        <v>903</v>
      </c>
      <c r="G47" s="29">
        <v>2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2530</v>
      </c>
    </row>
    <row r="49" ht="26">
      <c r="A49" s="1" t="s">
        <v>229</v>
      </c>
      <c r="E49" s="32" t="s">
        <v>387</v>
      </c>
    </row>
    <row r="50" ht="37.5">
      <c r="A50" s="1" t="s">
        <v>231</v>
      </c>
      <c r="E50" s="27" t="s">
        <v>1253</v>
      </c>
    </row>
    <row r="51">
      <c r="A51" s="1" t="s">
        <v>221</v>
      </c>
      <c r="B51" s="1">
        <v>11</v>
      </c>
      <c r="C51" s="26" t="s">
        <v>2531</v>
      </c>
      <c r="D51" t="s">
        <v>252</v>
      </c>
      <c r="E51" s="27" t="s">
        <v>2532</v>
      </c>
      <c r="F51" s="28" t="s">
        <v>903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2532</v>
      </c>
    </row>
    <row r="53" ht="26">
      <c r="A53" s="1" t="s">
        <v>229</v>
      </c>
      <c r="E53" s="32" t="s">
        <v>740</v>
      </c>
    </row>
    <row r="54" ht="37.5">
      <c r="A54" s="1" t="s">
        <v>231</v>
      </c>
      <c r="E54" s="27" t="s">
        <v>1253</v>
      </c>
    </row>
    <row r="55" ht="25">
      <c r="A55" s="1" t="s">
        <v>221</v>
      </c>
      <c r="B55" s="1">
        <v>12</v>
      </c>
      <c r="C55" s="26" t="s">
        <v>2708</v>
      </c>
      <c r="D55" t="s">
        <v>252</v>
      </c>
      <c r="E55" s="27" t="s">
        <v>2709</v>
      </c>
      <c r="F55" s="28" t="s">
        <v>271</v>
      </c>
      <c r="G55" s="29">
        <v>4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227</v>
      </c>
      <c r="E56" s="27" t="s">
        <v>2709</v>
      </c>
    </row>
    <row r="57" ht="26">
      <c r="A57" s="1" t="s">
        <v>229</v>
      </c>
      <c r="E57" s="32" t="s">
        <v>841</v>
      </c>
    </row>
    <row r="58" ht="37.5">
      <c r="A58" s="1" t="s">
        <v>231</v>
      </c>
      <c r="E58" s="27" t="s">
        <v>1253</v>
      </c>
    </row>
    <row r="59" ht="25">
      <c r="A59" s="1" t="s">
        <v>221</v>
      </c>
      <c r="B59" s="1">
        <v>13</v>
      </c>
      <c r="C59" s="26" t="s">
        <v>2708</v>
      </c>
      <c r="D59" t="s">
        <v>249</v>
      </c>
      <c r="E59" s="27" t="s">
        <v>2709</v>
      </c>
      <c r="F59" s="28" t="s">
        <v>271</v>
      </c>
      <c r="G59" s="29">
        <v>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5">
      <c r="A60" s="1" t="s">
        <v>227</v>
      </c>
      <c r="E60" s="27" t="s">
        <v>2709</v>
      </c>
    </row>
    <row r="61" ht="26">
      <c r="A61" s="1" t="s">
        <v>229</v>
      </c>
      <c r="E61" s="32" t="s">
        <v>2389</v>
      </c>
    </row>
    <row r="62" ht="37.5">
      <c r="A62" s="1" t="s">
        <v>231</v>
      </c>
      <c r="E62" s="27" t="s">
        <v>1253</v>
      </c>
    </row>
    <row r="63" ht="25">
      <c r="A63" s="1" t="s">
        <v>221</v>
      </c>
      <c r="B63" s="1">
        <v>14</v>
      </c>
      <c r="C63" s="26" t="s">
        <v>1251</v>
      </c>
      <c r="D63" t="s">
        <v>252</v>
      </c>
      <c r="E63" s="27" t="s">
        <v>1252</v>
      </c>
      <c r="F63" s="28" t="s">
        <v>271</v>
      </c>
      <c r="G63" s="29">
        <v>20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1252</v>
      </c>
    </row>
    <row r="65" ht="26">
      <c r="A65" s="1" t="s">
        <v>229</v>
      </c>
      <c r="E65" s="32" t="s">
        <v>2389</v>
      </c>
    </row>
    <row r="66" ht="37.5">
      <c r="A66" s="1" t="s">
        <v>231</v>
      </c>
      <c r="E66" s="27" t="s">
        <v>1253</v>
      </c>
    </row>
    <row r="67">
      <c r="A67" s="1" t="s">
        <v>221</v>
      </c>
      <c r="B67" s="1">
        <v>15</v>
      </c>
      <c r="C67" s="26" t="s">
        <v>2710</v>
      </c>
      <c r="D67" t="s">
        <v>252</v>
      </c>
      <c r="E67" s="27" t="s">
        <v>2711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2711</v>
      </c>
    </row>
    <row r="69" ht="26">
      <c r="A69" s="1" t="s">
        <v>229</v>
      </c>
      <c r="E69" s="32" t="s">
        <v>740</v>
      </c>
    </row>
    <row r="70" ht="75">
      <c r="A70" s="1" t="s">
        <v>231</v>
      </c>
      <c r="E70" s="27" t="s">
        <v>2712</v>
      </c>
    </row>
    <row r="71">
      <c r="A71" s="1" t="s">
        <v>221</v>
      </c>
      <c r="B71" s="1">
        <v>16</v>
      </c>
      <c r="C71" s="26" t="s">
        <v>2533</v>
      </c>
      <c r="D71" t="s">
        <v>252</v>
      </c>
      <c r="E71" s="27" t="s">
        <v>2534</v>
      </c>
      <c r="F71" s="28" t="s">
        <v>260</v>
      </c>
      <c r="G71" s="29">
        <v>40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2534</v>
      </c>
    </row>
    <row r="73" ht="26">
      <c r="A73" s="1" t="s">
        <v>229</v>
      </c>
      <c r="E73" s="32" t="s">
        <v>330</v>
      </c>
    </row>
    <row r="74" ht="100">
      <c r="A74" s="1" t="s">
        <v>231</v>
      </c>
      <c r="E74" s="27" t="s">
        <v>2535</v>
      </c>
    </row>
    <row r="75">
      <c r="A75" s="1" t="s">
        <v>221</v>
      </c>
      <c r="B75" s="1">
        <v>17</v>
      </c>
      <c r="C75" s="26" t="s">
        <v>2713</v>
      </c>
      <c r="D75" t="s">
        <v>252</v>
      </c>
      <c r="E75" s="27" t="s">
        <v>2714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2714</v>
      </c>
    </row>
    <row r="77" ht="26">
      <c r="A77" s="1" t="s">
        <v>229</v>
      </c>
      <c r="E77" s="32" t="s">
        <v>740</v>
      </c>
    </row>
    <row r="78" ht="75">
      <c r="A78" s="1" t="s">
        <v>231</v>
      </c>
      <c r="E78" s="27" t="s">
        <v>273</v>
      </c>
    </row>
    <row r="79">
      <c r="A79" s="1" t="s">
        <v>221</v>
      </c>
      <c r="B79" s="1">
        <v>18</v>
      </c>
      <c r="C79" s="26" t="s">
        <v>2536</v>
      </c>
      <c r="D79" t="s">
        <v>252</v>
      </c>
      <c r="E79" s="27" t="s">
        <v>2537</v>
      </c>
      <c r="F79" s="28" t="s">
        <v>271</v>
      </c>
      <c r="G79" s="29">
        <v>20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2537</v>
      </c>
    </row>
    <row r="81" ht="26">
      <c r="A81" s="1" t="s">
        <v>229</v>
      </c>
      <c r="E81" s="32" t="s">
        <v>2389</v>
      </c>
    </row>
    <row r="82" ht="75">
      <c r="A82" s="1" t="s">
        <v>231</v>
      </c>
      <c r="E82" s="27" t="s">
        <v>2538</v>
      </c>
    </row>
    <row r="83">
      <c r="A83" s="1" t="s">
        <v>221</v>
      </c>
      <c r="B83" s="1">
        <v>19</v>
      </c>
      <c r="C83" s="26" t="s">
        <v>2539</v>
      </c>
      <c r="D83" t="s">
        <v>252</v>
      </c>
      <c r="E83" s="27" t="s">
        <v>2540</v>
      </c>
      <c r="F83" s="28" t="s">
        <v>271</v>
      </c>
      <c r="G83" s="29">
        <v>20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2540</v>
      </c>
    </row>
    <row r="85" ht="26">
      <c r="A85" s="1" t="s">
        <v>229</v>
      </c>
      <c r="E85" s="32" t="s">
        <v>2389</v>
      </c>
    </row>
    <row r="86" ht="87.5">
      <c r="A86" s="1" t="s">
        <v>231</v>
      </c>
      <c r="E86" s="27" t="s">
        <v>2541</v>
      </c>
    </row>
    <row r="87" ht="25">
      <c r="A87" s="1" t="s">
        <v>221</v>
      </c>
      <c r="B87" s="1">
        <v>20</v>
      </c>
      <c r="C87" s="26" t="s">
        <v>2542</v>
      </c>
      <c r="D87" t="s">
        <v>252</v>
      </c>
      <c r="E87" s="27" t="s">
        <v>2543</v>
      </c>
      <c r="F87" s="28" t="s">
        <v>260</v>
      </c>
      <c r="G87" s="29">
        <v>20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 ht="25">
      <c r="A88" s="1" t="s">
        <v>227</v>
      </c>
      <c r="E88" s="27" t="s">
        <v>2543</v>
      </c>
    </row>
    <row r="89" ht="26">
      <c r="A89" s="1" t="s">
        <v>229</v>
      </c>
      <c r="E89" s="32" t="s">
        <v>2389</v>
      </c>
    </row>
    <row r="90" ht="75">
      <c r="A90" s="1" t="s">
        <v>231</v>
      </c>
      <c r="E90" s="27" t="s">
        <v>295</v>
      </c>
    </row>
    <row r="91" ht="25">
      <c r="A91" s="1" t="s">
        <v>221</v>
      </c>
      <c r="B91" s="1">
        <v>21</v>
      </c>
      <c r="C91" s="26" t="s">
        <v>2550</v>
      </c>
      <c r="D91" t="s">
        <v>252</v>
      </c>
      <c r="E91" s="27" t="s">
        <v>2551</v>
      </c>
      <c r="F91" s="28" t="s">
        <v>260</v>
      </c>
      <c r="G91" s="29">
        <v>30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2551</v>
      </c>
    </row>
    <row r="93" ht="26">
      <c r="A93" s="1" t="s">
        <v>229</v>
      </c>
      <c r="E93" s="32" t="s">
        <v>2511</v>
      </c>
    </row>
    <row r="94" ht="75">
      <c r="A94" s="1" t="s">
        <v>231</v>
      </c>
      <c r="E94" s="27" t="s">
        <v>295</v>
      </c>
    </row>
    <row r="95" ht="25">
      <c r="A95" s="1" t="s">
        <v>221</v>
      </c>
      <c r="B95" s="1">
        <v>22</v>
      </c>
      <c r="C95" s="26" t="s">
        <v>1225</v>
      </c>
      <c r="D95" t="s">
        <v>252</v>
      </c>
      <c r="E95" s="27" t="s">
        <v>1226</v>
      </c>
      <c r="F95" s="28" t="s">
        <v>271</v>
      </c>
      <c r="G95" s="29">
        <v>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1226</v>
      </c>
    </row>
    <row r="97" ht="26">
      <c r="A97" s="1" t="s">
        <v>229</v>
      </c>
      <c r="E97" s="32" t="s">
        <v>841</v>
      </c>
    </row>
    <row r="98" ht="87.5">
      <c r="A98" s="1" t="s">
        <v>231</v>
      </c>
      <c r="E98" s="27" t="s">
        <v>1227</v>
      </c>
    </row>
    <row r="99" ht="25">
      <c r="A99" s="1" t="s">
        <v>221</v>
      </c>
      <c r="B99" s="1">
        <v>23</v>
      </c>
      <c r="C99" s="26" t="s">
        <v>2715</v>
      </c>
      <c r="D99" t="s">
        <v>252</v>
      </c>
      <c r="E99" s="27" t="s">
        <v>2716</v>
      </c>
      <c r="F99" s="28" t="s">
        <v>271</v>
      </c>
      <c r="G99" s="29">
        <v>6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2716</v>
      </c>
    </row>
    <row r="101" ht="26">
      <c r="A101" s="1" t="s">
        <v>229</v>
      </c>
      <c r="E101" s="32" t="s">
        <v>744</v>
      </c>
    </row>
    <row r="102" ht="87.5">
      <c r="A102" s="1" t="s">
        <v>231</v>
      </c>
      <c r="E102" s="27" t="s">
        <v>1227</v>
      </c>
    </row>
    <row r="103">
      <c r="A103" s="1" t="s">
        <v>221</v>
      </c>
      <c r="B103" s="1">
        <v>24</v>
      </c>
      <c r="C103" s="26" t="s">
        <v>2717</v>
      </c>
      <c r="D103" t="s">
        <v>252</v>
      </c>
      <c r="E103" s="27" t="s">
        <v>2718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2718</v>
      </c>
    </row>
    <row r="105" ht="26">
      <c r="A105" s="1" t="s">
        <v>229</v>
      </c>
      <c r="E105" s="32" t="s">
        <v>740</v>
      </c>
    </row>
    <row r="106" ht="125">
      <c r="A106" s="1" t="s">
        <v>231</v>
      </c>
      <c r="E106" s="27" t="s">
        <v>2719</v>
      </c>
    </row>
    <row r="107" ht="37.5">
      <c r="A107" s="1" t="s">
        <v>221</v>
      </c>
      <c r="B107" s="1">
        <v>25</v>
      </c>
      <c r="C107" s="26" t="s">
        <v>2579</v>
      </c>
      <c r="D107" t="s">
        <v>252</v>
      </c>
      <c r="E107" s="27" t="s">
        <v>2580</v>
      </c>
      <c r="F107" s="28" t="s">
        <v>271</v>
      </c>
      <c r="G107" s="29">
        <v>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37.5">
      <c r="A108" s="1" t="s">
        <v>227</v>
      </c>
      <c r="E108" s="27" t="s">
        <v>2580</v>
      </c>
    </row>
    <row r="109" ht="26">
      <c r="A109" s="1" t="s">
        <v>229</v>
      </c>
      <c r="E109" s="32" t="s">
        <v>841</v>
      </c>
    </row>
    <row r="110" ht="125">
      <c r="A110" s="1" t="s">
        <v>231</v>
      </c>
      <c r="E110" s="27" t="s">
        <v>2581</v>
      </c>
    </row>
    <row r="111">
      <c r="A111" s="1" t="s">
        <v>221</v>
      </c>
      <c r="B111" s="1">
        <v>26</v>
      </c>
      <c r="C111" s="26" t="s">
        <v>2596</v>
      </c>
      <c r="D111" t="s">
        <v>252</v>
      </c>
      <c r="E111" s="27" t="s">
        <v>2597</v>
      </c>
      <c r="F111" s="28" t="s">
        <v>271</v>
      </c>
      <c r="G111" s="29">
        <v>4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2597</v>
      </c>
    </row>
    <row r="113" ht="26">
      <c r="A113" s="1" t="s">
        <v>229</v>
      </c>
      <c r="E113" s="32" t="s">
        <v>841</v>
      </c>
    </row>
    <row r="114" ht="112.5">
      <c r="A114" s="1" t="s">
        <v>231</v>
      </c>
      <c r="E114" s="27" t="s">
        <v>2598</v>
      </c>
    </row>
    <row r="115" ht="25">
      <c r="A115" s="1" t="s">
        <v>221</v>
      </c>
      <c r="B115" s="1">
        <v>27</v>
      </c>
      <c r="C115" s="26" t="s">
        <v>1313</v>
      </c>
      <c r="D115" t="s">
        <v>252</v>
      </c>
      <c r="E115" s="27" t="s">
        <v>1314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 ht="25">
      <c r="A116" s="1" t="s">
        <v>227</v>
      </c>
      <c r="E116" s="27" t="s">
        <v>1314</v>
      </c>
    </row>
    <row r="117" ht="26">
      <c r="A117" s="1" t="s">
        <v>229</v>
      </c>
      <c r="E117" s="32" t="s">
        <v>740</v>
      </c>
    </row>
    <row r="118" ht="100">
      <c r="A118" s="1" t="s">
        <v>231</v>
      </c>
      <c r="E118" s="27" t="s">
        <v>1315</v>
      </c>
    </row>
    <row r="119" ht="37.5">
      <c r="A119" s="1" t="s">
        <v>221</v>
      </c>
      <c r="B119" s="1">
        <v>28</v>
      </c>
      <c r="C119" s="26" t="s">
        <v>1316</v>
      </c>
      <c r="D119" t="s">
        <v>252</v>
      </c>
      <c r="E119" s="27" t="s">
        <v>1317</v>
      </c>
      <c r="F119" s="28" t="s">
        <v>271</v>
      </c>
      <c r="G119" s="29">
        <v>2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 ht="37.5">
      <c r="A120" s="1" t="s">
        <v>227</v>
      </c>
      <c r="E120" s="27" t="s">
        <v>1317</v>
      </c>
    </row>
    <row r="121" ht="26">
      <c r="A121" s="1" t="s">
        <v>229</v>
      </c>
      <c r="E121" s="32" t="s">
        <v>387</v>
      </c>
    </row>
    <row r="122" ht="100">
      <c r="A122" s="1" t="s">
        <v>231</v>
      </c>
      <c r="E122" s="27" t="s">
        <v>1315</v>
      </c>
    </row>
    <row r="123" ht="25">
      <c r="A123" s="1" t="s">
        <v>221</v>
      </c>
      <c r="B123" s="1">
        <v>29</v>
      </c>
      <c r="C123" s="26" t="s">
        <v>2111</v>
      </c>
      <c r="D123" t="s">
        <v>252</v>
      </c>
      <c r="E123" s="27" t="s">
        <v>2112</v>
      </c>
      <c r="F123" s="28" t="s">
        <v>271</v>
      </c>
      <c r="G123" s="29">
        <v>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 ht="25">
      <c r="A124" s="1" t="s">
        <v>227</v>
      </c>
      <c r="E124" s="27" t="s">
        <v>2112</v>
      </c>
    </row>
    <row r="125" ht="26">
      <c r="A125" s="1" t="s">
        <v>229</v>
      </c>
      <c r="E125" s="32" t="s">
        <v>740</v>
      </c>
    </row>
    <row r="126" ht="87.5">
      <c r="A126" s="1" t="s">
        <v>231</v>
      </c>
      <c r="E126" s="27" t="s">
        <v>2113</v>
      </c>
    </row>
    <row r="127">
      <c r="A127" s="1" t="s">
        <v>221</v>
      </c>
      <c r="B127" s="1">
        <v>30</v>
      </c>
      <c r="C127" s="26" t="s">
        <v>2654</v>
      </c>
      <c r="D127" t="s">
        <v>252</v>
      </c>
      <c r="E127" s="27" t="s">
        <v>2655</v>
      </c>
      <c r="F127" s="28" t="s">
        <v>271</v>
      </c>
      <c r="G127" s="29">
        <v>1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2655</v>
      </c>
    </row>
    <row r="129" ht="26">
      <c r="A129" s="1" t="s">
        <v>229</v>
      </c>
      <c r="E129" s="32" t="s">
        <v>740</v>
      </c>
    </row>
    <row r="130" ht="75">
      <c r="A130" s="1" t="s">
        <v>231</v>
      </c>
      <c r="E130" s="27" t="s">
        <v>2656</v>
      </c>
    </row>
    <row r="131" ht="25">
      <c r="A131" s="1" t="s">
        <v>221</v>
      </c>
      <c r="B131" s="1">
        <v>31</v>
      </c>
      <c r="C131" s="26" t="s">
        <v>2668</v>
      </c>
      <c r="D131" t="s">
        <v>252</v>
      </c>
      <c r="E131" s="27" t="s">
        <v>2669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 ht="25">
      <c r="A132" s="1" t="s">
        <v>227</v>
      </c>
      <c r="E132" s="27" t="s">
        <v>2669</v>
      </c>
    </row>
    <row r="133" ht="26">
      <c r="A133" s="1" t="s">
        <v>229</v>
      </c>
      <c r="E133" s="32" t="s">
        <v>740</v>
      </c>
    </row>
    <row r="134" ht="100">
      <c r="A134" s="1" t="s">
        <v>231</v>
      </c>
      <c r="E134" s="27" t="s">
        <v>2667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COUNTIFS(L8:L111,"=0",A8:A111,"P")+COUNTIFS(L8:L111,"",A8:A111,"P")+SUM(Q8:Q111)</f>
        <v>0</v>
      </c>
    </row>
    <row r="8" ht="13">
      <c r="A8" s="1" t="s">
        <v>216</v>
      </c>
      <c r="C8" s="22" t="s">
        <v>2720</v>
      </c>
      <c r="E8" s="23" t="s">
        <v>83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2481</v>
      </c>
      <c r="E9" s="23" t="s">
        <v>2482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0.10000000000000001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2490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2504</v>
      </c>
      <c r="D14" t="s">
        <v>2505</v>
      </c>
      <c r="E14" s="27" t="s">
        <v>2506</v>
      </c>
      <c r="F14" s="28" t="s">
        <v>225</v>
      </c>
      <c r="G14" s="29">
        <v>0.050000000000000003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2681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2384</v>
      </c>
      <c r="E18" s="23" t="s">
        <v>2515</v>
      </c>
      <c r="L18" s="24">
        <f>SUMIFS(L19:L110,A19:A110,"P")</f>
        <v>0</v>
      </c>
      <c r="M18" s="24">
        <f>SUMIFS(M19:M110,A19:A110,"P")</f>
        <v>0</v>
      </c>
      <c r="N18" s="25"/>
    </row>
    <row r="19">
      <c r="A19" s="1" t="s">
        <v>221</v>
      </c>
      <c r="B19" s="1">
        <v>3</v>
      </c>
      <c r="C19" s="26" t="s">
        <v>2721</v>
      </c>
      <c r="D19" t="s">
        <v>252</v>
      </c>
      <c r="E19" s="27" t="s">
        <v>2517</v>
      </c>
      <c r="F19" s="28" t="s">
        <v>908</v>
      </c>
      <c r="G19" s="29">
        <v>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226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2517</v>
      </c>
    </row>
    <row r="21" ht="26">
      <c r="A21" s="1" t="s">
        <v>229</v>
      </c>
      <c r="E21" s="32" t="s">
        <v>740</v>
      </c>
    </row>
    <row r="22">
      <c r="A22" s="1" t="s">
        <v>231</v>
      </c>
      <c r="E22" s="27" t="s">
        <v>974</v>
      </c>
    </row>
    <row r="23" ht="25">
      <c r="A23" s="1" t="s">
        <v>221</v>
      </c>
      <c r="B23" s="1">
        <v>4</v>
      </c>
      <c r="C23" s="26" t="s">
        <v>2518</v>
      </c>
      <c r="D23" t="s">
        <v>252</v>
      </c>
      <c r="E23" s="27" t="s">
        <v>2519</v>
      </c>
      <c r="F23" s="28" t="s">
        <v>260</v>
      </c>
      <c r="G23" s="29">
        <v>20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 ht="25">
      <c r="A24" s="1" t="s">
        <v>227</v>
      </c>
      <c r="E24" s="27" t="s">
        <v>2519</v>
      </c>
    </row>
    <row r="25" ht="26">
      <c r="A25" s="1" t="s">
        <v>229</v>
      </c>
      <c r="E25" s="32" t="s">
        <v>2389</v>
      </c>
    </row>
    <row r="26" ht="125">
      <c r="A26" s="1" t="s">
        <v>231</v>
      </c>
      <c r="E26" s="27" t="s">
        <v>1719</v>
      </c>
    </row>
    <row r="27">
      <c r="A27" s="1" t="s">
        <v>221</v>
      </c>
      <c r="B27" s="1">
        <v>5</v>
      </c>
      <c r="C27" s="26" t="s">
        <v>2521</v>
      </c>
      <c r="D27" t="s">
        <v>252</v>
      </c>
      <c r="E27" s="27" t="s">
        <v>2522</v>
      </c>
      <c r="F27" s="28" t="s">
        <v>271</v>
      </c>
      <c r="G27" s="29">
        <v>286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2522</v>
      </c>
    </row>
    <row r="29" ht="26">
      <c r="A29" s="1" t="s">
        <v>229</v>
      </c>
      <c r="E29" s="32" t="s">
        <v>2722</v>
      </c>
    </row>
    <row r="30" ht="100">
      <c r="A30" s="1" t="s">
        <v>231</v>
      </c>
      <c r="E30" s="27" t="s">
        <v>2524</v>
      </c>
    </row>
    <row r="31">
      <c r="A31" s="1" t="s">
        <v>221</v>
      </c>
      <c r="B31" s="1">
        <v>6</v>
      </c>
      <c r="C31" s="26" t="s">
        <v>2527</v>
      </c>
      <c r="D31" t="s">
        <v>252</v>
      </c>
      <c r="E31" s="27" t="s">
        <v>2528</v>
      </c>
      <c r="F31" s="28" t="s">
        <v>271</v>
      </c>
      <c r="G31" s="29">
        <v>40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2528</v>
      </c>
    </row>
    <row r="33" ht="26">
      <c r="A33" s="1" t="s">
        <v>229</v>
      </c>
      <c r="E33" s="32" t="s">
        <v>330</v>
      </c>
    </row>
    <row r="34" ht="100">
      <c r="A34" s="1" t="s">
        <v>231</v>
      </c>
      <c r="E34" s="27" t="s">
        <v>2524</v>
      </c>
    </row>
    <row r="35">
      <c r="A35" s="1" t="s">
        <v>221</v>
      </c>
      <c r="B35" s="1">
        <v>7</v>
      </c>
      <c r="C35" s="26" t="s">
        <v>2531</v>
      </c>
      <c r="D35" t="s">
        <v>252</v>
      </c>
      <c r="E35" s="27" t="s">
        <v>2532</v>
      </c>
      <c r="F35" s="28" t="s">
        <v>903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2532</v>
      </c>
    </row>
    <row r="37" ht="26">
      <c r="A37" s="1" t="s">
        <v>229</v>
      </c>
      <c r="E37" s="32" t="s">
        <v>740</v>
      </c>
    </row>
    <row r="38" ht="37.5">
      <c r="A38" s="1" t="s">
        <v>231</v>
      </c>
      <c r="E38" s="27" t="s">
        <v>1253</v>
      </c>
    </row>
    <row r="39">
      <c r="A39" s="1" t="s">
        <v>221</v>
      </c>
      <c r="B39" s="1">
        <v>8</v>
      </c>
      <c r="C39" s="26" t="s">
        <v>2533</v>
      </c>
      <c r="D39" t="s">
        <v>252</v>
      </c>
      <c r="E39" s="27" t="s">
        <v>2534</v>
      </c>
      <c r="F39" s="28" t="s">
        <v>260</v>
      </c>
      <c r="G39" s="29">
        <v>40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2534</v>
      </c>
    </row>
    <row r="41" ht="26">
      <c r="A41" s="1" t="s">
        <v>229</v>
      </c>
      <c r="E41" s="32" t="s">
        <v>330</v>
      </c>
    </row>
    <row r="42" ht="100">
      <c r="A42" s="1" t="s">
        <v>231</v>
      </c>
      <c r="E42" s="27" t="s">
        <v>2535</v>
      </c>
    </row>
    <row r="43">
      <c r="A43" s="1" t="s">
        <v>221</v>
      </c>
      <c r="B43" s="1">
        <v>9</v>
      </c>
      <c r="C43" s="26" t="s">
        <v>2713</v>
      </c>
      <c r="D43" t="s">
        <v>252</v>
      </c>
      <c r="E43" s="27" t="s">
        <v>2714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2714</v>
      </c>
    </row>
    <row r="45" ht="26">
      <c r="A45" s="1" t="s">
        <v>229</v>
      </c>
      <c r="E45" s="32" t="s">
        <v>740</v>
      </c>
    </row>
    <row r="46" ht="75">
      <c r="A46" s="1" t="s">
        <v>231</v>
      </c>
      <c r="E46" s="27" t="s">
        <v>273</v>
      </c>
    </row>
    <row r="47">
      <c r="A47" s="1" t="s">
        <v>221</v>
      </c>
      <c r="B47" s="1">
        <v>10</v>
      </c>
      <c r="C47" s="26" t="s">
        <v>2536</v>
      </c>
      <c r="D47" t="s">
        <v>252</v>
      </c>
      <c r="E47" s="27" t="s">
        <v>2537</v>
      </c>
      <c r="F47" s="28" t="s">
        <v>271</v>
      </c>
      <c r="G47" s="29">
        <v>15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2537</v>
      </c>
    </row>
    <row r="49" ht="26">
      <c r="A49" s="1" t="s">
        <v>229</v>
      </c>
      <c r="E49" s="32" t="s">
        <v>2110</v>
      </c>
    </row>
    <row r="50" ht="75">
      <c r="A50" s="1" t="s">
        <v>231</v>
      </c>
      <c r="E50" s="27" t="s">
        <v>2538</v>
      </c>
    </row>
    <row r="51">
      <c r="A51" s="1" t="s">
        <v>221</v>
      </c>
      <c r="B51" s="1">
        <v>11</v>
      </c>
      <c r="C51" s="26" t="s">
        <v>2539</v>
      </c>
      <c r="D51" t="s">
        <v>252</v>
      </c>
      <c r="E51" s="27" t="s">
        <v>2540</v>
      </c>
      <c r="F51" s="28" t="s">
        <v>271</v>
      </c>
      <c r="G51" s="29">
        <v>15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2540</v>
      </c>
    </row>
    <row r="53" ht="26">
      <c r="A53" s="1" t="s">
        <v>229</v>
      </c>
      <c r="E53" s="32" t="s">
        <v>2110</v>
      </c>
    </row>
    <row r="54" ht="87.5">
      <c r="A54" s="1" t="s">
        <v>231</v>
      </c>
      <c r="E54" s="27" t="s">
        <v>2541</v>
      </c>
    </row>
    <row r="55" ht="25">
      <c r="A55" s="1" t="s">
        <v>221</v>
      </c>
      <c r="B55" s="1">
        <v>12</v>
      </c>
      <c r="C55" s="26" t="s">
        <v>2545</v>
      </c>
      <c r="D55" t="s">
        <v>252</v>
      </c>
      <c r="E55" s="27" t="s">
        <v>2546</v>
      </c>
      <c r="F55" s="28" t="s">
        <v>260</v>
      </c>
      <c r="G55" s="29">
        <v>75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227</v>
      </c>
      <c r="E56" s="27" t="s">
        <v>2546</v>
      </c>
    </row>
    <row r="57" ht="26">
      <c r="A57" s="1" t="s">
        <v>229</v>
      </c>
      <c r="E57" s="32" t="s">
        <v>2085</v>
      </c>
    </row>
    <row r="58" ht="75">
      <c r="A58" s="1" t="s">
        <v>231</v>
      </c>
      <c r="E58" s="27" t="s">
        <v>295</v>
      </c>
    </row>
    <row r="59" ht="25">
      <c r="A59" s="1" t="s">
        <v>221</v>
      </c>
      <c r="B59" s="1">
        <v>13</v>
      </c>
      <c r="C59" s="26" t="s">
        <v>2553</v>
      </c>
      <c r="D59" t="s">
        <v>252</v>
      </c>
      <c r="E59" s="27" t="s">
        <v>2554</v>
      </c>
      <c r="F59" s="28" t="s">
        <v>260</v>
      </c>
      <c r="G59" s="29">
        <v>20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 ht="25">
      <c r="A60" s="1" t="s">
        <v>227</v>
      </c>
      <c r="E60" s="27" t="s">
        <v>2554</v>
      </c>
    </row>
    <row r="61" ht="26">
      <c r="A61" s="1" t="s">
        <v>229</v>
      </c>
      <c r="E61" s="32" t="s">
        <v>2389</v>
      </c>
    </row>
    <row r="62" ht="75">
      <c r="A62" s="1" t="s">
        <v>231</v>
      </c>
      <c r="E62" s="27" t="s">
        <v>295</v>
      </c>
    </row>
    <row r="63" ht="25">
      <c r="A63" s="1" t="s">
        <v>221</v>
      </c>
      <c r="B63" s="1">
        <v>14</v>
      </c>
      <c r="C63" s="26" t="s">
        <v>2558</v>
      </c>
      <c r="D63" t="s">
        <v>252</v>
      </c>
      <c r="E63" s="27" t="s">
        <v>2559</v>
      </c>
      <c r="F63" s="28" t="s">
        <v>260</v>
      </c>
      <c r="G63" s="29">
        <v>68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2559</v>
      </c>
    </row>
    <row r="65" ht="26">
      <c r="A65" s="1" t="s">
        <v>229</v>
      </c>
      <c r="E65" s="32" t="s">
        <v>437</v>
      </c>
    </row>
    <row r="66" ht="75">
      <c r="A66" s="1" t="s">
        <v>231</v>
      </c>
      <c r="E66" s="27" t="s">
        <v>295</v>
      </c>
    </row>
    <row r="67" ht="25">
      <c r="A67" s="1" t="s">
        <v>221</v>
      </c>
      <c r="B67" s="1">
        <v>15</v>
      </c>
      <c r="C67" s="26" t="s">
        <v>1645</v>
      </c>
      <c r="D67" t="s">
        <v>252</v>
      </c>
      <c r="E67" s="27" t="s">
        <v>1646</v>
      </c>
      <c r="F67" s="28" t="s">
        <v>271</v>
      </c>
      <c r="G67" s="29">
        <v>12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 ht="25">
      <c r="A68" s="1" t="s">
        <v>227</v>
      </c>
      <c r="E68" s="27" t="s">
        <v>1646</v>
      </c>
    </row>
    <row r="69" ht="26">
      <c r="A69" s="1" t="s">
        <v>229</v>
      </c>
      <c r="E69" s="32" t="s">
        <v>788</v>
      </c>
    </row>
    <row r="70" ht="87.5">
      <c r="A70" s="1" t="s">
        <v>231</v>
      </c>
      <c r="E70" s="27" t="s">
        <v>1227</v>
      </c>
    </row>
    <row r="71" ht="25">
      <c r="A71" s="1" t="s">
        <v>221</v>
      </c>
      <c r="B71" s="1">
        <v>16</v>
      </c>
      <c r="C71" s="26" t="s">
        <v>2562</v>
      </c>
      <c r="D71" t="s">
        <v>252</v>
      </c>
      <c r="E71" s="27" t="s">
        <v>2563</v>
      </c>
      <c r="F71" s="28" t="s">
        <v>271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 ht="25">
      <c r="A72" s="1" t="s">
        <v>227</v>
      </c>
      <c r="E72" s="27" t="s">
        <v>2563</v>
      </c>
    </row>
    <row r="73" ht="26">
      <c r="A73" s="1" t="s">
        <v>229</v>
      </c>
      <c r="E73" s="32" t="s">
        <v>841</v>
      </c>
    </row>
    <row r="74" ht="87.5">
      <c r="A74" s="1" t="s">
        <v>231</v>
      </c>
      <c r="E74" s="27" t="s">
        <v>1227</v>
      </c>
    </row>
    <row r="75" ht="25">
      <c r="A75" s="1" t="s">
        <v>221</v>
      </c>
      <c r="B75" s="1">
        <v>17</v>
      </c>
      <c r="C75" s="26" t="s">
        <v>2392</v>
      </c>
      <c r="D75" t="s">
        <v>252</v>
      </c>
      <c r="E75" s="27" t="s">
        <v>2393</v>
      </c>
      <c r="F75" s="28" t="s">
        <v>271</v>
      </c>
      <c r="G75" s="29">
        <v>16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227</v>
      </c>
      <c r="E76" s="27" t="s">
        <v>2393</v>
      </c>
    </row>
    <row r="77" ht="26">
      <c r="A77" s="1" t="s">
        <v>229</v>
      </c>
      <c r="E77" s="32" t="s">
        <v>376</v>
      </c>
    </row>
    <row r="78" ht="87.5">
      <c r="A78" s="1" t="s">
        <v>231</v>
      </c>
      <c r="E78" s="27" t="s">
        <v>1227</v>
      </c>
    </row>
    <row r="79" ht="37.5">
      <c r="A79" s="1" t="s">
        <v>221</v>
      </c>
      <c r="B79" s="1">
        <v>18</v>
      </c>
      <c r="C79" s="26" t="s">
        <v>2723</v>
      </c>
      <c r="D79" t="s">
        <v>252</v>
      </c>
      <c r="E79" s="27" t="s">
        <v>2724</v>
      </c>
      <c r="F79" s="28" t="s">
        <v>271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37.5">
      <c r="A80" s="1" t="s">
        <v>227</v>
      </c>
      <c r="E80" s="27" t="s">
        <v>2724</v>
      </c>
    </row>
    <row r="81" ht="26">
      <c r="A81" s="1" t="s">
        <v>229</v>
      </c>
      <c r="E81" s="32" t="s">
        <v>387</v>
      </c>
    </row>
    <row r="82" ht="125">
      <c r="A82" s="1" t="s">
        <v>231</v>
      </c>
      <c r="E82" s="27" t="s">
        <v>2581</v>
      </c>
    </row>
    <row r="83" ht="37.5">
      <c r="A83" s="1" t="s">
        <v>221</v>
      </c>
      <c r="B83" s="1">
        <v>19</v>
      </c>
      <c r="C83" s="26" t="s">
        <v>2725</v>
      </c>
      <c r="D83" t="s">
        <v>252</v>
      </c>
      <c r="E83" s="27" t="s">
        <v>2726</v>
      </c>
      <c r="F83" s="28" t="s">
        <v>271</v>
      </c>
      <c r="G83" s="29">
        <v>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 ht="37.5">
      <c r="A84" s="1" t="s">
        <v>227</v>
      </c>
      <c r="E84" s="27" t="s">
        <v>2726</v>
      </c>
    </row>
    <row r="85" ht="26">
      <c r="A85" s="1" t="s">
        <v>229</v>
      </c>
      <c r="E85" s="32" t="s">
        <v>841</v>
      </c>
    </row>
    <row r="86" ht="125">
      <c r="A86" s="1" t="s">
        <v>231</v>
      </c>
      <c r="E86" s="27" t="s">
        <v>2584</v>
      </c>
    </row>
    <row r="87">
      <c r="A87" s="1" t="s">
        <v>221</v>
      </c>
      <c r="B87" s="1">
        <v>20</v>
      </c>
      <c r="C87" s="26" t="s">
        <v>2596</v>
      </c>
      <c r="D87" t="s">
        <v>252</v>
      </c>
      <c r="E87" s="27" t="s">
        <v>2597</v>
      </c>
      <c r="F87" s="28" t="s">
        <v>271</v>
      </c>
      <c r="G87" s="29">
        <v>6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2597</v>
      </c>
    </row>
    <row r="89" ht="26">
      <c r="A89" s="1" t="s">
        <v>229</v>
      </c>
      <c r="E89" s="32" t="s">
        <v>744</v>
      </c>
    </row>
    <row r="90" ht="112.5">
      <c r="A90" s="1" t="s">
        <v>231</v>
      </c>
      <c r="E90" s="27" t="s">
        <v>2598</v>
      </c>
    </row>
    <row r="91" ht="25">
      <c r="A91" s="1" t="s">
        <v>221</v>
      </c>
      <c r="B91" s="1">
        <v>21</v>
      </c>
      <c r="C91" s="26" t="s">
        <v>1313</v>
      </c>
      <c r="D91" t="s">
        <v>252</v>
      </c>
      <c r="E91" s="27" t="s">
        <v>1314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1314</v>
      </c>
    </row>
    <row r="93" ht="26">
      <c r="A93" s="1" t="s">
        <v>229</v>
      </c>
      <c r="E93" s="32" t="s">
        <v>740</v>
      </c>
    </row>
    <row r="94" ht="100">
      <c r="A94" s="1" t="s">
        <v>231</v>
      </c>
      <c r="E94" s="27" t="s">
        <v>1315</v>
      </c>
    </row>
    <row r="95" ht="37.5">
      <c r="A95" s="1" t="s">
        <v>221</v>
      </c>
      <c r="B95" s="1">
        <v>22</v>
      </c>
      <c r="C95" s="26" t="s">
        <v>1316</v>
      </c>
      <c r="D95" t="s">
        <v>252</v>
      </c>
      <c r="E95" s="27" t="s">
        <v>1317</v>
      </c>
      <c r="F95" s="28" t="s">
        <v>271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 ht="37.5">
      <c r="A96" s="1" t="s">
        <v>227</v>
      </c>
      <c r="E96" s="27" t="s">
        <v>1317</v>
      </c>
    </row>
    <row r="97" ht="26">
      <c r="A97" s="1" t="s">
        <v>229</v>
      </c>
      <c r="E97" s="32" t="s">
        <v>387</v>
      </c>
    </row>
    <row r="98" ht="100">
      <c r="A98" s="1" t="s">
        <v>231</v>
      </c>
      <c r="E98" s="27" t="s">
        <v>1315</v>
      </c>
    </row>
    <row r="99" ht="25">
      <c r="A99" s="1" t="s">
        <v>221</v>
      </c>
      <c r="B99" s="1">
        <v>23</v>
      </c>
      <c r="C99" s="26" t="s">
        <v>2111</v>
      </c>
      <c r="D99" t="s">
        <v>252</v>
      </c>
      <c r="E99" s="27" t="s">
        <v>2112</v>
      </c>
      <c r="F99" s="28" t="s">
        <v>271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 ht="25">
      <c r="A100" s="1" t="s">
        <v>227</v>
      </c>
      <c r="E100" s="27" t="s">
        <v>2112</v>
      </c>
    </row>
    <row r="101" ht="26">
      <c r="A101" s="1" t="s">
        <v>229</v>
      </c>
      <c r="E101" s="32" t="s">
        <v>740</v>
      </c>
    </row>
    <row r="102" ht="87.5">
      <c r="A102" s="1" t="s">
        <v>231</v>
      </c>
      <c r="E102" s="27" t="s">
        <v>2113</v>
      </c>
    </row>
    <row r="103">
      <c r="A103" s="1" t="s">
        <v>221</v>
      </c>
      <c r="B103" s="1">
        <v>24</v>
      </c>
      <c r="C103" s="26" t="s">
        <v>2654</v>
      </c>
      <c r="D103" t="s">
        <v>252</v>
      </c>
      <c r="E103" s="27" t="s">
        <v>2655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2655</v>
      </c>
    </row>
    <row r="105" ht="26">
      <c r="A105" s="1" t="s">
        <v>229</v>
      </c>
      <c r="E105" s="32" t="s">
        <v>740</v>
      </c>
    </row>
    <row r="106" ht="75">
      <c r="A106" s="1" t="s">
        <v>231</v>
      </c>
      <c r="E106" s="27" t="s">
        <v>2656</v>
      </c>
    </row>
    <row r="107" ht="25">
      <c r="A107" s="1" t="s">
        <v>221</v>
      </c>
      <c r="B107" s="1">
        <v>25</v>
      </c>
      <c r="C107" s="26" t="s">
        <v>2668</v>
      </c>
      <c r="D107" t="s">
        <v>252</v>
      </c>
      <c r="E107" s="27" t="s">
        <v>2669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">
      <c r="A108" s="1" t="s">
        <v>227</v>
      </c>
      <c r="E108" s="27" t="s">
        <v>2669</v>
      </c>
    </row>
    <row r="109" ht="26">
      <c r="A109" s="1" t="s">
        <v>229</v>
      </c>
      <c r="E109" s="32" t="s">
        <v>740</v>
      </c>
    </row>
    <row r="110" ht="100">
      <c r="A110" s="1" t="s">
        <v>231</v>
      </c>
      <c r="E110" s="27" t="s">
        <v>2667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68</v>
      </c>
      <c r="M3" s="20">
        <f>Rekapitulace!C38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68</v>
      </c>
      <c r="D4" s="1"/>
      <c r="E4" s="17" t="s">
        <v>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COUNTIFS(L8:L102,"=0",A8:A102,"P")+COUNTIFS(L8:L102,"",A8:A102,"P")+SUM(Q8:Q102)</f>
        <v>0</v>
      </c>
    </row>
    <row r="8" ht="13">
      <c r="A8" s="1" t="s">
        <v>216</v>
      </c>
      <c r="C8" s="22" t="s">
        <v>2727</v>
      </c>
      <c r="E8" s="23" t="s">
        <v>85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2384</v>
      </c>
      <c r="E9" s="23" t="s">
        <v>2385</v>
      </c>
      <c r="L9" s="24">
        <f>SUMIFS(L10:L101,A10:A101,"P")</f>
        <v>0</v>
      </c>
      <c r="M9" s="24">
        <f>SUMIFS(M10:M101,A10:A101,"P")</f>
        <v>0</v>
      </c>
      <c r="N9" s="25"/>
    </row>
    <row r="10" ht="25">
      <c r="A10" s="1" t="s">
        <v>221</v>
      </c>
      <c r="B10" s="1">
        <v>1</v>
      </c>
      <c r="C10" s="26" t="s">
        <v>2728</v>
      </c>
      <c r="D10" t="s">
        <v>252</v>
      </c>
      <c r="E10" s="27" t="s">
        <v>2729</v>
      </c>
      <c r="F10" s="28" t="s">
        <v>271</v>
      </c>
      <c r="G10" s="29">
        <v>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387</v>
      </c>
    </row>
    <row r="13" ht="162.5">
      <c r="A13" s="1" t="s">
        <v>231</v>
      </c>
      <c r="E13" s="27" t="s">
        <v>2730</v>
      </c>
    </row>
    <row r="14" ht="25">
      <c r="A14" s="1" t="s">
        <v>221</v>
      </c>
      <c r="B14" s="1">
        <v>2</v>
      </c>
      <c r="C14" s="26" t="s">
        <v>2731</v>
      </c>
      <c r="D14" t="s">
        <v>252</v>
      </c>
      <c r="E14" s="27" t="s">
        <v>2732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740</v>
      </c>
    </row>
    <row r="17" ht="162.5">
      <c r="A17" s="1" t="s">
        <v>231</v>
      </c>
      <c r="E17" s="27" t="s">
        <v>2730</v>
      </c>
    </row>
    <row r="18" ht="25">
      <c r="A18" s="1" t="s">
        <v>221</v>
      </c>
      <c r="B18" s="1">
        <v>3</v>
      </c>
      <c r="C18" s="26" t="s">
        <v>2733</v>
      </c>
      <c r="D18" t="s">
        <v>252</v>
      </c>
      <c r="E18" s="27" t="s">
        <v>2734</v>
      </c>
      <c r="F18" s="28" t="s">
        <v>271</v>
      </c>
      <c r="G18" s="29">
        <v>3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26">
      <c r="A20" s="1" t="s">
        <v>229</v>
      </c>
      <c r="E20" s="32" t="s">
        <v>372</v>
      </c>
    </row>
    <row r="21" ht="187.5">
      <c r="A21" s="1" t="s">
        <v>231</v>
      </c>
      <c r="E21" s="27" t="s">
        <v>2431</v>
      </c>
    </row>
    <row r="22">
      <c r="A22" s="1" t="s">
        <v>221</v>
      </c>
      <c r="B22" s="1">
        <v>4</v>
      </c>
      <c r="C22" s="26" t="s">
        <v>2735</v>
      </c>
      <c r="D22" t="s">
        <v>252</v>
      </c>
      <c r="E22" s="27" t="s">
        <v>2736</v>
      </c>
      <c r="F22" s="28" t="s">
        <v>716</v>
      </c>
      <c r="G22" s="29">
        <v>24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26">
      <c r="A24" s="1" t="s">
        <v>229</v>
      </c>
      <c r="E24" s="32" t="s">
        <v>2458</v>
      </c>
    </row>
    <row r="25" ht="125">
      <c r="A25" s="1" t="s">
        <v>231</v>
      </c>
      <c r="E25" s="27" t="s">
        <v>2737</v>
      </c>
    </row>
    <row r="26">
      <c r="A26" s="1" t="s">
        <v>221</v>
      </c>
      <c r="B26" s="1">
        <v>5</v>
      </c>
      <c r="C26" s="26" t="s">
        <v>2738</v>
      </c>
      <c r="D26" t="s">
        <v>252</v>
      </c>
      <c r="E26" s="27" t="s">
        <v>2739</v>
      </c>
      <c r="F26" s="28" t="s">
        <v>271</v>
      </c>
      <c r="G26" s="29">
        <v>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26">
      <c r="A28" s="1" t="s">
        <v>229</v>
      </c>
      <c r="E28" s="32" t="s">
        <v>740</v>
      </c>
    </row>
    <row r="29" ht="162.5">
      <c r="A29" s="1" t="s">
        <v>231</v>
      </c>
      <c r="E29" s="27" t="s">
        <v>2740</v>
      </c>
    </row>
    <row r="30">
      <c r="A30" s="1" t="s">
        <v>221</v>
      </c>
      <c r="B30" s="1">
        <v>6</v>
      </c>
      <c r="C30" s="26" t="s">
        <v>2741</v>
      </c>
      <c r="D30" t="s">
        <v>252</v>
      </c>
      <c r="E30" s="27" t="s">
        <v>2742</v>
      </c>
      <c r="F30" s="28" t="s">
        <v>271</v>
      </c>
      <c r="G30" s="29">
        <v>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26">
      <c r="A32" s="1" t="s">
        <v>229</v>
      </c>
      <c r="E32" s="32" t="s">
        <v>740</v>
      </c>
    </row>
    <row r="33" ht="162.5">
      <c r="A33" s="1" t="s">
        <v>231</v>
      </c>
      <c r="E33" s="27" t="s">
        <v>2743</v>
      </c>
    </row>
    <row r="34">
      <c r="A34" s="1" t="s">
        <v>221</v>
      </c>
      <c r="B34" s="1">
        <v>7</v>
      </c>
      <c r="C34" s="26" t="s">
        <v>2424</v>
      </c>
      <c r="D34" t="s">
        <v>252</v>
      </c>
      <c r="E34" s="27" t="s">
        <v>2425</v>
      </c>
      <c r="F34" s="28" t="s">
        <v>271</v>
      </c>
      <c r="G34" s="29">
        <v>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">
      <c r="A36" s="1" t="s">
        <v>229</v>
      </c>
      <c r="E36" s="32" t="s">
        <v>740</v>
      </c>
    </row>
    <row r="37" ht="137.5">
      <c r="A37" s="1" t="s">
        <v>231</v>
      </c>
      <c r="E37" s="27" t="s">
        <v>2426</v>
      </c>
    </row>
    <row r="38" ht="25">
      <c r="A38" s="1" t="s">
        <v>221</v>
      </c>
      <c r="B38" s="1">
        <v>8</v>
      </c>
      <c r="C38" s="26" t="s">
        <v>2744</v>
      </c>
      <c r="D38" t="s">
        <v>252</v>
      </c>
      <c r="E38" s="27" t="s">
        <v>2745</v>
      </c>
      <c r="F38" s="28" t="s">
        <v>271</v>
      </c>
      <c r="G38" s="29">
        <v>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227</v>
      </c>
      <c r="E39" s="27" t="s">
        <v>2745</v>
      </c>
    </row>
    <row r="40" ht="26">
      <c r="A40" s="1" t="s">
        <v>229</v>
      </c>
      <c r="E40" s="32" t="s">
        <v>387</v>
      </c>
    </row>
    <row r="41" ht="212.5">
      <c r="A41" s="1" t="s">
        <v>231</v>
      </c>
      <c r="E41" s="27" t="s">
        <v>2746</v>
      </c>
    </row>
    <row r="42" ht="25">
      <c r="A42" s="1" t="s">
        <v>221</v>
      </c>
      <c r="B42" s="1">
        <v>9</v>
      </c>
      <c r="C42" s="26" t="s">
        <v>2747</v>
      </c>
      <c r="D42" t="s">
        <v>252</v>
      </c>
      <c r="E42" s="27" t="s">
        <v>2748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 ht="25">
      <c r="A43" s="1" t="s">
        <v>227</v>
      </c>
      <c r="E43" s="27" t="s">
        <v>2748</v>
      </c>
    </row>
    <row r="44" ht="26">
      <c r="A44" s="1" t="s">
        <v>229</v>
      </c>
      <c r="E44" s="32" t="s">
        <v>740</v>
      </c>
    </row>
    <row r="45" ht="212.5">
      <c r="A45" s="1" t="s">
        <v>231</v>
      </c>
      <c r="E45" s="27" t="s">
        <v>2749</v>
      </c>
    </row>
    <row r="46">
      <c r="A46" s="1" t="s">
        <v>221</v>
      </c>
      <c r="B46" s="1">
        <v>10</v>
      </c>
      <c r="C46" s="26" t="s">
        <v>2750</v>
      </c>
      <c r="D46" t="s">
        <v>252</v>
      </c>
      <c r="E46" s="27" t="s">
        <v>2751</v>
      </c>
      <c r="F46" s="28" t="s">
        <v>271</v>
      </c>
      <c r="G46" s="29">
        <v>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2751</v>
      </c>
    </row>
    <row r="48" ht="26">
      <c r="A48" s="1" t="s">
        <v>229</v>
      </c>
      <c r="E48" s="32" t="s">
        <v>387</v>
      </c>
    </row>
    <row r="49" ht="200">
      <c r="A49" s="1" t="s">
        <v>231</v>
      </c>
      <c r="E49" s="27" t="s">
        <v>2752</v>
      </c>
    </row>
    <row r="50">
      <c r="A50" s="1" t="s">
        <v>221</v>
      </c>
      <c r="B50" s="1">
        <v>11</v>
      </c>
      <c r="C50" s="26" t="s">
        <v>2753</v>
      </c>
      <c r="D50" t="s">
        <v>252</v>
      </c>
      <c r="E50" s="27" t="s">
        <v>2754</v>
      </c>
      <c r="F50" s="28" t="s">
        <v>271</v>
      </c>
      <c r="G50" s="29">
        <v>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2754</v>
      </c>
    </row>
    <row r="52" ht="26">
      <c r="A52" s="1" t="s">
        <v>229</v>
      </c>
      <c r="E52" s="32" t="s">
        <v>740</v>
      </c>
    </row>
    <row r="53" ht="200">
      <c r="A53" s="1" t="s">
        <v>231</v>
      </c>
      <c r="E53" s="27" t="s">
        <v>2755</v>
      </c>
    </row>
    <row r="54">
      <c r="A54" s="1" t="s">
        <v>221</v>
      </c>
      <c r="B54" s="1">
        <v>12</v>
      </c>
      <c r="C54" s="26" t="s">
        <v>2756</v>
      </c>
      <c r="D54" t="s">
        <v>252</v>
      </c>
      <c r="E54" s="27" t="s">
        <v>2757</v>
      </c>
      <c r="F54" s="28" t="s">
        <v>271</v>
      </c>
      <c r="G54" s="29">
        <v>2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2757</v>
      </c>
    </row>
    <row r="56" ht="26">
      <c r="A56" s="1" t="s">
        <v>229</v>
      </c>
      <c r="E56" s="32" t="s">
        <v>387</v>
      </c>
    </row>
    <row r="57" ht="200">
      <c r="A57" s="1" t="s">
        <v>231</v>
      </c>
      <c r="E57" s="27" t="s">
        <v>2758</v>
      </c>
    </row>
    <row r="58">
      <c r="A58" s="1" t="s">
        <v>221</v>
      </c>
      <c r="B58" s="1">
        <v>13</v>
      </c>
      <c r="C58" s="26" t="s">
        <v>2759</v>
      </c>
      <c r="D58" t="s">
        <v>252</v>
      </c>
      <c r="E58" s="27" t="s">
        <v>2760</v>
      </c>
      <c r="F58" s="28" t="s">
        <v>271</v>
      </c>
      <c r="G58" s="29">
        <v>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2760</v>
      </c>
    </row>
    <row r="60" ht="26">
      <c r="A60" s="1" t="s">
        <v>229</v>
      </c>
      <c r="E60" s="32" t="s">
        <v>740</v>
      </c>
    </row>
    <row r="61" ht="200">
      <c r="A61" s="1" t="s">
        <v>231</v>
      </c>
      <c r="E61" s="27" t="s">
        <v>2761</v>
      </c>
    </row>
    <row r="62">
      <c r="A62" s="1" t="s">
        <v>221</v>
      </c>
      <c r="B62" s="1">
        <v>14</v>
      </c>
      <c r="C62" s="26" t="s">
        <v>2762</v>
      </c>
      <c r="D62" t="s">
        <v>252</v>
      </c>
      <c r="E62" s="27" t="s">
        <v>2763</v>
      </c>
      <c r="F62" s="28" t="s">
        <v>271</v>
      </c>
      <c r="G62" s="29">
        <v>2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2763</v>
      </c>
    </row>
    <row r="64" ht="26">
      <c r="A64" s="1" t="s">
        <v>229</v>
      </c>
      <c r="E64" s="32" t="s">
        <v>387</v>
      </c>
    </row>
    <row r="65" ht="200">
      <c r="A65" s="1" t="s">
        <v>231</v>
      </c>
      <c r="E65" s="27" t="s">
        <v>2764</v>
      </c>
    </row>
    <row r="66">
      <c r="A66" s="1" t="s">
        <v>221</v>
      </c>
      <c r="B66" s="1">
        <v>15</v>
      </c>
      <c r="C66" s="26" t="s">
        <v>2765</v>
      </c>
      <c r="D66" t="s">
        <v>252</v>
      </c>
      <c r="E66" s="27" t="s">
        <v>2766</v>
      </c>
      <c r="F66" s="28" t="s">
        <v>271</v>
      </c>
      <c r="G66" s="29">
        <v>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2766</v>
      </c>
    </row>
    <row r="68" ht="26">
      <c r="A68" s="1" t="s">
        <v>229</v>
      </c>
      <c r="E68" s="32" t="s">
        <v>740</v>
      </c>
    </row>
    <row r="69" ht="200">
      <c r="A69" s="1" t="s">
        <v>231</v>
      </c>
      <c r="E69" s="27" t="s">
        <v>2767</v>
      </c>
    </row>
    <row r="70" ht="25">
      <c r="A70" s="1" t="s">
        <v>221</v>
      </c>
      <c r="B70" s="1">
        <v>16</v>
      </c>
      <c r="C70" s="26" t="s">
        <v>2768</v>
      </c>
      <c r="D70" t="s">
        <v>252</v>
      </c>
      <c r="E70" s="27" t="s">
        <v>2769</v>
      </c>
      <c r="F70" s="28" t="s">
        <v>271</v>
      </c>
      <c r="G70" s="29">
        <v>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 ht="25">
      <c r="A71" s="1" t="s">
        <v>227</v>
      </c>
      <c r="E71" s="27" t="s">
        <v>2769</v>
      </c>
    </row>
    <row r="72" ht="26">
      <c r="A72" s="1" t="s">
        <v>229</v>
      </c>
      <c r="E72" s="32" t="s">
        <v>372</v>
      </c>
    </row>
    <row r="73" ht="200">
      <c r="A73" s="1" t="s">
        <v>231</v>
      </c>
      <c r="E73" s="27" t="s">
        <v>2770</v>
      </c>
    </row>
    <row r="74">
      <c r="A74" s="1" t="s">
        <v>221</v>
      </c>
      <c r="B74" s="1">
        <v>17</v>
      </c>
      <c r="C74" s="26" t="s">
        <v>2771</v>
      </c>
      <c r="D74" t="s">
        <v>252</v>
      </c>
      <c r="E74" s="27" t="s">
        <v>2772</v>
      </c>
      <c r="F74" s="28" t="s">
        <v>271</v>
      </c>
      <c r="G74" s="29">
        <v>2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2772</v>
      </c>
    </row>
    <row r="76" ht="26">
      <c r="A76" s="1" t="s">
        <v>229</v>
      </c>
      <c r="E76" s="32" t="s">
        <v>387</v>
      </c>
    </row>
    <row r="77" ht="200">
      <c r="A77" s="1" t="s">
        <v>231</v>
      </c>
      <c r="E77" s="27" t="s">
        <v>2773</v>
      </c>
    </row>
    <row r="78">
      <c r="A78" s="1" t="s">
        <v>221</v>
      </c>
      <c r="B78" s="1">
        <v>18</v>
      </c>
      <c r="C78" s="26" t="s">
        <v>2774</v>
      </c>
      <c r="D78" t="s">
        <v>252</v>
      </c>
      <c r="E78" s="27" t="s">
        <v>2775</v>
      </c>
      <c r="F78" s="28" t="s">
        <v>271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2775</v>
      </c>
    </row>
    <row r="80" ht="26">
      <c r="A80" s="1" t="s">
        <v>229</v>
      </c>
      <c r="E80" s="32" t="s">
        <v>740</v>
      </c>
    </row>
    <row r="81" ht="200">
      <c r="A81" s="1" t="s">
        <v>231</v>
      </c>
      <c r="E81" s="27" t="s">
        <v>2773</v>
      </c>
    </row>
    <row r="82">
      <c r="A82" s="1" t="s">
        <v>221</v>
      </c>
      <c r="B82" s="1">
        <v>19</v>
      </c>
      <c r="C82" s="26" t="s">
        <v>2776</v>
      </c>
      <c r="D82" t="s">
        <v>252</v>
      </c>
      <c r="E82" s="27" t="s">
        <v>2777</v>
      </c>
      <c r="F82" s="28" t="s">
        <v>271</v>
      </c>
      <c r="G82" s="29">
        <v>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2777</v>
      </c>
    </row>
    <row r="84" ht="26">
      <c r="A84" s="1" t="s">
        <v>229</v>
      </c>
      <c r="E84" s="32" t="s">
        <v>387</v>
      </c>
    </row>
    <row r="85" ht="200">
      <c r="A85" s="1" t="s">
        <v>231</v>
      </c>
      <c r="E85" s="27" t="s">
        <v>2778</v>
      </c>
    </row>
    <row r="86">
      <c r="A86" s="1" t="s">
        <v>221</v>
      </c>
      <c r="B86" s="1">
        <v>20</v>
      </c>
      <c r="C86" s="26" t="s">
        <v>2779</v>
      </c>
      <c r="D86" t="s">
        <v>252</v>
      </c>
      <c r="E86" s="27" t="s">
        <v>2780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2780</v>
      </c>
    </row>
    <row r="88" ht="26">
      <c r="A88" s="1" t="s">
        <v>229</v>
      </c>
      <c r="E88" s="32" t="s">
        <v>740</v>
      </c>
    </row>
    <row r="89" ht="200">
      <c r="A89" s="1" t="s">
        <v>231</v>
      </c>
      <c r="E89" s="27" t="s">
        <v>2778</v>
      </c>
    </row>
    <row r="90" ht="25">
      <c r="A90" s="1" t="s">
        <v>221</v>
      </c>
      <c r="B90" s="1">
        <v>21</v>
      </c>
      <c r="C90" s="26" t="s">
        <v>2781</v>
      </c>
      <c r="D90" t="s">
        <v>252</v>
      </c>
      <c r="E90" s="27" t="s">
        <v>2782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2782</v>
      </c>
    </row>
    <row r="92" ht="26">
      <c r="A92" s="1" t="s">
        <v>229</v>
      </c>
      <c r="E92" s="32" t="s">
        <v>387</v>
      </c>
    </row>
    <row r="93" ht="200">
      <c r="A93" s="1" t="s">
        <v>231</v>
      </c>
      <c r="E93" s="27" t="s">
        <v>2783</v>
      </c>
    </row>
    <row r="94" ht="25">
      <c r="A94" s="1" t="s">
        <v>221</v>
      </c>
      <c r="B94" s="1">
        <v>22</v>
      </c>
      <c r="C94" s="26" t="s">
        <v>2784</v>
      </c>
      <c r="D94" t="s">
        <v>252</v>
      </c>
      <c r="E94" s="27" t="s">
        <v>2785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5">
      <c r="A95" s="1" t="s">
        <v>227</v>
      </c>
      <c r="E95" s="27" t="s">
        <v>2785</v>
      </c>
    </row>
    <row r="96" ht="26">
      <c r="A96" s="1" t="s">
        <v>229</v>
      </c>
      <c r="E96" s="32" t="s">
        <v>740</v>
      </c>
    </row>
    <row r="97" ht="200">
      <c r="A97" s="1" t="s">
        <v>231</v>
      </c>
      <c r="E97" s="27" t="s">
        <v>2783</v>
      </c>
    </row>
    <row r="98">
      <c r="A98" s="1" t="s">
        <v>221</v>
      </c>
      <c r="B98" s="1">
        <v>23</v>
      </c>
      <c r="C98" s="26" t="s">
        <v>2786</v>
      </c>
      <c r="D98" t="s">
        <v>252</v>
      </c>
      <c r="E98" s="27" t="s">
        <v>2787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2787</v>
      </c>
    </row>
    <row r="100" ht="26">
      <c r="A100" s="1" t="s">
        <v>229</v>
      </c>
      <c r="E100" s="32" t="s">
        <v>740</v>
      </c>
    </row>
    <row r="101" ht="212.5">
      <c r="A101" s="1" t="s">
        <v>231</v>
      </c>
      <c r="E101" s="27" t="s">
        <v>2788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COUNTIFS(L8:L151,"=0",A8:A151,"P")+COUNTIFS(L8:L151,"",A8:A151,"P")+SUM(Q8:Q151)</f>
        <v>0</v>
      </c>
    </row>
    <row r="8" ht="13">
      <c r="A8" s="1" t="s">
        <v>216</v>
      </c>
      <c r="C8" s="22" t="s">
        <v>2789</v>
      </c>
      <c r="E8" s="23" t="s">
        <v>89</v>
      </c>
      <c r="L8" s="24">
        <f>L9+L74</f>
        <v>0</v>
      </c>
      <c r="M8" s="24">
        <f>M9+M74</f>
        <v>0</v>
      </c>
      <c r="N8" s="25"/>
    </row>
    <row r="9" ht="13">
      <c r="A9" s="1" t="s">
        <v>218</v>
      </c>
      <c r="C9" s="22" t="s">
        <v>2790</v>
      </c>
      <c r="E9" s="23" t="s">
        <v>2791</v>
      </c>
      <c r="L9" s="24">
        <f>SUMIFS(L10:L73,A10:A73,"P")</f>
        <v>0</v>
      </c>
      <c r="M9" s="24">
        <f>SUMIFS(M10:M73,A10:A73,"P")</f>
        <v>0</v>
      </c>
      <c r="N9" s="25"/>
    </row>
    <row r="10">
      <c r="A10" s="1" t="s">
        <v>221</v>
      </c>
      <c r="B10" s="1">
        <v>1</v>
      </c>
      <c r="C10" s="26" t="s">
        <v>2792</v>
      </c>
      <c r="D10" t="s">
        <v>252</v>
      </c>
      <c r="E10" s="27" t="s">
        <v>2793</v>
      </c>
      <c r="F10" s="28" t="s">
        <v>254</v>
      </c>
      <c r="G10" s="29">
        <v>13197.745999999999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91">
      <c r="A12" s="1" t="s">
        <v>229</v>
      </c>
      <c r="E12" s="32" t="s">
        <v>2794</v>
      </c>
    </row>
    <row r="13" ht="87.5">
      <c r="A13" s="1" t="s">
        <v>231</v>
      </c>
      <c r="E13" s="27" t="s">
        <v>2795</v>
      </c>
    </row>
    <row r="14">
      <c r="A14" s="1" t="s">
        <v>221</v>
      </c>
      <c r="B14" s="1">
        <v>2</v>
      </c>
      <c r="C14" s="26" t="s">
        <v>2796</v>
      </c>
      <c r="D14" t="s">
        <v>252</v>
      </c>
      <c r="E14" s="27" t="s">
        <v>2797</v>
      </c>
      <c r="F14" s="28" t="s">
        <v>254</v>
      </c>
      <c r="G14" s="29">
        <v>5354.6000000000004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2798</v>
      </c>
    </row>
    <row r="17" ht="87.5">
      <c r="A17" s="1" t="s">
        <v>231</v>
      </c>
      <c r="E17" s="27" t="s">
        <v>2795</v>
      </c>
    </row>
    <row r="18" ht="25">
      <c r="A18" s="1" t="s">
        <v>221</v>
      </c>
      <c r="B18" s="1">
        <v>3</v>
      </c>
      <c r="C18" s="26" t="s">
        <v>2799</v>
      </c>
      <c r="D18" t="s">
        <v>252</v>
      </c>
      <c r="E18" s="27" t="s">
        <v>2800</v>
      </c>
      <c r="F18" s="28" t="s">
        <v>260</v>
      </c>
      <c r="G18" s="29">
        <v>190.80000000000001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78">
      <c r="A20" s="1" t="s">
        <v>229</v>
      </c>
      <c r="E20" s="32" t="s">
        <v>2801</v>
      </c>
    </row>
    <row r="21" ht="300">
      <c r="A21" s="1" t="s">
        <v>231</v>
      </c>
      <c r="E21" s="27" t="s">
        <v>2802</v>
      </c>
    </row>
    <row r="22" ht="25">
      <c r="A22" s="1" t="s">
        <v>221</v>
      </c>
      <c r="B22" s="1">
        <v>4</v>
      </c>
      <c r="C22" s="26" t="s">
        <v>2803</v>
      </c>
      <c r="D22" t="s">
        <v>252</v>
      </c>
      <c r="E22" s="27" t="s">
        <v>2804</v>
      </c>
      <c r="F22" s="28" t="s">
        <v>260</v>
      </c>
      <c r="G22" s="29">
        <v>201.59999999999999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78">
      <c r="A24" s="1" t="s">
        <v>229</v>
      </c>
      <c r="E24" s="32" t="s">
        <v>2805</v>
      </c>
    </row>
    <row r="25" ht="300">
      <c r="A25" s="1" t="s">
        <v>231</v>
      </c>
      <c r="E25" s="27" t="s">
        <v>2806</v>
      </c>
    </row>
    <row r="26" ht="25">
      <c r="A26" s="1" t="s">
        <v>221</v>
      </c>
      <c r="B26" s="1">
        <v>5</v>
      </c>
      <c r="C26" s="26" t="s">
        <v>2807</v>
      </c>
      <c r="D26" t="s">
        <v>252</v>
      </c>
      <c r="E26" s="27" t="s">
        <v>2808</v>
      </c>
      <c r="F26" s="28" t="s">
        <v>260</v>
      </c>
      <c r="G26" s="29">
        <v>6820.384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">
      <c r="A28" s="1" t="s">
        <v>229</v>
      </c>
      <c r="E28" s="32" t="s">
        <v>2809</v>
      </c>
    </row>
    <row r="29" ht="337.5">
      <c r="A29" s="1" t="s">
        <v>231</v>
      </c>
      <c r="E29" s="27" t="s">
        <v>2810</v>
      </c>
    </row>
    <row r="30">
      <c r="A30" s="1" t="s">
        <v>221</v>
      </c>
      <c r="B30" s="1">
        <v>6</v>
      </c>
      <c r="C30" s="26" t="s">
        <v>2811</v>
      </c>
      <c r="D30" t="s">
        <v>252</v>
      </c>
      <c r="E30" s="27" t="s">
        <v>2812</v>
      </c>
      <c r="F30" s="28" t="s">
        <v>271</v>
      </c>
      <c r="G30" s="29">
        <v>12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39">
      <c r="A32" s="1" t="s">
        <v>229</v>
      </c>
      <c r="E32" s="32" t="s">
        <v>2813</v>
      </c>
    </row>
    <row r="33" ht="409.5">
      <c r="A33" s="1" t="s">
        <v>231</v>
      </c>
      <c r="E33" s="27" t="s">
        <v>2814</v>
      </c>
    </row>
    <row r="34">
      <c r="A34" s="1" t="s">
        <v>221</v>
      </c>
      <c r="B34" s="1">
        <v>7</v>
      </c>
      <c r="C34" s="26" t="s">
        <v>2815</v>
      </c>
      <c r="D34" t="s">
        <v>252</v>
      </c>
      <c r="E34" s="27" t="s">
        <v>2816</v>
      </c>
      <c r="F34" s="28" t="s">
        <v>271</v>
      </c>
      <c r="G34" s="29">
        <v>9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39">
      <c r="A36" s="1" t="s">
        <v>229</v>
      </c>
      <c r="E36" s="32" t="s">
        <v>2817</v>
      </c>
    </row>
    <row r="37" ht="409.5">
      <c r="A37" s="1" t="s">
        <v>231</v>
      </c>
      <c r="E37" s="27" t="s">
        <v>2814</v>
      </c>
    </row>
    <row r="38">
      <c r="A38" s="1" t="s">
        <v>221</v>
      </c>
      <c r="B38" s="1">
        <v>8</v>
      </c>
      <c r="C38" s="26" t="s">
        <v>2818</v>
      </c>
      <c r="D38" t="s">
        <v>252</v>
      </c>
      <c r="E38" s="27" t="s">
        <v>2819</v>
      </c>
      <c r="F38" s="28" t="s">
        <v>271</v>
      </c>
      <c r="G38" s="29">
        <v>3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39">
      <c r="A40" s="1" t="s">
        <v>229</v>
      </c>
      <c r="E40" s="32" t="s">
        <v>2820</v>
      </c>
    </row>
    <row r="41" ht="409.5">
      <c r="A41" s="1" t="s">
        <v>231</v>
      </c>
      <c r="E41" s="27" t="s">
        <v>2814</v>
      </c>
    </row>
    <row r="42" ht="25">
      <c r="A42" s="1" t="s">
        <v>221</v>
      </c>
      <c r="B42" s="1">
        <v>9</v>
      </c>
      <c r="C42" s="26" t="s">
        <v>2821</v>
      </c>
      <c r="D42" t="s">
        <v>252</v>
      </c>
      <c r="E42" s="27" t="s">
        <v>2822</v>
      </c>
      <c r="F42" s="28" t="s">
        <v>260</v>
      </c>
      <c r="G42" s="29">
        <v>1220.4000000000001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52">
      <c r="A44" s="1" t="s">
        <v>229</v>
      </c>
      <c r="E44" s="32" t="s">
        <v>2823</v>
      </c>
    </row>
    <row r="45" ht="112.5">
      <c r="A45" s="1" t="s">
        <v>231</v>
      </c>
      <c r="E45" s="27" t="s">
        <v>2824</v>
      </c>
    </row>
    <row r="46" ht="25">
      <c r="A46" s="1" t="s">
        <v>221</v>
      </c>
      <c r="B46" s="1">
        <v>10</v>
      </c>
      <c r="C46" s="26" t="s">
        <v>2825</v>
      </c>
      <c r="D46" t="s">
        <v>252</v>
      </c>
      <c r="E46" s="27" t="s">
        <v>2826</v>
      </c>
      <c r="F46" s="28" t="s">
        <v>260</v>
      </c>
      <c r="G46" s="29">
        <v>9315.7900000000009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52">
      <c r="A48" s="1" t="s">
        <v>229</v>
      </c>
      <c r="E48" s="32" t="s">
        <v>2827</v>
      </c>
    </row>
    <row r="49" ht="250">
      <c r="A49" s="1" t="s">
        <v>231</v>
      </c>
      <c r="E49" s="27" t="s">
        <v>2828</v>
      </c>
    </row>
    <row r="50">
      <c r="A50" s="1" t="s">
        <v>221</v>
      </c>
      <c r="B50" s="1">
        <v>11</v>
      </c>
      <c r="C50" s="26" t="s">
        <v>2829</v>
      </c>
      <c r="D50" t="s">
        <v>252</v>
      </c>
      <c r="E50" s="27" t="s">
        <v>2830</v>
      </c>
      <c r="F50" s="28" t="s">
        <v>271</v>
      </c>
      <c r="G50" s="29">
        <v>450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4">
      <c r="A52" s="1" t="s">
        <v>229</v>
      </c>
      <c r="E52" s="32" t="s">
        <v>2831</v>
      </c>
    </row>
    <row r="53" ht="250">
      <c r="A53" s="1" t="s">
        <v>231</v>
      </c>
      <c r="E53" s="27" t="s">
        <v>2832</v>
      </c>
    </row>
    <row r="54">
      <c r="A54" s="1" t="s">
        <v>221</v>
      </c>
      <c r="B54" s="1">
        <v>12</v>
      </c>
      <c r="C54" s="26" t="s">
        <v>2833</v>
      </c>
      <c r="D54" t="s">
        <v>252</v>
      </c>
      <c r="E54" s="27" t="s">
        <v>2834</v>
      </c>
      <c r="F54" s="28" t="s">
        <v>260</v>
      </c>
      <c r="G54" s="29">
        <v>9315.7900000000009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">
      <c r="A56" s="1" t="s">
        <v>229</v>
      </c>
      <c r="E56" s="32" t="s">
        <v>2835</v>
      </c>
    </row>
    <row r="57" ht="162.5">
      <c r="A57" s="1" t="s">
        <v>231</v>
      </c>
      <c r="E57" s="27" t="s">
        <v>2836</v>
      </c>
    </row>
    <row r="58">
      <c r="A58" s="1" t="s">
        <v>221</v>
      </c>
      <c r="B58" s="1">
        <v>13</v>
      </c>
      <c r="C58" s="26" t="s">
        <v>2837</v>
      </c>
      <c r="D58" t="s">
        <v>252</v>
      </c>
      <c r="E58" s="27" t="s">
        <v>2838</v>
      </c>
      <c r="F58" s="28" t="s">
        <v>260</v>
      </c>
      <c r="G58" s="29">
        <v>1220.4000000000001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2839</v>
      </c>
    </row>
    <row r="61" ht="187.5">
      <c r="A61" s="1" t="s">
        <v>231</v>
      </c>
      <c r="E61" s="27" t="s">
        <v>2840</v>
      </c>
    </row>
    <row r="62">
      <c r="A62" s="1" t="s">
        <v>221</v>
      </c>
      <c r="B62" s="1">
        <v>14</v>
      </c>
      <c r="C62" s="26" t="s">
        <v>2841</v>
      </c>
      <c r="D62" t="s">
        <v>252</v>
      </c>
      <c r="E62" s="27" t="s">
        <v>2842</v>
      </c>
      <c r="F62" s="28" t="s">
        <v>260</v>
      </c>
      <c r="G62" s="29">
        <v>6820.384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2843</v>
      </c>
    </row>
    <row r="65" ht="100">
      <c r="A65" s="1" t="s">
        <v>231</v>
      </c>
      <c r="E65" s="27" t="s">
        <v>2844</v>
      </c>
    </row>
    <row r="66">
      <c r="A66" s="1" t="s">
        <v>221</v>
      </c>
      <c r="B66" s="1">
        <v>15</v>
      </c>
      <c r="C66" s="26" t="s">
        <v>2845</v>
      </c>
      <c r="D66" t="s">
        <v>252</v>
      </c>
      <c r="E66" s="27" t="s">
        <v>2846</v>
      </c>
      <c r="F66" s="28" t="s">
        <v>260</v>
      </c>
      <c r="G66" s="29">
        <v>1275.0060000000001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2847</v>
      </c>
    </row>
    <row r="69" ht="100">
      <c r="A69" s="1" t="s">
        <v>231</v>
      </c>
      <c r="E69" s="27" t="s">
        <v>2844</v>
      </c>
    </row>
    <row r="70">
      <c r="A70" s="1" t="s">
        <v>221</v>
      </c>
      <c r="B70" s="1">
        <v>16</v>
      </c>
      <c r="C70" s="26" t="s">
        <v>2848</v>
      </c>
      <c r="D70" t="s">
        <v>252</v>
      </c>
      <c r="E70" s="27" t="s">
        <v>2849</v>
      </c>
      <c r="F70" s="28" t="s">
        <v>254</v>
      </c>
      <c r="G70" s="29">
        <v>2.7949999999999999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">
      <c r="A72" s="1" t="s">
        <v>229</v>
      </c>
      <c r="E72" s="32" t="s">
        <v>2850</v>
      </c>
    </row>
    <row r="73" ht="75">
      <c r="A73" s="1" t="s">
        <v>231</v>
      </c>
      <c r="E73" s="27" t="s">
        <v>2851</v>
      </c>
    </row>
    <row r="74" ht="13">
      <c r="A74" s="1" t="s">
        <v>218</v>
      </c>
      <c r="C74" s="22" t="s">
        <v>2852</v>
      </c>
      <c r="E74" s="23" t="s">
        <v>2853</v>
      </c>
      <c r="L74" s="24">
        <f>SUMIFS(L75:L150,A75:A150,"P")</f>
        <v>0</v>
      </c>
      <c r="M74" s="24">
        <f>SUMIFS(M75:M150,A75:A150,"P")</f>
        <v>0</v>
      </c>
      <c r="N74" s="25"/>
    </row>
    <row r="75">
      <c r="A75" s="1" t="s">
        <v>221</v>
      </c>
      <c r="B75" s="1">
        <v>17</v>
      </c>
      <c r="C75" s="26" t="s">
        <v>2854</v>
      </c>
      <c r="D75" t="s">
        <v>252</v>
      </c>
      <c r="E75" s="27" t="s">
        <v>2855</v>
      </c>
      <c r="F75" s="28" t="s">
        <v>271</v>
      </c>
      <c r="G75" s="29">
        <v>33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2856</v>
      </c>
    </row>
    <row r="78" ht="75">
      <c r="A78" s="1" t="s">
        <v>231</v>
      </c>
      <c r="E78" s="27" t="s">
        <v>2857</v>
      </c>
    </row>
    <row r="79">
      <c r="A79" s="1" t="s">
        <v>221</v>
      </c>
      <c r="B79" s="1">
        <v>18</v>
      </c>
      <c r="C79" s="26" t="s">
        <v>2858</v>
      </c>
      <c r="D79" t="s">
        <v>252</v>
      </c>
      <c r="E79" s="27" t="s">
        <v>2859</v>
      </c>
      <c r="F79" s="28" t="s">
        <v>271</v>
      </c>
      <c r="G79" s="29">
        <v>3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2860</v>
      </c>
    </row>
    <row r="82" ht="137.5">
      <c r="A82" s="1" t="s">
        <v>231</v>
      </c>
      <c r="E82" s="27" t="s">
        <v>2861</v>
      </c>
    </row>
    <row r="83">
      <c r="A83" s="1" t="s">
        <v>221</v>
      </c>
      <c r="B83" s="1">
        <v>19</v>
      </c>
      <c r="C83" s="26" t="s">
        <v>2862</v>
      </c>
      <c r="D83" t="s">
        <v>252</v>
      </c>
      <c r="E83" s="27" t="s">
        <v>2863</v>
      </c>
      <c r="F83" s="28" t="s">
        <v>271</v>
      </c>
      <c r="G83" s="29">
        <v>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">
      <c r="A85" s="1" t="s">
        <v>229</v>
      </c>
      <c r="E85" s="32" t="s">
        <v>2864</v>
      </c>
    </row>
    <row r="86" ht="162.5">
      <c r="A86" s="1" t="s">
        <v>231</v>
      </c>
      <c r="E86" s="27" t="s">
        <v>2865</v>
      </c>
    </row>
    <row r="87">
      <c r="A87" s="1" t="s">
        <v>221</v>
      </c>
      <c r="B87" s="1">
        <v>20</v>
      </c>
      <c r="C87" s="26" t="s">
        <v>2866</v>
      </c>
      <c r="D87" t="s">
        <v>252</v>
      </c>
      <c r="E87" s="27" t="s">
        <v>2867</v>
      </c>
      <c r="F87" s="28" t="s">
        <v>271</v>
      </c>
      <c r="G87" s="29">
        <v>24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">
      <c r="A89" s="1" t="s">
        <v>229</v>
      </c>
      <c r="E89" s="32" t="s">
        <v>2868</v>
      </c>
    </row>
    <row r="90" ht="87.5">
      <c r="A90" s="1" t="s">
        <v>231</v>
      </c>
      <c r="E90" s="27" t="s">
        <v>2869</v>
      </c>
    </row>
    <row r="91">
      <c r="A91" s="1" t="s">
        <v>221</v>
      </c>
      <c r="B91" s="1">
        <v>21</v>
      </c>
      <c r="C91" s="26" t="s">
        <v>2870</v>
      </c>
      <c r="D91" t="s">
        <v>252</v>
      </c>
      <c r="E91" s="27" t="s">
        <v>2871</v>
      </c>
      <c r="F91" s="28" t="s">
        <v>271</v>
      </c>
      <c r="G91" s="29">
        <v>10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">
      <c r="A93" s="1" t="s">
        <v>229</v>
      </c>
      <c r="E93" s="32" t="s">
        <v>2872</v>
      </c>
    </row>
    <row r="94" ht="125">
      <c r="A94" s="1" t="s">
        <v>231</v>
      </c>
      <c r="E94" s="27" t="s">
        <v>2873</v>
      </c>
    </row>
    <row r="95">
      <c r="A95" s="1" t="s">
        <v>221</v>
      </c>
      <c r="B95" s="1">
        <v>22</v>
      </c>
      <c r="C95" s="26" t="s">
        <v>2874</v>
      </c>
      <c r="D95" t="s">
        <v>252</v>
      </c>
      <c r="E95" s="27" t="s">
        <v>2875</v>
      </c>
      <c r="F95" s="28" t="s">
        <v>903</v>
      </c>
      <c r="G95" s="29">
        <v>12005.84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">
      <c r="A97" s="1" t="s">
        <v>229</v>
      </c>
      <c r="E97" s="32" t="s">
        <v>2876</v>
      </c>
    </row>
    <row r="98" ht="150">
      <c r="A98" s="1" t="s">
        <v>231</v>
      </c>
      <c r="E98" s="27" t="s">
        <v>2877</v>
      </c>
    </row>
    <row r="99">
      <c r="A99" s="1" t="s">
        <v>221</v>
      </c>
      <c r="B99" s="1">
        <v>23</v>
      </c>
      <c r="C99" s="26" t="s">
        <v>2878</v>
      </c>
      <c r="D99" t="s">
        <v>252</v>
      </c>
      <c r="E99" s="27" t="s">
        <v>2879</v>
      </c>
      <c r="F99" s="28" t="s">
        <v>254</v>
      </c>
      <c r="G99" s="29">
        <v>23194.399000000001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78">
      <c r="A101" s="1" t="s">
        <v>229</v>
      </c>
      <c r="E101" s="32" t="s">
        <v>2880</v>
      </c>
    </row>
    <row r="102" ht="137.5">
      <c r="A102" s="1" t="s">
        <v>231</v>
      </c>
      <c r="E102" s="27" t="s">
        <v>2881</v>
      </c>
    </row>
    <row r="103" ht="25">
      <c r="A103" s="1" t="s">
        <v>221</v>
      </c>
      <c r="B103" s="1">
        <v>24</v>
      </c>
      <c r="C103" s="26" t="s">
        <v>2882</v>
      </c>
      <c r="D103" t="s">
        <v>252</v>
      </c>
      <c r="E103" s="27" t="s">
        <v>2883</v>
      </c>
      <c r="F103" s="28" t="s">
        <v>260</v>
      </c>
      <c r="G103" s="29">
        <v>7026.5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">
      <c r="A105" s="1" t="s">
        <v>229</v>
      </c>
      <c r="E105" s="32" t="s">
        <v>2884</v>
      </c>
    </row>
    <row r="106" ht="187.5">
      <c r="A106" s="1" t="s">
        <v>231</v>
      </c>
      <c r="E106" s="27" t="s">
        <v>2885</v>
      </c>
    </row>
    <row r="107" ht="25">
      <c r="A107" s="1" t="s">
        <v>221</v>
      </c>
      <c r="B107" s="1">
        <v>25</v>
      </c>
      <c r="C107" s="26" t="s">
        <v>2886</v>
      </c>
      <c r="D107" t="s">
        <v>252</v>
      </c>
      <c r="E107" s="27" t="s">
        <v>2887</v>
      </c>
      <c r="F107" s="28" t="s">
        <v>260</v>
      </c>
      <c r="G107" s="29">
        <v>1637.5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">
      <c r="A109" s="1" t="s">
        <v>229</v>
      </c>
      <c r="E109" s="32" t="s">
        <v>2888</v>
      </c>
    </row>
    <row r="110" ht="187.5">
      <c r="A110" s="1" t="s">
        <v>231</v>
      </c>
      <c r="E110" s="27" t="s">
        <v>2889</v>
      </c>
    </row>
    <row r="111" ht="37.5">
      <c r="A111" s="1" t="s">
        <v>221</v>
      </c>
      <c r="B111" s="1">
        <v>26</v>
      </c>
      <c r="C111" s="26" t="s">
        <v>2890</v>
      </c>
      <c r="D111" t="s">
        <v>252</v>
      </c>
      <c r="E111" s="27" t="s">
        <v>2891</v>
      </c>
      <c r="F111" s="28" t="s">
        <v>260</v>
      </c>
      <c r="G111" s="29">
        <v>1192.059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52">
      <c r="A113" s="1" t="s">
        <v>229</v>
      </c>
      <c r="E113" s="32" t="s">
        <v>2892</v>
      </c>
    </row>
    <row r="114" ht="212.5">
      <c r="A114" s="1" t="s">
        <v>231</v>
      </c>
      <c r="E114" s="27" t="s">
        <v>2893</v>
      </c>
    </row>
    <row r="115" ht="37.5">
      <c r="A115" s="1" t="s">
        <v>221</v>
      </c>
      <c r="B115" s="1">
        <v>27</v>
      </c>
      <c r="C115" s="26" t="s">
        <v>2894</v>
      </c>
      <c r="D115" t="s">
        <v>252</v>
      </c>
      <c r="E115" s="27" t="s">
        <v>2895</v>
      </c>
      <c r="F115" s="28" t="s">
        <v>260</v>
      </c>
      <c r="G115" s="29">
        <v>96.391999999999996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39">
      <c r="A117" s="1" t="s">
        <v>229</v>
      </c>
      <c r="E117" s="32" t="s">
        <v>2896</v>
      </c>
    </row>
    <row r="118" ht="212.5">
      <c r="A118" s="1" t="s">
        <v>231</v>
      </c>
      <c r="E118" s="27" t="s">
        <v>2893</v>
      </c>
    </row>
    <row r="119" ht="37.5">
      <c r="A119" s="1" t="s">
        <v>221</v>
      </c>
      <c r="B119" s="1">
        <v>28</v>
      </c>
      <c r="C119" s="26" t="s">
        <v>2897</v>
      </c>
      <c r="D119" t="s">
        <v>2898</v>
      </c>
      <c r="E119" s="27" t="s">
        <v>2899</v>
      </c>
      <c r="F119" s="28" t="s">
        <v>225</v>
      </c>
      <c r="G119" s="29">
        <v>39624.038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226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228</v>
      </c>
    </row>
    <row r="121" ht="195">
      <c r="A121" s="1" t="s">
        <v>229</v>
      </c>
      <c r="E121" s="32" t="s">
        <v>2900</v>
      </c>
    </row>
    <row r="122" ht="87.5">
      <c r="A122" s="1" t="s">
        <v>231</v>
      </c>
      <c r="E122" s="27" t="s">
        <v>232</v>
      </c>
    </row>
    <row r="123" ht="37.5">
      <c r="A123" s="1" t="s">
        <v>221</v>
      </c>
      <c r="B123" s="1">
        <v>29</v>
      </c>
      <c r="C123" s="26" t="s">
        <v>2901</v>
      </c>
      <c r="D123" t="s">
        <v>2902</v>
      </c>
      <c r="E123" s="27" t="s">
        <v>2903</v>
      </c>
      <c r="F123" s="28" t="s">
        <v>225</v>
      </c>
      <c r="G123" s="29">
        <v>2233.71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226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228</v>
      </c>
    </row>
    <row r="125" ht="39">
      <c r="A125" s="1" t="s">
        <v>229</v>
      </c>
      <c r="E125" s="32" t="s">
        <v>2904</v>
      </c>
    </row>
    <row r="126" ht="87.5">
      <c r="A126" s="1" t="s">
        <v>231</v>
      </c>
      <c r="E126" s="27" t="s">
        <v>232</v>
      </c>
    </row>
    <row r="127" ht="37.5">
      <c r="A127" s="1" t="s">
        <v>221</v>
      </c>
      <c r="B127" s="1">
        <v>30</v>
      </c>
      <c r="C127" s="26" t="s">
        <v>2905</v>
      </c>
      <c r="D127" t="s">
        <v>2906</v>
      </c>
      <c r="E127" s="27" t="s">
        <v>2907</v>
      </c>
      <c r="F127" s="28" t="s">
        <v>225</v>
      </c>
      <c r="G127" s="29">
        <v>5.5170000000000003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226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228</v>
      </c>
    </row>
    <row r="129" ht="26">
      <c r="A129" s="1" t="s">
        <v>229</v>
      </c>
      <c r="E129" s="32" t="s">
        <v>2908</v>
      </c>
    </row>
    <row r="130" ht="87.5">
      <c r="A130" s="1" t="s">
        <v>231</v>
      </c>
      <c r="E130" s="27" t="s">
        <v>232</v>
      </c>
    </row>
    <row r="131" ht="37.5">
      <c r="A131" s="1" t="s">
        <v>221</v>
      </c>
      <c r="B131" s="1">
        <v>31</v>
      </c>
      <c r="C131" s="26" t="s">
        <v>2909</v>
      </c>
      <c r="D131" t="s">
        <v>2910</v>
      </c>
      <c r="E131" s="27" t="s">
        <v>2911</v>
      </c>
      <c r="F131" s="28" t="s">
        <v>225</v>
      </c>
      <c r="G131" s="29">
        <v>5.5170000000000003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226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228</v>
      </c>
    </row>
    <row r="133" ht="26">
      <c r="A133" s="1" t="s">
        <v>229</v>
      </c>
      <c r="E133" s="32" t="s">
        <v>2908</v>
      </c>
    </row>
    <row r="134" ht="87.5">
      <c r="A134" s="1" t="s">
        <v>231</v>
      </c>
      <c r="E134" s="27" t="s">
        <v>232</v>
      </c>
    </row>
    <row r="135" ht="37.5">
      <c r="A135" s="1" t="s">
        <v>221</v>
      </c>
      <c r="B135" s="1">
        <v>32</v>
      </c>
      <c r="C135" s="26" t="s">
        <v>2912</v>
      </c>
      <c r="D135" t="s">
        <v>2913</v>
      </c>
      <c r="E135" s="27" t="s">
        <v>2914</v>
      </c>
      <c r="F135" s="28" t="s">
        <v>225</v>
      </c>
      <c r="G135" s="29">
        <v>6764.7600000000002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226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228</v>
      </c>
    </row>
    <row r="137" ht="65">
      <c r="A137" s="1" t="s">
        <v>229</v>
      </c>
      <c r="E137" s="32" t="s">
        <v>2915</v>
      </c>
    </row>
    <row r="138" ht="87.5">
      <c r="A138" s="1" t="s">
        <v>231</v>
      </c>
      <c r="E138" s="27" t="s">
        <v>232</v>
      </c>
    </row>
    <row r="139" ht="25">
      <c r="A139" s="1" t="s">
        <v>221</v>
      </c>
      <c r="B139" s="1">
        <v>33</v>
      </c>
      <c r="C139" s="26" t="s">
        <v>2916</v>
      </c>
      <c r="D139" t="s">
        <v>2917</v>
      </c>
      <c r="E139" s="27" t="s">
        <v>2918</v>
      </c>
      <c r="F139" s="28" t="s">
        <v>225</v>
      </c>
      <c r="G139" s="29">
        <v>185.31700000000001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226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228</v>
      </c>
    </row>
    <row r="141" ht="26">
      <c r="A141" s="1" t="s">
        <v>229</v>
      </c>
      <c r="E141" s="32" t="s">
        <v>2919</v>
      </c>
    </row>
    <row r="142" ht="87.5">
      <c r="A142" s="1" t="s">
        <v>231</v>
      </c>
      <c r="E142" s="27" t="s">
        <v>232</v>
      </c>
    </row>
    <row r="143" ht="37.5">
      <c r="A143" s="1" t="s">
        <v>221</v>
      </c>
      <c r="B143" s="1">
        <v>34</v>
      </c>
      <c r="C143" s="26" t="s">
        <v>2920</v>
      </c>
      <c r="D143" t="s">
        <v>2921</v>
      </c>
      <c r="E143" s="27" t="s">
        <v>2922</v>
      </c>
      <c r="F143" s="28" t="s">
        <v>225</v>
      </c>
      <c r="G143" s="29">
        <v>235.86000000000001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228</v>
      </c>
    </row>
    <row r="145" ht="52">
      <c r="A145" s="1" t="s">
        <v>229</v>
      </c>
      <c r="E145" s="32" t="s">
        <v>2923</v>
      </c>
    </row>
    <row r="146" ht="87.5">
      <c r="A146" s="1" t="s">
        <v>231</v>
      </c>
      <c r="E146" s="27" t="s">
        <v>232</v>
      </c>
    </row>
    <row r="147" ht="25">
      <c r="A147" s="1" t="s">
        <v>221</v>
      </c>
      <c r="B147" s="1">
        <v>35</v>
      </c>
      <c r="C147" s="26" t="s">
        <v>2512</v>
      </c>
      <c r="D147" t="s">
        <v>2513</v>
      </c>
      <c r="E147" s="27" t="s">
        <v>2514</v>
      </c>
      <c r="F147" s="28" t="s">
        <v>225</v>
      </c>
      <c r="G147" s="29">
        <v>873.67399999999998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228</v>
      </c>
    </row>
    <row r="149" ht="39">
      <c r="A149" s="1" t="s">
        <v>229</v>
      </c>
      <c r="E149" s="32" t="s">
        <v>2924</v>
      </c>
    </row>
    <row r="150" ht="87.5">
      <c r="A150" s="1" t="s">
        <v>231</v>
      </c>
      <c r="E15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COUNTIFS(L8:L229,"=0",A8:A229,"P")+COUNTIFS(L8:L229,"",A8:A229,"P")+SUM(Q8:Q229)</f>
        <v>0</v>
      </c>
    </row>
    <row r="8" ht="13">
      <c r="A8" s="1" t="s">
        <v>216</v>
      </c>
      <c r="C8" s="22" t="s">
        <v>2925</v>
      </c>
      <c r="E8" s="23" t="s">
        <v>91</v>
      </c>
      <c r="L8" s="24">
        <f>L9+L46+L83+L100+L117+L146+L151+L188</f>
        <v>0</v>
      </c>
      <c r="M8" s="24">
        <f>M9+M46+M83+M100+M117+M146+M151+M188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221</v>
      </c>
      <c r="B10" s="1">
        <v>1</v>
      </c>
      <c r="C10" s="26" t="s">
        <v>2926</v>
      </c>
      <c r="D10" t="s">
        <v>252</v>
      </c>
      <c r="E10" s="27" t="s">
        <v>2927</v>
      </c>
      <c r="F10" s="28" t="s">
        <v>254</v>
      </c>
      <c r="G10" s="29">
        <v>12.18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2928</v>
      </c>
    </row>
    <row r="13" ht="100">
      <c r="A13" s="1" t="s">
        <v>231</v>
      </c>
      <c r="E13" s="27" t="s">
        <v>2929</v>
      </c>
    </row>
    <row r="14">
      <c r="A14" s="1" t="s">
        <v>221</v>
      </c>
      <c r="B14" s="1">
        <v>2</v>
      </c>
      <c r="C14" s="26" t="s">
        <v>2930</v>
      </c>
      <c r="D14" t="s">
        <v>252</v>
      </c>
      <c r="E14" s="27" t="s">
        <v>2931</v>
      </c>
      <c r="F14" s="28" t="s">
        <v>254</v>
      </c>
      <c r="G14" s="29">
        <v>45338.873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52">
      <c r="A16" s="1" t="s">
        <v>229</v>
      </c>
      <c r="E16" s="32" t="s">
        <v>2932</v>
      </c>
    </row>
    <row r="17" ht="387.5">
      <c r="A17" s="1" t="s">
        <v>231</v>
      </c>
      <c r="E17" s="27" t="s">
        <v>2933</v>
      </c>
    </row>
    <row r="18">
      <c r="A18" s="1" t="s">
        <v>221</v>
      </c>
      <c r="B18" s="1">
        <v>3</v>
      </c>
      <c r="C18" s="26" t="s">
        <v>819</v>
      </c>
      <c r="D18" t="s">
        <v>252</v>
      </c>
      <c r="E18" s="27" t="s">
        <v>820</v>
      </c>
      <c r="F18" s="28" t="s">
        <v>254</v>
      </c>
      <c r="G18" s="29">
        <v>1538.287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2934</v>
      </c>
    </row>
    <row r="21" ht="337.5">
      <c r="A21" s="1" t="s">
        <v>231</v>
      </c>
      <c r="E21" s="27" t="s">
        <v>257</v>
      </c>
    </row>
    <row r="22">
      <c r="A22" s="1" t="s">
        <v>221</v>
      </c>
      <c r="B22" s="1">
        <v>4</v>
      </c>
      <c r="C22" s="26" t="s">
        <v>251</v>
      </c>
      <c r="D22" t="s">
        <v>252</v>
      </c>
      <c r="E22" s="27" t="s">
        <v>253</v>
      </c>
      <c r="F22" s="28" t="s">
        <v>254</v>
      </c>
      <c r="G22" s="29">
        <v>32.5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52">
      <c r="A24" s="1" t="s">
        <v>229</v>
      </c>
      <c r="E24" s="32" t="s">
        <v>2935</v>
      </c>
    </row>
    <row r="25" ht="337.5">
      <c r="A25" s="1" t="s">
        <v>231</v>
      </c>
      <c r="E25" s="27" t="s">
        <v>257</v>
      </c>
    </row>
    <row r="26">
      <c r="A26" s="1" t="s">
        <v>221</v>
      </c>
      <c r="B26" s="1">
        <v>5</v>
      </c>
      <c r="C26" s="26" t="s">
        <v>263</v>
      </c>
      <c r="D26" t="s">
        <v>252</v>
      </c>
      <c r="E26" s="27" t="s">
        <v>264</v>
      </c>
      <c r="F26" s="28" t="s">
        <v>254</v>
      </c>
      <c r="G26" s="29">
        <v>26.940000000000001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52">
      <c r="A28" s="1" t="s">
        <v>229</v>
      </c>
      <c r="E28" s="32" t="s">
        <v>2936</v>
      </c>
    </row>
    <row r="29" ht="250">
      <c r="A29" s="1" t="s">
        <v>231</v>
      </c>
      <c r="E29" s="27" t="s">
        <v>266</v>
      </c>
    </row>
    <row r="30">
      <c r="A30" s="1" t="s">
        <v>221</v>
      </c>
      <c r="B30" s="1">
        <v>6</v>
      </c>
      <c r="C30" s="26" t="s">
        <v>2937</v>
      </c>
      <c r="D30" t="s">
        <v>252</v>
      </c>
      <c r="E30" s="27" t="s">
        <v>2938</v>
      </c>
      <c r="F30" s="28" t="s">
        <v>254</v>
      </c>
      <c r="G30" s="29">
        <v>113.53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52">
      <c r="A32" s="1" t="s">
        <v>229</v>
      </c>
      <c r="E32" s="32" t="s">
        <v>2939</v>
      </c>
    </row>
    <row r="33" ht="250">
      <c r="A33" s="1" t="s">
        <v>231</v>
      </c>
      <c r="E33" s="27" t="s">
        <v>266</v>
      </c>
    </row>
    <row r="34">
      <c r="A34" s="1" t="s">
        <v>221</v>
      </c>
      <c r="B34" s="1">
        <v>7</v>
      </c>
      <c r="C34" s="26" t="s">
        <v>2940</v>
      </c>
      <c r="D34" t="s">
        <v>252</v>
      </c>
      <c r="E34" s="27" t="s">
        <v>2941</v>
      </c>
      <c r="F34" s="28" t="s">
        <v>254</v>
      </c>
      <c r="G34" s="29">
        <v>9962.3899999999994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65">
      <c r="A36" s="1" t="s">
        <v>229</v>
      </c>
      <c r="E36" s="32" t="s">
        <v>2942</v>
      </c>
    </row>
    <row r="37" ht="250">
      <c r="A37" s="1" t="s">
        <v>231</v>
      </c>
      <c r="E37" s="27" t="s">
        <v>2943</v>
      </c>
    </row>
    <row r="38">
      <c r="A38" s="1" t="s">
        <v>221</v>
      </c>
      <c r="B38" s="1">
        <v>8</v>
      </c>
      <c r="C38" s="26" t="s">
        <v>2944</v>
      </c>
      <c r="D38" t="s">
        <v>252</v>
      </c>
      <c r="E38" s="27" t="s">
        <v>2945</v>
      </c>
      <c r="F38" s="28" t="s">
        <v>903</v>
      </c>
      <c r="G38" s="29">
        <v>50900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52">
      <c r="A40" s="1" t="s">
        <v>229</v>
      </c>
      <c r="E40" s="32" t="s">
        <v>2946</v>
      </c>
    </row>
    <row r="41" ht="50">
      <c r="A41" s="1" t="s">
        <v>231</v>
      </c>
      <c r="E41" s="27" t="s">
        <v>2947</v>
      </c>
    </row>
    <row r="42">
      <c r="A42" s="1" t="s">
        <v>221</v>
      </c>
      <c r="B42" s="1">
        <v>9</v>
      </c>
      <c r="C42" s="26" t="s">
        <v>2948</v>
      </c>
      <c r="D42" t="s">
        <v>252</v>
      </c>
      <c r="E42" s="27" t="s">
        <v>2949</v>
      </c>
      <c r="F42" s="28" t="s">
        <v>254</v>
      </c>
      <c r="G42" s="29">
        <v>126.047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52">
      <c r="A44" s="1" t="s">
        <v>229</v>
      </c>
      <c r="E44" s="32" t="s">
        <v>2950</v>
      </c>
    </row>
    <row r="45" ht="62.5">
      <c r="A45" s="1" t="s">
        <v>231</v>
      </c>
      <c r="E45" s="27" t="s">
        <v>2951</v>
      </c>
    </row>
    <row r="46" ht="13">
      <c r="A46" s="1" t="s">
        <v>218</v>
      </c>
      <c r="C46" s="22" t="s">
        <v>975</v>
      </c>
      <c r="E46" s="23" t="s">
        <v>2952</v>
      </c>
      <c r="L46" s="24">
        <f>SUMIFS(L47:L82,A47:A82,"P")</f>
        <v>0</v>
      </c>
      <c r="M46" s="24">
        <f>SUMIFS(M47:M82,A47:A82,"P")</f>
        <v>0</v>
      </c>
      <c r="N46" s="25"/>
    </row>
    <row r="47">
      <c r="A47" s="1" t="s">
        <v>221</v>
      </c>
      <c r="B47" s="1">
        <v>10</v>
      </c>
      <c r="C47" s="26" t="s">
        <v>2953</v>
      </c>
      <c r="D47" t="s">
        <v>252</v>
      </c>
      <c r="E47" s="27" t="s">
        <v>2954</v>
      </c>
      <c r="F47" s="28" t="s">
        <v>260</v>
      </c>
      <c r="G47" s="29">
        <v>1850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52">
      <c r="A49" s="1" t="s">
        <v>229</v>
      </c>
      <c r="E49" s="32" t="s">
        <v>2955</v>
      </c>
    </row>
    <row r="50" ht="187.5">
      <c r="A50" s="1" t="s">
        <v>231</v>
      </c>
      <c r="E50" s="27" t="s">
        <v>2956</v>
      </c>
    </row>
    <row r="51">
      <c r="A51" s="1" t="s">
        <v>221</v>
      </c>
      <c r="B51" s="1">
        <v>11</v>
      </c>
      <c r="C51" s="26" t="s">
        <v>2957</v>
      </c>
      <c r="D51" t="s">
        <v>252</v>
      </c>
      <c r="E51" s="27" t="s">
        <v>2958</v>
      </c>
      <c r="F51" s="28" t="s">
        <v>260</v>
      </c>
      <c r="G51" s="29">
        <v>1875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">
      <c r="A53" s="1" t="s">
        <v>229</v>
      </c>
      <c r="E53" s="32" t="s">
        <v>2959</v>
      </c>
    </row>
    <row r="54" ht="187.5">
      <c r="A54" s="1" t="s">
        <v>231</v>
      </c>
      <c r="E54" s="27" t="s">
        <v>2956</v>
      </c>
    </row>
    <row r="55">
      <c r="A55" s="1" t="s">
        <v>221</v>
      </c>
      <c r="B55" s="1">
        <v>12</v>
      </c>
      <c r="C55" s="26" t="s">
        <v>2960</v>
      </c>
      <c r="D55" t="s">
        <v>252</v>
      </c>
      <c r="E55" s="27" t="s">
        <v>2961</v>
      </c>
      <c r="F55" s="28" t="s">
        <v>260</v>
      </c>
      <c r="G55" s="29">
        <v>780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52">
      <c r="A57" s="1" t="s">
        <v>229</v>
      </c>
      <c r="E57" s="32" t="s">
        <v>2962</v>
      </c>
    </row>
    <row r="58" ht="187.5">
      <c r="A58" s="1" t="s">
        <v>231</v>
      </c>
      <c r="E58" s="27" t="s">
        <v>2956</v>
      </c>
    </row>
    <row r="59">
      <c r="A59" s="1" t="s">
        <v>221</v>
      </c>
      <c r="B59" s="1">
        <v>13</v>
      </c>
      <c r="C59" s="26" t="s">
        <v>2963</v>
      </c>
      <c r="D59" t="s">
        <v>252</v>
      </c>
      <c r="E59" s="27" t="s">
        <v>2964</v>
      </c>
      <c r="F59" s="28" t="s">
        <v>254</v>
      </c>
      <c r="G59" s="29">
        <v>52.399999999999999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52">
      <c r="A61" s="1" t="s">
        <v>229</v>
      </c>
      <c r="E61" s="32" t="s">
        <v>2965</v>
      </c>
    </row>
    <row r="62" ht="75">
      <c r="A62" s="1" t="s">
        <v>231</v>
      </c>
      <c r="E62" s="27" t="s">
        <v>2289</v>
      </c>
    </row>
    <row r="63">
      <c r="A63" s="1" t="s">
        <v>221</v>
      </c>
      <c r="B63" s="1">
        <v>14</v>
      </c>
      <c r="C63" s="26" t="s">
        <v>2966</v>
      </c>
      <c r="D63" t="s">
        <v>252</v>
      </c>
      <c r="E63" s="27" t="s">
        <v>2967</v>
      </c>
      <c r="F63" s="28" t="s">
        <v>254</v>
      </c>
      <c r="G63" s="29">
        <v>4.5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52">
      <c r="A65" s="1" t="s">
        <v>229</v>
      </c>
      <c r="E65" s="32" t="s">
        <v>2968</v>
      </c>
    </row>
    <row r="66" ht="75">
      <c r="A66" s="1" t="s">
        <v>231</v>
      </c>
      <c r="E66" s="27" t="s">
        <v>2969</v>
      </c>
    </row>
    <row r="67">
      <c r="A67" s="1" t="s">
        <v>221</v>
      </c>
      <c r="B67" s="1">
        <v>15</v>
      </c>
      <c r="C67" s="26" t="s">
        <v>2970</v>
      </c>
      <c r="D67" t="s">
        <v>252</v>
      </c>
      <c r="E67" s="27" t="s">
        <v>2971</v>
      </c>
      <c r="F67" s="28" t="s">
        <v>254</v>
      </c>
      <c r="G67" s="29">
        <v>3.25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52">
      <c r="A69" s="1" t="s">
        <v>229</v>
      </c>
      <c r="E69" s="32" t="s">
        <v>2972</v>
      </c>
    </row>
    <row r="70" ht="75">
      <c r="A70" s="1" t="s">
        <v>231</v>
      </c>
      <c r="E70" s="27" t="s">
        <v>2973</v>
      </c>
    </row>
    <row r="71">
      <c r="A71" s="1" t="s">
        <v>221</v>
      </c>
      <c r="B71" s="1">
        <v>16</v>
      </c>
      <c r="C71" s="26" t="s">
        <v>2974</v>
      </c>
      <c r="D71" t="s">
        <v>252</v>
      </c>
      <c r="E71" s="27" t="s">
        <v>2975</v>
      </c>
      <c r="F71" s="28" t="s">
        <v>254</v>
      </c>
      <c r="G71" s="29">
        <v>32.25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78">
      <c r="A73" s="1" t="s">
        <v>229</v>
      </c>
      <c r="E73" s="32" t="s">
        <v>2976</v>
      </c>
    </row>
    <row r="74" ht="362.5">
      <c r="A74" s="1" t="s">
        <v>231</v>
      </c>
      <c r="E74" s="27" t="s">
        <v>1335</v>
      </c>
    </row>
    <row r="75">
      <c r="A75" s="1" t="s">
        <v>221</v>
      </c>
      <c r="B75" s="1">
        <v>17</v>
      </c>
      <c r="C75" s="26" t="s">
        <v>2977</v>
      </c>
      <c r="D75" t="s">
        <v>252</v>
      </c>
      <c r="E75" s="27" t="s">
        <v>2978</v>
      </c>
      <c r="F75" s="28" t="s">
        <v>254</v>
      </c>
      <c r="G75" s="29">
        <v>26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52">
      <c r="A77" s="1" t="s">
        <v>229</v>
      </c>
      <c r="E77" s="32" t="s">
        <v>2979</v>
      </c>
    </row>
    <row r="78" ht="362.5">
      <c r="A78" s="1" t="s">
        <v>231</v>
      </c>
      <c r="E78" s="27" t="s">
        <v>2980</v>
      </c>
    </row>
    <row r="79">
      <c r="A79" s="1" t="s">
        <v>221</v>
      </c>
      <c r="B79" s="1">
        <v>18</v>
      </c>
      <c r="C79" s="26" t="s">
        <v>2981</v>
      </c>
      <c r="D79" t="s">
        <v>252</v>
      </c>
      <c r="E79" s="27" t="s">
        <v>2982</v>
      </c>
      <c r="F79" s="28" t="s">
        <v>225</v>
      </c>
      <c r="G79" s="29">
        <v>0.091999999999999998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65">
      <c r="A81" s="1" t="s">
        <v>229</v>
      </c>
      <c r="E81" s="32" t="s">
        <v>2983</v>
      </c>
    </row>
    <row r="82" ht="300">
      <c r="A82" s="1" t="s">
        <v>231</v>
      </c>
      <c r="E82" s="27" t="s">
        <v>2984</v>
      </c>
    </row>
    <row r="83" ht="13">
      <c r="A83" s="1" t="s">
        <v>218</v>
      </c>
      <c r="C83" s="22" t="s">
        <v>1220</v>
      </c>
      <c r="E83" s="23" t="s">
        <v>2985</v>
      </c>
      <c r="L83" s="24">
        <f>SUMIFS(L84:L99,A84:A99,"P")</f>
        <v>0</v>
      </c>
      <c r="M83" s="24">
        <f>SUMIFS(M84:M99,A84:A99,"P")</f>
        <v>0</v>
      </c>
      <c r="N83" s="25"/>
    </row>
    <row r="84" ht="25">
      <c r="A84" s="1" t="s">
        <v>221</v>
      </c>
      <c r="B84" s="1">
        <v>19</v>
      </c>
      <c r="C84" s="26" t="s">
        <v>2986</v>
      </c>
      <c r="D84" t="s">
        <v>252</v>
      </c>
      <c r="E84" s="27" t="s">
        <v>2987</v>
      </c>
      <c r="F84" s="28" t="s">
        <v>254</v>
      </c>
      <c r="G84" s="29">
        <v>13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226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78">
      <c r="A86" s="1" t="s">
        <v>229</v>
      </c>
      <c r="E86" s="32" t="s">
        <v>2988</v>
      </c>
    </row>
    <row r="87" ht="137.5">
      <c r="A87" s="1" t="s">
        <v>231</v>
      </c>
      <c r="E87" s="27" t="s">
        <v>2989</v>
      </c>
    </row>
    <row r="88" ht="25">
      <c r="A88" s="1" t="s">
        <v>221</v>
      </c>
      <c r="B88" s="1">
        <v>20</v>
      </c>
      <c r="C88" s="26" t="s">
        <v>2990</v>
      </c>
      <c r="D88" t="s">
        <v>252</v>
      </c>
      <c r="E88" s="27" t="s">
        <v>2991</v>
      </c>
      <c r="F88" s="28" t="s">
        <v>254</v>
      </c>
      <c r="G88" s="29">
        <v>100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78">
      <c r="A90" s="1" t="s">
        <v>229</v>
      </c>
      <c r="E90" s="32" t="s">
        <v>2992</v>
      </c>
    </row>
    <row r="91" ht="50">
      <c r="A91" s="1" t="s">
        <v>231</v>
      </c>
      <c r="E91" s="27" t="s">
        <v>2993</v>
      </c>
    </row>
    <row r="92">
      <c r="A92" s="1" t="s">
        <v>221</v>
      </c>
      <c r="B92" s="1">
        <v>21</v>
      </c>
      <c r="C92" s="26" t="s">
        <v>2994</v>
      </c>
      <c r="D92" t="s">
        <v>252</v>
      </c>
      <c r="E92" s="27" t="s">
        <v>2995</v>
      </c>
      <c r="F92" s="28" t="s">
        <v>903</v>
      </c>
      <c r="G92" s="29">
        <v>135.97499999999999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2996</v>
      </c>
    </row>
    <row r="95" ht="150">
      <c r="A95" s="1" t="s">
        <v>231</v>
      </c>
      <c r="E95" s="27" t="s">
        <v>2997</v>
      </c>
    </row>
    <row r="96">
      <c r="A96" s="1" t="s">
        <v>221</v>
      </c>
      <c r="B96" s="1">
        <v>22</v>
      </c>
      <c r="C96" s="26" t="s">
        <v>2998</v>
      </c>
      <c r="D96" t="s">
        <v>252</v>
      </c>
      <c r="E96" s="27" t="s">
        <v>2999</v>
      </c>
      <c r="F96" s="28" t="s">
        <v>3000</v>
      </c>
      <c r="G96" s="29">
        <v>27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226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52">
      <c r="A98" s="1" t="s">
        <v>229</v>
      </c>
      <c r="E98" s="32" t="s">
        <v>3001</v>
      </c>
    </row>
    <row r="99" ht="87.5">
      <c r="A99" s="1" t="s">
        <v>231</v>
      </c>
      <c r="E99" s="27" t="s">
        <v>3002</v>
      </c>
    </row>
    <row r="100" ht="13">
      <c r="A100" s="1" t="s">
        <v>218</v>
      </c>
      <c r="C100" s="22" t="s">
        <v>2707</v>
      </c>
      <c r="E100" s="23" t="s">
        <v>3003</v>
      </c>
      <c r="L100" s="24">
        <f>SUMIFS(L101:L116,A101:A116,"P")</f>
        <v>0</v>
      </c>
      <c r="M100" s="24">
        <f>SUMIFS(M101:M116,A101:A116,"P")</f>
        <v>0</v>
      </c>
      <c r="N100" s="25"/>
    </row>
    <row r="101">
      <c r="A101" s="1" t="s">
        <v>221</v>
      </c>
      <c r="B101" s="1">
        <v>23</v>
      </c>
      <c r="C101" s="26" t="s">
        <v>3004</v>
      </c>
      <c r="D101" t="s">
        <v>252</v>
      </c>
      <c r="E101" s="27" t="s">
        <v>3005</v>
      </c>
      <c r="F101" s="28" t="s">
        <v>254</v>
      </c>
      <c r="G101" s="29">
        <v>77.828000000000003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117">
      <c r="A103" s="1" t="s">
        <v>229</v>
      </c>
      <c r="E103" s="32" t="s">
        <v>3006</v>
      </c>
    </row>
    <row r="104" ht="362.5">
      <c r="A104" s="1" t="s">
        <v>231</v>
      </c>
      <c r="E104" s="27" t="s">
        <v>1335</v>
      </c>
    </row>
    <row r="105">
      <c r="A105" s="1" t="s">
        <v>221</v>
      </c>
      <c r="B105" s="1">
        <v>24</v>
      </c>
      <c r="C105" s="26" t="s">
        <v>3007</v>
      </c>
      <c r="D105" t="s">
        <v>252</v>
      </c>
      <c r="E105" s="27" t="s">
        <v>3008</v>
      </c>
      <c r="F105" s="28" t="s">
        <v>254</v>
      </c>
      <c r="G105" s="29">
        <v>39.060000000000002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91">
      <c r="A107" s="1" t="s">
        <v>229</v>
      </c>
      <c r="E107" s="32" t="s">
        <v>3009</v>
      </c>
    </row>
    <row r="108" ht="362.5">
      <c r="A108" s="1" t="s">
        <v>231</v>
      </c>
      <c r="E108" s="27" t="s">
        <v>1335</v>
      </c>
    </row>
    <row r="109">
      <c r="A109" s="1" t="s">
        <v>221</v>
      </c>
      <c r="B109" s="1">
        <v>25</v>
      </c>
      <c r="C109" s="26" t="s">
        <v>3010</v>
      </c>
      <c r="D109" t="s">
        <v>252</v>
      </c>
      <c r="E109" s="27" t="s">
        <v>3011</v>
      </c>
      <c r="F109" s="28" t="s">
        <v>254</v>
      </c>
      <c r="G109" s="29">
        <v>50.924999999999997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39">
      <c r="A111" s="1" t="s">
        <v>229</v>
      </c>
      <c r="E111" s="32" t="s">
        <v>3012</v>
      </c>
    </row>
    <row r="112" ht="75">
      <c r="A112" s="1" t="s">
        <v>231</v>
      </c>
      <c r="E112" s="27" t="s">
        <v>2289</v>
      </c>
    </row>
    <row r="113">
      <c r="A113" s="1" t="s">
        <v>221</v>
      </c>
      <c r="B113" s="1">
        <v>26</v>
      </c>
      <c r="C113" s="26" t="s">
        <v>3013</v>
      </c>
      <c r="D113" t="s">
        <v>252</v>
      </c>
      <c r="E113" s="27" t="s">
        <v>3014</v>
      </c>
      <c r="F113" s="28" t="s">
        <v>254</v>
      </c>
      <c r="G113" s="29">
        <v>2.0099999999999998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255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78">
      <c r="A115" s="1" t="s">
        <v>229</v>
      </c>
      <c r="E115" s="32" t="s">
        <v>3015</v>
      </c>
    </row>
    <row r="116" ht="112.5">
      <c r="A116" s="1" t="s">
        <v>231</v>
      </c>
      <c r="E116" s="27" t="s">
        <v>3016</v>
      </c>
    </row>
    <row r="117" ht="13">
      <c r="A117" s="1" t="s">
        <v>218</v>
      </c>
      <c r="C117" s="22" t="s">
        <v>2790</v>
      </c>
      <c r="E117" s="23" t="s">
        <v>2791</v>
      </c>
      <c r="L117" s="24">
        <f>SUMIFS(L118:L145,A118:A145,"P")</f>
        <v>0</v>
      </c>
      <c r="M117" s="24">
        <f>SUMIFS(M118:M145,A118:A145,"P")</f>
        <v>0</v>
      </c>
      <c r="N117" s="25"/>
    </row>
    <row r="118" ht="25">
      <c r="A118" s="1" t="s">
        <v>221</v>
      </c>
      <c r="B118" s="1">
        <v>27</v>
      </c>
      <c r="C118" s="26" t="s">
        <v>3017</v>
      </c>
      <c r="D118" t="s">
        <v>252</v>
      </c>
      <c r="E118" s="27" t="s">
        <v>3018</v>
      </c>
      <c r="F118" s="28" t="s">
        <v>254</v>
      </c>
      <c r="G118" s="29">
        <v>2825.3359999999998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104">
      <c r="A120" s="1" t="s">
        <v>229</v>
      </c>
      <c r="E120" s="32" t="s">
        <v>3019</v>
      </c>
    </row>
    <row r="121" ht="237.5">
      <c r="A121" s="1" t="s">
        <v>231</v>
      </c>
      <c r="E121" s="27" t="s">
        <v>3020</v>
      </c>
    </row>
    <row r="122" ht="25">
      <c r="A122" s="1" t="s">
        <v>221</v>
      </c>
      <c r="B122" s="1">
        <v>28</v>
      </c>
      <c r="C122" s="26" t="s">
        <v>3021</v>
      </c>
      <c r="D122" t="s">
        <v>252</v>
      </c>
      <c r="E122" s="27" t="s">
        <v>3022</v>
      </c>
      <c r="F122" s="28" t="s">
        <v>254</v>
      </c>
      <c r="G122" s="29">
        <v>9638.2800000000007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">
      <c r="A124" s="1" t="s">
        <v>229</v>
      </c>
      <c r="E124" s="32" t="s">
        <v>3023</v>
      </c>
    </row>
    <row r="125" ht="300">
      <c r="A125" s="1" t="s">
        <v>231</v>
      </c>
      <c r="E125" s="27" t="s">
        <v>3024</v>
      </c>
    </row>
    <row r="126" ht="25">
      <c r="A126" s="1" t="s">
        <v>221</v>
      </c>
      <c r="B126" s="1">
        <v>29</v>
      </c>
      <c r="C126" s="26" t="s">
        <v>3025</v>
      </c>
      <c r="D126" t="s">
        <v>252</v>
      </c>
      <c r="E126" s="27" t="s">
        <v>3026</v>
      </c>
      <c r="F126" s="28" t="s">
        <v>254</v>
      </c>
      <c r="G126" s="29">
        <v>178.59999999999999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52">
      <c r="A128" s="1" t="s">
        <v>229</v>
      </c>
      <c r="E128" s="32" t="s">
        <v>3027</v>
      </c>
    </row>
    <row r="129" ht="250">
      <c r="A129" s="1" t="s">
        <v>231</v>
      </c>
      <c r="E129" s="27" t="s">
        <v>3028</v>
      </c>
    </row>
    <row r="130" ht="25">
      <c r="A130" s="1" t="s">
        <v>221</v>
      </c>
      <c r="B130" s="1">
        <v>30</v>
      </c>
      <c r="C130" s="26" t="s">
        <v>3029</v>
      </c>
      <c r="D130" t="s">
        <v>252</v>
      </c>
      <c r="E130" s="27" t="s">
        <v>3030</v>
      </c>
      <c r="F130" s="28" t="s">
        <v>903</v>
      </c>
      <c r="G130" s="29">
        <v>50848.699999999997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91">
      <c r="A132" s="1" t="s">
        <v>229</v>
      </c>
      <c r="E132" s="32" t="s">
        <v>3031</v>
      </c>
    </row>
    <row r="133" ht="175">
      <c r="A133" s="1" t="s">
        <v>231</v>
      </c>
      <c r="E133" s="27" t="s">
        <v>3032</v>
      </c>
    </row>
    <row r="134" ht="25">
      <c r="A134" s="1" t="s">
        <v>221</v>
      </c>
      <c r="B134" s="1">
        <v>31</v>
      </c>
      <c r="C134" s="26" t="s">
        <v>3033</v>
      </c>
      <c r="D134" t="s">
        <v>252</v>
      </c>
      <c r="E134" s="27" t="s">
        <v>3034</v>
      </c>
      <c r="F134" s="28" t="s">
        <v>903</v>
      </c>
      <c r="G134" s="29">
        <v>608.15999999999997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65">
      <c r="A136" s="1" t="s">
        <v>229</v>
      </c>
      <c r="E136" s="32" t="s">
        <v>3035</v>
      </c>
    </row>
    <row r="137" ht="175">
      <c r="A137" s="1" t="s">
        <v>231</v>
      </c>
      <c r="E137" s="27" t="s">
        <v>3032</v>
      </c>
    </row>
    <row r="138">
      <c r="A138" s="1" t="s">
        <v>221</v>
      </c>
      <c r="B138" s="1">
        <v>32</v>
      </c>
      <c r="C138" s="26" t="s">
        <v>3036</v>
      </c>
      <c r="D138" t="s">
        <v>252</v>
      </c>
      <c r="E138" s="27" t="s">
        <v>3037</v>
      </c>
      <c r="F138" s="28" t="s">
        <v>254</v>
      </c>
      <c r="G138" s="29">
        <v>39.009999999999998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78">
      <c r="A140" s="1" t="s">
        <v>229</v>
      </c>
      <c r="E140" s="32" t="s">
        <v>3038</v>
      </c>
    </row>
    <row r="141" ht="75">
      <c r="A141" s="1" t="s">
        <v>231</v>
      </c>
      <c r="E141" s="27" t="s">
        <v>2851</v>
      </c>
    </row>
    <row r="142">
      <c r="A142" s="1" t="s">
        <v>221</v>
      </c>
      <c r="B142" s="1">
        <v>33</v>
      </c>
      <c r="C142" s="26" t="s">
        <v>2848</v>
      </c>
      <c r="D142" t="s">
        <v>252</v>
      </c>
      <c r="E142" s="27" t="s">
        <v>2849</v>
      </c>
      <c r="F142" s="28" t="s">
        <v>254</v>
      </c>
      <c r="G142" s="29">
        <v>9.1649999999999991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91">
      <c r="A144" s="1" t="s">
        <v>229</v>
      </c>
      <c r="E144" s="32" t="s">
        <v>3039</v>
      </c>
    </row>
    <row r="145" ht="75">
      <c r="A145" s="1" t="s">
        <v>231</v>
      </c>
      <c r="E145" s="27" t="s">
        <v>2851</v>
      </c>
    </row>
    <row r="146" ht="13">
      <c r="A146" s="1" t="s">
        <v>218</v>
      </c>
      <c r="C146" s="22" t="s">
        <v>267</v>
      </c>
      <c r="E146" s="23" t="s">
        <v>268</v>
      </c>
      <c r="L146" s="24">
        <f>SUMIFS(L147:L150,A147:A150,"P")</f>
        <v>0</v>
      </c>
      <c r="M146" s="24">
        <f>SUMIFS(M147:M150,A147:A150,"P")</f>
        <v>0</v>
      </c>
      <c r="N146" s="25"/>
    </row>
    <row r="147">
      <c r="A147" s="1" t="s">
        <v>221</v>
      </c>
      <c r="B147" s="1">
        <v>34</v>
      </c>
      <c r="C147" s="26" t="s">
        <v>3040</v>
      </c>
      <c r="D147" t="s">
        <v>252</v>
      </c>
      <c r="E147" s="27" t="s">
        <v>3041</v>
      </c>
      <c r="F147" s="28" t="s">
        <v>903</v>
      </c>
      <c r="G147" s="29">
        <v>130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252</v>
      </c>
    </row>
    <row r="149" ht="52">
      <c r="A149" s="1" t="s">
        <v>229</v>
      </c>
      <c r="E149" s="32" t="s">
        <v>3042</v>
      </c>
    </row>
    <row r="150" ht="125">
      <c r="A150" s="1" t="s">
        <v>231</v>
      </c>
      <c r="E150" s="27" t="s">
        <v>3043</v>
      </c>
    </row>
    <row r="151" ht="13">
      <c r="A151" s="1" t="s">
        <v>218</v>
      </c>
      <c r="C151" s="22" t="s">
        <v>3044</v>
      </c>
      <c r="E151" s="23" t="s">
        <v>3045</v>
      </c>
      <c r="L151" s="24">
        <f>SUMIFS(L152:L187,A152:A187,"P")</f>
        <v>0</v>
      </c>
      <c r="M151" s="24">
        <f>SUMIFS(M152:M187,A152:A187,"P")</f>
        <v>0</v>
      </c>
      <c r="N151" s="25"/>
    </row>
    <row r="152">
      <c r="A152" s="1" t="s">
        <v>221</v>
      </c>
      <c r="B152" s="1">
        <v>35</v>
      </c>
      <c r="C152" s="26" t="s">
        <v>3046</v>
      </c>
      <c r="D152" t="s">
        <v>252</v>
      </c>
      <c r="E152" s="27" t="s">
        <v>3047</v>
      </c>
      <c r="F152" s="28" t="s">
        <v>260</v>
      </c>
      <c r="G152" s="29">
        <v>100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">
      <c r="A154" s="1" t="s">
        <v>229</v>
      </c>
      <c r="E154" s="32" t="s">
        <v>3048</v>
      </c>
    </row>
    <row r="155" ht="250">
      <c r="A155" s="1" t="s">
        <v>231</v>
      </c>
      <c r="E155" s="27" t="s">
        <v>3049</v>
      </c>
    </row>
    <row r="156">
      <c r="A156" s="1" t="s">
        <v>221</v>
      </c>
      <c r="B156" s="1">
        <v>36</v>
      </c>
      <c r="C156" s="26" t="s">
        <v>3050</v>
      </c>
      <c r="D156" t="s">
        <v>252</v>
      </c>
      <c r="E156" s="27" t="s">
        <v>3051</v>
      </c>
      <c r="F156" s="28" t="s">
        <v>260</v>
      </c>
      <c r="G156" s="29">
        <v>6.2999999999999998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52">
      <c r="A158" s="1" t="s">
        <v>229</v>
      </c>
      <c r="E158" s="32" t="s">
        <v>3052</v>
      </c>
    </row>
    <row r="159" ht="250">
      <c r="A159" s="1" t="s">
        <v>231</v>
      </c>
      <c r="E159" s="27" t="s">
        <v>3049</v>
      </c>
    </row>
    <row r="160">
      <c r="A160" s="1" t="s">
        <v>221</v>
      </c>
      <c r="B160" s="1">
        <v>37</v>
      </c>
      <c r="C160" s="26" t="s">
        <v>3053</v>
      </c>
      <c r="D160" t="s">
        <v>252</v>
      </c>
      <c r="E160" s="27" t="s">
        <v>3054</v>
      </c>
      <c r="F160" s="28" t="s">
        <v>260</v>
      </c>
      <c r="G160" s="29">
        <v>350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52">
      <c r="A162" s="1" t="s">
        <v>229</v>
      </c>
      <c r="E162" s="32" t="s">
        <v>3055</v>
      </c>
    </row>
    <row r="163" ht="250">
      <c r="A163" s="1" t="s">
        <v>231</v>
      </c>
      <c r="E163" s="27" t="s">
        <v>3049</v>
      </c>
    </row>
    <row r="164">
      <c r="A164" s="1" t="s">
        <v>221</v>
      </c>
      <c r="B164" s="1">
        <v>38</v>
      </c>
      <c r="C164" s="26" t="s">
        <v>3056</v>
      </c>
      <c r="D164" t="s">
        <v>252</v>
      </c>
      <c r="E164" s="27" t="s">
        <v>3057</v>
      </c>
      <c r="F164" s="28" t="s">
        <v>271</v>
      </c>
      <c r="G164" s="29">
        <v>10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52">
      <c r="A166" s="1" t="s">
        <v>229</v>
      </c>
      <c r="E166" s="32" t="s">
        <v>3058</v>
      </c>
    </row>
    <row r="167" ht="262.5">
      <c r="A167" s="1" t="s">
        <v>231</v>
      </c>
      <c r="E167" s="27" t="s">
        <v>3059</v>
      </c>
    </row>
    <row r="168">
      <c r="A168" s="1" t="s">
        <v>221</v>
      </c>
      <c r="B168" s="1">
        <v>39</v>
      </c>
      <c r="C168" s="26" t="s">
        <v>3060</v>
      </c>
      <c r="D168" t="s">
        <v>252</v>
      </c>
      <c r="E168" s="27" t="s">
        <v>3061</v>
      </c>
      <c r="F168" s="28" t="s">
        <v>271</v>
      </c>
      <c r="G168" s="29">
        <v>71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255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52">
      <c r="A170" s="1" t="s">
        <v>229</v>
      </c>
      <c r="E170" s="32" t="s">
        <v>3062</v>
      </c>
    </row>
    <row r="171" ht="112.5">
      <c r="A171" s="1" t="s">
        <v>231</v>
      </c>
      <c r="E171" s="27" t="s">
        <v>3063</v>
      </c>
    </row>
    <row r="172">
      <c r="A172" s="1" t="s">
        <v>221</v>
      </c>
      <c r="B172" s="1">
        <v>40</v>
      </c>
      <c r="C172" s="26" t="s">
        <v>3064</v>
      </c>
      <c r="D172" t="s">
        <v>252</v>
      </c>
      <c r="E172" s="27" t="s">
        <v>3065</v>
      </c>
      <c r="F172" s="28" t="s">
        <v>271</v>
      </c>
      <c r="G172" s="29">
        <v>59</v>
      </c>
      <c r="H172" s="28">
        <v>0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255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65">
      <c r="A174" s="1" t="s">
        <v>229</v>
      </c>
      <c r="E174" s="32" t="s">
        <v>3066</v>
      </c>
    </row>
    <row r="175" ht="112.5">
      <c r="A175" s="1" t="s">
        <v>231</v>
      </c>
      <c r="E175" s="27" t="s">
        <v>3063</v>
      </c>
    </row>
    <row r="176">
      <c r="A176" s="1" t="s">
        <v>221</v>
      </c>
      <c r="B176" s="1">
        <v>41</v>
      </c>
      <c r="C176" s="26" t="s">
        <v>3067</v>
      </c>
      <c r="D176" t="s">
        <v>252</v>
      </c>
      <c r="E176" s="27" t="s">
        <v>3068</v>
      </c>
      <c r="F176" s="28" t="s">
        <v>271</v>
      </c>
      <c r="G176" s="29">
        <v>4</v>
      </c>
      <c r="H176" s="28">
        <v>0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255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52">
      <c r="A178" s="1" t="s">
        <v>229</v>
      </c>
      <c r="E178" s="32" t="s">
        <v>3069</v>
      </c>
    </row>
    <row r="179" ht="175">
      <c r="A179" s="1" t="s">
        <v>231</v>
      </c>
      <c r="E179" s="27" t="s">
        <v>3070</v>
      </c>
    </row>
    <row r="180">
      <c r="A180" s="1" t="s">
        <v>221</v>
      </c>
      <c r="B180" s="1">
        <v>42</v>
      </c>
      <c r="C180" s="26" t="s">
        <v>3071</v>
      </c>
      <c r="D180" t="s">
        <v>252</v>
      </c>
      <c r="E180" s="27" t="s">
        <v>3072</v>
      </c>
      <c r="F180" s="28" t="s">
        <v>271</v>
      </c>
      <c r="G180" s="29">
        <v>3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255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52">
      <c r="A182" s="1" t="s">
        <v>229</v>
      </c>
      <c r="E182" s="32" t="s">
        <v>3073</v>
      </c>
    </row>
    <row r="183" ht="50">
      <c r="A183" s="1" t="s">
        <v>231</v>
      </c>
      <c r="E183" s="27" t="s">
        <v>3074</v>
      </c>
    </row>
    <row r="184">
      <c r="A184" s="1" t="s">
        <v>221</v>
      </c>
      <c r="B184" s="1">
        <v>43</v>
      </c>
      <c r="C184" s="26" t="s">
        <v>3075</v>
      </c>
      <c r="D184" t="s">
        <v>252</v>
      </c>
      <c r="E184" s="27" t="s">
        <v>3076</v>
      </c>
      <c r="F184" s="28" t="s">
        <v>254</v>
      </c>
      <c r="G184" s="29">
        <v>395.01799999999997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104">
      <c r="A186" s="1" t="s">
        <v>229</v>
      </c>
      <c r="E186" s="32" t="s">
        <v>3077</v>
      </c>
    </row>
    <row r="187" ht="387.5">
      <c r="A187" s="1" t="s">
        <v>231</v>
      </c>
      <c r="E187" s="27" t="s">
        <v>3078</v>
      </c>
    </row>
    <row r="188" ht="13">
      <c r="A188" s="1" t="s">
        <v>218</v>
      </c>
      <c r="C188" s="22" t="s">
        <v>2852</v>
      </c>
      <c r="E188" s="23" t="s">
        <v>2853</v>
      </c>
      <c r="L188" s="24">
        <f>SUMIFS(L189:L228,A189:A228,"P")</f>
        <v>0</v>
      </c>
      <c r="M188" s="24">
        <f>SUMIFS(M189:M228,A189:A228,"P")</f>
        <v>0</v>
      </c>
      <c r="N188" s="25"/>
    </row>
    <row r="189">
      <c r="A189" s="1" t="s">
        <v>221</v>
      </c>
      <c r="B189" s="1">
        <v>44</v>
      </c>
      <c r="C189" s="26" t="s">
        <v>3079</v>
      </c>
      <c r="D189" t="s">
        <v>252</v>
      </c>
      <c r="E189" s="27" t="s">
        <v>3080</v>
      </c>
      <c r="F189" s="28" t="s">
        <v>260</v>
      </c>
      <c r="G189" s="29">
        <v>155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255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252</v>
      </c>
    </row>
    <row r="191" ht="52">
      <c r="A191" s="1" t="s">
        <v>229</v>
      </c>
      <c r="E191" s="32" t="s">
        <v>3081</v>
      </c>
    </row>
    <row r="192" ht="125">
      <c r="A192" s="1" t="s">
        <v>231</v>
      </c>
      <c r="E192" s="27" t="s">
        <v>3082</v>
      </c>
    </row>
    <row r="193">
      <c r="A193" s="1" t="s">
        <v>221</v>
      </c>
      <c r="B193" s="1">
        <v>45</v>
      </c>
      <c r="C193" s="26" t="s">
        <v>3083</v>
      </c>
      <c r="D193" t="s">
        <v>252</v>
      </c>
      <c r="E193" s="27" t="s">
        <v>3084</v>
      </c>
      <c r="F193" s="28" t="s">
        <v>260</v>
      </c>
      <c r="G193" s="29">
        <v>190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255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227</v>
      </c>
      <c r="E194" s="27" t="s">
        <v>252</v>
      </c>
    </row>
    <row r="195" ht="52">
      <c r="A195" s="1" t="s">
        <v>229</v>
      </c>
      <c r="E195" s="32" t="s">
        <v>3085</v>
      </c>
    </row>
    <row r="196" ht="75">
      <c r="A196" s="1" t="s">
        <v>231</v>
      </c>
      <c r="E196" s="27" t="s">
        <v>3086</v>
      </c>
    </row>
    <row r="197">
      <c r="A197" s="1" t="s">
        <v>221</v>
      </c>
      <c r="B197" s="1">
        <v>46</v>
      </c>
      <c r="C197" s="26" t="s">
        <v>3087</v>
      </c>
      <c r="D197" t="s">
        <v>252</v>
      </c>
      <c r="E197" s="27" t="s">
        <v>3088</v>
      </c>
      <c r="F197" s="28" t="s">
        <v>260</v>
      </c>
      <c r="G197" s="29">
        <v>420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252</v>
      </c>
    </row>
    <row r="199" ht="52">
      <c r="A199" s="1" t="s">
        <v>229</v>
      </c>
      <c r="E199" s="32" t="s">
        <v>3089</v>
      </c>
    </row>
    <row r="200" ht="75">
      <c r="A200" s="1" t="s">
        <v>231</v>
      </c>
      <c r="E200" s="27" t="s">
        <v>3086</v>
      </c>
    </row>
    <row r="201" ht="25">
      <c r="A201" s="1" t="s">
        <v>221</v>
      </c>
      <c r="B201" s="1">
        <v>47</v>
      </c>
      <c r="C201" s="26" t="s">
        <v>3090</v>
      </c>
      <c r="D201" t="s">
        <v>252</v>
      </c>
      <c r="E201" s="27" t="s">
        <v>3091</v>
      </c>
      <c r="F201" s="28" t="s">
        <v>271</v>
      </c>
      <c r="G201" s="29">
        <v>163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226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227</v>
      </c>
      <c r="E202" s="27" t="s">
        <v>252</v>
      </c>
    </row>
    <row r="203" ht="65">
      <c r="A203" s="1" t="s">
        <v>229</v>
      </c>
      <c r="E203" s="32" t="s">
        <v>3092</v>
      </c>
    </row>
    <row r="204" ht="262.5">
      <c r="A204" s="1" t="s">
        <v>231</v>
      </c>
      <c r="E204" s="27" t="s">
        <v>3093</v>
      </c>
    </row>
    <row r="205">
      <c r="A205" s="1" t="s">
        <v>221</v>
      </c>
      <c r="B205" s="1">
        <v>48</v>
      </c>
      <c r="C205" s="26" t="s">
        <v>3094</v>
      </c>
      <c r="D205" t="s">
        <v>252</v>
      </c>
      <c r="E205" s="27" t="s">
        <v>3095</v>
      </c>
      <c r="F205" s="28" t="s">
        <v>260</v>
      </c>
      <c r="G205" s="29">
        <v>67.5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252</v>
      </c>
    </row>
    <row r="207" ht="39">
      <c r="A207" s="1" t="s">
        <v>229</v>
      </c>
      <c r="E207" s="32" t="s">
        <v>3096</v>
      </c>
    </row>
    <row r="208" ht="125">
      <c r="A208" s="1" t="s">
        <v>231</v>
      </c>
      <c r="E208" s="27" t="s">
        <v>3097</v>
      </c>
    </row>
    <row r="209">
      <c r="A209" s="1" t="s">
        <v>221</v>
      </c>
      <c r="B209" s="1">
        <v>49</v>
      </c>
      <c r="C209" s="26" t="s">
        <v>3098</v>
      </c>
      <c r="D209" t="s">
        <v>252</v>
      </c>
      <c r="E209" s="27" t="s">
        <v>3099</v>
      </c>
      <c r="F209" s="28" t="s">
        <v>254</v>
      </c>
      <c r="G209" s="29">
        <v>20.25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252</v>
      </c>
    </row>
    <row r="211" ht="52">
      <c r="A211" s="1" t="s">
        <v>229</v>
      </c>
      <c r="E211" s="32" t="s">
        <v>3100</v>
      </c>
    </row>
    <row r="212" ht="87.5">
      <c r="A212" s="1" t="s">
        <v>231</v>
      </c>
      <c r="E212" s="27" t="s">
        <v>3101</v>
      </c>
    </row>
    <row r="213">
      <c r="A213" s="1" t="s">
        <v>221</v>
      </c>
      <c r="B213" s="1">
        <v>50</v>
      </c>
      <c r="C213" s="26" t="s">
        <v>3102</v>
      </c>
      <c r="D213" t="s">
        <v>252</v>
      </c>
      <c r="E213" s="27" t="s">
        <v>3103</v>
      </c>
      <c r="F213" s="28" t="s">
        <v>254</v>
      </c>
      <c r="G213" s="29">
        <v>10.25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255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252</v>
      </c>
    </row>
    <row r="215" ht="39">
      <c r="A215" s="1" t="s">
        <v>229</v>
      </c>
      <c r="E215" s="32" t="s">
        <v>3104</v>
      </c>
    </row>
    <row r="216" ht="87.5">
      <c r="A216" s="1" t="s">
        <v>231</v>
      </c>
      <c r="E216" s="27" t="s">
        <v>3101</v>
      </c>
    </row>
    <row r="217" ht="37.5">
      <c r="A217" s="1" t="s">
        <v>221</v>
      </c>
      <c r="B217" s="1">
        <v>51</v>
      </c>
      <c r="C217" s="26" t="s">
        <v>222</v>
      </c>
      <c r="D217" t="s">
        <v>223</v>
      </c>
      <c r="E217" s="27" t="s">
        <v>224</v>
      </c>
      <c r="F217" s="28" t="s">
        <v>225</v>
      </c>
      <c r="G217" s="29">
        <v>84388.877999999997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226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228</v>
      </c>
    </row>
    <row r="219" ht="104">
      <c r="A219" s="1" t="s">
        <v>229</v>
      </c>
      <c r="E219" s="32" t="s">
        <v>3105</v>
      </c>
    </row>
    <row r="220" ht="87.5">
      <c r="A220" s="1" t="s">
        <v>231</v>
      </c>
      <c r="E220" s="27" t="s">
        <v>232</v>
      </c>
    </row>
    <row r="221" ht="37.5">
      <c r="A221" s="1" t="s">
        <v>221</v>
      </c>
      <c r="B221" s="1">
        <v>52</v>
      </c>
      <c r="C221" s="26" t="s">
        <v>233</v>
      </c>
      <c r="D221" t="s">
        <v>234</v>
      </c>
      <c r="E221" s="27" t="s">
        <v>235</v>
      </c>
      <c r="F221" s="28" t="s">
        <v>225</v>
      </c>
      <c r="G221" s="29">
        <v>98.381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226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228</v>
      </c>
    </row>
    <row r="223" ht="78">
      <c r="A223" s="1" t="s">
        <v>229</v>
      </c>
      <c r="E223" s="32" t="s">
        <v>3106</v>
      </c>
    </row>
    <row r="224" ht="87.5">
      <c r="A224" s="1" t="s">
        <v>231</v>
      </c>
      <c r="E224" s="27" t="s">
        <v>232</v>
      </c>
    </row>
    <row r="225" ht="25">
      <c r="A225" s="1" t="s">
        <v>221</v>
      </c>
      <c r="B225" s="1">
        <v>53</v>
      </c>
      <c r="C225" s="26" t="s">
        <v>2512</v>
      </c>
      <c r="D225" t="s">
        <v>2513</v>
      </c>
      <c r="E225" s="27" t="s">
        <v>2514</v>
      </c>
      <c r="F225" s="28" t="s">
        <v>225</v>
      </c>
      <c r="G225" s="29">
        <v>0.67500000000000004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226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228</v>
      </c>
    </row>
    <row r="227" ht="39">
      <c r="A227" s="1" t="s">
        <v>229</v>
      </c>
      <c r="E227" s="32" t="s">
        <v>3107</v>
      </c>
    </row>
    <row r="228" ht="87.5">
      <c r="A228" s="1" t="s">
        <v>231</v>
      </c>
      <c r="E22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86</v>
      </c>
      <c r="M3" s="20">
        <f>Rekapitulace!C47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86</v>
      </c>
      <c r="D4" s="1"/>
      <c r="E4" s="17" t="s">
        <v>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COUNTIFS(L8:L75,"=0",A8:A75,"P")+COUNTIFS(L8:L75,"",A8:A75,"P")+SUM(Q8:Q75)</f>
        <v>0</v>
      </c>
    </row>
    <row r="8" ht="13">
      <c r="A8" s="1" t="s">
        <v>216</v>
      </c>
      <c r="C8" s="22" t="s">
        <v>3108</v>
      </c>
      <c r="E8" s="23" t="s">
        <v>93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24.440999999999999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3109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2512</v>
      </c>
      <c r="D14" t="s">
        <v>2513</v>
      </c>
      <c r="E14" s="27" t="s">
        <v>2514</v>
      </c>
      <c r="F14" s="28" t="s">
        <v>225</v>
      </c>
      <c r="G14" s="29">
        <v>1.5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2446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2852</v>
      </c>
      <c r="E18" s="23" t="s">
        <v>2853</v>
      </c>
      <c r="L18" s="24">
        <f>SUMIFS(L19:L74,A19:A74,"P")</f>
        <v>0</v>
      </c>
      <c r="M18" s="24">
        <f>SUMIFS(M19:M74,A19:A74,"P")</f>
        <v>0</v>
      </c>
      <c r="N18" s="25"/>
    </row>
    <row r="19">
      <c r="A19" s="1" t="s">
        <v>221</v>
      </c>
      <c r="B19" s="1">
        <v>3</v>
      </c>
      <c r="C19" s="26" t="s">
        <v>2866</v>
      </c>
      <c r="D19" t="s">
        <v>252</v>
      </c>
      <c r="E19" s="27" t="s">
        <v>2867</v>
      </c>
      <c r="F19" s="28" t="s">
        <v>271</v>
      </c>
      <c r="G19" s="29">
        <v>24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2867</v>
      </c>
    </row>
    <row r="21" ht="26">
      <c r="A21" s="1" t="s">
        <v>229</v>
      </c>
      <c r="E21" s="32" t="s">
        <v>2458</v>
      </c>
    </row>
    <row r="22" ht="87.5">
      <c r="A22" s="1" t="s">
        <v>231</v>
      </c>
      <c r="E22" s="27" t="s">
        <v>2869</v>
      </c>
    </row>
    <row r="23">
      <c r="A23" s="1" t="s">
        <v>221</v>
      </c>
      <c r="B23" s="1">
        <v>4</v>
      </c>
      <c r="C23" s="26" t="s">
        <v>3110</v>
      </c>
      <c r="D23" t="s">
        <v>252</v>
      </c>
      <c r="E23" s="27" t="s">
        <v>3111</v>
      </c>
      <c r="F23" s="28" t="s">
        <v>271</v>
      </c>
      <c r="G23" s="29">
        <v>13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3111</v>
      </c>
    </row>
    <row r="25" ht="26">
      <c r="A25" s="1" t="s">
        <v>229</v>
      </c>
      <c r="E25" s="32" t="s">
        <v>3112</v>
      </c>
    </row>
    <row r="26" ht="50">
      <c r="A26" s="1" t="s">
        <v>231</v>
      </c>
      <c r="E26" s="27" t="s">
        <v>3113</v>
      </c>
    </row>
    <row r="27">
      <c r="A27" s="1" t="s">
        <v>221</v>
      </c>
      <c r="B27" s="1">
        <v>5</v>
      </c>
      <c r="C27" s="26" t="s">
        <v>3114</v>
      </c>
      <c r="D27" t="s">
        <v>252</v>
      </c>
      <c r="E27" s="27" t="s">
        <v>3115</v>
      </c>
      <c r="F27" s="28" t="s">
        <v>271</v>
      </c>
      <c r="G27" s="29">
        <v>16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3115</v>
      </c>
    </row>
    <row r="29" ht="26">
      <c r="A29" s="1" t="s">
        <v>229</v>
      </c>
      <c r="E29" s="32" t="s">
        <v>376</v>
      </c>
    </row>
    <row r="30" ht="125">
      <c r="A30" s="1" t="s">
        <v>231</v>
      </c>
      <c r="E30" s="27" t="s">
        <v>2873</v>
      </c>
    </row>
    <row r="31">
      <c r="A31" s="1" t="s">
        <v>221</v>
      </c>
      <c r="B31" s="1">
        <v>6</v>
      </c>
      <c r="C31" s="26" t="s">
        <v>3116</v>
      </c>
      <c r="D31" t="s">
        <v>252</v>
      </c>
      <c r="E31" s="27" t="s">
        <v>3117</v>
      </c>
      <c r="F31" s="28" t="s">
        <v>271</v>
      </c>
      <c r="G31" s="29">
        <v>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3117</v>
      </c>
    </row>
    <row r="33" ht="26">
      <c r="A33" s="1" t="s">
        <v>229</v>
      </c>
      <c r="E33" s="32" t="s">
        <v>387</v>
      </c>
    </row>
    <row r="34" ht="125">
      <c r="A34" s="1" t="s">
        <v>231</v>
      </c>
      <c r="E34" s="27" t="s">
        <v>2873</v>
      </c>
    </row>
    <row r="35">
      <c r="A35" s="1" t="s">
        <v>221</v>
      </c>
      <c r="B35" s="1">
        <v>7</v>
      </c>
      <c r="C35" s="26" t="s">
        <v>3118</v>
      </c>
      <c r="D35" t="s">
        <v>252</v>
      </c>
      <c r="E35" s="27" t="s">
        <v>3119</v>
      </c>
      <c r="F35" s="28" t="s">
        <v>271</v>
      </c>
      <c r="G35" s="29">
        <v>6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3119</v>
      </c>
    </row>
    <row r="37" ht="26">
      <c r="A37" s="1" t="s">
        <v>229</v>
      </c>
      <c r="E37" s="32" t="s">
        <v>744</v>
      </c>
    </row>
    <row r="38" ht="125">
      <c r="A38" s="1" t="s">
        <v>231</v>
      </c>
      <c r="E38" s="27" t="s">
        <v>2873</v>
      </c>
    </row>
    <row r="39">
      <c r="A39" s="1" t="s">
        <v>221</v>
      </c>
      <c r="B39" s="1">
        <v>8</v>
      </c>
      <c r="C39" s="26" t="s">
        <v>3120</v>
      </c>
      <c r="D39" t="s">
        <v>252</v>
      </c>
      <c r="E39" s="27" t="s">
        <v>3121</v>
      </c>
      <c r="F39" s="28" t="s">
        <v>271</v>
      </c>
      <c r="G39" s="29">
        <v>7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3121</v>
      </c>
    </row>
    <row r="41" ht="26">
      <c r="A41" s="1" t="s">
        <v>229</v>
      </c>
      <c r="E41" s="32" t="s">
        <v>3122</v>
      </c>
    </row>
    <row r="42" ht="125">
      <c r="A42" s="1" t="s">
        <v>231</v>
      </c>
      <c r="E42" s="27" t="s">
        <v>2873</v>
      </c>
    </row>
    <row r="43">
      <c r="A43" s="1" t="s">
        <v>221</v>
      </c>
      <c r="B43" s="1">
        <v>9</v>
      </c>
      <c r="C43" s="26" t="s">
        <v>3123</v>
      </c>
      <c r="D43" t="s">
        <v>252</v>
      </c>
      <c r="E43" s="27" t="s">
        <v>3124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3124</v>
      </c>
    </row>
    <row r="45" ht="26">
      <c r="A45" s="1" t="s">
        <v>229</v>
      </c>
      <c r="E45" s="32" t="s">
        <v>740</v>
      </c>
    </row>
    <row r="46" ht="125">
      <c r="A46" s="1" t="s">
        <v>231</v>
      </c>
      <c r="E46" s="27" t="s">
        <v>2873</v>
      </c>
    </row>
    <row r="47">
      <c r="A47" s="1" t="s">
        <v>221</v>
      </c>
      <c r="B47" s="1">
        <v>10</v>
      </c>
      <c r="C47" s="26" t="s">
        <v>2870</v>
      </c>
      <c r="D47" t="s">
        <v>252</v>
      </c>
      <c r="E47" s="27" t="s">
        <v>2871</v>
      </c>
      <c r="F47" s="28" t="s">
        <v>271</v>
      </c>
      <c r="G47" s="29">
        <v>18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2871</v>
      </c>
    </row>
    <row r="49" ht="26">
      <c r="A49" s="1" t="s">
        <v>229</v>
      </c>
      <c r="E49" s="32" t="s">
        <v>2394</v>
      </c>
    </row>
    <row r="50" ht="125">
      <c r="A50" s="1" t="s">
        <v>231</v>
      </c>
      <c r="E50" s="27" t="s">
        <v>2873</v>
      </c>
    </row>
    <row r="51">
      <c r="A51" s="1" t="s">
        <v>221</v>
      </c>
      <c r="B51" s="1">
        <v>11</v>
      </c>
      <c r="C51" s="26" t="s">
        <v>3125</v>
      </c>
      <c r="D51" t="s">
        <v>252</v>
      </c>
      <c r="E51" s="27" t="s">
        <v>3126</v>
      </c>
      <c r="F51" s="28" t="s">
        <v>271</v>
      </c>
      <c r="G51" s="29">
        <v>14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3126</v>
      </c>
    </row>
    <row r="53" ht="26">
      <c r="A53" s="1" t="s">
        <v>229</v>
      </c>
      <c r="E53" s="32" t="s">
        <v>2561</v>
      </c>
    </row>
    <row r="54" ht="125">
      <c r="A54" s="1" t="s">
        <v>231</v>
      </c>
      <c r="E54" s="27" t="s">
        <v>2873</v>
      </c>
    </row>
    <row r="55">
      <c r="A55" s="1" t="s">
        <v>221</v>
      </c>
      <c r="B55" s="1">
        <v>12</v>
      </c>
      <c r="C55" s="26" t="s">
        <v>3127</v>
      </c>
      <c r="D55" t="s">
        <v>252</v>
      </c>
      <c r="E55" s="27" t="s">
        <v>3128</v>
      </c>
      <c r="F55" s="28" t="s">
        <v>271</v>
      </c>
      <c r="G55" s="29">
        <v>20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3128</v>
      </c>
    </row>
    <row r="57" ht="26">
      <c r="A57" s="1" t="s">
        <v>229</v>
      </c>
      <c r="E57" s="32" t="s">
        <v>2389</v>
      </c>
    </row>
    <row r="58" ht="125">
      <c r="A58" s="1" t="s">
        <v>231</v>
      </c>
      <c r="E58" s="27" t="s">
        <v>2873</v>
      </c>
    </row>
    <row r="59">
      <c r="A59" s="1" t="s">
        <v>221</v>
      </c>
      <c r="B59" s="1">
        <v>13</v>
      </c>
      <c r="C59" s="26" t="s">
        <v>3129</v>
      </c>
      <c r="D59" t="s">
        <v>252</v>
      </c>
      <c r="E59" s="27" t="s">
        <v>3130</v>
      </c>
      <c r="F59" s="28" t="s">
        <v>271</v>
      </c>
      <c r="G59" s="29">
        <v>66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3130</v>
      </c>
    </row>
    <row r="61" ht="26">
      <c r="A61" s="1" t="s">
        <v>229</v>
      </c>
      <c r="E61" s="32" t="s">
        <v>3131</v>
      </c>
    </row>
    <row r="62" ht="112.5">
      <c r="A62" s="1" t="s">
        <v>231</v>
      </c>
      <c r="E62" s="27" t="s">
        <v>3132</v>
      </c>
    </row>
    <row r="63">
      <c r="A63" s="1" t="s">
        <v>221</v>
      </c>
      <c r="B63" s="1">
        <v>14</v>
      </c>
      <c r="C63" s="26" t="s">
        <v>3133</v>
      </c>
      <c r="D63" t="s">
        <v>252</v>
      </c>
      <c r="E63" s="27" t="s">
        <v>3134</v>
      </c>
      <c r="F63" s="28" t="s">
        <v>271</v>
      </c>
      <c r="G63" s="29">
        <v>13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3134</v>
      </c>
    </row>
    <row r="65" ht="26">
      <c r="A65" s="1" t="s">
        <v>229</v>
      </c>
      <c r="E65" s="32" t="s">
        <v>3112</v>
      </c>
    </row>
    <row r="66" ht="125">
      <c r="A66" s="1" t="s">
        <v>231</v>
      </c>
      <c r="E66" s="27" t="s">
        <v>3135</v>
      </c>
    </row>
    <row r="67">
      <c r="A67" s="1" t="s">
        <v>221</v>
      </c>
      <c r="B67" s="1">
        <v>15</v>
      </c>
      <c r="C67" s="26" t="s">
        <v>3136</v>
      </c>
      <c r="D67" t="s">
        <v>252</v>
      </c>
      <c r="E67" s="27" t="s">
        <v>3137</v>
      </c>
      <c r="F67" s="28" t="s">
        <v>271</v>
      </c>
      <c r="G67" s="29">
        <v>25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3137</v>
      </c>
    </row>
    <row r="69" ht="26">
      <c r="A69" s="1" t="s">
        <v>229</v>
      </c>
      <c r="E69" s="32" t="s">
        <v>2688</v>
      </c>
    </row>
    <row r="70" ht="125">
      <c r="A70" s="1" t="s">
        <v>231</v>
      </c>
      <c r="E70" s="27" t="s">
        <v>3135</v>
      </c>
    </row>
    <row r="71">
      <c r="A71" s="1" t="s">
        <v>221</v>
      </c>
      <c r="B71" s="1">
        <v>16</v>
      </c>
      <c r="C71" s="26" t="s">
        <v>3138</v>
      </c>
      <c r="D71" t="s">
        <v>252</v>
      </c>
      <c r="E71" s="27" t="s">
        <v>3139</v>
      </c>
      <c r="F71" s="28" t="s">
        <v>271</v>
      </c>
      <c r="G71" s="29">
        <v>60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3139</v>
      </c>
    </row>
    <row r="73" ht="26">
      <c r="A73" s="1" t="s">
        <v>229</v>
      </c>
      <c r="E73" s="32" t="s">
        <v>872</v>
      </c>
    </row>
    <row r="74" ht="125">
      <c r="A74" s="1" t="s">
        <v>231</v>
      </c>
      <c r="E74" s="27" t="s">
        <v>3135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94</v>
      </c>
      <c r="M3" s="20">
        <f>Rekapitulace!C51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94</v>
      </c>
      <c r="D4" s="1"/>
      <c r="E4" s="17" t="s">
        <v>95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COUNTIFS(L8:L156,"=0",A8:A156,"P")+COUNTIFS(L8:L156,"",A8:A156,"P")+SUM(Q8:Q156)</f>
        <v>0</v>
      </c>
    </row>
    <row r="8" ht="13">
      <c r="A8" s="1" t="s">
        <v>216</v>
      </c>
      <c r="C8" s="22" t="s">
        <v>3140</v>
      </c>
      <c r="E8" s="23" t="s">
        <v>97</v>
      </c>
      <c r="L8" s="24">
        <f>L9+L22+L27+L40+L57+L82+L91</f>
        <v>0</v>
      </c>
      <c r="M8" s="24">
        <f>M9+M22+M27+M40+M57+M82+M91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915</v>
      </c>
      <c r="D10" t="s">
        <v>252</v>
      </c>
      <c r="E10" s="27" t="s">
        <v>916</v>
      </c>
      <c r="F10" s="28" t="s">
        <v>254</v>
      </c>
      <c r="G10" s="29">
        <v>67.744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3141</v>
      </c>
    </row>
    <row r="13" ht="87.5">
      <c r="A13" s="1" t="s">
        <v>231</v>
      </c>
      <c r="E13" s="27" t="s">
        <v>918</v>
      </c>
    </row>
    <row r="14">
      <c r="A14" s="1" t="s">
        <v>221</v>
      </c>
      <c r="B14" s="1">
        <v>2</v>
      </c>
      <c r="C14" s="26" t="s">
        <v>2940</v>
      </c>
      <c r="D14" t="s">
        <v>252</v>
      </c>
      <c r="E14" s="27" t="s">
        <v>2941</v>
      </c>
      <c r="F14" s="28" t="s">
        <v>254</v>
      </c>
      <c r="G14" s="29">
        <v>0.76800000000000002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3142</v>
      </c>
    </row>
    <row r="17" ht="250">
      <c r="A17" s="1" t="s">
        <v>231</v>
      </c>
      <c r="E17" s="27" t="s">
        <v>2943</v>
      </c>
    </row>
    <row r="18">
      <c r="A18" s="1" t="s">
        <v>221</v>
      </c>
      <c r="B18" s="1">
        <v>3</v>
      </c>
      <c r="C18" s="26" t="s">
        <v>2944</v>
      </c>
      <c r="D18" t="s">
        <v>252</v>
      </c>
      <c r="E18" s="27" t="s">
        <v>2945</v>
      </c>
      <c r="F18" s="28" t="s">
        <v>903</v>
      </c>
      <c r="G18" s="29">
        <v>4015.364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3143</v>
      </c>
    </row>
    <row r="21" ht="50">
      <c r="A21" s="1" t="s">
        <v>231</v>
      </c>
      <c r="E21" s="27" t="s">
        <v>2947</v>
      </c>
    </row>
    <row r="22" ht="13">
      <c r="A22" s="1" t="s">
        <v>218</v>
      </c>
      <c r="C22" s="22" t="s">
        <v>975</v>
      </c>
      <c r="E22" s="23" t="s">
        <v>2952</v>
      </c>
      <c r="L22" s="24">
        <f>SUMIFS(L23:L26,A23:A26,"P")</f>
        <v>0</v>
      </c>
      <c r="M22" s="24">
        <f>SUMIFS(M23:M26,A23:A26,"P")</f>
        <v>0</v>
      </c>
      <c r="N22" s="25"/>
    </row>
    <row r="23">
      <c r="A23" s="1" t="s">
        <v>221</v>
      </c>
      <c r="B23" s="1">
        <v>4</v>
      </c>
      <c r="C23" s="26" t="s">
        <v>1333</v>
      </c>
      <c r="D23" t="s">
        <v>252</v>
      </c>
      <c r="E23" s="27" t="s">
        <v>1334</v>
      </c>
      <c r="F23" s="28" t="s">
        <v>254</v>
      </c>
      <c r="G23" s="29">
        <v>136.68700000000001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78">
      <c r="A25" s="1" t="s">
        <v>229</v>
      </c>
      <c r="E25" s="32" t="s">
        <v>3144</v>
      </c>
    </row>
    <row r="26" ht="362.5">
      <c r="A26" s="1" t="s">
        <v>231</v>
      </c>
      <c r="E26" s="27" t="s">
        <v>1335</v>
      </c>
    </row>
    <row r="27" ht="13">
      <c r="A27" s="1" t="s">
        <v>218</v>
      </c>
      <c r="C27" s="22" t="s">
        <v>1220</v>
      </c>
      <c r="E27" s="23" t="s">
        <v>2985</v>
      </c>
      <c r="L27" s="24">
        <f>SUMIFS(L28:L39,A28:A39,"P")</f>
        <v>0</v>
      </c>
      <c r="M27" s="24">
        <f>SUMIFS(M28:M39,A28:A39,"P")</f>
        <v>0</v>
      </c>
      <c r="N27" s="25"/>
    </row>
    <row r="28">
      <c r="A28" s="1" t="s">
        <v>221</v>
      </c>
      <c r="B28" s="1">
        <v>5</v>
      </c>
      <c r="C28" s="26" t="s">
        <v>3145</v>
      </c>
      <c r="D28" t="s">
        <v>252</v>
      </c>
      <c r="E28" s="27" t="s">
        <v>3146</v>
      </c>
      <c r="F28" s="28" t="s">
        <v>254</v>
      </c>
      <c r="G28" s="29">
        <v>1.2929999999999999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39">
      <c r="A30" s="1" t="s">
        <v>229</v>
      </c>
      <c r="E30" s="32" t="s">
        <v>3147</v>
      </c>
    </row>
    <row r="31" ht="362.5">
      <c r="A31" s="1" t="s">
        <v>231</v>
      </c>
      <c r="E31" s="27" t="s">
        <v>2980</v>
      </c>
    </row>
    <row r="32">
      <c r="A32" s="1" t="s">
        <v>221</v>
      </c>
      <c r="B32" s="1">
        <v>6</v>
      </c>
      <c r="C32" s="26" t="s">
        <v>3148</v>
      </c>
      <c r="D32" t="s">
        <v>252</v>
      </c>
      <c r="E32" s="27" t="s">
        <v>3149</v>
      </c>
      <c r="F32" s="28" t="s">
        <v>225</v>
      </c>
      <c r="G32" s="29">
        <v>0.13400000000000001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39">
      <c r="A34" s="1" t="s">
        <v>229</v>
      </c>
      <c r="E34" s="32" t="s">
        <v>3150</v>
      </c>
    </row>
    <row r="35" ht="287.5">
      <c r="A35" s="1" t="s">
        <v>231</v>
      </c>
      <c r="E35" s="27" t="s">
        <v>3151</v>
      </c>
    </row>
    <row r="36">
      <c r="A36" s="1" t="s">
        <v>221</v>
      </c>
      <c r="B36" s="1">
        <v>7</v>
      </c>
      <c r="C36" s="26" t="s">
        <v>3152</v>
      </c>
      <c r="D36" t="s">
        <v>252</v>
      </c>
      <c r="E36" s="27" t="s">
        <v>3153</v>
      </c>
      <c r="F36" s="28" t="s">
        <v>2672</v>
      </c>
      <c r="G36" s="29">
        <v>11451.120000000001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78">
      <c r="A38" s="1" t="s">
        <v>229</v>
      </c>
      <c r="E38" s="32" t="s">
        <v>3154</v>
      </c>
    </row>
    <row r="39" ht="325">
      <c r="A39" s="1" t="s">
        <v>231</v>
      </c>
      <c r="E39" s="27" t="s">
        <v>3155</v>
      </c>
    </row>
    <row r="40" ht="13">
      <c r="A40" s="1" t="s">
        <v>218</v>
      </c>
      <c r="C40" s="22" t="s">
        <v>2707</v>
      </c>
      <c r="E40" s="23" t="s">
        <v>3003</v>
      </c>
      <c r="L40" s="24">
        <f>SUMIFS(L41:L56,A41:A56,"P")</f>
        <v>0</v>
      </c>
      <c r="M40" s="24">
        <f>SUMIFS(M41:M56,A41:A56,"P")</f>
        <v>0</v>
      </c>
      <c r="N40" s="25"/>
    </row>
    <row r="41">
      <c r="A41" s="1" t="s">
        <v>221</v>
      </c>
      <c r="B41" s="1">
        <v>8</v>
      </c>
      <c r="C41" s="26" t="s">
        <v>3156</v>
      </c>
      <c r="D41" t="s">
        <v>252</v>
      </c>
      <c r="E41" s="27" t="s">
        <v>3157</v>
      </c>
      <c r="F41" s="28" t="s">
        <v>254</v>
      </c>
      <c r="G41" s="29">
        <v>16.082999999999998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252</v>
      </c>
    </row>
    <row r="43" ht="39">
      <c r="A43" s="1" t="s">
        <v>229</v>
      </c>
      <c r="E43" s="32" t="s">
        <v>3158</v>
      </c>
    </row>
    <row r="44" ht="362.5">
      <c r="A44" s="1" t="s">
        <v>231</v>
      </c>
      <c r="E44" s="27" t="s">
        <v>2980</v>
      </c>
    </row>
    <row r="45">
      <c r="A45" s="1" t="s">
        <v>221</v>
      </c>
      <c r="B45" s="1">
        <v>9</v>
      </c>
      <c r="C45" s="26" t="s">
        <v>3159</v>
      </c>
      <c r="D45" t="s">
        <v>252</v>
      </c>
      <c r="E45" s="27" t="s">
        <v>3160</v>
      </c>
      <c r="F45" s="28" t="s">
        <v>225</v>
      </c>
      <c r="G45" s="29">
        <v>1.288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26">
      <c r="A47" s="1" t="s">
        <v>229</v>
      </c>
      <c r="E47" s="32" t="s">
        <v>3161</v>
      </c>
    </row>
    <row r="48" ht="287.5">
      <c r="A48" s="1" t="s">
        <v>231</v>
      </c>
      <c r="E48" s="27" t="s">
        <v>3151</v>
      </c>
    </row>
    <row r="49">
      <c r="A49" s="1" t="s">
        <v>221</v>
      </c>
      <c r="B49" s="1">
        <v>10</v>
      </c>
      <c r="C49" s="26" t="s">
        <v>3004</v>
      </c>
      <c r="D49" t="s">
        <v>252</v>
      </c>
      <c r="E49" s="27" t="s">
        <v>3005</v>
      </c>
      <c r="F49" s="28" t="s">
        <v>254</v>
      </c>
      <c r="G49" s="29">
        <v>3.3929999999999998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65">
      <c r="A51" s="1" t="s">
        <v>229</v>
      </c>
      <c r="E51" s="32" t="s">
        <v>3162</v>
      </c>
    </row>
    <row r="52" ht="362.5">
      <c r="A52" s="1" t="s">
        <v>231</v>
      </c>
      <c r="E52" s="27" t="s">
        <v>1335</v>
      </c>
    </row>
    <row r="53">
      <c r="A53" s="1" t="s">
        <v>221</v>
      </c>
      <c r="B53" s="1">
        <v>11</v>
      </c>
      <c r="C53" s="26" t="s">
        <v>3163</v>
      </c>
      <c r="D53" t="s">
        <v>252</v>
      </c>
      <c r="E53" s="27" t="s">
        <v>3164</v>
      </c>
      <c r="F53" s="28" t="s">
        <v>903</v>
      </c>
      <c r="G53" s="29">
        <v>24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39">
      <c r="A55" s="1" t="s">
        <v>229</v>
      </c>
      <c r="E55" s="32" t="s">
        <v>3165</v>
      </c>
    </row>
    <row r="56" ht="137.5">
      <c r="A56" s="1" t="s">
        <v>231</v>
      </c>
      <c r="E56" s="27" t="s">
        <v>3166</v>
      </c>
    </row>
    <row r="57" ht="13">
      <c r="A57" s="1" t="s">
        <v>218</v>
      </c>
      <c r="C57" s="22" t="s">
        <v>2790</v>
      </c>
      <c r="E57" s="23" t="s">
        <v>2791</v>
      </c>
      <c r="L57" s="24">
        <f>SUMIFS(L58:L81,A58:A81,"P")</f>
        <v>0</v>
      </c>
      <c r="M57" s="24">
        <f>SUMIFS(M58:M81,A58:A81,"P")</f>
        <v>0</v>
      </c>
      <c r="N57" s="25"/>
    </row>
    <row r="58">
      <c r="A58" s="1" t="s">
        <v>221</v>
      </c>
      <c r="B58" s="1">
        <v>12</v>
      </c>
      <c r="C58" s="26" t="s">
        <v>3036</v>
      </c>
      <c r="D58" t="s">
        <v>252</v>
      </c>
      <c r="E58" s="27" t="s">
        <v>3037</v>
      </c>
      <c r="F58" s="28" t="s">
        <v>254</v>
      </c>
      <c r="G58" s="29">
        <v>318.51600000000002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3167</v>
      </c>
    </row>
    <row r="61" ht="75">
      <c r="A61" s="1" t="s">
        <v>231</v>
      </c>
      <c r="E61" s="27" t="s">
        <v>2851</v>
      </c>
    </row>
    <row r="62">
      <c r="A62" s="1" t="s">
        <v>221</v>
      </c>
      <c r="B62" s="1">
        <v>13</v>
      </c>
      <c r="C62" s="26" t="s">
        <v>3168</v>
      </c>
      <c r="D62" t="s">
        <v>252</v>
      </c>
      <c r="E62" s="27" t="s">
        <v>3169</v>
      </c>
      <c r="F62" s="28" t="s">
        <v>903</v>
      </c>
      <c r="G62" s="29">
        <v>8617.5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104">
      <c r="A64" s="1" t="s">
        <v>229</v>
      </c>
      <c r="E64" s="32" t="s">
        <v>3170</v>
      </c>
    </row>
    <row r="65" ht="75">
      <c r="A65" s="1" t="s">
        <v>231</v>
      </c>
      <c r="E65" s="27" t="s">
        <v>2851</v>
      </c>
    </row>
    <row r="66">
      <c r="A66" s="1" t="s">
        <v>221</v>
      </c>
      <c r="B66" s="1">
        <v>14</v>
      </c>
      <c r="C66" s="26" t="s">
        <v>2848</v>
      </c>
      <c r="D66" t="s">
        <v>252</v>
      </c>
      <c r="E66" s="27" t="s">
        <v>2849</v>
      </c>
      <c r="F66" s="28" t="s">
        <v>254</v>
      </c>
      <c r="G66" s="29">
        <v>3.137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65">
      <c r="A68" s="1" t="s">
        <v>229</v>
      </c>
      <c r="E68" s="32" t="s">
        <v>3171</v>
      </c>
    </row>
    <row r="69" ht="75">
      <c r="A69" s="1" t="s">
        <v>231</v>
      </c>
      <c r="E69" s="27" t="s">
        <v>2851</v>
      </c>
    </row>
    <row r="70">
      <c r="A70" s="1" t="s">
        <v>221</v>
      </c>
      <c r="B70" s="1">
        <v>15</v>
      </c>
      <c r="C70" s="26" t="s">
        <v>3172</v>
      </c>
      <c r="D70" t="s">
        <v>252</v>
      </c>
      <c r="E70" s="27" t="s">
        <v>3173</v>
      </c>
      <c r="F70" s="28" t="s">
        <v>903</v>
      </c>
      <c r="G70" s="29">
        <v>2996.2269999999999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">
      <c r="A72" s="1" t="s">
        <v>229</v>
      </c>
      <c r="E72" s="32" t="s">
        <v>3174</v>
      </c>
    </row>
    <row r="73" ht="162.5">
      <c r="A73" s="1" t="s">
        <v>231</v>
      </c>
      <c r="E73" s="27" t="s">
        <v>3175</v>
      </c>
    </row>
    <row r="74">
      <c r="A74" s="1" t="s">
        <v>221</v>
      </c>
      <c r="B74" s="1">
        <v>16</v>
      </c>
      <c r="C74" s="26" t="s">
        <v>3176</v>
      </c>
      <c r="D74" t="s">
        <v>252</v>
      </c>
      <c r="E74" s="27" t="s">
        <v>3177</v>
      </c>
      <c r="F74" s="28" t="s">
        <v>903</v>
      </c>
      <c r="G74" s="29">
        <v>1741.3409999999999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39">
      <c r="A76" s="1" t="s">
        <v>229</v>
      </c>
      <c r="E76" s="32" t="s">
        <v>3178</v>
      </c>
    </row>
    <row r="77" ht="162.5">
      <c r="A77" s="1" t="s">
        <v>231</v>
      </c>
      <c r="E77" s="27" t="s">
        <v>3175</v>
      </c>
    </row>
    <row r="78" ht="25">
      <c r="A78" s="1" t="s">
        <v>221</v>
      </c>
      <c r="B78" s="1">
        <v>17</v>
      </c>
      <c r="C78" s="26" t="s">
        <v>3179</v>
      </c>
      <c r="D78" t="s">
        <v>252</v>
      </c>
      <c r="E78" s="27" t="s">
        <v>3180</v>
      </c>
      <c r="F78" s="28" t="s">
        <v>903</v>
      </c>
      <c r="G78" s="29">
        <v>441.85500000000002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143">
      <c r="A80" s="1" t="s">
        <v>229</v>
      </c>
      <c r="E80" s="32" t="s">
        <v>3181</v>
      </c>
    </row>
    <row r="81" ht="162.5">
      <c r="A81" s="1" t="s">
        <v>231</v>
      </c>
      <c r="E81" s="27" t="s">
        <v>3175</v>
      </c>
    </row>
    <row r="82" ht="13">
      <c r="A82" s="1" t="s">
        <v>218</v>
      </c>
      <c r="C82" s="22" t="s">
        <v>3182</v>
      </c>
      <c r="E82" s="23" t="s">
        <v>3183</v>
      </c>
      <c r="L82" s="24">
        <f>SUMIFS(L83:L90,A83:A90,"P")</f>
        <v>0</v>
      </c>
      <c r="M82" s="24">
        <f>SUMIFS(M83:M90,A83:A90,"P")</f>
        <v>0</v>
      </c>
      <c r="N82" s="25"/>
    </row>
    <row r="83">
      <c r="A83" s="1" t="s">
        <v>221</v>
      </c>
      <c r="B83" s="1">
        <v>18</v>
      </c>
      <c r="C83" s="26" t="s">
        <v>3184</v>
      </c>
      <c r="D83" t="s">
        <v>252</v>
      </c>
      <c r="E83" s="27" t="s">
        <v>3185</v>
      </c>
      <c r="F83" s="28" t="s">
        <v>903</v>
      </c>
      <c r="G83" s="29">
        <v>1327.1489999999999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226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">
      <c r="A85" s="1" t="s">
        <v>229</v>
      </c>
      <c r="E85" s="32" t="s">
        <v>3186</v>
      </c>
    </row>
    <row r="86" ht="75">
      <c r="A86" s="1" t="s">
        <v>231</v>
      </c>
      <c r="E86" s="27" t="s">
        <v>3187</v>
      </c>
    </row>
    <row r="87">
      <c r="A87" s="1" t="s">
        <v>221</v>
      </c>
      <c r="B87" s="1">
        <v>19</v>
      </c>
      <c r="C87" s="26" t="s">
        <v>3188</v>
      </c>
      <c r="D87" t="s">
        <v>252</v>
      </c>
      <c r="E87" s="27" t="s">
        <v>3189</v>
      </c>
      <c r="F87" s="28" t="s">
        <v>903</v>
      </c>
      <c r="G87" s="29">
        <v>62.82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">
      <c r="A89" s="1" t="s">
        <v>229</v>
      </c>
      <c r="E89" s="32" t="s">
        <v>3190</v>
      </c>
    </row>
    <row r="90" ht="100">
      <c r="A90" s="1" t="s">
        <v>231</v>
      </c>
      <c r="E90" s="27" t="s">
        <v>3191</v>
      </c>
    </row>
    <row r="91" ht="13">
      <c r="A91" s="1" t="s">
        <v>218</v>
      </c>
      <c r="C91" s="22" t="s">
        <v>2852</v>
      </c>
      <c r="E91" s="23" t="s">
        <v>2853</v>
      </c>
      <c r="L91" s="24">
        <f>SUMIFS(L92:L155,A92:A155,"P")</f>
        <v>0</v>
      </c>
      <c r="M91" s="24">
        <f>SUMIFS(M92:M155,A92:A155,"P")</f>
        <v>0</v>
      </c>
      <c r="N91" s="25"/>
    </row>
    <row r="92">
      <c r="A92" s="1" t="s">
        <v>221</v>
      </c>
      <c r="B92" s="1">
        <v>20</v>
      </c>
      <c r="C92" s="26" t="s">
        <v>3192</v>
      </c>
      <c r="D92" t="s">
        <v>252</v>
      </c>
      <c r="E92" s="27" t="s">
        <v>3193</v>
      </c>
      <c r="F92" s="28" t="s">
        <v>260</v>
      </c>
      <c r="G92" s="29">
        <v>38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3194</v>
      </c>
    </row>
    <row r="95" ht="75">
      <c r="A95" s="1" t="s">
        <v>231</v>
      </c>
      <c r="E95" s="27" t="s">
        <v>3195</v>
      </c>
    </row>
    <row r="96">
      <c r="A96" s="1" t="s">
        <v>221</v>
      </c>
      <c r="B96" s="1">
        <v>21</v>
      </c>
      <c r="C96" s="26" t="s">
        <v>3196</v>
      </c>
      <c r="D96" t="s">
        <v>252</v>
      </c>
      <c r="E96" s="27" t="s">
        <v>3197</v>
      </c>
      <c r="F96" s="28" t="s">
        <v>260</v>
      </c>
      <c r="G96" s="29">
        <v>152.09999999999999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">
      <c r="A98" s="1" t="s">
        <v>229</v>
      </c>
      <c r="E98" s="32" t="s">
        <v>3198</v>
      </c>
    </row>
    <row r="99" ht="75">
      <c r="A99" s="1" t="s">
        <v>231</v>
      </c>
      <c r="E99" s="27" t="s">
        <v>3195</v>
      </c>
    </row>
    <row r="100" ht="25">
      <c r="A100" s="1" t="s">
        <v>221</v>
      </c>
      <c r="B100" s="1">
        <v>22</v>
      </c>
      <c r="C100" s="26" t="s">
        <v>3199</v>
      </c>
      <c r="D100" t="s">
        <v>252</v>
      </c>
      <c r="E100" s="27" t="s">
        <v>3200</v>
      </c>
      <c r="F100" s="28" t="s">
        <v>903</v>
      </c>
      <c r="G100" s="29">
        <v>38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39">
      <c r="A102" s="1" t="s">
        <v>229</v>
      </c>
      <c r="E102" s="32" t="s">
        <v>3201</v>
      </c>
    </row>
    <row r="103" ht="175">
      <c r="A103" s="1" t="s">
        <v>231</v>
      </c>
      <c r="E103" s="27" t="s">
        <v>3202</v>
      </c>
    </row>
    <row r="104">
      <c r="A104" s="1" t="s">
        <v>221</v>
      </c>
      <c r="B104" s="1">
        <v>23</v>
      </c>
      <c r="C104" s="26" t="s">
        <v>3203</v>
      </c>
      <c r="D104" t="s">
        <v>252</v>
      </c>
      <c r="E104" s="27" t="s">
        <v>3204</v>
      </c>
      <c r="F104" s="28" t="s">
        <v>260</v>
      </c>
      <c r="G104" s="29">
        <v>160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 ht="26">
      <c r="A106" s="1" t="s">
        <v>229</v>
      </c>
      <c r="E106" s="32" t="s">
        <v>3205</v>
      </c>
    </row>
    <row r="107" ht="162.5">
      <c r="A107" s="1" t="s">
        <v>231</v>
      </c>
      <c r="E107" s="27" t="s">
        <v>3206</v>
      </c>
    </row>
    <row r="108">
      <c r="A108" s="1" t="s">
        <v>221</v>
      </c>
      <c r="B108" s="1">
        <v>24</v>
      </c>
      <c r="C108" s="26" t="s">
        <v>3207</v>
      </c>
      <c r="D108" t="s">
        <v>252</v>
      </c>
      <c r="E108" s="27" t="s">
        <v>3208</v>
      </c>
      <c r="F108" s="28" t="s">
        <v>271</v>
      </c>
      <c r="G108" s="29">
        <v>15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226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65">
      <c r="A110" s="1" t="s">
        <v>229</v>
      </c>
      <c r="E110" s="32" t="s">
        <v>3209</v>
      </c>
    </row>
    <row r="111" ht="225">
      <c r="A111" s="1" t="s">
        <v>231</v>
      </c>
      <c r="E111" s="27" t="s">
        <v>3210</v>
      </c>
    </row>
    <row r="112">
      <c r="A112" s="1" t="s">
        <v>221</v>
      </c>
      <c r="B112" s="1">
        <v>25</v>
      </c>
      <c r="C112" s="26" t="s">
        <v>3211</v>
      </c>
      <c r="D112" t="s">
        <v>252</v>
      </c>
      <c r="E112" s="27" t="s">
        <v>3212</v>
      </c>
      <c r="F112" s="28" t="s">
        <v>271</v>
      </c>
      <c r="G112" s="29">
        <v>8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226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">
      <c r="A114" s="1" t="s">
        <v>229</v>
      </c>
      <c r="E114" s="32" t="s">
        <v>3213</v>
      </c>
    </row>
    <row r="115" ht="187.5">
      <c r="A115" s="1" t="s">
        <v>231</v>
      </c>
      <c r="E115" s="27" t="s">
        <v>3214</v>
      </c>
    </row>
    <row r="116">
      <c r="A116" s="1" t="s">
        <v>221</v>
      </c>
      <c r="B116" s="1">
        <v>26</v>
      </c>
      <c r="C116" s="26" t="s">
        <v>3215</v>
      </c>
      <c r="D116" t="s">
        <v>252</v>
      </c>
      <c r="E116" s="27" t="s">
        <v>3216</v>
      </c>
      <c r="F116" s="28" t="s">
        <v>260</v>
      </c>
      <c r="G116" s="29">
        <v>1184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91">
      <c r="A118" s="1" t="s">
        <v>229</v>
      </c>
      <c r="E118" s="32" t="s">
        <v>3217</v>
      </c>
    </row>
    <row r="119" ht="225">
      <c r="A119" s="1" t="s">
        <v>231</v>
      </c>
      <c r="E119" s="27" t="s">
        <v>3210</v>
      </c>
    </row>
    <row r="120" ht="25">
      <c r="A120" s="1" t="s">
        <v>221</v>
      </c>
      <c r="B120" s="1">
        <v>27</v>
      </c>
      <c r="C120" s="26" t="s">
        <v>3218</v>
      </c>
      <c r="D120" t="s">
        <v>252</v>
      </c>
      <c r="E120" s="27" t="s">
        <v>3219</v>
      </c>
      <c r="F120" s="28" t="s">
        <v>260</v>
      </c>
      <c r="G120" s="29">
        <v>56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39">
      <c r="A122" s="1" t="s">
        <v>229</v>
      </c>
      <c r="E122" s="32" t="s">
        <v>3220</v>
      </c>
    </row>
    <row r="123" ht="200">
      <c r="A123" s="1" t="s">
        <v>231</v>
      </c>
      <c r="E123" s="27" t="s">
        <v>3221</v>
      </c>
    </row>
    <row r="124">
      <c r="A124" s="1" t="s">
        <v>221</v>
      </c>
      <c r="B124" s="1">
        <v>28</v>
      </c>
      <c r="C124" s="26" t="s">
        <v>3222</v>
      </c>
      <c r="D124" t="s">
        <v>252</v>
      </c>
      <c r="E124" s="27" t="s">
        <v>3223</v>
      </c>
      <c r="F124" s="28" t="s">
        <v>271</v>
      </c>
      <c r="G124" s="29">
        <v>20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226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">
      <c r="A126" s="1" t="s">
        <v>229</v>
      </c>
      <c r="E126" s="32" t="s">
        <v>3224</v>
      </c>
    </row>
    <row r="127" ht="50">
      <c r="A127" s="1" t="s">
        <v>231</v>
      </c>
      <c r="E127" s="27" t="s">
        <v>3225</v>
      </c>
    </row>
    <row r="128">
      <c r="A128" s="1" t="s">
        <v>221</v>
      </c>
      <c r="B128" s="1">
        <v>29</v>
      </c>
      <c r="C128" s="26" t="s">
        <v>3226</v>
      </c>
      <c r="D128" t="s">
        <v>252</v>
      </c>
      <c r="E128" s="27" t="s">
        <v>3227</v>
      </c>
      <c r="F128" s="28" t="s">
        <v>260</v>
      </c>
      <c r="G128" s="29">
        <v>67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">
      <c r="A130" s="1" t="s">
        <v>229</v>
      </c>
      <c r="E130" s="32" t="s">
        <v>3228</v>
      </c>
    </row>
    <row r="131" ht="100">
      <c r="A131" s="1" t="s">
        <v>231</v>
      </c>
      <c r="E131" s="27" t="s">
        <v>3229</v>
      </c>
    </row>
    <row r="132">
      <c r="A132" s="1" t="s">
        <v>221</v>
      </c>
      <c r="B132" s="1">
        <v>30</v>
      </c>
      <c r="C132" s="26" t="s">
        <v>3230</v>
      </c>
      <c r="D132" t="s">
        <v>252</v>
      </c>
      <c r="E132" s="27" t="s">
        <v>3231</v>
      </c>
      <c r="F132" s="28" t="s">
        <v>260</v>
      </c>
      <c r="G132" s="29">
        <v>60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39">
      <c r="A134" s="1" t="s">
        <v>229</v>
      </c>
      <c r="E134" s="32" t="s">
        <v>3232</v>
      </c>
    </row>
    <row r="135" ht="162.5">
      <c r="A135" s="1" t="s">
        <v>231</v>
      </c>
      <c r="E135" s="27" t="s">
        <v>3233</v>
      </c>
    </row>
    <row r="136" ht="37.5">
      <c r="A136" s="1" t="s">
        <v>221</v>
      </c>
      <c r="B136" s="1">
        <v>31</v>
      </c>
      <c r="C136" s="26" t="s">
        <v>3234</v>
      </c>
      <c r="D136" t="s">
        <v>3235</v>
      </c>
      <c r="E136" s="27" t="s">
        <v>3236</v>
      </c>
      <c r="F136" s="28" t="s">
        <v>225</v>
      </c>
      <c r="G136" s="29">
        <v>149.03700000000001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226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228</v>
      </c>
    </row>
    <row r="138" ht="26">
      <c r="A138" s="1" t="s">
        <v>229</v>
      </c>
      <c r="E138" s="32" t="s">
        <v>3237</v>
      </c>
    </row>
    <row r="139" ht="87.5">
      <c r="A139" s="1" t="s">
        <v>231</v>
      </c>
      <c r="E139" s="27" t="s">
        <v>232</v>
      </c>
    </row>
    <row r="140" ht="37.5">
      <c r="A140" s="1" t="s">
        <v>221</v>
      </c>
      <c r="B140" s="1">
        <v>32</v>
      </c>
      <c r="C140" s="26" t="s">
        <v>233</v>
      </c>
      <c r="D140" t="s">
        <v>234</v>
      </c>
      <c r="E140" s="27" t="s">
        <v>235</v>
      </c>
      <c r="F140" s="28" t="s">
        <v>225</v>
      </c>
      <c r="G140" s="29">
        <v>10.800000000000001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228</v>
      </c>
    </row>
    <row r="142" ht="26">
      <c r="A142" s="1" t="s">
        <v>229</v>
      </c>
      <c r="E142" s="32" t="s">
        <v>3238</v>
      </c>
    </row>
    <row r="143" ht="87.5">
      <c r="A143" s="1" t="s">
        <v>231</v>
      </c>
      <c r="E143" s="27" t="s">
        <v>232</v>
      </c>
    </row>
    <row r="144" ht="37.5">
      <c r="A144" s="1" t="s">
        <v>221</v>
      </c>
      <c r="B144" s="1">
        <v>33</v>
      </c>
      <c r="C144" s="26" t="s">
        <v>3239</v>
      </c>
      <c r="D144" t="s">
        <v>3240</v>
      </c>
      <c r="E144" s="27" t="s">
        <v>3241</v>
      </c>
      <c r="F144" s="28" t="s">
        <v>225</v>
      </c>
      <c r="G144" s="29">
        <v>386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">
      <c r="A146" s="1" t="s">
        <v>229</v>
      </c>
      <c r="E146" s="32" t="s">
        <v>3242</v>
      </c>
    </row>
    <row r="147" ht="87.5">
      <c r="A147" s="1" t="s">
        <v>231</v>
      </c>
      <c r="E147" s="27" t="s">
        <v>232</v>
      </c>
    </row>
    <row r="148">
      <c r="A148" s="1" t="s">
        <v>221</v>
      </c>
      <c r="B148" s="1">
        <v>34</v>
      </c>
      <c r="C148" s="26" t="s">
        <v>3243</v>
      </c>
      <c r="D148" t="s">
        <v>252</v>
      </c>
      <c r="E148" s="27" t="s">
        <v>3244</v>
      </c>
      <c r="F148" s="28" t="s">
        <v>271</v>
      </c>
      <c r="G148" s="29">
        <v>8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226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">
      <c r="A150" s="1" t="s">
        <v>229</v>
      </c>
      <c r="E150" s="32" t="s">
        <v>3245</v>
      </c>
    </row>
    <row r="151" ht="75">
      <c r="A151" s="1" t="s">
        <v>231</v>
      </c>
      <c r="E151" s="27" t="s">
        <v>3246</v>
      </c>
    </row>
    <row r="152">
      <c r="A152" s="1" t="s">
        <v>221</v>
      </c>
      <c r="B152" s="1">
        <v>35</v>
      </c>
      <c r="C152" s="26" t="s">
        <v>3247</v>
      </c>
      <c r="D152" t="s">
        <v>252</v>
      </c>
      <c r="E152" s="27" t="s">
        <v>3248</v>
      </c>
      <c r="F152" s="28" t="s">
        <v>271</v>
      </c>
      <c r="G152" s="29">
        <v>8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226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">
      <c r="A154" s="1" t="s">
        <v>229</v>
      </c>
      <c r="E154" s="32" t="s">
        <v>3249</v>
      </c>
    </row>
    <row r="155" ht="75">
      <c r="A155" s="1" t="s">
        <v>231</v>
      </c>
      <c r="E155" s="27" t="s">
        <v>3246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COUNTIFS(L8:L79,"=0",A8:A79,"P")+COUNTIFS(L8:L79,"",A8:A79,"P")+SUM(Q8:Q79)</f>
        <v>0</v>
      </c>
    </row>
    <row r="8" ht="13">
      <c r="A8" s="1" t="s">
        <v>216</v>
      </c>
      <c r="C8" s="22" t="s">
        <v>818</v>
      </c>
      <c r="E8" s="23" t="s">
        <v>19</v>
      </c>
      <c r="L8" s="24">
        <f>L9+L14</f>
        <v>0</v>
      </c>
      <c r="M8" s="24">
        <f>M9+M14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819</v>
      </c>
      <c r="D10" t="s">
        <v>252</v>
      </c>
      <c r="E10" s="27" t="s">
        <v>820</v>
      </c>
      <c r="F10" s="28" t="s">
        <v>254</v>
      </c>
      <c r="G10" s="29">
        <v>0.67200000000000004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821</v>
      </c>
    </row>
    <row r="13" ht="337.5">
      <c r="A13" s="1" t="s">
        <v>231</v>
      </c>
      <c r="E13" s="27" t="s">
        <v>257</v>
      </c>
    </row>
    <row r="14" ht="13">
      <c r="A14" s="1" t="s">
        <v>218</v>
      </c>
      <c r="C14" s="22" t="s">
        <v>267</v>
      </c>
      <c r="E14" s="23" t="s">
        <v>268</v>
      </c>
      <c r="L14" s="24">
        <f>SUMIFS(L15:L78,A15:A78,"P")</f>
        <v>0</v>
      </c>
      <c r="M14" s="24">
        <f>SUMIFS(M15:M78,A15:A78,"P")</f>
        <v>0</v>
      </c>
      <c r="N14" s="25"/>
    </row>
    <row r="15">
      <c r="A15" s="1" t="s">
        <v>221</v>
      </c>
      <c r="B15" s="1">
        <v>2</v>
      </c>
      <c r="C15" s="26" t="s">
        <v>313</v>
      </c>
      <c r="D15" t="s">
        <v>252</v>
      </c>
      <c r="E15" s="27" t="s">
        <v>314</v>
      </c>
      <c r="F15" s="28" t="s">
        <v>307</v>
      </c>
      <c r="G15" s="29">
        <v>6.6299999999999999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822</v>
      </c>
    </row>
    <row r="18" ht="75">
      <c r="A18" s="1" t="s">
        <v>231</v>
      </c>
      <c r="E18" s="27" t="s">
        <v>309</v>
      </c>
    </row>
    <row r="19">
      <c r="A19" s="1" t="s">
        <v>221</v>
      </c>
      <c r="B19" s="1">
        <v>3</v>
      </c>
      <c r="C19" s="26" t="s">
        <v>324</v>
      </c>
      <c r="D19" t="s">
        <v>252</v>
      </c>
      <c r="E19" s="27" t="s">
        <v>325</v>
      </c>
      <c r="F19" s="28" t="s">
        <v>307</v>
      </c>
      <c r="G19" s="29">
        <v>6.6299999999999999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822</v>
      </c>
    </row>
    <row r="22" ht="187.5">
      <c r="A22" s="1" t="s">
        <v>231</v>
      </c>
      <c r="E22" s="27" t="s">
        <v>321</v>
      </c>
    </row>
    <row r="23">
      <c r="A23" s="1" t="s">
        <v>221</v>
      </c>
      <c r="B23" s="1">
        <v>4</v>
      </c>
      <c r="C23" s="26" t="s">
        <v>823</v>
      </c>
      <c r="D23" t="s">
        <v>252</v>
      </c>
      <c r="E23" s="27" t="s">
        <v>824</v>
      </c>
      <c r="F23" s="28" t="s">
        <v>260</v>
      </c>
      <c r="G23" s="29">
        <v>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825</v>
      </c>
    </row>
    <row r="26" ht="112.5">
      <c r="A26" s="1" t="s">
        <v>231</v>
      </c>
      <c r="E26" s="27" t="s">
        <v>335</v>
      </c>
    </row>
    <row r="27">
      <c r="A27" s="1" t="s">
        <v>221</v>
      </c>
      <c r="B27" s="1">
        <v>5</v>
      </c>
      <c r="C27" s="26" t="s">
        <v>826</v>
      </c>
      <c r="D27" t="s">
        <v>252</v>
      </c>
      <c r="E27" s="27" t="s">
        <v>827</v>
      </c>
      <c r="F27" s="28" t="s">
        <v>260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825</v>
      </c>
    </row>
    <row r="30" ht="112.5">
      <c r="A30" s="1" t="s">
        <v>231</v>
      </c>
      <c r="E30" s="27" t="s">
        <v>338</v>
      </c>
    </row>
    <row r="31">
      <c r="A31" s="1" t="s">
        <v>221</v>
      </c>
      <c r="B31" s="1">
        <v>6</v>
      </c>
      <c r="C31" s="26" t="s">
        <v>828</v>
      </c>
      <c r="D31" t="s">
        <v>252</v>
      </c>
      <c r="E31" s="27" t="s">
        <v>829</v>
      </c>
      <c r="F31" s="28" t="s">
        <v>271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830</v>
      </c>
    </row>
    <row r="34" ht="137.5">
      <c r="A34" s="1" t="s">
        <v>231</v>
      </c>
      <c r="E34" s="27" t="s">
        <v>831</v>
      </c>
    </row>
    <row r="35" ht="25">
      <c r="A35" s="1" t="s">
        <v>221</v>
      </c>
      <c r="B35" s="1">
        <v>7</v>
      </c>
      <c r="C35" s="26" t="s">
        <v>419</v>
      </c>
      <c r="D35" t="s">
        <v>252</v>
      </c>
      <c r="E35" s="27" t="s">
        <v>420</v>
      </c>
      <c r="F35" s="28" t="s">
        <v>271</v>
      </c>
      <c r="G35" s="29">
        <v>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832</v>
      </c>
    </row>
    <row r="38" ht="125">
      <c r="A38" s="1" t="s">
        <v>231</v>
      </c>
      <c r="E38" s="27" t="s">
        <v>422</v>
      </c>
    </row>
    <row r="39">
      <c r="A39" s="1" t="s">
        <v>221</v>
      </c>
      <c r="B39" s="1">
        <v>8</v>
      </c>
      <c r="C39" s="26" t="s">
        <v>528</v>
      </c>
      <c r="D39" t="s">
        <v>252</v>
      </c>
      <c r="E39" s="27" t="s">
        <v>529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833</v>
      </c>
    </row>
    <row r="42" ht="112.5">
      <c r="A42" s="1" t="s">
        <v>231</v>
      </c>
      <c r="E42" s="27" t="s">
        <v>531</v>
      </c>
    </row>
    <row r="43">
      <c r="A43" s="1" t="s">
        <v>221</v>
      </c>
      <c r="B43" s="1">
        <v>9</v>
      </c>
      <c r="C43" s="26" t="s">
        <v>532</v>
      </c>
      <c r="D43" t="s">
        <v>252</v>
      </c>
      <c r="E43" s="27" t="s">
        <v>533</v>
      </c>
      <c r="F43" s="28" t="s">
        <v>271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833</v>
      </c>
    </row>
    <row r="46" ht="162.5">
      <c r="A46" s="1" t="s">
        <v>231</v>
      </c>
      <c r="E46" s="27" t="s">
        <v>534</v>
      </c>
    </row>
    <row r="47">
      <c r="A47" s="1" t="s">
        <v>221</v>
      </c>
      <c r="B47" s="1">
        <v>10</v>
      </c>
      <c r="C47" s="26" t="s">
        <v>605</v>
      </c>
      <c r="D47" t="s">
        <v>252</v>
      </c>
      <c r="E47" s="27" t="s">
        <v>606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">
      <c r="A49" s="1" t="s">
        <v>229</v>
      </c>
      <c r="E49" s="32" t="s">
        <v>833</v>
      </c>
    </row>
    <row r="50" ht="112.5">
      <c r="A50" s="1" t="s">
        <v>231</v>
      </c>
      <c r="E50" s="27" t="s">
        <v>608</v>
      </c>
    </row>
    <row r="51">
      <c r="A51" s="1" t="s">
        <v>221</v>
      </c>
      <c r="B51" s="1">
        <v>11</v>
      </c>
      <c r="C51" s="26" t="s">
        <v>609</v>
      </c>
      <c r="D51" t="s">
        <v>252</v>
      </c>
      <c r="E51" s="27" t="s">
        <v>610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39">
      <c r="A53" s="1" t="s">
        <v>229</v>
      </c>
      <c r="E53" s="32" t="s">
        <v>833</v>
      </c>
    </row>
    <row r="54" ht="112.5">
      <c r="A54" s="1" t="s">
        <v>231</v>
      </c>
      <c r="E54" s="27" t="s">
        <v>612</v>
      </c>
    </row>
    <row r="55">
      <c r="A55" s="1" t="s">
        <v>221</v>
      </c>
      <c r="B55" s="1">
        <v>12</v>
      </c>
      <c r="C55" s="26" t="s">
        <v>834</v>
      </c>
      <c r="D55" t="s">
        <v>252</v>
      </c>
      <c r="E55" s="27" t="s">
        <v>835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">
      <c r="A57" s="1" t="s">
        <v>229</v>
      </c>
      <c r="E57" s="32" t="s">
        <v>836</v>
      </c>
    </row>
    <row r="58" ht="112.5">
      <c r="A58" s="1" t="s">
        <v>231</v>
      </c>
      <c r="E58" s="27" t="s">
        <v>837</v>
      </c>
    </row>
    <row r="59">
      <c r="A59" s="1" t="s">
        <v>221</v>
      </c>
      <c r="B59" s="1">
        <v>13</v>
      </c>
      <c r="C59" s="26" t="s">
        <v>838</v>
      </c>
      <c r="D59" t="s">
        <v>252</v>
      </c>
      <c r="E59" s="27" t="s">
        <v>839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836</v>
      </c>
    </row>
    <row r="62" ht="125">
      <c r="A62" s="1" t="s">
        <v>231</v>
      </c>
      <c r="E62" s="27" t="s">
        <v>840</v>
      </c>
    </row>
    <row r="63">
      <c r="A63" s="1" t="s">
        <v>221</v>
      </c>
      <c r="B63" s="1">
        <v>14</v>
      </c>
      <c r="C63" s="26" t="s">
        <v>714</v>
      </c>
      <c r="D63" t="s">
        <v>252</v>
      </c>
      <c r="E63" s="27" t="s">
        <v>715</v>
      </c>
      <c r="F63" s="28" t="s">
        <v>716</v>
      </c>
      <c r="G63" s="29">
        <v>40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26">
      <c r="A65" s="1" t="s">
        <v>229</v>
      </c>
      <c r="E65" s="32" t="s">
        <v>330</v>
      </c>
    </row>
    <row r="66" ht="112.5">
      <c r="A66" s="1" t="s">
        <v>231</v>
      </c>
      <c r="E66" s="27" t="s">
        <v>718</v>
      </c>
    </row>
    <row r="67">
      <c r="A67" s="1" t="s">
        <v>221</v>
      </c>
      <c r="B67" s="1">
        <v>15</v>
      </c>
      <c r="C67" s="26" t="s">
        <v>719</v>
      </c>
      <c r="D67" t="s">
        <v>252</v>
      </c>
      <c r="E67" s="27" t="s">
        <v>720</v>
      </c>
      <c r="F67" s="28" t="s">
        <v>716</v>
      </c>
      <c r="G67" s="29">
        <v>16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26">
      <c r="A69" s="1" t="s">
        <v>229</v>
      </c>
      <c r="E69" s="32" t="s">
        <v>376</v>
      </c>
    </row>
    <row r="70" ht="100">
      <c r="A70" s="1" t="s">
        <v>231</v>
      </c>
      <c r="E70" s="27" t="s">
        <v>721</v>
      </c>
    </row>
    <row r="71">
      <c r="A71" s="1" t="s">
        <v>221</v>
      </c>
      <c r="B71" s="1">
        <v>16</v>
      </c>
      <c r="C71" s="26" t="s">
        <v>722</v>
      </c>
      <c r="D71" t="s">
        <v>252</v>
      </c>
      <c r="E71" s="27" t="s">
        <v>723</v>
      </c>
      <c r="F71" s="28" t="s">
        <v>271</v>
      </c>
      <c r="G71" s="29">
        <v>4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26">
      <c r="A73" s="1" t="s">
        <v>229</v>
      </c>
      <c r="E73" s="32" t="s">
        <v>841</v>
      </c>
    </row>
    <row r="74" ht="137.5">
      <c r="A74" s="1" t="s">
        <v>231</v>
      </c>
      <c r="E74" s="27" t="s">
        <v>725</v>
      </c>
    </row>
    <row r="75">
      <c r="A75" s="1" t="s">
        <v>221</v>
      </c>
      <c r="B75" s="1">
        <v>17</v>
      </c>
      <c r="C75" s="26" t="s">
        <v>726</v>
      </c>
      <c r="D75" t="s">
        <v>252</v>
      </c>
      <c r="E75" s="27" t="s">
        <v>727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26">
      <c r="A77" s="1" t="s">
        <v>229</v>
      </c>
      <c r="E77" s="32" t="s">
        <v>740</v>
      </c>
    </row>
    <row r="78" ht="112.5">
      <c r="A78" s="1" t="s">
        <v>231</v>
      </c>
      <c r="E78" s="27" t="s">
        <v>729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94</v>
      </c>
      <c r="M3" s="20">
        <f>Rekapitulace!C51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94</v>
      </c>
      <c r="D4" s="1"/>
      <c r="E4" s="17" t="s">
        <v>95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COUNTIFS(L8:L80,"=0",A8:A80,"P")+COUNTIFS(L8:L80,"",A8:A80,"P")+SUM(Q8:Q80)</f>
        <v>0</v>
      </c>
    </row>
    <row r="8" ht="13">
      <c r="A8" s="1" t="s">
        <v>216</v>
      </c>
      <c r="C8" s="22" t="s">
        <v>3250</v>
      </c>
      <c r="E8" s="23" t="s">
        <v>99</v>
      </c>
      <c r="L8" s="24">
        <f>L9+L14+L19+L24+L41+L46+L51</f>
        <v>0</v>
      </c>
      <c r="M8" s="24">
        <f>M9+M14+M19+M24+M41+M46+M51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2944</v>
      </c>
      <c r="D10" t="s">
        <v>252</v>
      </c>
      <c r="E10" s="27" t="s">
        <v>2945</v>
      </c>
      <c r="F10" s="28" t="s">
        <v>903</v>
      </c>
      <c r="G10" s="29">
        <v>255.59999999999999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3251</v>
      </c>
    </row>
    <row r="13" ht="50">
      <c r="A13" s="1" t="s">
        <v>231</v>
      </c>
      <c r="E13" s="27" t="s">
        <v>2947</v>
      </c>
    </row>
    <row r="14" ht="13">
      <c r="A14" s="1" t="s">
        <v>218</v>
      </c>
      <c r="C14" s="22" t="s">
        <v>975</v>
      </c>
      <c r="E14" s="23" t="s">
        <v>2952</v>
      </c>
      <c r="L14" s="24">
        <f>SUMIFS(L15:L18,A15:A18,"P")</f>
        <v>0</v>
      </c>
      <c r="M14" s="24">
        <f>SUMIFS(M15:M18,A15:A18,"P")</f>
        <v>0</v>
      </c>
      <c r="N14" s="25"/>
    </row>
    <row r="15">
      <c r="A15" s="1" t="s">
        <v>221</v>
      </c>
      <c r="B15" s="1">
        <v>2</v>
      </c>
      <c r="C15" s="26" t="s">
        <v>1333</v>
      </c>
      <c r="D15" t="s">
        <v>252</v>
      </c>
      <c r="E15" s="27" t="s">
        <v>1334</v>
      </c>
      <c r="F15" s="28" t="s">
        <v>254</v>
      </c>
      <c r="G15" s="29">
        <v>1.3680000000000001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65">
      <c r="A17" s="1" t="s">
        <v>229</v>
      </c>
      <c r="E17" s="32" t="s">
        <v>3252</v>
      </c>
    </row>
    <row r="18" ht="362.5">
      <c r="A18" s="1" t="s">
        <v>231</v>
      </c>
      <c r="E18" s="27" t="s">
        <v>1335</v>
      </c>
    </row>
    <row r="19" ht="13">
      <c r="A19" s="1" t="s">
        <v>218</v>
      </c>
      <c r="C19" s="22" t="s">
        <v>2707</v>
      </c>
      <c r="E19" s="23" t="s">
        <v>3003</v>
      </c>
      <c r="L19" s="24">
        <f>SUMIFS(L20:L23,A20:A23,"P")</f>
        <v>0</v>
      </c>
      <c r="M19" s="24">
        <f>SUMIFS(M20:M23,A20:A23,"P")</f>
        <v>0</v>
      </c>
      <c r="N19" s="25"/>
    </row>
    <row r="20">
      <c r="A20" s="1" t="s">
        <v>221</v>
      </c>
      <c r="B20" s="1">
        <v>3</v>
      </c>
      <c r="C20" s="26" t="s">
        <v>3004</v>
      </c>
      <c r="D20" t="s">
        <v>252</v>
      </c>
      <c r="E20" s="27" t="s">
        <v>3005</v>
      </c>
      <c r="F20" s="28" t="s">
        <v>254</v>
      </c>
      <c r="G20" s="29">
        <v>0.41999999999999998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255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227</v>
      </c>
      <c r="E21" s="27" t="s">
        <v>252</v>
      </c>
    </row>
    <row r="22" ht="39">
      <c r="A22" s="1" t="s">
        <v>229</v>
      </c>
      <c r="E22" s="32" t="s">
        <v>3253</v>
      </c>
    </row>
    <row r="23" ht="362.5">
      <c r="A23" s="1" t="s">
        <v>231</v>
      </c>
      <c r="E23" s="27" t="s">
        <v>1335</v>
      </c>
    </row>
    <row r="24" ht="13">
      <c r="A24" s="1" t="s">
        <v>218</v>
      </c>
      <c r="C24" s="22" t="s">
        <v>2790</v>
      </c>
      <c r="E24" s="23" t="s">
        <v>2791</v>
      </c>
      <c r="L24" s="24">
        <f>SUMIFS(L25:L40,A25:A40,"P")</f>
        <v>0</v>
      </c>
      <c r="M24" s="24">
        <f>SUMIFS(M25:M40,A25:A40,"P")</f>
        <v>0</v>
      </c>
      <c r="N24" s="25"/>
    </row>
    <row r="25">
      <c r="A25" s="1" t="s">
        <v>221</v>
      </c>
      <c r="B25" s="1">
        <v>4</v>
      </c>
      <c r="C25" s="26" t="s">
        <v>3168</v>
      </c>
      <c r="D25" t="s">
        <v>252</v>
      </c>
      <c r="E25" s="27" t="s">
        <v>3169</v>
      </c>
      <c r="F25" s="28" t="s">
        <v>903</v>
      </c>
      <c r="G25" s="29">
        <v>135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255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52">
      <c r="A27" s="1" t="s">
        <v>229</v>
      </c>
      <c r="E27" s="32" t="s">
        <v>3254</v>
      </c>
    </row>
    <row r="28" ht="75">
      <c r="A28" s="1" t="s">
        <v>231</v>
      </c>
      <c r="E28" s="27" t="s">
        <v>2851</v>
      </c>
    </row>
    <row r="29">
      <c r="A29" s="1" t="s">
        <v>221</v>
      </c>
      <c r="B29" s="1">
        <v>5</v>
      </c>
      <c r="C29" s="26" t="s">
        <v>2848</v>
      </c>
      <c r="D29" t="s">
        <v>252</v>
      </c>
      <c r="E29" s="27" t="s">
        <v>2849</v>
      </c>
      <c r="F29" s="28" t="s">
        <v>254</v>
      </c>
      <c r="G29" s="29">
        <v>2.3540000000000001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255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39">
      <c r="A31" s="1" t="s">
        <v>229</v>
      </c>
      <c r="E31" s="32" t="s">
        <v>3255</v>
      </c>
    </row>
    <row r="32" ht="75">
      <c r="A32" s="1" t="s">
        <v>231</v>
      </c>
      <c r="E32" s="27" t="s">
        <v>2851</v>
      </c>
    </row>
    <row r="33">
      <c r="A33" s="1" t="s">
        <v>221</v>
      </c>
      <c r="B33" s="1">
        <v>6</v>
      </c>
      <c r="C33" s="26" t="s">
        <v>3172</v>
      </c>
      <c r="D33" t="s">
        <v>252</v>
      </c>
      <c r="E33" s="27" t="s">
        <v>3173</v>
      </c>
      <c r="F33" s="28" t="s">
        <v>903</v>
      </c>
      <c r="G33" s="29">
        <v>133.67099999999999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39">
      <c r="A35" s="1" t="s">
        <v>229</v>
      </c>
      <c r="E35" s="32" t="s">
        <v>3256</v>
      </c>
    </row>
    <row r="36" ht="162.5">
      <c r="A36" s="1" t="s">
        <v>231</v>
      </c>
      <c r="E36" s="27" t="s">
        <v>3175</v>
      </c>
    </row>
    <row r="37" ht="25">
      <c r="A37" s="1" t="s">
        <v>221</v>
      </c>
      <c r="B37" s="1">
        <v>7</v>
      </c>
      <c r="C37" s="26" t="s">
        <v>3179</v>
      </c>
      <c r="D37" t="s">
        <v>252</v>
      </c>
      <c r="E37" s="27" t="s">
        <v>3180</v>
      </c>
      <c r="F37" s="28" t="s">
        <v>903</v>
      </c>
      <c r="G37" s="29">
        <v>1.3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 ht="39">
      <c r="A39" s="1" t="s">
        <v>229</v>
      </c>
      <c r="E39" s="32" t="s">
        <v>3257</v>
      </c>
    </row>
    <row r="40" ht="162.5">
      <c r="A40" s="1" t="s">
        <v>231</v>
      </c>
      <c r="E40" s="27" t="s">
        <v>3175</v>
      </c>
    </row>
    <row r="41" ht="13">
      <c r="A41" s="1" t="s">
        <v>218</v>
      </c>
      <c r="C41" s="22" t="s">
        <v>3182</v>
      </c>
      <c r="E41" s="23" t="s">
        <v>3183</v>
      </c>
      <c r="L41" s="24">
        <f>SUMIFS(L42:L45,A42:A45,"P")</f>
        <v>0</v>
      </c>
      <c r="M41" s="24">
        <f>SUMIFS(M42:M45,A42:A45,"P")</f>
        <v>0</v>
      </c>
      <c r="N41" s="25"/>
    </row>
    <row r="42">
      <c r="A42" s="1" t="s">
        <v>221</v>
      </c>
      <c r="B42" s="1">
        <v>8</v>
      </c>
      <c r="C42" s="26" t="s">
        <v>3184</v>
      </c>
      <c r="D42" t="s">
        <v>252</v>
      </c>
      <c r="E42" s="27" t="s">
        <v>3185</v>
      </c>
      <c r="F42" s="28" t="s">
        <v>903</v>
      </c>
      <c r="G42" s="29">
        <v>16.800000000000001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3258</v>
      </c>
    </row>
    <row r="45" ht="75">
      <c r="A45" s="1" t="s">
        <v>231</v>
      </c>
      <c r="E45" s="27" t="s">
        <v>3187</v>
      </c>
    </row>
    <row r="46" ht="13">
      <c r="A46" s="1" t="s">
        <v>218</v>
      </c>
      <c r="C46" s="22" t="s">
        <v>267</v>
      </c>
      <c r="E46" s="23" t="s">
        <v>268</v>
      </c>
      <c r="L46" s="24">
        <f>SUMIFS(L47:L50,A47:A50,"P")</f>
        <v>0</v>
      </c>
      <c r="M46" s="24">
        <f>SUMIFS(M47:M50,A47:A50,"P")</f>
        <v>0</v>
      </c>
      <c r="N46" s="25"/>
    </row>
    <row r="47" ht="25">
      <c r="A47" s="1" t="s">
        <v>221</v>
      </c>
      <c r="B47" s="1">
        <v>9</v>
      </c>
      <c r="C47" s="26" t="s">
        <v>3259</v>
      </c>
      <c r="D47" t="s">
        <v>252</v>
      </c>
      <c r="E47" s="27" t="s">
        <v>3260</v>
      </c>
      <c r="F47" s="28" t="s">
        <v>903</v>
      </c>
      <c r="G47" s="29">
        <v>68.400000000000006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">
      <c r="A49" s="1" t="s">
        <v>229</v>
      </c>
      <c r="E49" s="32" t="s">
        <v>3261</v>
      </c>
    </row>
    <row r="50" ht="75">
      <c r="A50" s="1" t="s">
        <v>231</v>
      </c>
      <c r="E50" s="27" t="s">
        <v>3262</v>
      </c>
    </row>
    <row r="51" ht="13">
      <c r="A51" s="1" t="s">
        <v>218</v>
      </c>
      <c r="C51" s="22" t="s">
        <v>2852</v>
      </c>
      <c r="E51" s="23" t="s">
        <v>2853</v>
      </c>
      <c r="L51" s="24">
        <f>SUMIFS(L52:L79,A52:A79,"P")</f>
        <v>0</v>
      </c>
      <c r="M51" s="24">
        <f>SUMIFS(M52:M79,A52:A79,"P")</f>
        <v>0</v>
      </c>
      <c r="N51" s="25"/>
    </row>
    <row r="52">
      <c r="A52" s="1" t="s">
        <v>221</v>
      </c>
      <c r="B52" s="1">
        <v>10</v>
      </c>
      <c r="C52" s="26" t="s">
        <v>3192</v>
      </c>
      <c r="D52" t="s">
        <v>252</v>
      </c>
      <c r="E52" s="27" t="s">
        <v>3193</v>
      </c>
      <c r="F52" s="28" t="s">
        <v>260</v>
      </c>
      <c r="G52" s="29">
        <v>134.5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3263</v>
      </c>
    </row>
    <row r="55" ht="75">
      <c r="A55" s="1" t="s">
        <v>231</v>
      </c>
      <c r="E55" s="27" t="s">
        <v>3195</v>
      </c>
    </row>
    <row r="56" ht="25">
      <c r="A56" s="1" t="s">
        <v>221</v>
      </c>
      <c r="B56" s="1">
        <v>11</v>
      </c>
      <c r="C56" s="26" t="s">
        <v>3264</v>
      </c>
      <c r="D56" t="s">
        <v>252</v>
      </c>
      <c r="E56" s="27" t="s">
        <v>3265</v>
      </c>
      <c r="F56" s="28" t="s">
        <v>260</v>
      </c>
      <c r="G56" s="29">
        <v>42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104">
      <c r="A58" s="1" t="s">
        <v>229</v>
      </c>
      <c r="E58" s="32" t="s">
        <v>3266</v>
      </c>
    </row>
    <row r="59" ht="225">
      <c r="A59" s="1" t="s">
        <v>231</v>
      </c>
      <c r="E59" s="27" t="s">
        <v>3267</v>
      </c>
    </row>
    <row r="60" ht="25">
      <c r="A60" s="1" t="s">
        <v>221</v>
      </c>
      <c r="B60" s="1">
        <v>12</v>
      </c>
      <c r="C60" s="26" t="s">
        <v>3268</v>
      </c>
      <c r="D60" t="s">
        <v>252</v>
      </c>
      <c r="E60" s="27" t="s">
        <v>3269</v>
      </c>
      <c r="F60" s="28" t="s">
        <v>260</v>
      </c>
      <c r="G60" s="29">
        <v>38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3270</v>
      </c>
    </row>
    <row r="63" ht="237.5">
      <c r="A63" s="1" t="s">
        <v>231</v>
      </c>
      <c r="E63" s="27" t="s">
        <v>3271</v>
      </c>
    </row>
    <row r="64">
      <c r="A64" s="1" t="s">
        <v>221</v>
      </c>
      <c r="B64" s="1">
        <v>13</v>
      </c>
      <c r="C64" s="26" t="s">
        <v>3272</v>
      </c>
      <c r="D64" t="s">
        <v>252</v>
      </c>
      <c r="E64" s="27" t="s">
        <v>3273</v>
      </c>
      <c r="F64" s="28" t="s">
        <v>260</v>
      </c>
      <c r="G64" s="29">
        <v>58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3274</v>
      </c>
    </row>
    <row r="67" ht="175">
      <c r="A67" s="1" t="s">
        <v>231</v>
      </c>
      <c r="E67" s="27" t="s">
        <v>3275</v>
      </c>
    </row>
    <row r="68">
      <c r="A68" s="1" t="s">
        <v>221</v>
      </c>
      <c r="B68" s="1">
        <v>14</v>
      </c>
      <c r="C68" s="26" t="s">
        <v>3094</v>
      </c>
      <c r="D68" t="s">
        <v>252</v>
      </c>
      <c r="E68" s="27" t="s">
        <v>3095</v>
      </c>
      <c r="F68" s="28" t="s">
        <v>260</v>
      </c>
      <c r="G68" s="29">
        <v>45.299999999999997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6">
      <c r="A70" s="1" t="s">
        <v>229</v>
      </c>
      <c r="E70" s="32" t="s">
        <v>3276</v>
      </c>
    </row>
    <row r="71" ht="125">
      <c r="A71" s="1" t="s">
        <v>231</v>
      </c>
      <c r="E71" s="27" t="s">
        <v>3097</v>
      </c>
    </row>
    <row r="72" ht="37.5">
      <c r="A72" s="1" t="s">
        <v>221</v>
      </c>
      <c r="B72" s="1">
        <v>16</v>
      </c>
      <c r="C72" s="26" t="s">
        <v>233</v>
      </c>
      <c r="D72" t="s">
        <v>234</v>
      </c>
      <c r="E72" s="27" t="s">
        <v>235</v>
      </c>
      <c r="F72" s="28" t="s">
        <v>225</v>
      </c>
      <c r="G72" s="29">
        <v>22.120000000000001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226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228</v>
      </c>
    </row>
    <row r="74" ht="52">
      <c r="A74" s="1" t="s">
        <v>229</v>
      </c>
      <c r="E74" s="32" t="s">
        <v>3277</v>
      </c>
    </row>
    <row r="75" ht="87.5">
      <c r="A75" s="1" t="s">
        <v>231</v>
      </c>
      <c r="E75" s="27" t="s">
        <v>232</v>
      </c>
    </row>
    <row r="76" ht="25">
      <c r="A76" s="1" t="s">
        <v>221</v>
      </c>
      <c r="B76" s="1">
        <v>17</v>
      </c>
      <c r="C76" s="26" t="s">
        <v>2512</v>
      </c>
      <c r="D76" t="s">
        <v>2513</v>
      </c>
      <c r="E76" s="27" t="s">
        <v>2514</v>
      </c>
      <c r="F76" s="28" t="s">
        <v>225</v>
      </c>
      <c r="G76" s="29">
        <v>0.083000000000000004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226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228</v>
      </c>
    </row>
    <row r="78" ht="26">
      <c r="A78" s="1" t="s">
        <v>229</v>
      </c>
      <c r="E78" s="32" t="s">
        <v>3278</v>
      </c>
    </row>
    <row r="79" ht="87.5">
      <c r="A79" s="1" t="s">
        <v>231</v>
      </c>
      <c r="E79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COUNTIFS(L8:L65,"=0",A8:A65,"P")+COUNTIFS(L8:L65,"",A8:A65,"P")+SUM(Q8:Q65)</f>
        <v>0</v>
      </c>
    </row>
    <row r="8" ht="13">
      <c r="A8" s="1" t="s">
        <v>216</v>
      </c>
      <c r="C8" s="22" t="s">
        <v>3279</v>
      </c>
      <c r="E8" s="23" t="s">
        <v>103</v>
      </c>
      <c r="L8" s="24">
        <f>L9+L22+L35+L48</f>
        <v>0</v>
      </c>
      <c r="M8" s="24">
        <f>M9+M22+M35+M48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2926</v>
      </c>
      <c r="D10" t="s">
        <v>252</v>
      </c>
      <c r="E10" s="27" t="s">
        <v>2927</v>
      </c>
      <c r="F10" s="28" t="s">
        <v>254</v>
      </c>
      <c r="G10" s="29">
        <v>6.5099999999999998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3280</v>
      </c>
    </row>
    <row r="13" ht="100">
      <c r="A13" s="1" t="s">
        <v>231</v>
      </c>
      <c r="E13" s="27" t="s">
        <v>2929</v>
      </c>
    </row>
    <row r="14">
      <c r="A14" s="1" t="s">
        <v>221</v>
      </c>
      <c r="B14" s="1">
        <v>2</v>
      </c>
      <c r="C14" s="26" t="s">
        <v>3281</v>
      </c>
      <c r="D14" t="s">
        <v>252</v>
      </c>
      <c r="E14" s="27" t="s">
        <v>3282</v>
      </c>
      <c r="F14" s="28" t="s">
        <v>254</v>
      </c>
      <c r="G14" s="29">
        <v>0.63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3283</v>
      </c>
    </row>
    <row r="17" ht="62.5">
      <c r="A17" s="1" t="s">
        <v>231</v>
      </c>
      <c r="E17" s="27" t="s">
        <v>3284</v>
      </c>
    </row>
    <row r="18">
      <c r="A18" s="1" t="s">
        <v>221</v>
      </c>
      <c r="B18" s="1">
        <v>3</v>
      </c>
      <c r="C18" s="26" t="s">
        <v>2940</v>
      </c>
      <c r="D18" t="s">
        <v>252</v>
      </c>
      <c r="E18" s="27" t="s">
        <v>2941</v>
      </c>
      <c r="F18" s="28" t="s">
        <v>254</v>
      </c>
      <c r="G18" s="29">
        <v>146.40000000000001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3285</v>
      </c>
    </row>
    <row r="21" ht="250">
      <c r="A21" s="1" t="s">
        <v>231</v>
      </c>
      <c r="E21" s="27" t="s">
        <v>2943</v>
      </c>
    </row>
    <row r="22" ht="13">
      <c r="A22" s="1" t="s">
        <v>218</v>
      </c>
      <c r="C22" s="22" t="s">
        <v>2707</v>
      </c>
      <c r="E22" s="23" t="s">
        <v>3003</v>
      </c>
      <c r="L22" s="24">
        <f>SUMIFS(L23:L34,A23:A34,"P")</f>
        <v>0</v>
      </c>
      <c r="M22" s="24">
        <f>SUMIFS(M23:M34,A23:A34,"P")</f>
        <v>0</v>
      </c>
      <c r="N22" s="25"/>
    </row>
    <row r="23">
      <c r="A23" s="1" t="s">
        <v>221</v>
      </c>
      <c r="B23" s="1">
        <v>4</v>
      </c>
      <c r="C23" s="26" t="s">
        <v>3286</v>
      </c>
      <c r="D23" t="s">
        <v>252</v>
      </c>
      <c r="E23" s="27" t="s">
        <v>3287</v>
      </c>
      <c r="F23" s="28" t="s">
        <v>254</v>
      </c>
      <c r="G23" s="29">
        <v>0.48599999999999999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3288</v>
      </c>
    </row>
    <row r="26" ht="362.5">
      <c r="A26" s="1" t="s">
        <v>231</v>
      </c>
      <c r="E26" s="27" t="s">
        <v>2980</v>
      </c>
    </row>
    <row r="27">
      <c r="A27" s="1" t="s">
        <v>221</v>
      </c>
      <c r="B27" s="1">
        <v>5</v>
      </c>
      <c r="C27" s="26" t="s">
        <v>3289</v>
      </c>
      <c r="D27" t="s">
        <v>252</v>
      </c>
      <c r="E27" s="27" t="s">
        <v>3290</v>
      </c>
      <c r="F27" s="28" t="s">
        <v>225</v>
      </c>
      <c r="G27" s="29">
        <v>0.052999999999999999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3291</v>
      </c>
    </row>
    <row r="30" ht="287.5">
      <c r="A30" s="1" t="s">
        <v>231</v>
      </c>
      <c r="E30" s="27" t="s">
        <v>3151</v>
      </c>
    </row>
    <row r="31">
      <c r="A31" s="1" t="s">
        <v>221</v>
      </c>
      <c r="B31" s="1">
        <v>6</v>
      </c>
      <c r="C31" s="26" t="s">
        <v>3292</v>
      </c>
      <c r="D31" t="s">
        <v>252</v>
      </c>
      <c r="E31" s="27" t="s">
        <v>3293</v>
      </c>
      <c r="F31" s="28" t="s">
        <v>254</v>
      </c>
      <c r="G31" s="29">
        <v>0.19400000000000001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3294</v>
      </c>
    </row>
    <row r="34" ht="362.5">
      <c r="A34" s="1" t="s">
        <v>231</v>
      </c>
      <c r="E34" s="27" t="s">
        <v>1335</v>
      </c>
    </row>
    <row r="35" ht="13">
      <c r="A35" s="1" t="s">
        <v>218</v>
      </c>
      <c r="C35" s="22" t="s">
        <v>2790</v>
      </c>
      <c r="E35" s="23" t="s">
        <v>2791</v>
      </c>
      <c r="L35" s="24">
        <f>SUMIFS(L36:L47,A36:A47,"P")</f>
        <v>0</v>
      </c>
      <c r="M35" s="24">
        <f>SUMIFS(M36:M47,A36:A47,"P")</f>
        <v>0</v>
      </c>
      <c r="N35" s="25"/>
    </row>
    <row r="36">
      <c r="A36" s="1" t="s">
        <v>221</v>
      </c>
      <c r="B36" s="1">
        <v>7</v>
      </c>
      <c r="C36" s="26" t="s">
        <v>3168</v>
      </c>
      <c r="D36" t="s">
        <v>252</v>
      </c>
      <c r="E36" s="27" t="s">
        <v>3169</v>
      </c>
      <c r="F36" s="28" t="s">
        <v>903</v>
      </c>
      <c r="G36" s="29">
        <v>6.0999999999999996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">
      <c r="A38" s="1" t="s">
        <v>229</v>
      </c>
      <c r="E38" s="32" t="s">
        <v>3295</v>
      </c>
    </row>
    <row r="39" ht="75">
      <c r="A39" s="1" t="s">
        <v>231</v>
      </c>
      <c r="E39" s="27" t="s">
        <v>2851</v>
      </c>
    </row>
    <row r="40">
      <c r="A40" s="1" t="s">
        <v>221</v>
      </c>
      <c r="B40" s="1">
        <v>8</v>
      </c>
      <c r="C40" s="26" t="s">
        <v>2848</v>
      </c>
      <c r="D40" t="s">
        <v>252</v>
      </c>
      <c r="E40" s="27" t="s">
        <v>2849</v>
      </c>
      <c r="F40" s="28" t="s">
        <v>254</v>
      </c>
      <c r="G40" s="29">
        <v>0.029999999999999999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3296</v>
      </c>
    </row>
    <row r="43" ht="75">
      <c r="A43" s="1" t="s">
        <v>231</v>
      </c>
      <c r="E43" s="27" t="s">
        <v>2851</v>
      </c>
    </row>
    <row r="44">
      <c r="A44" s="1" t="s">
        <v>221</v>
      </c>
      <c r="B44" s="1">
        <v>9</v>
      </c>
      <c r="C44" s="26" t="s">
        <v>3176</v>
      </c>
      <c r="D44" t="s">
        <v>252</v>
      </c>
      <c r="E44" s="27" t="s">
        <v>3177</v>
      </c>
      <c r="F44" s="28" t="s">
        <v>903</v>
      </c>
      <c r="G44" s="29">
        <v>6.0999999999999996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3295</v>
      </c>
    </row>
    <row r="47" ht="162.5">
      <c r="A47" s="1" t="s">
        <v>231</v>
      </c>
      <c r="E47" s="27" t="s">
        <v>3175</v>
      </c>
    </row>
    <row r="48" ht="13">
      <c r="A48" s="1" t="s">
        <v>218</v>
      </c>
      <c r="C48" s="22" t="s">
        <v>2852</v>
      </c>
      <c r="E48" s="23" t="s">
        <v>2853</v>
      </c>
      <c r="L48" s="24">
        <f>SUMIFS(L49:L64,A49:A64,"P")</f>
        <v>0</v>
      </c>
      <c r="M48" s="24">
        <f>SUMIFS(M49:M64,A49:A64,"P")</f>
        <v>0</v>
      </c>
      <c r="N48" s="25"/>
    </row>
    <row r="49">
      <c r="A49" s="1" t="s">
        <v>221</v>
      </c>
      <c r="B49" s="1">
        <v>10</v>
      </c>
      <c r="C49" s="26" t="s">
        <v>3192</v>
      </c>
      <c r="D49" t="s">
        <v>252</v>
      </c>
      <c r="E49" s="27" t="s">
        <v>3193</v>
      </c>
      <c r="F49" s="28" t="s">
        <v>260</v>
      </c>
      <c r="G49" s="29">
        <v>2.3999999999999999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39">
      <c r="A51" s="1" t="s">
        <v>229</v>
      </c>
      <c r="E51" s="32" t="s">
        <v>3297</v>
      </c>
    </row>
    <row r="52" ht="75">
      <c r="A52" s="1" t="s">
        <v>231</v>
      </c>
      <c r="E52" s="27" t="s">
        <v>3195</v>
      </c>
    </row>
    <row r="53">
      <c r="A53" s="1" t="s">
        <v>221</v>
      </c>
      <c r="B53" s="1">
        <v>11</v>
      </c>
      <c r="C53" s="26" t="s">
        <v>3298</v>
      </c>
      <c r="D53" t="s">
        <v>252</v>
      </c>
      <c r="E53" s="27" t="s">
        <v>3299</v>
      </c>
      <c r="F53" s="28" t="s">
        <v>903</v>
      </c>
      <c r="G53" s="29">
        <v>38.799999999999997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39">
      <c r="A55" s="1" t="s">
        <v>229</v>
      </c>
      <c r="E55" s="32" t="s">
        <v>3300</v>
      </c>
    </row>
    <row r="56" ht="262.5">
      <c r="A56" s="1" t="s">
        <v>231</v>
      </c>
      <c r="E56" s="27" t="s">
        <v>3301</v>
      </c>
    </row>
    <row r="57" ht="37.5">
      <c r="A57" s="1" t="s">
        <v>221</v>
      </c>
      <c r="B57" s="1">
        <v>12</v>
      </c>
      <c r="C57" s="26" t="s">
        <v>233</v>
      </c>
      <c r="D57" t="s">
        <v>234</v>
      </c>
      <c r="E57" s="27" t="s">
        <v>235</v>
      </c>
      <c r="F57" s="28" t="s">
        <v>225</v>
      </c>
      <c r="G57" s="29">
        <v>14.321999999999999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226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228</v>
      </c>
    </row>
    <row r="59" ht="26">
      <c r="A59" s="1" t="s">
        <v>229</v>
      </c>
      <c r="E59" s="32" t="s">
        <v>3302</v>
      </c>
    </row>
    <row r="60" ht="87.5">
      <c r="A60" s="1" t="s">
        <v>231</v>
      </c>
      <c r="E60" s="27" t="s">
        <v>232</v>
      </c>
    </row>
    <row r="61" ht="37.5">
      <c r="A61" s="1" t="s">
        <v>221</v>
      </c>
      <c r="B61" s="1">
        <v>13</v>
      </c>
      <c r="C61" s="26" t="s">
        <v>2038</v>
      </c>
      <c r="D61" t="s">
        <v>2039</v>
      </c>
      <c r="E61" s="27" t="s">
        <v>2040</v>
      </c>
      <c r="F61" s="28" t="s">
        <v>225</v>
      </c>
      <c r="G61" s="29">
        <v>0.40999999999999998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226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228</v>
      </c>
    </row>
    <row r="63" ht="26">
      <c r="A63" s="1" t="s">
        <v>229</v>
      </c>
      <c r="E63" s="32" t="s">
        <v>3303</v>
      </c>
    </row>
    <row r="64" ht="87.5">
      <c r="A64" s="1" t="s">
        <v>231</v>
      </c>
      <c r="E64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COUNTIFS(L8:L121,"=0",A8:A121,"P")+COUNTIFS(L8:L121,"",A8:A121,"P")+SUM(Q8:Q121)</f>
        <v>0</v>
      </c>
    </row>
    <row r="8" ht="13">
      <c r="A8" s="1" t="s">
        <v>216</v>
      </c>
      <c r="C8" s="22" t="s">
        <v>3304</v>
      </c>
      <c r="E8" s="23" t="s">
        <v>105</v>
      </c>
      <c r="L8" s="24">
        <f>L9+L22+L39+L84</f>
        <v>0</v>
      </c>
      <c r="M8" s="24">
        <f>M9+M22+M39+M84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915</v>
      </c>
      <c r="D10" t="s">
        <v>252</v>
      </c>
      <c r="E10" s="27" t="s">
        <v>916</v>
      </c>
      <c r="F10" s="28" t="s">
        <v>254</v>
      </c>
      <c r="G10" s="29">
        <v>65.085999999999999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3305</v>
      </c>
    </row>
    <row r="13" ht="87.5">
      <c r="A13" s="1" t="s">
        <v>231</v>
      </c>
      <c r="E13" s="27" t="s">
        <v>918</v>
      </c>
    </row>
    <row r="14">
      <c r="A14" s="1" t="s">
        <v>221</v>
      </c>
      <c r="B14" s="1">
        <v>2</v>
      </c>
      <c r="C14" s="26" t="s">
        <v>2930</v>
      </c>
      <c r="D14" t="s">
        <v>252</v>
      </c>
      <c r="E14" s="27" t="s">
        <v>2931</v>
      </c>
      <c r="F14" s="28" t="s">
        <v>254</v>
      </c>
      <c r="G14" s="29">
        <v>238.428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3306</v>
      </c>
    </row>
    <row r="17" ht="387.5">
      <c r="A17" s="1" t="s">
        <v>231</v>
      </c>
      <c r="E17" s="27" t="s">
        <v>2933</v>
      </c>
    </row>
    <row r="18">
      <c r="A18" s="1" t="s">
        <v>221</v>
      </c>
      <c r="B18" s="1">
        <v>3</v>
      </c>
      <c r="C18" s="26" t="s">
        <v>2940</v>
      </c>
      <c r="D18" t="s">
        <v>252</v>
      </c>
      <c r="E18" s="27" t="s">
        <v>2941</v>
      </c>
      <c r="F18" s="28" t="s">
        <v>254</v>
      </c>
      <c r="G18" s="29">
        <v>57.786000000000001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3307</v>
      </c>
    </row>
    <row r="21" ht="250">
      <c r="A21" s="1" t="s">
        <v>231</v>
      </c>
      <c r="E21" s="27" t="s">
        <v>2943</v>
      </c>
    </row>
    <row r="22" ht="13">
      <c r="A22" s="1" t="s">
        <v>218</v>
      </c>
      <c r="C22" s="22" t="s">
        <v>2707</v>
      </c>
      <c r="E22" s="23" t="s">
        <v>3003</v>
      </c>
      <c r="L22" s="24">
        <f>SUMIFS(L23:L38,A23:A38,"P")</f>
        <v>0</v>
      </c>
      <c r="M22" s="24">
        <f>SUMIFS(M23:M38,A23:A38,"P")</f>
        <v>0</v>
      </c>
      <c r="N22" s="25"/>
    </row>
    <row r="23">
      <c r="A23" s="1" t="s">
        <v>221</v>
      </c>
      <c r="B23" s="1">
        <v>4</v>
      </c>
      <c r="C23" s="26" t="s">
        <v>3308</v>
      </c>
      <c r="D23" t="s">
        <v>252</v>
      </c>
      <c r="E23" s="27" t="s">
        <v>3309</v>
      </c>
      <c r="F23" s="28" t="s">
        <v>254</v>
      </c>
      <c r="G23" s="29">
        <v>2.02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3310</v>
      </c>
    </row>
    <row r="26" ht="362.5">
      <c r="A26" s="1" t="s">
        <v>231</v>
      </c>
      <c r="E26" s="27" t="s">
        <v>1335</v>
      </c>
    </row>
    <row r="27">
      <c r="A27" s="1" t="s">
        <v>221</v>
      </c>
      <c r="B27" s="1">
        <v>5</v>
      </c>
      <c r="C27" s="26" t="s">
        <v>3286</v>
      </c>
      <c r="D27" t="s">
        <v>252</v>
      </c>
      <c r="E27" s="27" t="s">
        <v>3287</v>
      </c>
      <c r="F27" s="28" t="s">
        <v>254</v>
      </c>
      <c r="G27" s="29">
        <v>1.327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3311</v>
      </c>
    </row>
    <row r="30" ht="362.5">
      <c r="A30" s="1" t="s">
        <v>231</v>
      </c>
      <c r="E30" s="27" t="s">
        <v>2980</v>
      </c>
    </row>
    <row r="31">
      <c r="A31" s="1" t="s">
        <v>221</v>
      </c>
      <c r="B31" s="1">
        <v>6</v>
      </c>
      <c r="C31" s="26" t="s">
        <v>3289</v>
      </c>
      <c r="D31" t="s">
        <v>252</v>
      </c>
      <c r="E31" s="27" t="s">
        <v>3290</v>
      </c>
      <c r="F31" s="28" t="s">
        <v>225</v>
      </c>
      <c r="G31" s="29">
        <v>0.13700000000000001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3312</v>
      </c>
    </row>
    <row r="34" ht="287.5">
      <c r="A34" s="1" t="s">
        <v>231</v>
      </c>
      <c r="E34" s="27" t="s">
        <v>3151</v>
      </c>
    </row>
    <row r="35">
      <c r="A35" s="1" t="s">
        <v>221</v>
      </c>
      <c r="B35" s="1">
        <v>7</v>
      </c>
      <c r="C35" s="26" t="s">
        <v>3292</v>
      </c>
      <c r="D35" t="s">
        <v>252</v>
      </c>
      <c r="E35" s="27" t="s">
        <v>3293</v>
      </c>
      <c r="F35" s="28" t="s">
        <v>254</v>
      </c>
      <c r="G35" s="29">
        <v>0.53100000000000003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3313</v>
      </c>
    </row>
    <row r="38" ht="362.5">
      <c r="A38" s="1" t="s">
        <v>231</v>
      </c>
      <c r="E38" s="27" t="s">
        <v>1335</v>
      </c>
    </row>
    <row r="39" ht="13">
      <c r="A39" s="1" t="s">
        <v>218</v>
      </c>
      <c r="C39" s="22" t="s">
        <v>2790</v>
      </c>
      <c r="E39" s="23" t="s">
        <v>2791</v>
      </c>
      <c r="L39" s="24">
        <f>SUMIFS(L40:L83,A40:A83,"P")</f>
        <v>0</v>
      </c>
      <c r="M39" s="24">
        <f>SUMIFS(M40:M83,A40:A83,"P")</f>
        <v>0</v>
      </c>
      <c r="N39" s="25"/>
    </row>
    <row r="40">
      <c r="A40" s="1" t="s">
        <v>221</v>
      </c>
      <c r="B40" s="1">
        <v>8</v>
      </c>
      <c r="C40" s="26" t="s">
        <v>3314</v>
      </c>
      <c r="D40" t="s">
        <v>252</v>
      </c>
      <c r="E40" s="27" t="s">
        <v>3315</v>
      </c>
      <c r="F40" s="28" t="s">
        <v>903</v>
      </c>
      <c r="G40" s="29">
        <v>137.80000000000001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3316</v>
      </c>
    </row>
    <row r="43" ht="75">
      <c r="A43" s="1" t="s">
        <v>231</v>
      </c>
      <c r="E43" s="27" t="s">
        <v>2851</v>
      </c>
    </row>
    <row r="44">
      <c r="A44" s="1" t="s">
        <v>221</v>
      </c>
      <c r="B44" s="1">
        <v>9</v>
      </c>
      <c r="C44" s="26" t="s">
        <v>3168</v>
      </c>
      <c r="D44" t="s">
        <v>252</v>
      </c>
      <c r="E44" s="27" t="s">
        <v>3169</v>
      </c>
      <c r="F44" s="28" t="s">
        <v>903</v>
      </c>
      <c r="G44" s="29">
        <v>99.563000000000002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3317</v>
      </c>
    </row>
    <row r="47" ht="75">
      <c r="A47" s="1" t="s">
        <v>231</v>
      </c>
      <c r="E47" s="27" t="s">
        <v>2851</v>
      </c>
    </row>
    <row r="48">
      <c r="A48" s="1" t="s">
        <v>221</v>
      </c>
      <c r="B48" s="1">
        <v>10</v>
      </c>
      <c r="C48" s="26" t="s">
        <v>3318</v>
      </c>
      <c r="D48" t="s">
        <v>252</v>
      </c>
      <c r="E48" s="27" t="s">
        <v>3319</v>
      </c>
      <c r="F48" s="28" t="s">
        <v>903</v>
      </c>
      <c r="G48" s="29">
        <v>137.80000000000001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3316</v>
      </c>
    </row>
    <row r="51" ht="75">
      <c r="A51" s="1" t="s">
        <v>231</v>
      </c>
      <c r="E51" s="27" t="s">
        <v>2851</v>
      </c>
    </row>
    <row r="52">
      <c r="A52" s="1" t="s">
        <v>221</v>
      </c>
      <c r="B52" s="1">
        <v>11</v>
      </c>
      <c r="C52" s="26" t="s">
        <v>2848</v>
      </c>
      <c r="D52" t="s">
        <v>252</v>
      </c>
      <c r="E52" s="27" t="s">
        <v>2849</v>
      </c>
      <c r="F52" s="28" t="s">
        <v>254</v>
      </c>
      <c r="G52" s="29">
        <v>0.94199999999999995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65">
      <c r="A54" s="1" t="s">
        <v>229</v>
      </c>
      <c r="E54" s="32" t="s">
        <v>3320</v>
      </c>
    </row>
    <row r="55" ht="75">
      <c r="A55" s="1" t="s">
        <v>231</v>
      </c>
      <c r="E55" s="27" t="s">
        <v>2851</v>
      </c>
    </row>
    <row r="56">
      <c r="A56" s="1" t="s">
        <v>221</v>
      </c>
      <c r="B56" s="1">
        <v>12</v>
      </c>
      <c r="C56" s="26" t="s">
        <v>3321</v>
      </c>
      <c r="D56" t="s">
        <v>252</v>
      </c>
      <c r="E56" s="27" t="s">
        <v>3322</v>
      </c>
      <c r="F56" s="28" t="s">
        <v>903</v>
      </c>
      <c r="G56" s="29">
        <v>275.60000000000002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3323</v>
      </c>
    </row>
    <row r="59" ht="87.5">
      <c r="A59" s="1" t="s">
        <v>231</v>
      </c>
      <c r="E59" s="27" t="s">
        <v>3324</v>
      </c>
    </row>
    <row r="60">
      <c r="A60" s="1" t="s">
        <v>221</v>
      </c>
      <c r="B60" s="1">
        <v>13</v>
      </c>
      <c r="C60" s="26" t="s">
        <v>3325</v>
      </c>
      <c r="D60" t="s">
        <v>252</v>
      </c>
      <c r="E60" s="27" t="s">
        <v>3326</v>
      </c>
      <c r="F60" s="28" t="s">
        <v>903</v>
      </c>
      <c r="G60" s="29">
        <v>137.80000000000001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3316</v>
      </c>
    </row>
    <row r="63" ht="162.5">
      <c r="A63" s="1" t="s">
        <v>231</v>
      </c>
      <c r="E63" s="27" t="s">
        <v>3327</v>
      </c>
    </row>
    <row r="64">
      <c r="A64" s="1" t="s">
        <v>221</v>
      </c>
      <c r="B64" s="1">
        <v>14</v>
      </c>
      <c r="C64" s="26" t="s">
        <v>3328</v>
      </c>
      <c r="D64" t="s">
        <v>252</v>
      </c>
      <c r="E64" s="27" t="s">
        <v>3329</v>
      </c>
      <c r="F64" s="28" t="s">
        <v>903</v>
      </c>
      <c r="G64" s="29">
        <v>137.80000000000001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3316</v>
      </c>
    </row>
    <row r="67" ht="162.5">
      <c r="A67" s="1" t="s">
        <v>231</v>
      </c>
      <c r="E67" s="27" t="s">
        <v>3327</v>
      </c>
    </row>
    <row r="68">
      <c r="A68" s="1" t="s">
        <v>221</v>
      </c>
      <c r="B68" s="1">
        <v>15</v>
      </c>
      <c r="C68" s="26" t="s">
        <v>3330</v>
      </c>
      <c r="D68" t="s">
        <v>252</v>
      </c>
      <c r="E68" s="27" t="s">
        <v>3331</v>
      </c>
      <c r="F68" s="28" t="s">
        <v>903</v>
      </c>
      <c r="G68" s="29">
        <v>137.80000000000001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226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3316</v>
      </c>
    </row>
    <row r="71" ht="137.5">
      <c r="A71" s="1" t="s">
        <v>231</v>
      </c>
      <c r="E71" s="27" t="s">
        <v>3332</v>
      </c>
    </row>
    <row r="72">
      <c r="A72" s="1" t="s">
        <v>221</v>
      </c>
      <c r="B72" s="1">
        <v>16</v>
      </c>
      <c r="C72" s="26" t="s">
        <v>3176</v>
      </c>
      <c r="D72" t="s">
        <v>252</v>
      </c>
      <c r="E72" s="27" t="s">
        <v>3177</v>
      </c>
      <c r="F72" s="28" t="s">
        <v>903</v>
      </c>
      <c r="G72" s="29">
        <v>74.703000000000003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26">
      <c r="A74" s="1" t="s">
        <v>229</v>
      </c>
      <c r="E74" s="32" t="s">
        <v>3333</v>
      </c>
    </row>
    <row r="75" ht="162.5">
      <c r="A75" s="1" t="s">
        <v>231</v>
      </c>
      <c r="E75" s="27" t="s">
        <v>3175</v>
      </c>
    </row>
    <row r="76" ht="25">
      <c r="A76" s="1" t="s">
        <v>221</v>
      </c>
      <c r="B76" s="1">
        <v>17</v>
      </c>
      <c r="C76" s="26" t="s">
        <v>3334</v>
      </c>
      <c r="D76" t="s">
        <v>252</v>
      </c>
      <c r="E76" s="27" t="s">
        <v>3335</v>
      </c>
      <c r="F76" s="28" t="s">
        <v>903</v>
      </c>
      <c r="G76" s="29">
        <v>6.3600000000000003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3336</v>
      </c>
    </row>
    <row r="79" ht="162.5">
      <c r="A79" s="1" t="s">
        <v>231</v>
      </c>
      <c r="E79" s="27" t="s">
        <v>3175</v>
      </c>
    </row>
    <row r="80" ht="25">
      <c r="A80" s="1" t="s">
        <v>221</v>
      </c>
      <c r="B80" s="1">
        <v>18</v>
      </c>
      <c r="C80" s="26" t="s">
        <v>3337</v>
      </c>
      <c r="D80" t="s">
        <v>252</v>
      </c>
      <c r="E80" s="27" t="s">
        <v>3338</v>
      </c>
      <c r="F80" s="28" t="s">
        <v>903</v>
      </c>
      <c r="G80" s="29">
        <v>18.5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">
      <c r="A82" s="1" t="s">
        <v>229</v>
      </c>
      <c r="E82" s="32" t="s">
        <v>3339</v>
      </c>
    </row>
    <row r="83" ht="162.5">
      <c r="A83" s="1" t="s">
        <v>231</v>
      </c>
      <c r="E83" s="27" t="s">
        <v>3175</v>
      </c>
    </row>
    <row r="84" ht="13">
      <c r="A84" s="1" t="s">
        <v>218</v>
      </c>
      <c r="C84" s="22" t="s">
        <v>2852</v>
      </c>
      <c r="E84" s="23" t="s">
        <v>2853</v>
      </c>
      <c r="L84" s="24">
        <f>SUMIFS(L85:L120,A85:A120,"P")</f>
        <v>0</v>
      </c>
      <c r="M84" s="24">
        <f>SUMIFS(M85:M120,A85:A120,"P")</f>
        <v>0</v>
      </c>
      <c r="N84" s="25"/>
    </row>
    <row r="85">
      <c r="A85" s="1" t="s">
        <v>221</v>
      </c>
      <c r="B85" s="1">
        <v>19</v>
      </c>
      <c r="C85" s="26" t="s">
        <v>3192</v>
      </c>
      <c r="D85" t="s">
        <v>252</v>
      </c>
      <c r="E85" s="27" t="s">
        <v>3193</v>
      </c>
      <c r="F85" s="28" t="s">
        <v>260</v>
      </c>
      <c r="G85" s="29">
        <v>27.5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39">
      <c r="A87" s="1" t="s">
        <v>229</v>
      </c>
      <c r="E87" s="32" t="s">
        <v>3340</v>
      </c>
    </row>
    <row r="88" ht="75">
      <c r="A88" s="1" t="s">
        <v>231</v>
      </c>
      <c r="E88" s="27" t="s">
        <v>3195</v>
      </c>
    </row>
    <row r="89">
      <c r="A89" s="1" t="s">
        <v>221</v>
      </c>
      <c r="B89" s="1">
        <v>20</v>
      </c>
      <c r="C89" s="26" t="s">
        <v>3196</v>
      </c>
      <c r="D89" t="s">
        <v>252</v>
      </c>
      <c r="E89" s="27" t="s">
        <v>3197</v>
      </c>
      <c r="F89" s="28" t="s">
        <v>260</v>
      </c>
      <c r="G89" s="29">
        <v>34.159999999999997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">
      <c r="A91" s="1" t="s">
        <v>229</v>
      </c>
      <c r="E91" s="32" t="s">
        <v>3341</v>
      </c>
    </row>
    <row r="92" ht="75">
      <c r="A92" s="1" t="s">
        <v>231</v>
      </c>
      <c r="E92" s="27" t="s">
        <v>3195</v>
      </c>
    </row>
    <row r="93">
      <c r="A93" s="1" t="s">
        <v>221</v>
      </c>
      <c r="B93" s="1">
        <v>21</v>
      </c>
      <c r="C93" s="26" t="s">
        <v>3342</v>
      </c>
      <c r="D93" t="s">
        <v>252</v>
      </c>
      <c r="E93" s="27" t="s">
        <v>3343</v>
      </c>
      <c r="F93" s="28" t="s">
        <v>903</v>
      </c>
      <c r="G93" s="29">
        <v>101.843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39">
      <c r="A95" s="1" t="s">
        <v>229</v>
      </c>
      <c r="E95" s="32" t="s">
        <v>3344</v>
      </c>
    </row>
    <row r="96" ht="262.5">
      <c r="A96" s="1" t="s">
        <v>231</v>
      </c>
      <c r="E96" s="27" t="s">
        <v>3301</v>
      </c>
    </row>
    <row r="97">
      <c r="A97" s="1" t="s">
        <v>221</v>
      </c>
      <c r="B97" s="1">
        <v>22</v>
      </c>
      <c r="C97" s="26" t="s">
        <v>3345</v>
      </c>
      <c r="D97" t="s">
        <v>252</v>
      </c>
      <c r="E97" s="27" t="s">
        <v>3346</v>
      </c>
      <c r="F97" s="28" t="s">
        <v>260</v>
      </c>
      <c r="G97" s="29">
        <v>108.59999999999999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">
      <c r="A99" s="1" t="s">
        <v>229</v>
      </c>
      <c r="E99" s="32" t="s">
        <v>3347</v>
      </c>
    </row>
    <row r="100" ht="75">
      <c r="A100" s="1" t="s">
        <v>231</v>
      </c>
      <c r="E100" s="27" t="s">
        <v>3348</v>
      </c>
    </row>
    <row r="101">
      <c r="A101" s="1" t="s">
        <v>221</v>
      </c>
      <c r="B101" s="1">
        <v>23</v>
      </c>
      <c r="C101" s="26" t="s">
        <v>3349</v>
      </c>
      <c r="D101" t="s">
        <v>252</v>
      </c>
      <c r="E101" s="27" t="s">
        <v>3350</v>
      </c>
      <c r="F101" s="28" t="s">
        <v>260</v>
      </c>
      <c r="G101" s="29">
        <v>10.1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39">
      <c r="A103" s="1" t="s">
        <v>229</v>
      </c>
      <c r="E103" s="32" t="s">
        <v>3351</v>
      </c>
    </row>
    <row r="104" ht="100">
      <c r="A104" s="1" t="s">
        <v>231</v>
      </c>
      <c r="E104" s="27" t="s">
        <v>3229</v>
      </c>
    </row>
    <row r="105">
      <c r="A105" s="1" t="s">
        <v>221</v>
      </c>
      <c r="B105" s="1">
        <v>24</v>
      </c>
      <c r="C105" s="26" t="s">
        <v>3352</v>
      </c>
      <c r="D105" t="s">
        <v>252</v>
      </c>
      <c r="E105" s="27" t="s">
        <v>3353</v>
      </c>
      <c r="F105" s="28" t="s">
        <v>260</v>
      </c>
      <c r="G105" s="29">
        <v>60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226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">
      <c r="A107" s="1" t="s">
        <v>229</v>
      </c>
      <c r="E107" s="32" t="s">
        <v>3354</v>
      </c>
    </row>
    <row r="108" ht="75">
      <c r="A108" s="1" t="s">
        <v>231</v>
      </c>
      <c r="E108" s="27" t="s">
        <v>3355</v>
      </c>
    </row>
    <row r="109" ht="37.5">
      <c r="A109" s="1" t="s">
        <v>221</v>
      </c>
      <c r="B109" s="1">
        <v>25</v>
      </c>
      <c r="C109" s="26" t="s">
        <v>222</v>
      </c>
      <c r="D109" t="s">
        <v>223</v>
      </c>
      <c r="E109" s="27" t="s">
        <v>224</v>
      </c>
      <c r="F109" s="28" t="s">
        <v>225</v>
      </c>
      <c r="G109" s="29">
        <v>429.17000000000002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226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228</v>
      </c>
    </row>
    <row r="111" ht="26">
      <c r="A111" s="1" t="s">
        <v>229</v>
      </c>
      <c r="E111" s="32" t="s">
        <v>3356</v>
      </c>
    </row>
    <row r="112" ht="87.5">
      <c r="A112" s="1" t="s">
        <v>231</v>
      </c>
      <c r="E112" s="27" t="s">
        <v>232</v>
      </c>
    </row>
    <row r="113" ht="37.5">
      <c r="A113" s="1" t="s">
        <v>221</v>
      </c>
      <c r="B113" s="1">
        <v>26</v>
      </c>
      <c r="C113" s="26" t="s">
        <v>3234</v>
      </c>
      <c r="D113" t="s">
        <v>3235</v>
      </c>
      <c r="E113" s="27" t="s">
        <v>3236</v>
      </c>
      <c r="F113" s="28" t="s">
        <v>225</v>
      </c>
      <c r="G113" s="29">
        <v>143.18899999999999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226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228</v>
      </c>
    </row>
    <row r="115" ht="26">
      <c r="A115" s="1" t="s">
        <v>229</v>
      </c>
      <c r="E115" s="32" t="s">
        <v>3357</v>
      </c>
    </row>
    <row r="116" ht="87.5">
      <c r="A116" s="1" t="s">
        <v>231</v>
      </c>
      <c r="E116" s="27" t="s">
        <v>232</v>
      </c>
    </row>
    <row r="117" ht="25">
      <c r="A117" s="1" t="s">
        <v>221</v>
      </c>
      <c r="B117" s="1">
        <v>27</v>
      </c>
      <c r="C117" s="26" t="s">
        <v>2512</v>
      </c>
      <c r="D117" t="s">
        <v>2513</v>
      </c>
      <c r="E117" s="27" t="s">
        <v>2514</v>
      </c>
      <c r="F117" s="28" t="s">
        <v>225</v>
      </c>
      <c r="G117" s="29">
        <v>2.9399999999999999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226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228</v>
      </c>
    </row>
    <row r="119" ht="26">
      <c r="A119" s="1" t="s">
        <v>229</v>
      </c>
      <c r="E119" s="32" t="s">
        <v>3358</v>
      </c>
    </row>
    <row r="120" ht="87.5">
      <c r="A120" s="1" t="s">
        <v>231</v>
      </c>
      <c r="E12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100</v>
      </c>
      <c r="M3" s="20">
        <f>Rekapitulace!C54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100</v>
      </c>
      <c r="D4" s="1"/>
      <c r="E4" s="17" t="s">
        <v>101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COUNTIFS(L8:L133,"=0",A8:A133,"P")+COUNTIFS(L8:L133,"",A8:A133,"P")+SUM(Q8:Q133)</f>
        <v>0</v>
      </c>
    </row>
    <row r="8" ht="13">
      <c r="A8" s="1" t="s">
        <v>216</v>
      </c>
      <c r="C8" s="22" t="s">
        <v>3359</v>
      </c>
      <c r="E8" s="23" t="s">
        <v>107</v>
      </c>
      <c r="L8" s="24">
        <f>L9+L30+L47+L92</f>
        <v>0</v>
      </c>
      <c r="M8" s="24">
        <f>M9+M30+M47+M92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221</v>
      </c>
      <c r="B10" s="1">
        <v>1</v>
      </c>
      <c r="C10" s="26" t="s">
        <v>915</v>
      </c>
      <c r="D10" t="s">
        <v>252</v>
      </c>
      <c r="E10" s="27" t="s">
        <v>916</v>
      </c>
      <c r="F10" s="28" t="s">
        <v>254</v>
      </c>
      <c r="G10" s="29">
        <v>63.802999999999997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3360</v>
      </c>
    </row>
    <row r="13" ht="87.5">
      <c r="A13" s="1" t="s">
        <v>231</v>
      </c>
      <c r="E13" s="27" t="s">
        <v>918</v>
      </c>
    </row>
    <row r="14">
      <c r="A14" s="1" t="s">
        <v>221</v>
      </c>
      <c r="B14" s="1">
        <v>2</v>
      </c>
      <c r="C14" s="26" t="s">
        <v>3361</v>
      </c>
      <c r="D14" t="s">
        <v>252</v>
      </c>
      <c r="E14" s="27" t="s">
        <v>3362</v>
      </c>
      <c r="F14" s="28" t="s">
        <v>254</v>
      </c>
      <c r="G14" s="29">
        <v>29.5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3363</v>
      </c>
    </row>
    <row r="17" ht="100">
      <c r="A17" s="1" t="s">
        <v>231</v>
      </c>
      <c r="E17" s="27" t="s">
        <v>2929</v>
      </c>
    </row>
    <row r="18">
      <c r="A18" s="1" t="s">
        <v>221</v>
      </c>
      <c r="B18" s="1">
        <v>3</v>
      </c>
      <c r="C18" s="26" t="s">
        <v>3364</v>
      </c>
      <c r="D18" t="s">
        <v>252</v>
      </c>
      <c r="E18" s="27" t="s">
        <v>3365</v>
      </c>
      <c r="F18" s="28" t="s">
        <v>260</v>
      </c>
      <c r="G18" s="29">
        <v>42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26">
      <c r="A20" s="1" t="s">
        <v>229</v>
      </c>
      <c r="E20" s="32" t="s">
        <v>3366</v>
      </c>
    </row>
    <row r="21" ht="87.5">
      <c r="A21" s="1" t="s">
        <v>231</v>
      </c>
      <c r="E21" s="27" t="s">
        <v>918</v>
      </c>
    </row>
    <row r="22">
      <c r="A22" s="1" t="s">
        <v>221</v>
      </c>
      <c r="B22" s="1">
        <v>4</v>
      </c>
      <c r="C22" s="26" t="s">
        <v>2930</v>
      </c>
      <c r="D22" t="s">
        <v>252</v>
      </c>
      <c r="E22" s="27" t="s">
        <v>2931</v>
      </c>
      <c r="F22" s="28" t="s">
        <v>254</v>
      </c>
      <c r="G22" s="29">
        <v>202.03899999999999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3367</v>
      </c>
    </row>
    <row r="25" ht="387.5">
      <c r="A25" s="1" t="s">
        <v>231</v>
      </c>
      <c r="E25" s="27" t="s">
        <v>2933</v>
      </c>
    </row>
    <row r="26">
      <c r="A26" s="1" t="s">
        <v>221</v>
      </c>
      <c r="B26" s="1">
        <v>5</v>
      </c>
      <c r="C26" s="26" t="s">
        <v>2940</v>
      </c>
      <c r="D26" t="s">
        <v>252</v>
      </c>
      <c r="E26" s="27" t="s">
        <v>2941</v>
      </c>
      <c r="F26" s="28" t="s">
        <v>254</v>
      </c>
      <c r="G26" s="29">
        <v>40.799999999999997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">
      <c r="A28" s="1" t="s">
        <v>229</v>
      </c>
      <c r="E28" s="32" t="s">
        <v>3368</v>
      </c>
    </row>
    <row r="29" ht="250">
      <c r="A29" s="1" t="s">
        <v>231</v>
      </c>
      <c r="E29" s="27" t="s">
        <v>2943</v>
      </c>
    </row>
    <row r="30" ht="13">
      <c r="A30" s="1" t="s">
        <v>218</v>
      </c>
      <c r="C30" s="22" t="s">
        <v>2707</v>
      </c>
      <c r="E30" s="23" t="s">
        <v>3003</v>
      </c>
      <c r="L30" s="24">
        <f>SUMIFS(L31:L46,A31:A46,"P")</f>
        <v>0</v>
      </c>
      <c r="M30" s="24">
        <f>SUMIFS(M31:M46,A31:A46,"P")</f>
        <v>0</v>
      </c>
      <c r="N30" s="25"/>
    </row>
    <row r="31">
      <c r="A31" s="1" t="s">
        <v>221</v>
      </c>
      <c r="B31" s="1">
        <v>6</v>
      </c>
      <c r="C31" s="26" t="s">
        <v>3308</v>
      </c>
      <c r="D31" t="s">
        <v>252</v>
      </c>
      <c r="E31" s="27" t="s">
        <v>3309</v>
      </c>
      <c r="F31" s="28" t="s">
        <v>254</v>
      </c>
      <c r="G31" s="29">
        <v>2.2000000000000002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3369</v>
      </c>
    </row>
    <row r="34" ht="362.5">
      <c r="A34" s="1" t="s">
        <v>231</v>
      </c>
      <c r="E34" s="27" t="s">
        <v>1335</v>
      </c>
    </row>
    <row r="35">
      <c r="A35" s="1" t="s">
        <v>221</v>
      </c>
      <c r="B35" s="1">
        <v>7</v>
      </c>
      <c r="C35" s="26" t="s">
        <v>3286</v>
      </c>
      <c r="D35" t="s">
        <v>252</v>
      </c>
      <c r="E35" s="27" t="s">
        <v>3287</v>
      </c>
      <c r="F35" s="28" t="s">
        <v>254</v>
      </c>
      <c r="G35" s="29">
        <v>0.98799999999999999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3370</v>
      </c>
    </row>
    <row r="38" ht="362.5">
      <c r="A38" s="1" t="s">
        <v>231</v>
      </c>
      <c r="E38" s="27" t="s">
        <v>2980</v>
      </c>
    </row>
    <row r="39">
      <c r="A39" s="1" t="s">
        <v>221</v>
      </c>
      <c r="B39" s="1">
        <v>8</v>
      </c>
      <c r="C39" s="26" t="s">
        <v>3289</v>
      </c>
      <c r="D39" t="s">
        <v>252</v>
      </c>
      <c r="E39" s="27" t="s">
        <v>3290</v>
      </c>
      <c r="F39" s="28" t="s">
        <v>225</v>
      </c>
      <c r="G39" s="29">
        <v>0.079000000000000001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3371</v>
      </c>
    </row>
    <row r="42" ht="287.5">
      <c r="A42" s="1" t="s">
        <v>231</v>
      </c>
      <c r="E42" s="27" t="s">
        <v>3151</v>
      </c>
    </row>
    <row r="43">
      <c r="A43" s="1" t="s">
        <v>221</v>
      </c>
      <c r="B43" s="1">
        <v>9</v>
      </c>
      <c r="C43" s="26" t="s">
        <v>3292</v>
      </c>
      <c r="D43" t="s">
        <v>252</v>
      </c>
      <c r="E43" s="27" t="s">
        <v>3293</v>
      </c>
      <c r="F43" s="28" t="s">
        <v>254</v>
      </c>
      <c r="G43" s="29">
        <v>0.39500000000000002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3372</v>
      </c>
    </row>
    <row r="46" ht="362.5">
      <c r="A46" s="1" t="s">
        <v>231</v>
      </c>
      <c r="E46" s="27" t="s">
        <v>1335</v>
      </c>
    </row>
    <row r="47" ht="13">
      <c r="A47" s="1" t="s">
        <v>218</v>
      </c>
      <c r="C47" s="22" t="s">
        <v>2790</v>
      </c>
      <c r="E47" s="23" t="s">
        <v>2791</v>
      </c>
      <c r="L47" s="24">
        <f>SUMIFS(L48:L91,A48:A91,"P")</f>
        <v>0</v>
      </c>
      <c r="M47" s="24">
        <f>SUMIFS(M48:M91,A48:A91,"P")</f>
        <v>0</v>
      </c>
      <c r="N47" s="25"/>
    </row>
    <row r="48">
      <c r="A48" s="1" t="s">
        <v>221</v>
      </c>
      <c r="B48" s="1">
        <v>10</v>
      </c>
      <c r="C48" s="26" t="s">
        <v>3314</v>
      </c>
      <c r="D48" t="s">
        <v>252</v>
      </c>
      <c r="E48" s="27" t="s">
        <v>3315</v>
      </c>
      <c r="F48" s="28" t="s">
        <v>903</v>
      </c>
      <c r="G48" s="29">
        <v>200.59999999999999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3373</v>
      </c>
    </row>
    <row r="51" ht="75">
      <c r="A51" s="1" t="s">
        <v>231</v>
      </c>
      <c r="E51" s="27" t="s">
        <v>2851</v>
      </c>
    </row>
    <row r="52">
      <c r="A52" s="1" t="s">
        <v>221</v>
      </c>
      <c r="B52" s="1">
        <v>11</v>
      </c>
      <c r="C52" s="26" t="s">
        <v>3168</v>
      </c>
      <c r="D52" t="s">
        <v>252</v>
      </c>
      <c r="E52" s="27" t="s">
        <v>3169</v>
      </c>
      <c r="F52" s="28" t="s">
        <v>903</v>
      </c>
      <c r="G52" s="29">
        <v>75.527000000000001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3374</v>
      </c>
    </row>
    <row r="55" ht="75">
      <c r="A55" s="1" t="s">
        <v>231</v>
      </c>
      <c r="E55" s="27" t="s">
        <v>2851</v>
      </c>
    </row>
    <row r="56">
      <c r="A56" s="1" t="s">
        <v>221</v>
      </c>
      <c r="B56" s="1">
        <v>12</v>
      </c>
      <c r="C56" s="26" t="s">
        <v>3318</v>
      </c>
      <c r="D56" t="s">
        <v>252</v>
      </c>
      <c r="E56" s="27" t="s">
        <v>3319</v>
      </c>
      <c r="F56" s="28" t="s">
        <v>903</v>
      </c>
      <c r="G56" s="29">
        <v>200.59999999999999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3373</v>
      </c>
    </row>
    <row r="59" ht="75">
      <c r="A59" s="1" t="s">
        <v>231</v>
      </c>
      <c r="E59" s="27" t="s">
        <v>2851</v>
      </c>
    </row>
    <row r="60">
      <c r="A60" s="1" t="s">
        <v>221</v>
      </c>
      <c r="B60" s="1">
        <v>13</v>
      </c>
      <c r="C60" s="26" t="s">
        <v>2848</v>
      </c>
      <c r="D60" t="s">
        <v>252</v>
      </c>
      <c r="E60" s="27" t="s">
        <v>2849</v>
      </c>
      <c r="F60" s="28" t="s">
        <v>254</v>
      </c>
      <c r="G60" s="29">
        <v>1.3779999999999999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65">
      <c r="A62" s="1" t="s">
        <v>229</v>
      </c>
      <c r="E62" s="32" t="s">
        <v>3375</v>
      </c>
    </row>
    <row r="63" ht="75">
      <c r="A63" s="1" t="s">
        <v>231</v>
      </c>
      <c r="E63" s="27" t="s">
        <v>2851</v>
      </c>
    </row>
    <row r="64">
      <c r="A64" s="1" t="s">
        <v>221</v>
      </c>
      <c r="B64" s="1">
        <v>14</v>
      </c>
      <c r="C64" s="26" t="s">
        <v>3321</v>
      </c>
      <c r="D64" t="s">
        <v>252</v>
      </c>
      <c r="E64" s="27" t="s">
        <v>3322</v>
      </c>
      <c r="F64" s="28" t="s">
        <v>903</v>
      </c>
      <c r="G64" s="29">
        <v>401.19999999999999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3376</v>
      </c>
    </row>
    <row r="67" ht="87.5">
      <c r="A67" s="1" t="s">
        <v>231</v>
      </c>
      <c r="E67" s="27" t="s">
        <v>3324</v>
      </c>
    </row>
    <row r="68">
      <c r="A68" s="1" t="s">
        <v>221</v>
      </c>
      <c r="B68" s="1">
        <v>15</v>
      </c>
      <c r="C68" s="26" t="s">
        <v>3325</v>
      </c>
      <c r="D68" t="s">
        <v>252</v>
      </c>
      <c r="E68" s="27" t="s">
        <v>3326</v>
      </c>
      <c r="F68" s="28" t="s">
        <v>903</v>
      </c>
      <c r="G68" s="29">
        <v>200.59999999999999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3373</v>
      </c>
    </row>
    <row r="71" ht="162.5">
      <c r="A71" s="1" t="s">
        <v>231</v>
      </c>
      <c r="E71" s="27" t="s">
        <v>3327</v>
      </c>
    </row>
    <row r="72">
      <c r="A72" s="1" t="s">
        <v>221</v>
      </c>
      <c r="B72" s="1">
        <v>16</v>
      </c>
      <c r="C72" s="26" t="s">
        <v>3328</v>
      </c>
      <c r="D72" t="s">
        <v>252</v>
      </c>
      <c r="E72" s="27" t="s">
        <v>3329</v>
      </c>
      <c r="F72" s="28" t="s">
        <v>903</v>
      </c>
      <c r="G72" s="29">
        <v>200.59999999999999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">
      <c r="A74" s="1" t="s">
        <v>229</v>
      </c>
      <c r="E74" s="32" t="s">
        <v>3373</v>
      </c>
    </row>
    <row r="75" ht="162.5">
      <c r="A75" s="1" t="s">
        <v>231</v>
      </c>
      <c r="E75" s="27" t="s">
        <v>3327</v>
      </c>
    </row>
    <row r="76">
      <c r="A76" s="1" t="s">
        <v>221</v>
      </c>
      <c r="B76" s="1">
        <v>17</v>
      </c>
      <c r="C76" s="26" t="s">
        <v>3330</v>
      </c>
      <c r="D76" t="s">
        <v>252</v>
      </c>
      <c r="E76" s="27" t="s">
        <v>3331</v>
      </c>
      <c r="F76" s="28" t="s">
        <v>903</v>
      </c>
      <c r="G76" s="29">
        <v>200.59999999999999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226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3373</v>
      </c>
    </row>
    <row r="79" ht="137.5">
      <c r="A79" s="1" t="s">
        <v>231</v>
      </c>
      <c r="E79" s="27" t="s">
        <v>3332</v>
      </c>
    </row>
    <row r="80">
      <c r="A80" s="1" t="s">
        <v>221</v>
      </c>
      <c r="B80" s="1">
        <v>18</v>
      </c>
      <c r="C80" s="26" t="s">
        <v>3176</v>
      </c>
      <c r="D80" t="s">
        <v>252</v>
      </c>
      <c r="E80" s="27" t="s">
        <v>3177</v>
      </c>
      <c r="F80" s="28" t="s">
        <v>903</v>
      </c>
      <c r="G80" s="29">
        <v>67.686999999999998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">
      <c r="A82" s="1" t="s">
        <v>229</v>
      </c>
      <c r="E82" s="32" t="s">
        <v>3377</v>
      </c>
    </row>
    <row r="83" ht="162.5">
      <c r="A83" s="1" t="s">
        <v>231</v>
      </c>
      <c r="E83" s="27" t="s">
        <v>3175</v>
      </c>
    </row>
    <row r="84" ht="25">
      <c r="A84" s="1" t="s">
        <v>221</v>
      </c>
      <c r="B84" s="1">
        <v>19</v>
      </c>
      <c r="C84" s="26" t="s">
        <v>3334</v>
      </c>
      <c r="D84" t="s">
        <v>252</v>
      </c>
      <c r="E84" s="27" t="s">
        <v>3335</v>
      </c>
      <c r="F84" s="28" t="s">
        <v>903</v>
      </c>
      <c r="G84" s="29">
        <v>2.6400000000000001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26">
      <c r="A86" s="1" t="s">
        <v>229</v>
      </c>
      <c r="E86" s="32" t="s">
        <v>3378</v>
      </c>
    </row>
    <row r="87" ht="162.5">
      <c r="A87" s="1" t="s">
        <v>231</v>
      </c>
      <c r="E87" s="27" t="s">
        <v>3175</v>
      </c>
    </row>
    <row r="88" ht="25">
      <c r="A88" s="1" t="s">
        <v>221</v>
      </c>
      <c r="B88" s="1">
        <v>20</v>
      </c>
      <c r="C88" s="26" t="s">
        <v>3337</v>
      </c>
      <c r="D88" t="s">
        <v>252</v>
      </c>
      <c r="E88" s="27" t="s">
        <v>3338</v>
      </c>
      <c r="F88" s="28" t="s">
        <v>903</v>
      </c>
      <c r="G88" s="29">
        <v>5.2000000000000002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">
      <c r="A90" s="1" t="s">
        <v>229</v>
      </c>
      <c r="E90" s="32" t="s">
        <v>3379</v>
      </c>
    </row>
    <row r="91" ht="162.5">
      <c r="A91" s="1" t="s">
        <v>231</v>
      </c>
      <c r="E91" s="27" t="s">
        <v>3175</v>
      </c>
    </row>
    <row r="92" ht="13">
      <c r="A92" s="1" t="s">
        <v>218</v>
      </c>
      <c r="C92" s="22" t="s">
        <v>2852</v>
      </c>
      <c r="E92" s="23" t="s">
        <v>2853</v>
      </c>
      <c r="L92" s="24">
        <f>SUMIFS(L93:L132,A93:A132,"P")</f>
        <v>0</v>
      </c>
      <c r="M92" s="24">
        <f>SUMIFS(M93:M132,A93:A132,"P")</f>
        <v>0</v>
      </c>
      <c r="N92" s="25"/>
    </row>
    <row r="93">
      <c r="A93" s="1" t="s">
        <v>221</v>
      </c>
      <c r="B93" s="1">
        <v>21</v>
      </c>
      <c r="C93" s="26" t="s">
        <v>3192</v>
      </c>
      <c r="D93" t="s">
        <v>252</v>
      </c>
      <c r="E93" s="27" t="s">
        <v>3193</v>
      </c>
      <c r="F93" s="28" t="s">
        <v>260</v>
      </c>
      <c r="G93" s="29">
        <v>29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39">
      <c r="A95" s="1" t="s">
        <v>229</v>
      </c>
      <c r="E95" s="32" t="s">
        <v>3380</v>
      </c>
    </row>
    <row r="96" ht="75">
      <c r="A96" s="1" t="s">
        <v>231</v>
      </c>
      <c r="E96" s="27" t="s">
        <v>3195</v>
      </c>
    </row>
    <row r="97">
      <c r="A97" s="1" t="s">
        <v>221</v>
      </c>
      <c r="B97" s="1">
        <v>22</v>
      </c>
      <c r="C97" s="26" t="s">
        <v>3196</v>
      </c>
      <c r="D97" t="s">
        <v>252</v>
      </c>
      <c r="E97" s="27" t="s">
        <v>3197</v>
      </c>
      <c r="F97" s="28" t="s">
        <v>260</v>
      </c>
      <c r="G97" s="29">
        <v>58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">
      <c r="A99" s="1" t="s">
        <v>229</v>
      </c>
      <c r="E99" s="32" t="s">
        <v>3381</v>
      </c>
    </row>
    <row r="100" ht="75">
      <c r="A100" s="1" t="s">
        <v>231</v>
      </c>
      <c r="E100" s="27" t="s">
        <v>3195</v>
      </c>
    </row>
    <row r="101">
      <c r="A101" s="1" t="s">
        <v>221</v>
      </c>
      <c r="B101" s="1">
        <v>23</v>
      </c>
      <c r="C101" s="26" t="s">
        <v>3342</v>
      </c>
      <c r="D101" t="s">
        <v>252</v>
      </c>
      <c r="E101" s="27" t="s">
        <v>3343</v>
      </c>
      <c r="F101" s="28" t="s">
        <v>903</v>
      </c>
      <c r="G101" s="29">
        <v>57.5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39">
      <c r="A103" s="1" t="s">
        <v>229</v>
      </c>
      <c r="E103" s="32" t="s">
        <v>3382</v>
      </c>
    </row>
    <row r="104" ht="262.5">
      <c r="A104" s="1" t="s">
        <v>231</v>
      </c>
      <c r="E104" s="27" t="s">
        <v>3301</v>
      </c>
    </row>
    <row r="105">
      <c r="A105" s="1" t="s">
        <v>221</v>
      </c>
      <c r="B105" s="1">
        <v>24</v>
      </c>
      <c r="C105" s="26" t="s">
        <v>3345</v>
      </c>
      <c r="D105" t="s">
        <v>252</v>
      </c>
      <c r="E105" s="27" t="s">
        <v>3346</v>
      </c>
      <c r="F105" s="28" t="s">
        <v>260</v>
      </c>
      <c r="G105" s="29">
        <v>75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">
      <c r="A107" s="1" t="s">
        <v>229</v>
      </c>
      <c r="E107" s="32" t="s">
        <v>3383</v>
      </c>
    </row>
    <row r="108" ht="75">
      <c r="A108" s="1" t="s">
        <v>231</v>
      </c>
      <c r="E108" s="27" t="s">
        <v>3348</v>
      </c>
    </row>
    <row r="109">
      <c r="A109" s="1" t="s">
        <v>221</v>
      </c>
      <c r="B109" s="1">
        <v>25</v>
      </c>
      <c r="C109" s="26" t="s">
        <v>3349</v>
      </c>
      <c r="D109" t="s">
        <v>252</v>
      </c>
      <c r="E109" s="27" t="s">
        <v>3350</v>
      </c>
      <c r="F109" s="28" t="s">
        <v>260</v>
      </c>
      <c r="G109" s="29">
        <v>11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39">
      <c r="A111" s="1" t="s">
        <v>229</v>
      </c>
      <c r="E111" s="32" t="s">
        <v>3384</v>
      </c>
    </row>
    <row r="112" ht="100">
      <c r="A112" s="1" t="s">
        <v>231</v>
      </c>
      <c r="E112" s="27" t="s">
        <v>3229</v>
      </c>
    </row>
    <row r="113">
      <c r="A113" s="1" t="s">
        <v>221</v>
      </c>
      <c r="B113" s="1">
        <v>26</v>
      </c>
      <c r="C113" s="26" t="s">
        <v>3352</v>
      </c>
      <c r="D113" t="s">
        <v>252</v>
      </c>
      <c r="E113" s="27" t="s">
        <v>3353</v>
      </c>
      <c r="F113" s="28" t="s">
        <v>260</v>
      </c>
      <c r="G113" s="29">
        <v>28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226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39">
      <c r="A115" s="1" t="s">
        <v>229</v>
      </c>
      <c r="E115" s="32" t="s">
        <v>3385</v>
      </c>
    </row>
    <row r="116" ht="75">
      <c r="A116" s="1" t="s">
        <v>231</v>
      </c>
      <c r="E116" s="27" t="s">
        <v>3355</v>
      </c>
    </row>
    <row r="117" ht="37.5">
      <c r="A117" s="1" t="s">
        <v>221</v>
      </c>
      <c r="B117" s="1">
        <v>27</v>
      </c>
      <c r="C117" s="26" t="s">
        <v>222</v>
      </c>
      <c r="D117" t="s">
        <v>223</v>
      </c>
      <c r="E117" s="27" t="s">
        <v>224</v>
      </c>
      <c r="F117" s="28" t="s">
        <v>225</v>
      </c>
      <c r="G117" s="29">
        <v>363.67000000000002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226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228</v>
      </c>
    </row>
    <row r="119" ht="26">
      <c r="A119" s="1" t="s">
        <v>229</v>
      </c>
      <c r="E119" s="32" t="s">
        <v>3386</v>
      </c>
    </row>
    <row r="120" ht="87.5">
      <c r="A120" s="1" t="s">
        <v>231</v>
      </c>
      <c r="E120" s="27" t="s">
        <v>232</v>
      </c>
    </row>
    <row r="121" ht="37.5">
      <c r="A121" s="1" t="s">
        <v>221</v>
      </c>
      <c r="B121" s="1">
        <v>28</v>
      </c>
      <c r="C121" s="26" t="s">
        <v>3234</v>
      </c>
      <c r="D121" t="s">
        <v>3235</v>
      </c>
      <c r="E121" s="27" t="s">
        <v>3236</v>
      </c>
      <c r="F121" s="28" t="s">
        <v>225</v>
      </c>
      <c r="G121" s="29">
        <v>140.36699999999999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226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228</v>
      </c>
    </row>
    <row r="123" ht="26">
      <c r="A123" s="1" t="s">
        <v>229</v>
      </c>
      <c r="E123" s="32" t="s">
        <v>3387</v>
      </c>
    </row>
    <row r="124" ht="87.5">
      <c r="A124" s="1" t="s">
        <v>231</v>
      </c>
      <c r="E124" s="27" t="s">
        <v>232</v>
      </c>
    </row>
    <row r="125" ht="37.5">
      <c r="A125" s="1" t="s">
        <v>221</v>
      </c>
      <c r="B125" s="1">
        <v>29</v>
      </c>
      <c r="C125" s="26" t="s">
        <v>233</v>
      </c>
      <c r="D125" t="s">
        <v>234</v>
      </c>
      <c r="E125" s="27" t="s">
        <v>235</v>
      </c>
      <c r="F125" s="28" t="s">
        <v>225</v>
      </c>
      <c r="G125" s="29">
        <v>6.8120000000000003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226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228</v>
      </c>
    </row>
    <row r="127" ht="65">
      <c r="A127" s="1" t="s">
        <v>229</v>
      </c>
      <c r="E127" s="32" t="s">
        <v>3388</v>
      </c>
    </row>
    <row r="128" ht="87.5">
      <c r="A128" s="1" t="s">
        <v>231</v>
      </c>
      <c r="E128" s="27" t="s">
        <v>232</v>
      </c>
    </row>
    <row r="129" ht="25">
      <c r="A129" s="1" t="s">
        <v>221</v>
      </c>
      <c r="B129" s="1">
        <v>30</v>
      </c>
      <c r="C129" s="26" t="s">
        <v>2512</v>
      </c>
      <c r="D129" t="s">
        <v>2513</v>
      </c>
      <c r="E129" s="27" t="s">
        <v>2514</v>
      </c>
      <c r="F129" s="28" t="s">
        <v>225</v>
      </c>
      <c r="G129" s="29">
        <v>1.3720000000000001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228</v>
      </c>
    </row>
    <row r="131" ht="26">
      <c r="A131" s="1" t="s">
        <v>229</v>
      </c>
      <c r="E131" s="32" t="s">
        <v>3389</v>
      </c>
    </row>
    <row r="132" ht="87.5">
      <c r="A132" s="1" t="s">
        <v>231</v>
      </c>
      <c r="E132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COUNTIFS(L8:L187,"=0",A8:A187,"P")+COUNTIFS(L8:L187,"",A8:A187,"P")+SUM(Q8:Q187)</f>
        <v>0</v>
      </c>
    </row>
    <row r="8" ht="13">
      <c r="A8" s="1" t="s">
        <v>216</v>
      </c>
      <c r="C8" s="22" t="s">
        <v>3390</v>
      </c>
      <c r="E8" s="23" t="s">
        <v>111</v>
      </c>
      <c r="L8" s="24">
        <f>L9+L18+L47+L68+L93+L98+L115+L132+L141+L174</f>
        <v>0</v>
      </c>
      <c r="M8" s="24">
        <f>M9+M18+M47+M68+M93+M98+M115+M132+M141+M174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3391</v>
      </c>
      <c r="D10" t="s">
        <v>3392</v>
      </c>
      <c r="E10" s="27" t="s">
        <v>3393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3394</v>
      </c>
    </row>
    <row r="13">
      <c r="A13" s="1" t="s">
        <v>231</v>
      </c>
      <c r="E13" s="27" t="s">
        <v>974</v>
      </c>
    </row>
    <row r="14">
      <c r="A14" s="1" t="s">
        <v>221</v>
      </c>
      <c r="B14" s="1">
        <v>2</v>
      </c>
      <c r="C14" s="26" t="s">
        <v>3395</v>
      </c>
      <c r="D14" t="s">
        <v>3392</v>
      </c>
      <c r="E14" s="27" t="s">
        <v>3396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3397</v>
      </c>
    </row>
    <row r="17">
      <c r="A17" s="1" t="s">
        <v>231</v>
      </c>
      <c r="E17" s="27" t="s">
        <v>910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SUMIFS(L19:L46,A19:A46,"P")</f>
        <v>0</v>
      </c>
      <c r="M18" s="24">
        <f>SUMIFS(M19:M46,A19:A46,"P")</f>
        <v>0</v>
      </c>
      <c r="N18" s="25"/>
    </row>
    <row r="19">
      <c r="A19" s="1" t="s">
        <v>221</v>
      </c>
      <c r="B19" s="1">
        <v>3</v>
      </c>
      <c r="C19" s="26" t="s">
        <v>901</v>
      </c>
      <c r="D19" t="s">
        <v>3398</v>
      </c>
      <c r="E19" s="27" t="s">
        <v>902</v>
      </c>
      <c r="F19" s="28" t="s">
        <v>903</v>
      </c>
      <c r="G19" s="29">
        <v>50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3399</v>
      </c>
    </row>
    <row r="22" ht="75">
      <c r="A22" s="1" t="s">
        <v>231</v>
      </c>
      <c r="E22" s="27" t="s">
        <v>905</v>
      </c>
    </row>
    <row r="23">
      <c r="A23" s="1" t="s">
        <v>221</v>
      </c>
      <c r="B23" s="1">
        <v>4</v>
      </c>
      <c r="C23" s="26" t="s">
        <v>3400</v>
      </c>
      <c r="D23" t="s">
        <v>3398</v>
      </c>
      <c r="E23" s="27" t="s">
        <v>3401</v>
      </c>
      <c r="F23" s="28" t="s">
        <v>254</v>
      </c>
      <c r="G23" s="29">
        <v>236.68000000000001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3402</v>
      </c>
    </row>
    <row r="26" ht="387.5">
      <c r="A26" s="1" t="s">
        <v>231</v>
      </c>
      <c r="E26" s="27" t="s">
        <v>2933</v>
      </c>
    </row>
    <row r="27">
      <c r="A27" s="1" t="s">
        <v>221</v>
      </c>
      <c r="B27" s="1">
        <v>5</v>
      </c>
      <c r="C27" s="26" t="s">
        <v>819</v>
      </c>
      <c r="D27" t="s">
        <v>3398</v>
      </c>
      <c r="E27" s="27" t="s">
        <v>820</v>
      </c>
      <c r="F27" s="28" t="s">
        <v>254</v>
      </c>
      <c r="G27" s="29">
        <v>71.200000000000003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3403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3404</v>
      </c>
      <c r="D31" t="s">
        <v>3398</v>
      </c>
      <c r="E31" s="27" t="s">
        <v>3405</v>
      </c>
      <c r="F31" s="28" t="s">
        <v>254</v>
      </c>
      <c r="G31" s="29">
        <v>307.88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3406</v>
      </c>
    </row>
    <row r="34" ht="212.5">
      <c r="A34" s="1" t="s">
        <v>231</v>
      </c>
      <c r="E34" s="27" t="s">
        <v>3407</v>
      </c>
    </row>
    <row r="35">
      <c r="A35" s="1" t="s">
        <v>221</v>
      </c>
      <c r="B35" s="1">
        <v>7</v>
      </c>
      <c r="C35" s="26" t="s">
        <v>2940</v>
      </c>
      <c r="D35" t="s">
        <v>3398</v>
      </c>
      <c r="E35" s="27" t="s">
        <v>2941</v>
      </c>
      <c r="F35" s="28" t="s">
        <v>254</v>
      </c>
      <c r="G35" s="29">
        <v>247.85499999999999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52">
      <c r="A37" s="1" t="s">
        <v>229</v>
      </c>
      <c r="E37" s="32" t="s">
        <v>3408</v>
      </c>
    </row>
    <row r="38" ht="250">
      <c r="A38" s="1" t="s">
        <v>231</v>
      </c>
      <c r="E38" s="27" t="s">
        <v>2943</v>
      </c>
    </row>
    <row r="39">
      <c r="A39" s="1" t="s">
        <v>221</v>
      </c>
      <c r="B39" s="1">
        <v>8</v>
      </c>
      <c r="C39" s="26" t="s">
        <v>3409</v>
      </c>
      <c r="D39" t="s">
        <v>3398</v>
      </c>
      <c r="E39" s="27" t="s">
        <v>3410</v>
      </c>
      <c r="F39" s="28" t="s">
        <v>254</v>
      </c>
      <c r="G39" s="29">
        <v>15.198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52">
      <c r="A41" s="1" t="s">
        <v>229</v>
      </c>
      <c r="E41" s="32" t="s">
        <v>3411</v>
      </c>
    </row>
    <row r="42" ht="325">
      <c r="A42" s="1" t="s">
        <v>231</v>
      </c>
      <c r="E42" s="27" t="s">
        <v>3412</v>
      </c>
    </row>
    <row r="43">
      <c r="A43" s="1" t="s">
        <v>221</v>
      </c>
      <c r="B43" s="1">
        <v>9</v>
      </c>
      <c r="C43" s="26" t="s">
        <v>3413</v>
      </c>
      <c r="D43" t="s">
        <v>3398</v>
      </c>
      <c r="E43" s="27" t="s">
        <v>3414</v>
      </c>
      <c r="F43" s="28" t="s">
        <v>903</v>
      </c>
      <c r="G43" s="29">
        <v>50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3415</v>
      </c>
    </row>
    <row r="46" ht="62.5">
      <c r="A46" s="1" t="s">
        <v>231</v>
      </c>
      <c r="E46" s="27" t="s">
        <v>3416</v>
      </c>
    </row>
    <row r="47" ht="13">
      <c r="A47" s="1" t="s">
        <v>218</v>
      </c>
      <c r="C47" s="22" t="s">
        <v>975</v>
      </c>
      <c r="E47" s="23" t="s">
        <v>2952</v>
      </c>
      <c r="L47" s="24">
        <f>SUMIFS(L48:L67,A48:A67,"P")</f>
        <v>0</v>
      </c>
      <c r="M47" s="24">
        <f>SUMIFS(M48:M67,A48:A67,"P")</f>
        <v>0</v>
      </c>
      <c r="N47" s="25"/>
    </row>
    <row r="48">
      <c r="A48" s="1" t="s">
        <v>221</v>
      </c>
      <c r="B48" s="1">
        <v>10</v>
      </c>
      <c r="C48" s="26" t="s">
        <v>3417</v>
      </c>
      <c r="D48" t="s">
        <v>3398</v>
      </c>
      <c r="E48" s="27" t="s">
        <v>3418</v>
      </c>
      <c r="F48" s="28" t="s">
        <v>260</v>
      </c>
      <c r="G48" s="29">
        <v>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3419</v>
      </c>
    </row>
    <row r="51" ht="87.5">
      <c r="A51" s="1" t="s">
        <v>231</v>
      </c>
      <c r="E51" s="27" t="s">
        <v>3420</v>
      </c>
    </row>
    <row r="52">
      <c r="A52" s="1" t="s">
        <v>221</v>
      </c>
      <c r="B52" s="1">
        <v>11</v>
      </c>
      <c r="C52" s="26" t="s">
        <v>3421</v>
      </c>
      <c r="D52" t="s">
        <v>3398</v>
      </c>
      <c r="E52" s="27" t="s">
        <v>3422</v>
      </c>
      <c r="F52" s="28" t="s">
        <v>254</v>
      </c>
      <c r="G52" s="29">
        <v>1.2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52">
      <c r="A54" s="1" t="s">
        <v>229</v>
      </c>
      <c r="E54" s="32" t="s">
        <v>3423</v>
      </c>
    </row>
    <row r="55" ht="100">
      <c r="A55" s="1" t="s">
        <v>231</v>
      </c>
      <c r="E55" s="27" t="s">
        <v>3424</v>
      </c>
    </row>
    <row r="56">
      <c r="A56" s="1" t="s">
        <v>221</v>
      </c>
      <c r="B56" s="1">
        <v>12</v>
      </c>
      <c r="C56" s="26" t="s">
        <v>3425</v>
      </c>
      <c r="D56" t="s">
        <v>3398</v>
      </c>
      <c r="E56" s="27" t="s">
        <v>3426</v>
      </c>
      <c r="F56" s="28" t="s">
        <v>271</v>
      </c>
      <c r="G56" s="29">
        <v>18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3427</v>
      </c>
    </row>
    <row r="59" ht="150">
      <c r="A59" s="1" t="s">
        <v>231</v>
      </c>
      <c r="E59" s="27" t="s">
        <v>3428</v>
      </c>
    </row>
    <row r="60">
      <c r="A60" s="1" t="s">
        <v>221</v>
      </c>
      <c r="B60" s="1">
        <v>13</v>
      </c>
      <c r="C60" s="26" t="s">
        <v>3429</v>
      </c>
      <c r="D60" t="s">
        <v>3398</v>
      </c>
      <c r="E60" s="27" t="s">
        <v>3430</v>
      </c>
      <c r="F60" s="28" t="s">
        <v>254</v>
      </c>
      <c r="G60" s="29">
        <v>2.415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3431</v>
      </c>
    </row>
    <row r="63" ht="375">
      <c r="A63" s="1" t="s">
        <v>231</v>
      </c>
      <c r="E63" s="27" t="s">
        <v>3432</v>
      </c>
    </row>
    <row r="64">
      <c r="A64" s="1" t="s">
        <v>221</v>
      </c>
      <c r="B64" s="1">
        <v>14</v>
      </c>
      <c r="C64" s="26" t="s">
        <v>3433</v>
      </c>
      <c r="D64" t="s">
        <v>3398</v>
      </c>
      <c r="E64" s="27" t="s">
        <v>3434</v>
      </c>
      <c r="F64" s="28" t="s">
        <v>225</v>
      </c>
      <c r="G64" s="29">
        <v>0.254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52">
      <c r="A66" s="1" t="s">
        <v>229</v>
      </c>
      <c r="E66" s="32" t="s">
        <v>3435</v>
      </c>
    </row>
    <row r="67" ht="300">
      <c r="A67" s="1" t="s">
        <v>231</v>
      </c>
      <c r="E67" s="27" t="s">
        <v>3436</v>
      </c>
    </row>
    <row r="68" ht="13">
      <c r="A68" s="1" t="s">
        <v>218</v>
      </c>
      <c r="C68" s="22" t="s">
        <v>2707</v>
      </c>
      <c r="E68" s="23" t="s">
        <v>3003</v>
      </c>
      <c r="L68" s="24">
        <f>SUMIFS(L69:L92,A69:A92,"P")</f>
        <v>0</v>
      </c>
      <c r="M68" s="24">
        <f>SUMIFS(M69:M92,A69:A92,"P")</f>
        <v>0</v>
      </c>
      <c r="N68" s="25"/>
    </row>
    <row r="69">
      <c r="A69" s="1" t="s">
        <v>221</v>
      </c>
      <c r="B69" s="1">
        <v>15</v>
      </c>
      <c r="C69" s="26" t="s">
        <v>3437</v>
      </c>
      <c r="D69" t="s">
        <v>3398</v>
      </c>
      <c r="E69" s="27" t="s">
        <v>3438</v>
      </c>
      <c r="F69" s="28" t="s">
        <v>254</v>
      </c>
      <c r="G69" s="29">
        <v>1.8899999999999999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255</v>
      </c>
      <c r="O69" s="31">
        <f>M69*AA69</f>
        <v>0</v>
      </c>
      <c r="P69" s="1">
        <v>3</v>
      </c>
      <c r="AA69" s="1">
        <f>IF(P69=1,$O$3,IF(P69=2,$O$4,$O$5))</f>
        <v>0</v>
      </c>
    </row>
    <row r="70">
      <c r="A70" s="1" t="s">
        <v>227</v>
      </c>
      <c r="E70" s="27" t="s">
        <v>252</v>
      </c>
    </row>
    <row r="71" ht="39">
      <c r="A71" s="1" t="s">
        <v>229</v>
      </c>
      <c r="E71" s="32" t="s">
        <v>3439</v>
      </c>
    </row>
    <row r="72" ht="362.5">
      <c r="A72" s="1" t="s">
        <v>231</v>
      </c>
      <c r="E72" s="27" t="s">
        <v>1335</v>
      </c>
    </row>
    <row r="73">
      <c r="A73" s="1" t="s">
        <v>221</v>
      </c>
      <c r="B73" s="1">
        <v>16</v>
      </c>
      <c r="C73" s="26" t="s">
        <v>3440</v>
      </c>
      <c r="D73" t="s">
        <v>3398</v>
      </c>
      <c r="E73" s="27" t="s">
        <v>3441</v>
      </c>
      <c r="F73" s="28" t="s">
        <v>254</v>
      </c>
      <c r="G73" s="29">
        <v>7.2329999999999997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">
      <c r="A75" s="1" t="s">
        <v>229</v>
      </c>
      <c r="E75" s="32" t="s">
        <v>3442</v>
      </c>
    </row>
    <row r="76" ht="362.5">
      <c r="A76" s="1" t="s">
        <v>231</v>
      </c>
      <c r="E76" s="27" t="s">
        <v>1335</v>
      </c>
    </row>
    <row r="77">
      <c r="A77" s="1" t="s">
        <v>221</v>
      </c>
      <c r="B77" s="1">
        <v>17</v>
      </c>
      <c r="C77" s="26" t="s">
        <v>3443</v>
      </c>
      <c r="D77" t="s">
        <v>3398</v>
      </c>
      <c r="E77" s="27" t="s">
        <v>3444</v>
      </c>
      <c r="F77" s="28" t="s">
        <v>254</v>
      </c>
      <c r="G77" s="29">
        <v>4.7300000000000004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252</v>
      </c>
    </row>
    <row r="79" ht="52">
      <c r="A79" s="1" t="s">
        <v>229</v>
      </c>
      <c r="E79" s="32" t="s">
        <v>3445</v>
      </c>
    </row>
    <row r="80" ht="75">
      <c r="A80" s="1" t="s">
        <v>231</v>
      </c>
      <c r="E80" s="27" t="s">
        <v>2289</v>
      </c>
    </row>
    <row r="81">
      <c r="A81" s="1" t="s">
        <v>221</v>
      </c>
      <c r="B81" s="1">
        <v>18</v>
      </c>
      <c r="C81" s="26" t="s">
        <v>3446</v>
      </c>
      <c r="D81" t="s">
        <v>3398</v>
      </c>
      <c r="E81" s="27" t="s">
        <v>3447</v>
      </c>
      <c r="F81" s="28" t="s">
        <v>254</v>
      </c>
      <c r="G81" s="29">
        <v>28.079999999999998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">
      <c r="A83" s="1" t="s">
        <v>229</v>
      </c>
      <c r="E83" s="32" t="s">
        <v>3448</v>
      </c>
    </row>
    <row r="84" ht="75">
      <c r="A84" s="1" t="s">
        <v>231</v>
      </c>
      <c r="E84" s="27" t="s">
        <v>3449</v>
      </c>
    </row>
    <row r="85">
      <c r="A85" s="1" t="s">
        <v>221</v>
      </c>
      <c r="B85" s="1">
        <v>19</v>
      </c>
      <c r="C85" s="26" t="s">
        <v>3450</v>
      </c>
      <c r="D85" t="s">
        <v>3398</v>
      </c>
      <c r="E85" s="27" t="s">
        <v>3451</v>
      </c>
      <c r="F85" s="28" t="s">
        <v>254</v>
      </c>
      <c r="G85" s="29">
        <v>51.700000000000003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39">
      <c r="A87" s="1" t="s">
        <v>229</v>
      </c>
      <c r="E87" s="32" t="s">
        <v>3452</v>
      </c>
    </row>
    <row r="88" ht="62.5">
      <c r="A88" s="1" t="s">
        <v>231</v>
      </c>
      <c r="E88" s="27" t="s">
        <v>3453</v>
      </c>
    </row>
    <row r="89">
      <c r="A89" s="1" t="s">
        <v>221</v>
      </c>
      <c r="B89" s="1">
        <v>20</v>
      </c>
      <c r="C89" s="26" t="s">
        <v>3013</v>
      </c>
      <c r="D89" t="s">
        <v>3398</v>
      </c>
      <c r="E89" s="27" t="s">
        <v>3014</v>
      </c>
      <c r="F89" s="28" t="s">
        <v>254</v>
      </c>
      <c r="G89" s="29">
        <v>1.2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">
      <c r="A91" s="1" t="s">
        <v>229</v>
      </c>
      <c r="E91" s="32" t="s">
        <v>3454</v>
      </c>
    </row>
    <row r="92" ht="112.5">
      <c r="A92" s="1" t="s">
        <v>231</v>
      </c>
      <c r="E92" s="27" t="s">
        <v>3016</v>
      </c>
    </row>
    <row r="93" ht="13">
      <c r="A93" s="1" t="s">
        <v>218</v>
      </c>
      <c r="C93" s="22" t="s">
        <v>2790</v>
      </c>
      <c r="E93" s="23" t="s">
        <v>2791</v>
      </c>
      <c r="L93" s="24">
        <f>SUMIFS(L94:L97,A94:A97,"P")</f>
        <v>0</v>
      </c>
      <c r="M93" s="24">
        <f>SUMIFS(M94:M97,A94:A97,"P")</f>
        <v>0</v>
      </c>
      <c r="N93" s="25"/>
    </row>
    <row r="94" ht="25">
      <c r="A94" s="1" t="s">
        <v>221</v>
      </c>
      <c r="B94" s="1">
        <v>21</v>
      </c>
      <c r="C94" s="26" t="s">
        <v>3455</v>
      </c>
      <c r="D94" t="s">
        <v>3392</v>
      </c>
      <c r="E94" s="27" t="s">
        <v>3456</v>
      </c>
      <c r="F94" s="28" t="s">
        <v>903</v>
      </c>
      <c r="G94" s="29">
        <v>362.56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">
      <c r="A96" s="1" t="s">
        <v>229</v>
      </c>
      <c r="E96" s="32" t="s">
        <v>3457</v>
      </c>
    </row>
    <row r="97" ht="175">
      <c r="A97" s="1" t="s">
        <v>231</v>
      </c>
      <c r="E97" s="27" t="s">
        <v>3458</v>
      </c>
    </row>
    <row r="98" ht="13">
      <c r="A98" s="1" t="s">
        <v>218</v>
      </c>
      <c r="C98" s="22" t="s">
        <v>3182</v>
      </c>
      <c r="E98" s="23" t="s">
        <v>3459</v>
      </c>
      <c r="L98" s="24">
        <f>SUMIFS(L99:L114,A99:A114,"P")</f>
        <v>0</v>
      </c>
      <c r="M98" s="24">
        <f>SUMIFS(M99:M114,A99:A114,"P")</f>
        <v>0</v>
      </c>
      <c r="N98" s="25"/>
    </row>
    <row r="99" ht="25">
      <c r="A99" s="1" t="s">
        <v>221</v>
      </c>
      <c r="B99" s="1">
        <v>22</v>
      </c>
      <c r="C99" s="26" t="s">
        <v>3460</v>
      </c>
      <c r="D99" t="s">
        <v>3398</v>
      </c>
      <c r="E99" s="27" t="s">
        <v>3461</v>
      </c>
      <c r="F99" s="28" t="s">
        <v>903</v>
      </c>
      <c r="G99" s="29">
        <v>2.48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">
      <c r="A101" s="1" t="s">
        <v>229</v>
      </c>
      <c r="E101" s="32" t="s">
        <v>3462</v>
      </c>
    </row>
    <row r="102" ht="100">
      <c r="A102" s="1" t="s">
        <v>231</v>
      </c>
      <c r="E102" s="27" t="s">
        <v>3463</v>
      </c>
    </row>
    <row r="103" ht="25">
      <c r="A103" s="1" t="s">
        <v>221</v>
      </c>
      <c r="B103" s="1">
        <v>23</v>
      </c>
      <c r="C103" s="26" t="s">
        <v>3464</v>
      </c>
      <c r="D103" t="s">
        <v>3398</v>
      </c>
      <c r="E103" s="27" t="s">
        <v>3465</v>
      </c>
      <c r="F103" s="28" t="s">
        <v>903</v>
      </c>
      <c r="G103" s="29">
        <v>7.2510000000000003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">
      <c r="A105" s="1" t="s">
        <v>229</v>
      </c>
      <c r="E105" s="32" t="s">
        <v>3466</v>
      </c>
    </row>
    <row r="106" ht="100">
      <c r="A106" s="1" t="s">
        <v>231</v>
      </c>
      <c r="E106" s="27" t="s">
        <v>3463</v>
      </c>
    </row>
    <row r="107">
      <c r="A107" s="1" t="s">
        <v>221</v>
      </c>
      <c r="B107" s="1">
        <v>24</v>
      </c>
      <c r="C107" s="26" t="s">
        <v>3467</v>
      </c>
      <c r="D107" t="s">
        <v>3398</v>
      </c>
      <c r="E107" s="27" t="s">
        <v>3468</v>
      </c>
      <c r="F107" s="28" t="s">
        <v>903</v>
      </c>
      <c r="G107" s="29">
        <v>142.12799999999999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52">
      <c r="A109" s="1" t="s">
        <v>229</v>
      </c>
      <c r="E109" s="32" t="s">
        <v>3469</v>
      </c>
    </row>
    <row r="110" ht="100">
      <c r="A110" s="1" t="s">
        <v>231</v>
      </c>
      <c r="E110" s="27" t="s">
        <v>3463</v>
      </c>
    </row>
    <row r="111">
      <c r="A111" s="1" t="s">
        <v>221</v>
      </c>
      <c r="B111" s="1">
        <v>25</v>
      </c>
      <c r="C111" s="26" t="s">
        <v>3470</v>
      </c>
      <c r="D111" t="s">
        <v>3398</v>
      </c>
      <c r="E111" s="27" t="s">
        <v>3471</v>
      </c>
      <c r="F111" s="28" t="s">
        <v>903</v>
      </c>
      <c r="G111" s="29">
        <v>127.626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65">
      <c r="A113" s="1" t="s">
        <v>229</v>
      </c>
      <c r="E113" s="32" t="s">
        <v>3472</v>
      </c>
    </row>
    <row r="114" ht="100">
      <c r="A114" s="1" t="s">
        <v>231</v>
      </c>
      <c r="E114" s="27" t="s">
        <v>3463</v>
      </c>
    </row>
    <row r="115" ht="13">
      <c r="A115" s="1" t="s">
        <v>218</v>
      </c>
      <c r="C115" s="22" t="s">
        <v>267</v>
      </c>
      <c r="E115" s="23" t="s">
        <v>268</v>
      </c>
      <c r="L115" s="24">
        <f>SUMIFS(L116:L131,A116:A131,"P")</f>
        <v>0</v>
      </c>
      <c r="M115" s="24">
        <f>SUMIFS(M116:M131,A116:A131,"P")</f>
        <v>0</v>
      </c>
      <c r="N115" s="25"/>
    </row>
    <row r="116" ht="25">
      <c r="A116" s="1" t="s">
        <v>221</v>
      </c>
      <c r="B116" s="1">
        <v>26</v>
      </c>
      <c r="C116" s="26" t="s">
        <v>3473</v>
      </c>
      <c r="D116" t="s">
        <v>3398</v>
      </c>
      <c r="E116" s="27" t="s">
        <v>3474</v>
      </c>
      <c r="F116" s="28" t="s">
        <v>903</v>
      </c>
      <c r="G116" s="29">
        <v>2.5600000000000001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39">
      <c r="A118" s="1" t="s">
        <v>229</v>
      </c>
      <c r="E118" s="32" t="s">
        <v>3475</v>
      </c>
    </row>
    <row r="119" ht="200">
      <c r="A119" s="1" t="s">
        <v>231</v>
      </c>
      <c r="E119" s="27" t="s">
        <v>3476</v>
      </c>
    </row>
    <row r="120">
      <c r="A120" s="1" t="s">
        <v>221</v>
      </c>
      <c r="B120" s="1">
        <v>27</v>
      </c>
      <c r="C120" s="26" t="s">
        <v>3477</v>
      </c>
      <c r="D120" t="s">
        <v>3398</v>
      </c>
      <c r="E120" s="27" t="s">
        <v>3478</v>
      </c>
      <c r="F120" s="28" t="s">
        <v>903</v>
      </c>
      <c r="G120" s="29">
        <v>1.8129999999999999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52">
      <c r="A122" s="1" t="s">
        <v>229</v>
      </c>
      <c r="E122" s="32" t="s">
        <v>3479</v>
      </c>
    </row>
    <row r="123" ht="212.5">
      <c r="A123" s="1" t="s">
        <v>231</v>
      </c>
      <c r="E123" s="27" t="s">
        <v>3480</v>
      </c>
    </row>
    <row r="124" ht="25">
      <c r="A124" s="1" t="s">
        <v>221</v>
      </c>
      <c r="B124" s="1">
        <v>28</v>
      </c>
      <c r="C124" s="26" t="s">
        <v>3481</v>
      </c>
      <c r="D124" t="s">
        <v>3398</v>
      </c>
      <c r="E124" s="27" t="s">
        <v>3482</v>
      </c>
      <c r="F124" s="28" t="s">
        <v>903</v>
      </c>
      <c r="G124" s="29">
        <v>175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">
      <c r="A126" s="1" t="s">
        <v>229</v>
      </c>
      <c r="E126" s="32" t="s">
        <v>3483</v>
      </c>
    </row>
    <row r="127" ht="212.5">
      <c r="A127" s="1" t="s">
        <v>231</v>
      </c>
      <c r="E127" s="27" t="s">
        <v>3480</v>
      </c>
    </row>
    <row r="128">
      <c r="A128" s="1" t="s">
        <v>221</v>
      </c>
      <c r="B128" s="1">
        <v>29</v>
      </c>
      <c r="C128" s="26" t="s">
        <v>3484</v>
      </c>
      <c r="D128" t="s">
        <v>3398</v>
      </c>
      <c r="E128" s="27" t="s">
        <v>3485</v>
      </c>
      <c r="F128" s="28" t="s">
        <v>903</v>
      </c>
      <c r="G128" s="29">
        <v>175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">
      <c r="A130" s="1" t="s">
        <v>229</v>
      </c>
      <c r="E130" s="32" t="s">
        <v>3486</v>
      </c>
    </row>
    <row r="131" ht="62.5">
      <c r="A131" s="1" t="s">
        <v>231</v>
      </c>
      <c r="E131" s="27" t="s">
        <v>3487</v>
      </c>
    </row>
    <row r="132" ht="13">
      <c r="A132" s="1" t="s">
        <v>218</v>
      </c>
      <c r="C132" s="22" t="s">
        <v>3044</v>
      </c>
      <c r="E132" s="23" t="s">
        <v>3045</v>
      </c>
      <c r="L132" s="24">
        <f>SUMIFS(L133:L140,A133:A140,"P")</f>
        <v>0</v>
      </c>
      <c r="M132" s="24">
        <f>SUMIFS(M133:M140,A133:A140,"P")</f>
        <v>0</v>
      </c>
      <c r="N132" s="25"/>
    </row>
    <row r="133">
      <c r="A133" s="1" t="s">
        <v>221</v>
      </c>
      <c r="B133" s="1">
        <v>30</v>
      </c>
      <c r="C133" s="26" t="s">
        <v>3488</v>
      </c>
      <c r="D133" t="s">
        <v>3398</v>
      </c>
      <c r="E133" s="27" t="s">
        <v>3489</v>
      </c>
      <c r="F133" s="28" t="s">
        <v>260</v>
      </c>
      <c r="G133" s="29">
        <v>10.630000000000001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52">
      <c r="A135" s="1" t="s">
        <v>229</v>
      </c>
      <c r="E135" s="32" t="s">
        <v>3490</v>
      </c>
    </row>
    <row r="136" ht="250">
      <c r="A136" s="1" t="s">
        <v>231</v>
      </c>
      <c r="E136" s="27" t="s">
        <v>3491</v>
      </c>
    </row>
    <row r="137">
      <c r="A137" s="1" t="s">
        <v>221</v>
      </c>
      <c r="B137" s="1">
        <v>31</v>
      </c>
      <c r="C137" s="26" t="s">
        <v>3492</v>
      </c>
      <c r="D137" t="s">
        <v>3398</v>
      </c>
      <c r="E137" s="27" t="s">
        <v>3493</v>
      </c>
      <c r="F137" s="28" t="s">
        <v>260</v>
      </c>
      <c r="G137" s="29">
        <v>32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39">
      <c r="A139" s="1" t="s">
        <v>229</v>
      </c>
      <c r="E139" s="32" t="s">
        <v>3494</v>
      </c>
    </row>
    <row r="140" ht="250">
      <c r="A140" s="1" t="s">
        <v>231</v>
      </c>
      <c r="E140" s="27" t="s">
        <v>3491</v>
      </c>
    </row>
    <row r="141" ht="13">
      <c r="A141" s="1" t="s">
        <v>218</v>
      </c>
      <c r="C141" s="22" t="s">
        <v>2852</v>
      </c>
      <c r="E141" s="23" t="s">
        <v>2853</v>
      </c>
      <c r="L141" s="24">
        <f>SUMIFS(L142:L173,A142:A173,"P")</f>
        <v>0</v>
      </c>
      <c r="M141" s="24">
        <f>SUMIFS(M142:M173,A142:A173,"P")</f>
        <v>0</v>
      </c>
      <c r="N141" s="25"/>
    </row>
    <row r="142">
      <c r="A142" s="1" t="s">
        <v>221</v>
      </c>
      <c r="B142" s="1">
        <v>32</v>
      </c>
      <c r="C142" s="26" t="s">
        <v>3495</v>
      </c>
      <c r="D142" t="s">
        <v>3398</v>
      </c>
      <c r="E142" s="27" t="s">
        <v>3496</v>
      </c>
      <c r="F142" s="28" t="s">
        <v>260</v>
      </c>
      <c r="G142" s="29">
        <v>332.25200000000001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39">
      <c r="A144" s="1" t="s">
        <v>229</v>
      </c>
      <c r="E144" s="32" t="s">
        <v>3497</v>
      </c>
    </row>
    <row r="145" ht="75">
      <c r="A145" s="1" t="s">
        <v>231</v>
      </c>
      <c r="E145" s="27" t="s">
        <v>3195</v>
      </c>
    </row>
    <row r="146">
      <c r="A146" s="1" t="s">
        <v>221</v>
      </c>
      <c r="B146" s="1">
        <v>33</v>
      </c>
      <c r="C146" s="26" t="s">
        <v>3498</v>
      </c>
      <c r="D146" t="s">
        <v>3398</v>
      </c>
      <c r="E146" s="27" t="s">
        <v>3499</v>
      </c>
      <c r="F146" s="28" t="s">
        <v>903</v>
      </c>
      <c r="G146" s="29">
        <v>100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39">
      <c r="A148" s="1" t="s">
        <v>229</v>
      </c>
      <c r="E148" s="32" t="s">
        <v>3500</v>
      </c>
    </row>
    <row r="149" ht="75">
      <c r="A149" s="1" t="s">
        <v>231</v>
      </c>
      <c r="E149" s="27" t="s">
        <v>3501</v>
      </c>
    </row>
    <row r="150">
      <c r="A150" s="1" t="s">
        <v>221</v>
      </c>
      <c r="B150" s="1">
        <v>34</v>
      </c>
      <c r="C150" s="26" t="s">
        <v>3502</v>
      </c>
      <c r="D150" t="s">
        <v>3398</v>
      </c>
      <c r="E150" s="27" t="s">
        <v>3503</v>
      </c>
      <c r="F150" s="28" t="s">
        <v>254</v>
      </c>
      <c r="G150" s="29">
        <v>0.5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39">
      <c r="A152" s="1" t="s">
        <v>229</v>
      </c>
      <c r="E152" s="32" t="s">
        <v>3504</v>
      </c>
    </row>
    <row r="153" ht="409.5">
      <c r="A153" s="1" t="s">
        <v>231</v>
      </c>
      <c r="E153" s="27" t="s">
        <v>3505</v>
      </c>
    </row>
    <row r="154">
      <c r="A154" s="1" t="s">
        <v>221</v>
      </c>
      <c r="B154" s="1">
        <v>35</v>
      </c>
      <c r="C154" s="26" t="s">
        <v>3506</v>
      </c>
      <c r="D154" t="s">
        <v>3398</v>
      </c>
      <c r="E154" s="27" t="s">
        <v>3507</v>
      </c>
      <c r="F154" s="28" t="s">
        <v>903</v>
      </c>
      <c r="G154" s="29">
        <v>486.56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52">
      <c r="A156" s="1" t="s">
        <v>229</v>
      </c>
      <c r="E156" s="32" t="s">
        <v>3508</v>
      </c>
    </row>
    <row r="157" ht="62.5">
      <c r="A157" s="1" t="s">
        <v>231</v>
      </c>
      <c r="E157" s="27" t="s">
        <v>3509</v>
      </c>
    </row>
    <row r="158">
      <c r="A158" s="1" t="s">
        <v>221</v>
      </c>
      <c r="B158" s="1">
        <v>36</v>
      </c>
      <c r="C158" s="26" t="s">
        <v>3510</v>
      </c>
      <c r="D158" t="s">
        <v>3398</v>
      </c>
      <c r="E158" s="27" t="s">
        <v>3511</v>
      </c>
      <c r="F158" s="28" t="s">
        <v>903</v>
      </c>
      <c r="G158" s="29">
        <v>3.6259999999999999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52">
      <c r="A160" s="1" t="s">
        <v>229</v>
      </c>
      <c r="E160" s="32" t="s">
        <v>3512</v>
      </c>
    </row>
    <row r="161" ht="62.5">
      <c r="A161" s="1" t="s">
        <v>231</v>
      </c>
      <c r="E161" s="27" t="s">
        <v>3509</v>
      </c>
    </row>
    <row r="162">
      <c r="A162" s="1" t="s">
        <v>221</v>
      </c>
      <c r="B162" s="1">
        <v>37</v>
      </c>
      <c r="C162" s="26" t="s">
        <v>3513</v>
      </c>
      <c r="D162" t="s">
        <v>3398</v>
      </c>
      <c r="E162" s="27" t="s">
        <v>3514</v>
      </c>
      <c r="F162" s="28" t="s">
        <v>254</v>
      </c>
      <c r="G162" s="29">
        <v>20.800000000000001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39">
      <c r="A164" s="1" t="s">
        <v>229</v>
      </c>
      <c r="E164" s="32" t="s">
        <v>3515</v>
      </c>
    </row>
    <row r="165" ht="112.5">
      <c r="A165" s="1" t="s">
        <v>231</v>
      </c>
      <c r="E165" s="27" t="s">
        <v>3516</v>
      </c>
    </row>
    <row r="166">
      <c r="A166" s="1" t="s">
        <v>221</v>
      </c>
      <c r="B166" s="1">
        <v>38</v>
      </c>
      <c r="C166" s="26" t="s">
        <v>3517</v>
      </c>
      <c r="D166" t="s">
        <v>3398</v>
      </c>
      <c r="E166" s="27" t="s">
        <v>3518</v>
      </c>
      <c r="F166" s="28" t="s">
        <v>260</v>
      </c>
      <c r="G166" s="29">
        <v>40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52">
      <c r="A168" s="1" t="s">
        <v>229</v>
      </c>
      <c r="E168" s="32" t="s">
        <v>3519</v>
      </c>
    </row>
    <row r="169" ht="87.5">
      <c r="A169" s="1" t="s">
        <v>231</v>
      </c>
      <c r="E169" s="27" t="s">
        <v>3520</v>
      </c>
    </row>
    <row r="170">
      <c r="A170" s="1" t="s">
        <v>221</v>
      </c>
      <c r="B170" s="1">
        <v>39</v>
      </c>
      <c r="C170" s="26" t="s">
        <v>3521</v>
      </c>
      <c r="D170" t="s">
        <v>3398</v>
      </c>
      <c r="E170" s="27" t="s">
        <v>3522</v>
      </c>
      <c r="F170" s="28" t="s">
        <v>903</v>
      </c>
      <c r="G170" s="29">
        <v>118.128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65">
      <c r="A172" s="1" t="s">
        <v>229</v>
      </c>
      <c r="E172" s="32" t="s">
        <v>3523</v>
      </c>
    </row>
    <row r="173" ht="87.5">
      <c r="A173" s="1" t="s">
        <v>231</v>
      </c>
      <c r="E173" s="27" t="s">
        <v>3524</v>
      </c>
    </row>
    <row r="174" ht="13">
      <c r="A174" s="1" t="s">
        <v>218</v>
      </c>
      <c r="C174" s="22" t="s">
        <v>3525</v>
      </c>
      <c r="E174" s="23" t="s">
        <v>3526</v>
      </c>
      <c r="L174" s="24">
        <f>SUMIFS(L175:L186,A175:A186,"P")</f>
        <v>0</v>
      </c>
      <c r="M174" s="24">
        <f>SUMIFS(M175:M186,A175:A186,"P")</f>
        <v>0</v>
      </c>
      <c r="N174" s="25"/>
    </row>
    <row r="175" ht="37.5">
      <c r="A175" s="1" t="s">
        <v>221</v>
      </c>
      <c r="B175" s="1">
        <v>40</v>
      </c>
      <c r="C175" s="26" t="s">
        <v>222</v>
      </c>
      <c r="D175" t="s">
        <v>223</v>
      </c>
      <c r="E175" s="27" t="s">
        <v>224</v>
      </c>
      <c r="F175" s="28" t="s">
        <v>225</v>
      </c>
      <c r="G175" s="29">
        <v>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226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228</v>
      </c>
    </row>
    <row r="177" ht="39">
      <c r="A177" s="1" t="s">
        <v>229</v>
      </c>
      <c r="E177" s="32" t="s">
        <v>3527</v>
      </c>
    </row>
    <row r="178" ht="87.5">
      <c r="A178" s="1" t="s">
        <v>231</v>
      </c>
      <c r="E178" s="27" t="s">
        <v>232</v>
      </c>
    </row>
    <row r="179" ht="37.5">
      <c r="A179" s="1" t="s">
        <v>221</v>
      </c>
      <c r="B179" s="1">
        <v>41</v>
      </c>
      <c r="C179" s="26" t="s">
        <v>233</v>
      </c>
      <c r="D179" t="s">
        <v>234</v>
      </c>
      <c r="E179" s="27" t="s">
        <v>235</v>
      </c>
      <c r="F179" s="28" t="s">
        <v>225</v>
      </c>
      <c r="G179" s="29">
        <v>487.06999999999999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228</v>
      </c>
    </row>
    <row r="181" ht="65">
      <c r="A181" s="1" t="s">
        <v>229</v>
      </c>
      <c r="E181" s="32" t="s">
        <v>3528</v>
      </c>
    </row>
    <row r="182" ht="87.5">
      <c r="A182" s="1" t="s">
        <v>231</v>
      </c>
      <c r="E182" s="27" t="s">
        <v>232</v>
      </c>
    </row>
    <row r="183" ht="37.5">
      <c r="A183" s="1" t="s">
        <v>221</v>
      </c>
      <c r="B183" s="1">
        <v>42</v>
      </c>
      <c r="C183" s="26" t="s">
        <v>2498</v>
      </c>
      <c r="D183" t="s">
        <v>2499</v>
      </c>
      <c r="E183" s="27" t="s">
        <v>2500</v>
      </c>
      <c r="F183" s="28" t="s">
        <v>225</v>
      </c>
      <c r="G183" s="29">
        <v>0.090999999999999998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226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228</v>
      </c>
    </row>
    <row r="185" ht="39">
      <c r="A185" s="1" t="s">
        <v>229</v>
      </c>
      <c r="E185" s="32" t="s">
        <v>3529</v>
      </c>
    </row>
    <row r="186" ht="87.5">
      <c r="A186" s="1" t="s">
        <v>231</v>
      </c>
      <c r="E18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COUNTIFS(L8:L162,"=0",A8:A162,"P")+COUNTIFS(L8:L162,"",A8:A162,"P")+SUM(Q8:Q162)</f>
        <v>0</v>
      </c>
    </row>
    <row r="8" ht="13">
      <c r="A8" s="1" t="s">
        <v>216</v>
      </c>
      <c r="C8" s="22" t="s">
        <v>3530</v>
      </c>
      <c r="E8" s="23" t="s">
        <v>113</v>
      </c>
      <c r="L8" s="24">
        <f>L9+L18+L43+L72+L85+L98+L107+L120+L149</f>
        <v>0</v>
      </c>
      <c r="M8" s="24">
        <f>M9+M18+M43+M72+M85+M98+M107+M120+M149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3531</v>
      </c>
      <c r="D10" t="s">
        <v>3392</v>
      </c>
      <c r="E10" s="27" t="s">
        <v>3393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3394</v>
      </c>
    </row>
    <row r="13">
      <c r="A13" s="1" t="s">
        <v>231</v>
      </c>
      <c r="E13" s="27" t="s">
        <v>974</v>
      </c>
    </row>
    <row r="14">
      <c r="A14" s="1" t="s">
        <v>221</v>
      </c>
      <c r="B14" s="1">
        <v>2</v>
      </c>
      <c r="C14" s="26" t="s">
        <v>3532</v>
      </c>
      <c r="D14" t="s">
        <v>3392</v>
      </c>
      <c r="E14" s="27" t="s">
        <v>3396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3533</v>
      </c>
    </row>
    <row r="17">
      <c r="A17" s="1" t="s">
        <v>231</v>
      </c>
      <c r="E17" s="27" t="s">
        <v>910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SUMIFS(L19:L42,A19:A42,"P")</f>
        <v>0</v>
      </c>
      <c r="M18" s="24">
        <f>SUMIFS(M19:M42,A19:A42,"P")</f>
        <v>0</v>
      </c>
      <c r="N18" s="25"/>
    </row>
    <row r="19">
      <c r="A19" s="1" t="s">
        <v>221</v>
      </c>
      <c r="B19" s="1">
        <v>3</v>
      </c>
      <c r="C19" s="26" t="s">
        <v>3534</v>
      </c>
      <c r="D19" t="s">
        <v>3398</v>
      </c>
      <c r="E19" s="27" t="s">
        <v>3535</v>
      </c>
      <c r="F19" s="28" t="s">
        <v>254</v>
      </c>
      <c r="G19" s="29">
        <v>3.1989999999999998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3536</v>
      </c>
    </row>
    <row r="22" ht="125">
      <c r="A22" s="1" t="s">
        <v>231</v>
      </c>
      <c r="E22" s="27" t="s">
        <v>3537</v>
      </c>
    </row>
    <row r="23">
      <c r="A23" s="1" t="s">
        <v>221</v>
      </c>
      <c r="B23" s="1">
        <v>4</v>
      </c>
      <c r="C23" s="26" t="s">
        <v>3538</v>
      </c>
      <c r="D23" t="s">
        <v>3398</v>
      </c>
      <c r="E23" s="27" t="s">
        <v>3539</v>
      </c>
      <c r="F23" s="28" t="s">
        <v>254</v>
      </c>
      <c r="G23" s="29">
        <v>21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3540</v>
      </c>
    </row>
    <row r="26" ht="87.5">
      <c r="A26" s="1" t="s">
        <v>231</v>
      </c>
      <c r="E26" s="27" t="s">
        <v>3541</v>
      </c>
    </row>
    <row r="27">
      <c r="A27" s="1" t="s">
        <v>221</v>
      </c>
      <c r="B27" s="1">
        <v>5</v>
      </c>
      <c r="C27" s="26" t="s">
        <v>819</v>
      </c>
      <c r="D27" t="s">
        <v>3398</v>
      </c>
      <c r="E27" s="27" t="s">
        <v>820</v>
      </c>
      <c r="F27" s="28" t="s">
        <v>254</v>
      </c>
      <c r="G27" s="29">
        <v>713.75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3542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3404</v>
      </c>
      <c r="D31" t="s">
        <v>3398</v>
      </c>
      <c r="E31" s="27" t="s">
        <v>3405</v>
      </c>
      <c r="F31" s="28" t="s">
        <v>254</v>
      </c>
      <c r="G31" s="29">
        <v>734.75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3543</v>
      </c>
    </row>
    <row r="34" ht="212.5">
      <c r="A34" s="1" t="s">
        <v>231</v>
      </c>
      <c r="E34" s="27" t="s">
        <v>3407</v>
      </c>
    </row>
    <row r="35">
      <c r="A35" s="1" t="s">
        <v>221</v>
      </c>
      <c r="B35" s="1">
        <v>7</v>
      </c>
      <c r="C35" s="26" t="s">
        <v>2940</v>
      </c>
      <c r="D35" t="s">
        <v>3398</v>
      </c>
      <c r="E35" s="27" t="s">
        <v>2941</v>
      </c>
      <c r="F35" s="28" t="s">
        <v>254</v>
      </c>
      <c r="G35" s="29">
        <v>627.73000000000002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52">
      <c r="A37" s="1" t="s">
        <v>229</v>
      </c>
      <c r="E37" s="32" t="s">
        <v>3544</v>
      </c>
    </row>
    <row r="38" ht="250">
      <c r="A38" s="1" t="s">
        <v>231</v>
      </c>
      <c r="E38" s="27" t="s">
        <v>2943</v>
      </c>
    </row>
    <row r="39">
      <c r="A39" s="1" t="s">
        <v>221</v>
      </c>
      <c r="B39" s="1">
        <v>8</v>
      </c>
      <c r="C39" s="26" t="s">
        <v>3413</v>
      </c>
      <c r="D39" t="s">
        <v>3398</v>
      </c>
      <c r="E39" s="27" t="s">
        <v>3414</v>
      </c>
      <c r="F39" s="28" t="s">
        <v>903</v>
      </c>
      <c r="G39" s="29">
        <v>155.61099999999999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3545</v>
      </c>
    </row>
    <row r="42" ht="62.5">
      <c r="A42" s="1" t="s">
        <v>231</v>
      </c>
      <c r="E42" s="27" t="s">
        <v>3416</v>
      </c>
    </row>
    <row r="43" ht="13">
      <c r="A43" s="1" t="s">
        <v>218</v>
      </c>
      <c r="C43" s="22" t="s">
        <v>975</v>
      </c>
      <c r="E43" s="23" t="s">
        <v>2952</v>
      </c>
      <c r="L43" s="24">
        <f>SUMIFS(L44:L71,A44:A71,"P")</f>
        <v>0</v>
      </c>
      <c r="M43" s="24">
        <f>SUMIFS(M44:M71,A44:A71,"P")</f>
        <v>0</v>
      </c>
      <c r="N43" s="25"/>
    </row>
    <row r="44">
      <c r="A44" s="1" t="s">
        <v>221</v>
      </c>
      <c r="B44" s="1">
        <v>9</v>
      </c>
      <c r="C44" s="26" t="s">
        <v>3546</v>
      </c>
      <c r="D44" t="s">
        <v>3398</v>
      </c>
      <c r="E44" s="27" t="s">
        <v>3547</v>
      </c>
      <c r="F44" s="28" t="s">
        <v>254</v>
      </c>
      <c r="G44" s="29">
        <v>8.6829999999999998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3548</v>
      </c>
    </row>
    <row r="47" ht="362.5">
      <c r="A47" s="1" t="s">
        <v>231</v>
      </c>
      <c r="E47" s="27" t="s">
        <v>2980</v>
      </c>
    </row>
    <row r="48">
      <c r="A48" s="1" t="s">
        <v>221</v>
      </c>
      <c r="B48" s="1">
        <v>10</v>
      </c>
      <c r="C48" s="26" t="s">
        <v>2981</v>
      </c>
      <c r="D48" t="s">
        <v>3398</v>
      </c>
      <c r="E48" s="27" t="s">
        <v>2982</v>
      </c>
      <c r="F48" s="28" t="s">
        <v>225</v>
      </c>
      <c r="G48" s="29">
        <v>0.20999999999999999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3549</v>
      </c>
    </row>
    <row r="51" ht="300">
      <c r="A51" s="1" t="s">
        <v>231</v>
      </c>
      <c r="E51" s="27" t="s">
        <v>2984</v>
      </c>
    </row>
    <row r="52">
      <c r="A52" s="1" t="s">
        <v>221</v>
      </c>
      <c r="B52" s="1">
        <v>11</v>
      </c>
      <c r="C52" s="26" t="s">
        <v>3550</v>
      </c>
      <c r="D52" t="s">
        <v>3398</v>
      </c>
      <c r="E52" s="27" t="s">
        <v>3551</v>
      </c>
      <c r="F52" s="28" t="s">
        <v>225</v>
      </c>
      <c r="G52" s="29">
        <v>0.85299999999999998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3552</v>
      </c>
    </row>
    <row r="55" ht="300">
      <c r="A55" s="1" t="s">
        <v>231</v>
      </c>
      <c r="E55" s="27" t="s">
        <v>2984</v>
      </c>
    </row>
    <row r="56">
      <c r="A56" s="1" t="s">
        <v>221</v>
      </c>
      <c r="B56" s="1">
        <v>12</v>
      </c>
      <c r="C56" s="26" t="s">
        <v>3553</v>
      </c>
      <c r="D56" t="s">
        <v>3398</v>
      </c>
      <c r="E56" s="27" t="s">
        <v>3554</v>
      </c>
      <c r="F56" s="28" t="s">
        <v>271</v>
      </c>
      <c r="G56" s="29">
        <v>45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3555</v>
      </c>
    </row>
    <row r="59" ht="150">
      <c r="A59" s="1" t="s">
        <v>231</v>
      </c>
      <c r="E59" s="27" t="s">
        <v>3556</v>
      </c>
    </row>
    <row r="60">
      <c r="A60" s="1" t="s">
        <v>221</v>
      </c>
      <c r="B60" s="1">
        <v>13</v>
      </c>
      <c r="C60" s="26" t="s">
        <v>3557</v>
      </c>
      <c r="D60" t="s">
        <v>3398</v>
      </c>
      <c r="E60" s="27" t="s">
        <v>3558</v>
      </c>
      <c r="F60" s="28" t="s">
        <v>254</v>
      </c>
      <c r="G60" s="29">
        <v>10.223000000000001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3559</v>
      </c>
    </row>
    <row r="63" ht="375">
      <c r="A63" s="1" t="s">
        <v>231</v>
      </c>
      <c r="E63" s="27" t="s">
        <v>3432</v>
      </c>
    </row>
    <row r="64">
      <c r="A64" s="1" t="s">
        <v>221</v>
      </c>
      <c r="B64" s="1">
        <v>14</v>
      </c>
      <c r="C64" s="26" t="s">
        <v>3433</v>
      </c>
      <c r="D64" t="s">
        <v>3398</v>
      </c>
      <c r="E64" s="27" t="s">
        <v>3434</v>
      </c>
      <c r="F64" s="28" t="s">
        <v>225</v>
      </c>
      <c r="G64" s="29">
        <v>0.76300000000000001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3560</v>
      </c>
    </row>
    <row r="67" ht="300">
      <c r="A67" s="1" t="s">
        <v>231</v>
      </c>
      <c r="E67" s="27" t="s">
        <v>3436</v>
      </c>
    </row>
    <row r="68">
      <c r="A68" s="1" t="s">
        <v>221</v>
      </c>
      <c r="B68" s="1">
        <v>15</v>
      </c>
      <c r="C68" s="26" t="s">
        <v>3561</v>
      </c>
      <c r="D68" t="s">
        <v>3398</v>
      </c>
      <c r="E68" s="27" t="s">
        <v>3562</v>
      </c>
      <c r="F68" s="28" t="s">
        <v>903</v>
      </c>
      <c r="G68" s="29">
        <v>5.5679999999999996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3563</v>
      </c>
    </row>
    <row r="71" ht="150">
      <c r="A71" s="1" t="s">
        <v>231</v>
      </c>
      <c r="E71" s="27" t="s">
        <v>3564</v>
      </c>
    </row>
    <row r="72" ht="13">
      <c r="A72" s="1" t="s">
        <v>218</v>
      </c>
      <c r="C72" s="22" t="s">
        <v>1220</v>
      </c>
      <c r="E72" s="23" t="s">
        <v>2985</v>
      </c>
      <c r="L72" s="24">
        <f>SUMIFS(L73:L84,A73:A84,"P")</f>
        <v>0</v>
      </c>
      <c r="M72" s="24">
        <f>SUMIFS(M73:M84,A73:A84,"P")</f>
        <v>0</v>
      </c>
      <c r="N72" s="25"/>
    </row>
    <row r="73">
      <c r="A73" s="1" t="s">
        <v>221</v>
      </c>
      <c r="B73" s="1">
        <v>16</v>
      </c>
      <c r="C73" s="26" t="s">
        <v>3565</v>
      </c>
      <c r="D73" t="s">
        <v>3398</v>
      </c>
      <c r="E73" s="27" t="s">
        <v>3566</v>
      </c>
      <c r="F73" s="28" t="s">
        <v>254</v>
      </c>
      <c r="G73" s="29">
        <v>6.9820000000000002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">
      <c r="A75" s="1" t="s">
        <v>229</v>
      </c>
      <c r="E75" s="32" t="s">
        <v>3567</v>
      </c>
    </row>
    <row r="76" ht="362.5">
      <c r="A76" s="1" t="s">
        <v>231</v>
      </c>
      <c r="E76" s="27" t="s">
        <v>2980</v>
      </c>
    </row>
    <row r="77">
      <c r="A77" s="1" t="s">
        <v>221</v>
      </c>
      <c r="B77" s="1">
        <v>17</v>
      </c>
      <c r="C77" s="26" t="s">
        <v>3568</v>
      </c>
      <c r="D77" t="s">
        <v>3398</v>
      </c>
      <c r="E77" s="27" t="s">
        <v>3569</v>
      </c>
      <c r="F77" s="28" t="s">
        <v>225</v>
      </c>
      <c r="G77" s="29">
        <v>0.376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252</v>
      </c>
    </row>
    <row r="79" ht="39">
      <c r="A79" s="1" t="s">
        <v>229</v>
      </c>
      <c r="E79" s="32" t="s">
        <v>3570</v>
      </c>
    </row>
    <row r="80" ht="287.5">
      <c r="A80" s="1" t="s">
        <v>231</v>
      </c>
      <c r="E80" s="27" t="s">
        <v>3151</v>
      </c>
    </row>
    <row r="81">
      <c r="A81" s="1" t="s">
        <v>221</v>
      </c>
      <c r="B81" s="1">
        <v>18</v>
      </c>
      <c r="C81" s="26" t="s">
        <v>3571</v>
      </c>
      <c r="D81" t="s">
        <v>3398</v>
      </c>
      <c r="E81" s="27" t="s">
        <v>3572</v>
      </c>
      <c r="F81" s="28" t="s">
        <v>225</v>
      </c>
      <c r="G81" s="29">
        <v>0.71099999999999997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">
      <c r="A83" s="1" t="s">
        <v>229</v>
      </c>
      <c r="E83" s="32" t="s">
        <v>3573</v>
      </c>
    </row>
    <row r="84" ht="287.5">
      <c r="A84" s="1" t="s">
        <v>231</v>
      </c>
      <c r="E84" s="27" t="s">
        <v>3151</v>
      </c>
    </row>
    <row r="85" ht="13">
      <c r="A85" s="1" t="s">
        <v>218</v>
      </c>
      <c r="C85" s="22" t="s">
        <v>2707</v>
      </c>
      <c r="E85" s="23" t="s">
        <v>3003</v>
      </c>
      <c r="L85" s="24">
        <f>SUMIFS(L86:L97,A86:A97,"P")</f>
        <v>0</v>
      </c>
      <c r="M85" s="24">
        <f>SUMIFS(M86:M97,A86:A97,"P")</f>
        <v>0</v>
      </c>
      <c r="N85" s="25"/>
    </row>
    <row r="86">
      <c r="A86" s="1" t="s">
        <v>221</v>
      </c>
      <c r="B86" s="1">
        <v>19</v>
      </c>
      <c r="C86" s="26" t="s">
        <v>3004</v>
      </c>
      <c r="D86" t="s">
        <v>3398</v>
      </c>
      <c r="E86" s="27" t="s">
        <v>3005</v>
      </c>
      <c r="F86" s="28" t="s">
        <v>254</v>
      </c>
      <c r="G86" s="29">
        <v>4.6920000000000002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39">
      <c r="A88" s="1" t="s">
        <v>229</v>
      </c>
      <c r="E88" s="32" t="s">
        <v>3574</v>
      </c>
    </row>
    <row r="89" ht="362.5">
      <c r="A89" s="1" t="s">
        <v>231</v>
      </c>
      <c r="E89" s="27" t="s">
        <v>1335</v>
      </c>
    </row>
    <row r="90">
      <c r="A90" s="1" t="s">
        <v>221</v>
      </c>
      <c r="B90" s="1">
        <v>20</v>
      </c>
      <c r="C90" s="26" t="s">
        <v>3437</v>
      </c>
      <c r="D90" t="s">
        <v>3398</v>
      </c>
      <c r="E90" s="27" t="s">
        <v>3438</v>
      </c>
      <c r="F90" s="28" t="s">
        <v>254</v>
      </c>
      <c r="G90" s="29">
        <v>4.2789999999999999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52">
      <c r="A92" s="1" t="s">
        <v>229</v>
      </c>
      <c r="E92" s="32" t="s">
        <v>3575</v>
      </c>
    </row>
    <row r="93" ht="362.5">
      <c r="A93" s="1" t="s">
        <v>231</v>
      </c>
      <c r="E93" s="27" t="s">
        <v>1335</v>
      </c>
    </row>
    <row r="94">
      <c r="A94" s="1" t="s">
        <v>221</v>
      </c>
      <c r="B94" s="1">
        <v>21</v>
      </c>
      <c r="C94" s="26" t="s">
        <v>3013</v>
      </c>
      <c r="D94" t="s">
        <v>3398</v>
      </c>
      <c r="E94" s="27" t="s">
        <v>3014</v>
      </c>
      <c r="F94" s="28" t="s">
        <v>254</v>
      </c>
      <c r="G94" s="29">
        <v>8.4290000000000003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">
      <c r="A96" s="1" t="s">
        <v>229</v>
      </c>
      <c r="E96" s="32" t="s">
        <v>3576</v>
      </c>
    </row>
    <row r="97" ht="112.5">
      <c r="A97" s="1" t="s">
        <v>231</v>
      </c>
      <c r="E97" s="27" t="s">
        <v>3016</v>
      </c>
    </row>
    <row r="98" ht="13">
      <c r="A98" s="1" t="s">
        <v>218</v>
      </c>
      <c r="C98" s="22" t="s">
        <v>267</v>
      </c>
      <c r="E98" s="23" t="s">
        <v>268</v>
      </c>
      <c r="L98" s="24">
        <f>SUMIFS(L99:L106,A99:A106,"P")</f>
        <v>0</v>
      </c>
      <c r="M98" s="24">
        <f>SUMIFS(M99:M106,A99:A106,"P")</f>
        <v>0</v>
      </c>
      <c r="N98" s="25"/>
    </row>
    <row r="99" ht="25">
      <c r="A99" s="1" t="s">
        <v>221</v>
      </c>
      <c r="B99" s="1">
        <v>22</v>
      </c>
      <c r="C99" s="26" t="s">
        <v>3473</v>
      </c>
      <c r="D99" t="s">
        <v>3398</v>
      </c>
      <c r="E99" s="27" t="s">
        <v>3474</v>
      </c>
      <c r="F99" s="28" t="s">
        <v>903</v>
      </c>
      <c r="G99" s="29">
        <v>80.147000000000006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">
      <c r="A101" s="1" t="s">
        <v>229</v>
      </c>
      <c r="E101" s="32" t="s">
        <v>3577</v>
      </c>
    </row>
    <row r="102" ht="200">
      <c r="A102" s="1" t="s">
        <v>231</v>
      </c>
      <c r="E102" s="27" t="s">
        <v>3476</v>
      </c>
    </row>
    <row r="103" ht="25">
      <c r="A103" s="1" t="s">
        <v>221</v>
      </c>
      <c r="B103" s="1">
        <v>23</v>
      </c>
      <c r="C103" s="26" t="s">
        <v>3578</v>
      </c>
      <c r="D103" t="s">
        <v>3398</v>
      </c>
      <c r="E103" s="27" t="s">
        <v>3579</v>
      </c>
      <c r="F103" s="28" t="s">
        <v>903</v>
      </c>
      <c r="G103" s="29">
        <v>1.0249999999999999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">
      <c r="A105" s="1" t="s">
        <v>229</v>
      </c>
      <c r="E105" s="32" t="s">
        <v>3580</v>
      </c>
    </row>
    <row r="106" ht="200">
      <c r="A106" s="1" t="s">
        <v>231</v>
      </c>
      <c r="E106" s="27" t="s">
        <v>3476</v>
      </c>
    </row>
    <row r="107" ht="13">
      <c r="A107" s="1" t="s">
        <v>218</v>
      </c>
      <c r="C107" s="22" t="s">
        <v>3044</v>
      </c>
      <c r="E107" s="23" t="s">
        <v>3045</v>
      </c>
      <c r="L107" s="24">
        <f>SUMIFS(L108:L119,A108:A119,"P")</f>
        <v>0</v>
      </c>
      <c r="M107" s="24">
        <f>SUMIFS(M108:M119,A108:A119,"P")</f>
        <v>0</v>
      </c>
      <c r="N107" s="25"/>
    </row>
    <row r="108">
      <c r="A108" s="1" t="s">
        <v>221</v>
      </c>
      <c r="B108" s="1">
        <v>24</v>
      </c>
      <c r="C108" s="26" t="s">
        <v>3492</v>
      </c>
      <c r="D108" t="s">
        <v>3398</v>
      </c>
      <c r="E108" s="27" t="s">
        <v>3493</v>
      </c>
      <c r="F108" s="28" t="s">
        <v>260</v>
      </c>
      <c r="G108" s="29">
        <v>17.399999999999999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39">
      <c r="A110" s="1" t="s">
        <v>229</v>
      </c>
      <c r="E110" s="32" t="s">
        <v>3581</v>
      </c>
    </row>
    <row r="111" ht="250">
      <c r="A111" s="1" t="s">
        <v>231</v>
      </c>
      <c r="E111" s="27" t="s">
        <v>3491</v>
      </c>
    </row>
    <row r="112">
      <c r="A112" s="1" t="s">
        <v>221</v>
      </c>
      <c r="B112" s="1">
        <v>25</v>
      </c>
      <c r="C112" s="26" t="s">
        <v>3582</v>
      </c>
      <c r="D112" t="s">
        <v>3398</v>
      </c>
      <c r="E112" s="27" t="s">
        <v>3583</v>
      </c>
      <c r="F112" s="28" t="s">
        <v>271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255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252</v>
      </c>
    </row>
    <row r="114" ht="39">
      <c r="A114" s="1" t="s">
        <v>229</v>
      </c>
      <c r="E114" s="32" t="s">
        <v>3584</v>
      </c>
    </row>
    <row r="115" ht="50">
      <c r="A115" s="1" t="s">
        <v>231</v>
      </c>
      <c r="E115" s="27" t="s">
        <v>3074</v>
      </c>
    </row>
    <row r="116">
      <c r="A116" s="1" t="s">
        <v>221</v>
      </c>
      <c r="B116" s="1">
        <v>26</v>
      </c>
      <c r="C116" s="26" t="s">
        <v>3585</v>
      </c>
      <c r="D116" t="s">
        <v>3398</v>
      </c>
      <c r="E116" s="27" t="s">
        <v>3586</v>
      </c>
      <c r="F116" s="28" t="s">
        <v>271</v>
      </c>
      <c r="G116" s="29">
        <v>11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252</v>
      </c>
    </row>
    <row r="118" ht="39">
      <c r="A118" s="1" t="s">
        <v>229</v>
      </c>
      <c r="E118" s="32" t="s">
        <v>3587</v>
      </c>
    </row>
    <row r="119" ht="75">
      <c r="A119" s="1" t="s">
        <v>231</v>
      </c>
      <c r="E119" s="27" t="s">
        <v>3588</v>
      </c>
    </row>
    <row r="120" ht="13">
      <c r="A120" s="1" t="s">
        <v>218</v>
      </c>
      <c r="C120" s="22" t="s">
        <v>2852</v>
      </c>
      <c r="E120" s="23" t="s">
        <v>2853</v>
      </c>
      <c r="L120" s="24">
        <f>SUMIFS(L121:L148,A121:A148,"P")</f>
        <v>0</v>
      </c>
      <c r="M120" s="24">
        <f>SUMIFS(M121:M148,A121:A148,"P")</f>
        <v>0</v>
      </c>
      <c r="N120" s="25"/>
    </row>
    <row r="121">
      <c r="A121" s="1" t="s">
        <v>221</v>
      </c>
      <c r="B121" s="1">
        <v>27</v>
      </c>
      <c r="C121" s="26" t="s">
        <v>3589</v>
      </c>
      <c r="D121" t="s">
        <v>3398</v>
      </c>
      <c r="E121" s="27" t="s">
        <v>3590</v>
      </c>
      <c r="F121" s="28" t="s">
        <v>271</v>
      </c>
      <c r="G121" s="29">
        <v>1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255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39">
      <c r="A123" s="1" t="s">
        <v>229</v>
      </c>
      <c r="E123" s="32" t="s">
        <v>3591</v>
      </c>
    </row>
    <row r="124" ht="62.5">
      <c r="A124" s="1" t="s">
        <v>231</v>
      </c>
      <c r="E124" s="27" t="s">
        <v>3592</v>
      </c>
    </row>
    <row r="125">
      <c r="A125" s="1" t="s">
        <v>221</v>
      </c>
      <c r="B125" s="1">
        <v>28</v>
      </c>
      <c r="C125" s="26" t="s">
        <v>3495</v>
      </c>
      <c r="D125" t="s">
        <v>3398</v>
      </c>
      <c r="E125" s="27" t="s">
        <v>3496</v>
      </c>
      <c r="F125" s="28" t="s">
        <v>260</v>
      </c>
      <c r="G125" s="29">
        <v>11.718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255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39">
      <c r="A127" s="1" t="s">
        <v>229</v>
      </c>
      <c r="E127" s="32" t="s">
        <v>3593</v>
      </c>
    </row>
    <row r="128" ht="75">
      <c r="A128" s="1" t="s">
        <v>231</v>
      </c>
      <c r="E128" s="27" t="s">
        <v>3195</v>
      </c>
    </row>
    <row r="129">
      <c r="A129" s="1" t="s">
        <v>221</v>
      </c>
      <c r="B129" s="1">
        <v>29</v>
      </c>
      <c r="C129" s="26" t="s">
        <v>3594</v>
      </c>
      <c r="D129" t="s">
        <v>3398</v>
      </c>
      <c r="E129" s="27" t="s">
        <v>3595</v>
      </c>
      <c r="F129" s="28" t="s">
        <v>260</v>
      </c>
      <c r="G129" s="29">
        <v>17.850000000000001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39">
      <c r="A131" s="1" t="s">
        <v>229</v>
      </c>
      <c r="E131" s="32" t="s">
        <v>3596</v>
      </c>
    </row>
    <row r="132" ht="75">
      <c r="A132" s="1" t="s">
        <v>231</v>
      </c>
      <c r="E132" s="27" t="s">
        <v>3597</v>
      </c>
    </row>
    <row r="133">
      <c r="A133" s="1" t="s">
        <v>221</v>
      </c>
      <c r="B133" s="1">
        <v>30</v>
      </c>
      <c r="C133" s="26" t="s">
        <v>3598</v>
      </c>
      <c r="D133" t="s">
        <v>3398</v>
      </c>
      <c r="E133" s="27" t="s">
        <v>3599</v>
      </c>
      <c r="F133" s="28" t="s">
        <v>903</v>
      </c>
      <c r="G133" s="29">
        <v>0.40200000000000002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39">
      <c r="A135" s="1" t="s">
        <v>229</v>
      </c>
      <c r="E135" s="32" t="s">
        <v>3600</v>
      </c>
    </row>
    <row r="136" ht="75">
      <c r="A136" s="1" t="s">
        <v>231</v>
      </c>
      <c r="E136" s="27" t="s">
        <v>3501</v>
      </c>
    </row>
    <row r="137">
      <c r="A137" s="1" t="s">
        <v>221</v>
      </c>
      <c r="B137" s="1">
        <v>31</v>
      </c>
      <c r="C137" s="26" t="s">
        <v>3601</v>
      </c>
      <c r="D137" t="s">
        <v>3398</v>
      </c>
      <c r="E137" s="27" t="s">
        <v>3602</v>
      </c>
      <c r="F137" s="28" t="s">
        <v>254</v>
      </c>
      <c r="G137" s="29">
        <v>90.305000000000007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52">
      <c r="A139" s="1" t="s">
        <v>229</v>
      </c>
      <c r="E139" s="32" t="s">
        <v>3603</v>
      </c>
    </row>
    <row r="140" ht="112.5">
      <c r="A140" s="1" t="s">
        <v>231</v>
      </c>
      <c r="E140" s="27" t="s">
        <v>3516</v>
      </c>
    </row>
    <row r="141">
      <c r="A141" s="1" t="s">
        <v>221</v>
      </c>
      <c r="B141" s="1">
        <v>32</v>
      </c>
      <c r="C141" s="26" t="s">
        <v>3604</v>
      </c>
      <c r="D141" t="s">
        <v>3398</v>
      </c>
      <c r="E141" s="27" t="s">
        <v>3605</v>
      </c>
      <c r="F141" s="28" t="s">
        <v>254</v>
      </c>
      <c r="G141" s="29">
        <v>3.0899999999999999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255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39">
      <c r="A143" s="1" t="s">
        <v>229</v>
      </c>
      <c r="E143" s="32" t="s">
        <v>3606</v>
      </c>
    </row>
    <row r="144" ht="112.5">
      <c r="A144" s="1" t="s">
        <v>231</v>
      </c>
      <c r="E144" s="27" t="s">
        <v>3516</v>
      </c>
    </row>
    <row r="145">
      <c r="A145" s="1" t="s">
        <v>221</v>
      </c>
      <c r="B145" s="1">
        <v>33</v>
      </c>
      <c r="C145" s="26" t="s">
        <v>3607</v>
      </c>
      <c r="D145" t="s">
        <v>3392</v>
      </c>
      <c r="E145" s="27" t="s">
        <v>3608</v>
      </c>
      <c r="F145" s="28" t="s">
        <v>271</v>
      </c>
      <c r="G145" s="29">
        <v>1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226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39">
      <c r="A147" s="1" t="s">
        <v>229</v>
      </c>
      <c r="E147" s="32" t="s">
        <v>3609</v>
      </c>
    </row>
    <row r="148">
      <c r="A148" s="1" t="s">
        <v>231</v>
      </c>
      <c r="E148" s="27" t="s">
        <v>219</v>
      </c>
    </row>
    <row r="149" ht="13">
      <c r="A149" s="1" t="s">
        <v>218</v>
      </c>
      <c r="C149" s="22" t="s">
        <v>3525</v>
      </c>
      <c r="E149" s="23" t="s">
        <v>3526</v>
      </c>
      <c r="L149" s="24">
        <f>SUMIFS(L150:L161,A150:A161,"P")</f>
        <v>0</v>
      </c>
      <c r="M149" s="24">
        <f>SUMIFS(M150:M161,A150:A161,"P")</f>
        <v>0</v>
      </c>
      <c r="N149" s="25"/>
    </row>
    <row r="150" ht="37.5">
      <c r="A150" s="1" t="s">
        <v>221</v>
      </c>
      <c r="B150" s="1">
        <v>34</v>
      </c>
      <c r="C150" s="26" t="s">
        <v>222</v>
      </c>
      <c r="D150" t="s">
        <v>223</v>
      </c>
      <c r="E150" s="27" t="s">
        <v>224</v>
      </c>
      <c r="F150" s="28" t="s">
        <v>225</v>
      </c>
      <c r="G150" s="29">
        <v>1469.5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226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228</v>
      </c>
    </row>
    <row r="152" ht="39">
      <c r="A152" s="1" t="s">
        <v>229</v>
      </c>
      <c r="E152" s="32" t="s">
        <v>3610</v>
      </c>
    </row>
    <row r="153" ht="87.5">
      <c r="A153" s="1" t="s">
        <v>231</v>
      </c>
      <c r="E153" s="27" t="s">
        <v>232</v>
      </c>
    </row>
    <row r="154" ht="37.5">
      <c r="A154" s="1" t="s">
        <v>221</v>
      </c>
      <c r="B154" s="1">
        <v>35</v>
      </c>
      <c r="C154" s="26" t="s">
        <v>233</v>
      </c>
      <c r="D154" t="s">
        <v>234</v>
      </c>
      <c r="E154" s="27" t="s">
        <v>235</v>
      </c>
      <c r="F154" s="28" t="s">
        <v>225</v>
      </c>
      <c r="G154" s="29">
        <v>7.7249999999999996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228</v>
      </c>
    </row>
    <row r="156" ht="39">
      <c r="A156" s="1" t="s">
        <v>229</v>
      </c>
      <c r="E156" s="32" t="s">
        <v>3611</v>
      </c>
    </row>
    <row r="157" ht="87.5">
      <c r="A157" s="1" t="s">
        <v>231</v>
      </c>
      <c r="E157" s="27" t="s">
        <v>232</v>
      </c>
    </row>
    <row r="158" ht="25">
      <c r="A158" s="1" t="s">
        <v>221</v>
      </c>
      <c r="B158" s="1">
        <v>36</v>
      </c>
      <c r="C158" s="26" t="s">
        <v>3612</v>
      </c>
      <c r="D158" t="s">
        <v>3613</v>
      </c>
      <c r="E158" s="27" t="s">
        <v>3614</v>
      </c>
      <c r="F158" s="28" t="s">
        <v>225</v>
      </c>
      <c r="G158" s="29">
        <v>243.11000000000001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226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228</v>
      </c>
    </row>
    <row r="160" ht="39">
      <c r="A160" s="1" t="s">
        <v>229</v>
      </c>
      <c r="E160" s="32" t="s">
        <v>3615</v>
      </c>
    </row>
    <row r="161" ht="87.5">
      <c r="A161" s="1" t="s">
        <v>231</v>
      </c>
      <c r="E16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COUNTIFS(L8:L97,"=0",A8:A97,"P")+COUNTIFS(L8:L97,"",A8:A97,"P")+SUM(Q8:Q97)</f>
        <v>0</v>
      </c>
    </row>
    <row r="8" ht="13">
      <c r="A8" s="1" t="s">
        <v>216</v>
      </c>
      <c r="C8" s="22" t="s">
        <v>3616</v>
      </c>
      <c r="E8" s="23" t="s">
        <v>115</v>
      </c>
      <c r="L8" s="24">
        <f>L9+L26+L39+L44+L53+L58+L79+L92</f>
        <v>0</v>
      </c>
      <c r="M8" s="24">
        <f>M9+M26+M39+M44+M53+M58+M79+M92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3538</v>
      </c>
      <c r="D10" t="s">
        <v>3398</v>
      </c>
      <c r="E10" s="27" t="s">
        <v>3539</v>
      </c>
      <c r="F10" s="28" t="s">
        <v>254</v>
      </c>
      <c r="G10" s="29">
        <v>2.6099999999999999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3617</v>
      </c>
    </row>
    <row r="13" ht="87.5">
      <c r="A13" s="1" t="s">
        <v>231</v>
      </c>
      <c r="E13" s="27" t="s">
        <v>3541</v>
      </c>
    </row>
    <row r="14">
      <c r="A14" s="1" t="s">
        <v>221</v>
      </c>
      <c r="B14" s="1">
        <v>2</v>
      </c>
      <c r="C14" s="26" t="s">
        <v>3404</v>
      </c>
      <c r="D14" t="s">
        <v>3398</v>
      </c>
      <c r="E14" s="27" t="s">
        <v>3405</v>
      </c>
      <c r="F14" s="28" t="s">
        <v>254</v>
      </c>
      <c r="G14" s="29">
        <v>2.9239999999999999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3618</v>
      </c>
    </row>
    <row r="17" ht="212.5">
      <c r="A17" s="1" t="s">
        <v>231</v>
      </c>
      <c r="E17" s="27" t="s">
        <v>3407</v>
      </c>
    </row>
    <row r="18">
      <c r="A18" s="1" t="s">
        <v>221</v>
      </c>
      <c r="B18" s="1">
        <v>3</v>
      </c>
      <c r="C18" s="26" t="s">
        <v>2940</v>
      </c>
      <c r="D18" t="s">
        <v>3398</v>
      </c>
      <c r="E18" s="27" t="s">
        <v>2941</v>
      </c>
      <c r="F18" s="28" t="s">
        <v>254</v>
      </c>
      <c r="G18" s="29">
        <v>16.16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3619</v>
      </c>
    </row>
    <row r="21" ht="250">
      <c r="A21" s="1" t="s">
        <v>231</v>
      </c>
      <c r="E21" s="27" t="s">
        <v>2943</v>
      </c>
    </row>
    <row r="22">
      <c r="A22" s="1" t="s">
        <v>221</v>
      </c>
      <c r="B22" s="1">
        <v>4</v>
      </c>
      <c r="C22" s="26" t="s">
        <v>3413</v>
      </c>
      <c r="D22" t="s">
        <v>3398</v>
      </c>
      <c r="E22" s="27" t="s">
        <v>3414</v>
      </c>
      <c r="F22" s="28" t="s">
        <v>903</v>
      </c>
      <c r="G22" s="29">
        <v>23.18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3620</v>
      </c>
    </row>
    <row r="25" ht="62.5">
      <c r="A25" s="1" t="s">
        <v>231</v>
      </c>
      <c r="E25" s="27" t="s">
        <v>3416</v>
      </c>
    </row>
    <row r="26" ht="13">
      <c r="A26" s="1" t="s">
        <v>218</v>
      </c>
      <c r="C26" s="22" t="s">
        <v>975</v>
      </c>
      <c r="E26" s="23" t="s">
        <v>2952</v>
      </c>
      <c r="L26" s="24">
        <f>SUMIFS(L27:L38,A27:A38,"P")</f>
        <v>0</v>
      </c>
      <c r="M26" s="24">
        <f>SUMIFS(M27:M38,A27:A38,"P")</f>
        <v>0</v>
      </c>
      <c r="N26" s="25"/>
    </row>
    <row r="27" ht="25">
      <c r="A27" s="1" t="s">
        <v>221</v>
      </c>
      <c r="B27" s="1">
        <v>5</v>
      </c>
      <c r="C27" s="26" t="s">
        <v>3621</v>
      </c>
      <c r="D27" t="s">
        <v>3398</v>
      </c>
      <c r="E27" s="27" t="s">
        <v>3622</v>
      </c>
      <c r="F27" s="28" t="s">
        <v>260</v>
      </c>
      <c r="G27" s="29">
        <v>15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3623</v>
      </c>
    </row>
    <row r="30" ht="87.5">
      <c r="A30" s="1" t="s">
        <v>231</v>
      </c>
      <c r="E30" s="27" t="s">
        <v>3420</v>
      </c>
    </row>
    <row r="31" ht="25">
      <c r="A31" s="1" t="s">
        <v>221</v>
      </c>
      <c r="B31" s="1">
        <v>6</v>
      </c>
      <c r="C31" s="26" t="s">
        <v>3624</v>
      </c>
      <c r="D31" t="s">
        <v>3398</v>
      </c>
      <c r="E31" s="27" t="s">
        <v>3625</v>
      </c>
      <c r="F31" s="28" t="s">
        <v>260</v>
      </c>
      <c r="G31" s="29">
        <v>2.7999999999999998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3626</v>
      </c>
    </row>
    <row r="34" ht="87.5">
      <c r="A34" s="1" t="s">
        <v>231</v>
      </c>
      <c r="E34" s="27" t="s">
        <v>3420</v>
      </c>
    </row>
    <row r="35">
      <c r="A35" s="1" t="s">
        <v>221</v>
      </c>
      <c r="B35" s="1">
        <v>7</v>
      </c>
      <c r="C35" s="26" t="s">
        <v>3627</v>
      </c>
      <c r="D35" t="s">
        <v>3398</v>
      </c>
      <c r="E35" s="27" t="s">
        <v>3628</v>
      </c>
      <c r="F35" s="28" t="s">
        <v>254</v>
      </c>
      <c r="G35" s="29">
        <v>2.4289999999999998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3629</v>
      </c>
    </row>
    <row r="38" ht="100">
      <c r="A38" s="1" t="s">
        <v>231</v>
      </c>
      <c r="E38" s="27" t="s">
        <v>3424</v>
      </c>
    </row>
    <row r="39" ht="13">
      <c r="A39" s="1" t="s">
        <v>218</v>
      </c>
      <c r="C39" s="22" t="s">
        <v>1220</v>
      </c>
      <c r="E39" s="23" t="s">
        <v>2985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3630</v>
      </c>
      <c r="D40" t="s">
        <v>3398</v>
      </c>
      <c r="E40" s="27" t="s">
        <v>3631</v>
      </c>
      <c r="F40" s="28" t="s">
        <v>254</v>
      </c>
      <c r="G40" s="29">
        <v>12.776999999999999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3632</v>
      </c>
    </row>
    <row r="43" ht="100">
      <c r="A43" s="1" t="s">
        <v>231</v>
      </c>
      <c r="E43" s="27" t="s">
        <v>3633</v>
      </c>
    </row>
    <row r="44" ht="13">
      <c r="A44" s="1" t="s">
        <v>218</v>
      </c>
      <c r="C44" s="22" t="s">
        <v>2707</v>
      </c>
      <c r="E44" s="23" t="s">
        <v>3003</v>
      </c>
      <c r="L44" s="24">
        <f>SUMIFS(L45:L52,A45:A52,"P")</f>
        <v>0</v>
      </c>
      <c r="M44" s="24">
        <f>SUMIFS(M45:M52,A45:A52,"P")</f>
        <v>0</v>
      </c>
      <c r="N44" s="25"/>
    </row>
    <row r="45">
      <c r="A45" s="1" t="s">
        <v>221</v>
      </c>
      <c r="B45" s="1">
        <v>9</v>
      </c>
      <c r="C45" s="26" t="s">
        <v>3443</v>
      </c>
      <c r="D45" t="s">
        <v>3398</v>
      </c>
      <c r="E45" s="27" t="s">
        <v>3444</v>
      </c>
      <c r="F45" s="28" t="s">
        <v>254</v>
      </c>
      <c r="G45" s="29">
        <v>4.875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39">
      <c r="A47" s="1" t="s">
        <v>229</v>
      </c>
      <c r="E47" s="32" t="s">
        <v>3634</v>
      </c>
    </row>
    <row r="48" ht="75">
      <c r="A48" s="1" t="s">
        <v>231</v>
      </c>
      <c r="E48" s="27" t="s">
        <v>2289</v>
      </c>
    </row>
    <row r="49">
      <c r="A49" s="1" t="s">
        <v>221</v>
      </c>
      <c r="B49" s="1">
        <v>10</v>
      </c>
      <c r="C49" s="26" t="s">
        <v>3635</v>
      </c>
      <c r="D49" t="s">
        <v>3398</v>
      </c>
      <c r="E49" s="27" t="s">
        <v>3636</v>
      </c>
      <c r="F49" s="28" t="s">
        <v>254</v>
      </c>
      <c r="G49" s="29">
        <v>48.588000000000001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252</v>
      </c>
    </row>
    <row r="51" ht="39">
      <c r="A51" s="1" t="s">
        <v>229</v>
      </c>
      <c r="E51" s="32" t="s">
        <v>3637</v>
      </c>
    </row>
    <row r="52" ht="62.5">
      <c r="A52" s="1" t="s">
        <v>231</v>
      </c>
      <c r="E52" s="27" t="s">
        <v>3638</v>
      </c>
    </row>
    <row r="53" ht="13">
      <c r="A53" s="1" t="s">
        <v>218</v>
      </c>
      <c r="C53" s="22" t="s">
        <v>3182</v>
      </c>
      <c r="E53" s="23" t="s">
        <v>3459</v>
      </c>
      <c r="L53" s="24">
        <f>SUMIFS(L54:L57,A54:A57,"P")</f>
        <v>0</v>
      </c>
      <c r="M53" s="24">
        <f>SUMIFS(M54:M57,A54:A57,"P")</f>
        <v>0</v>
      </c>
      <c r="N53" s="25"/>
    </row>
    <row r="54">
      <c r="A54" s="1" t="s">
        <v>221</v>
      </c>
      <c r="B54" s="1">
        <v>11</v>
      </c>
      <c r="C54" s="26" t="s">
        <v>3639</v>
      </c>
      <c r="D54" t="s">
        <v>3398</v>
      </c>
      <c r="E54" s="27" t="s">
        <v>3640</v>
      </c>
      <c r="F54" s="28" t="s">
        <v>903</v>
      </c>
      <c r="G54" s="29">
        <v>5.0880000000000001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">
      <c r="A56" s="1" t="s">
        <v>229</v>
      </c>
      <c r="E56" s="32" t="s">
        <v>3641</v>
      </c>
    </row>
    <row r="57" ht="112.5">
      <c r="A57" s="1" t="s">
        <v>231</v>
      </c>
      <c r="E57" s="27" t="s">
        <v>3642</v>
      </c>
    </row>
    <row r="58" ht="13">
      <c r="A58" s="1" t="s">
        <v>218</v>
      </c>
      <c r="C58" s="22" t="s">
        <v>3044</v>
      </c>
      <c r="E58" s="23" t="s">
        <v>3045</v>
      </c>
      <c r="L58" s="24">
        <f>SUMIFS(L59:L78,A59:A78,"P")</f>
        <v>0</v>
      </c>
      <c r="M58" s="24">
        <f>SUMIFS(M59:M78,A59:A78,"P")</f>
        <v>0</v>
      </c>
      <c r="N58" s="25"/>
    </row>
    <row r="59">
      <c r="A59" s="1" t="s">
        <v>221</v>
      </c>
      <c r="B59" s="1">
        <v>12</v>
      </c>
      <c r="C59" s="26" t="s">
        <v>3488</v>
      </c>
      <c r="D59" t="s">
        <v>3398</v>
      </c>
      <c r="E59" s="27" t="s">
        <v>3489</v>
      </c>
      <c r="F59" s="28" t="s">
        <v>260</v>
      </c>
      <c r="G59" s="29">
        <v>17.800000000000001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3643</v>
      </c>
    </row>
    <row r="62" ht="250">
      <c r="A62" s="1" t="s">
        <v>231</v>
      </c>
      <c r="E62" s="27" t="s">
        <v>3491</v>
      </c>
    </row>
    <row r="63">
      <c r="A63" s="1" t="s">
        <v>221</v>
      </c>
      <c r="B63" s="1">
        <v>13</v>
      </c>
      <c r="C63" s="26" t="s">
        <v>3492</v>
      </c>
      <c r="D63" t="s">
        <v>3398</v>
      </c>
      <c r="E63" s="27" t="s">
        <v>3493</v>
      </c>
      <c r="F63" s="28" t="s">
        <v>260</v>
      </c>
      <c r="G63" s="29">
        <v>45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">
      <c r="A65" s="1" t="s">
        <v>229</v>
      </c>
      <c r="E65" s="32" t="s">
        <v>3644</v>
      </c>
    </row>
    <row r="66" ht="250">
      <c r="A66" s="1" t="s">
        <v>231</v>
      </c>
      <c r="E66" s="27" t="s">
        <v>3491</v>
      </c>
    </row>
    <row r="67">
      <c r="A67" s="1" t="s">
        <v>221</v>
      </c>
      <c r="B67" s="1">
        <v>14</v>
      </c>
      <c r="C67" s="26" t="s">
        <v>3645</v>
      </c>
      <c r="D67" t="s">
        <v>3398</v>
      </c>
      <c r="E67" s="27" t="s">
        <v>3646</v>
      </c>
      <c r="F67" s="28" t="s">
        <v>260</v>
      </c>
      <c r="G67" s="29">
        <v>50.700000000000003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">
      <c r="A69" s="1" t="s">
        <v>229</v>
      </c>
      <c r="E69" s="32" t="s">
        <v>3647</v>
      </c>
    </row>
    <row r="70" ht="212.5">
      <c r="A70" s="1" t="s">
        <v>231</v>
      </c>
      <c r="E70" s="27" t="s">
        <v>3648</v>
      </c>
    </row>
    <row r="71">
      <c r="A71" s="1" t="s">
        <v>221</v>
      </c>
      <c r="B71" s="1">
        <v>15</v>
      </c>
      <c r="C71" s="26" t="s">
        <v>3649</v>
      </c>
      <c r="D71" t="s">
        <v>3398</v>
      </c>
      <c r="E71" s="27" t="s">
        <v>3650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">
      <c r="A73" s="1" t="s">
        <v>229</v>
      </c>
      <c r="E73" s="32" t="s">
        <v>3651</v>
      </c>
    </row>
    <row r="74" ht="50">
      <c r="A74" s="1" t="s">
        <v>231</v>
      </c>
      <c r="E74" s="27" t="s">
        <v>3074</v>
      </c>
    </row>
    <row r="75">
      <c r="A75" s="1" t="s">
        <v>221</v>
      </c>
      <c r="B75" s="1">
        <v>16</v>
      </c>
      <c r="C75" s="26" t="s">
        <v>3585</v>
      </c>
      <c r="D75" t="s">
        <v>3398</v>
      </c>
      <c r="E75" s="27" t="s">
        <v>3586</v>
      </c>
      <c r="F75" s="28" t="s">
        <v>271</v>
      </c>
      <c r="G75" s="29">
        <v>10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3652</v>
      </c>
    </row>
    <row r="78" ht="75">
      <c r="A78" s="1" t="s">
        <v>231</v>
      </c>
      <c r="E78" s="27" t="s">
        <v>3588</v>
      </c>
    </row>
    <row r="79" ht="13">
      <c r="A79" s="1" t="s">
        <v>218</v>
      </c>
      <c r="C79" s="22" t="s">
        <v>2852</v>
      </c>
      <c r="E79" s="23" t="s">
        <v>2853</v>
      </c>
      <c r="L79" s="24">
        <f>SUMIFS(L80:L91,A80:A91,"P")</f>
        <v>0</v>
      </c>
      <c r="M79" s="24">
        <f>SUMIFS(M80:M91,A80:A91,"P")</f>
        <v>0</v>
      </c>
      <c r="N79" s="25"/>
    </row>
    <row r="80">
      <c r="A80" s="1" t="s">
        <v>221</v>
      </c>
      <c r="B80" s="1">
        <v>17</v>
      </c>
      <c r="C80" s="26" t="s">
        <v>3653</v>
      </c>
      <c r="D80" t="s">
        <v>3398</v>
      </c>
      <c r="E80" s="27" t="s">
        <v>3654</v>
      </c>
      <c r="F80" s="28" t="s">
        <v>254</v>
      </c>
      <c r="G80" s="29">
        <v>0.46000000000000002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52">
      <c r="A82" s="1" t="s">
        <v>229</v>
      </c>
      <c r="E82" s="32" t="s">
        <v>3655</v>
      </c>
    </row>
    <row r="83" ht="387.5">
      <c r="A83" s="1" t="s">
        <v>231</v>
      </c>
      <c r="E83" s="27" t="s">
        <v>3656</v>
      </c>
    </row>
    <row r="84">
      <c r="A84" s="1" t="s">
        <v>221</v>
      </c>
      <c r="B84" s="1">
        <v>18</v>
      </c>
      <c r="C84" s="26" t="s">
        <v>3657</v>
      </c>
      <c r="D84" t="s">
        <v>3398</v>
      </c>
      <c r="E84" s="27" t="s">
        <v>3658</v>
      </c>
      <c r="F84" s="28" t="s">
        <v>2672</v>
      </c>
      <c r="G84" s="29">
        <v>23.91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3659</v>
      </c>
    </row>
    <row r="87" ht="409.5">
      <c r="A87" s="1" t="s">
        <v>231</v>
      </c>
      <c r="E87" s="27" t="s">
        <v>3660</v>
      </c>
    </row>
    <row r="88">
      <c r="A88" s="1" t="s">
        <v>221</v>
      </c>
      <c r="B88" s="1">
        <v>19</v>
      </c>
      <c r="C88" s="26" t="s">
        <v>3661</v>
      </c>
      <c r="D88" t="s">
        <v>3398</v>
      </c>
      <c r="E88" s="27" t="s">
        <v>3662</v>
      </c>
      <c r="F88" s="28" t="s">
        <v>903</v>
      </c>
      <c r="G88" s="29">
        <v>16.960000000000001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">
      <c r="A90" s="1" t="s">
        <v>229</v>
      </c>
      <c r="E90" s="32" t="s">
        <v>3663</v>
      </c>
    </row>
    <row r="91" ht="62.5">
      <c r="A91" s="1" t="s">
        <v>231</v>
      </c>
      <c r="E91" s="27" t="s">
        <v>3509</v>
      </c>
    </row>
    <row r="92" ht="13">
      <c r="A92" s="1" t="s">
        <v>218</v>
      </c>
      <c r="C92" s="22" t="s">
        <v>3525</v>
      </c>
      <c r="E92" s="23" t="s">
        <v>3526</v>
      </c>
      <c r="L92" s="24">
        <f>SUMIFS(L93:L96,A93:A96,"P")</f>
        <v>0</v>
      </c>
      <c r="M92" s="24">
        <f>SUMIFS(M93:M96,A93:A96,"P")</f>
        <v>0</v>
      </c>
      <c r="N92" s="25"/>
    </row>
    <row r="93" ht="37.5">
      <c r="A93" s="1" t="s">
        <v>221</v>
      </c>
      <c r="B93" s="1">
        <v>20</v>
      </c>
      <c r="C93" s="26" t="s">
        <v>222</v>
      </c>
      <c r="D93" t="s">
        <v>223</v>
      </c>
      <c r="E93" s="27" t="s">
        <v>224</v>
      </c>
      <c r="F93" s="28" t="s">
        <v>225</v>
      </c>
      <c r="G93" s="29">
        <v>5.8490000000000002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226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228</v>
      </c>
    </row>
    <row r="95" ht="39">
      <c r="A95" s="1" t="s">
        <v>229</v>
      </c>
      <c r="E95" s="32" t="s">
        <v>3664</v>
      </c>
    </row>
    <row r="96" ht="87.5">
      <c r="A96" s="1" t="s">
        <v>231</v>
      </c>
      <c r="E9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COUNTIFS(L8:L68,"=0",A8:A68,"P")+COUNTIFS(L8:L68,"",A8:A68,"P")+SUM(Q8:Q68)</f>
        <v>0</v>
      </c>
    </row>
    <row r="8" ht="13">
      <c r="A8" s="1" t="s">
        <v>216</v>
      </c>
      <c r="C8" s="22" t="s">
        <v>3665</v>
      </c>
      <c r="E8" s="23" t="s">
        <v>117</v>
      </c>
      <c r="L8" s="24">
        <f>L9+L26+L39+L44+L49+L58+L63</f>
        <v>0</v>
      </c>
      <c r="M8" s="24">
        <f>M9+M26+M39+M44+M49+M58+M63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3538</v>
      </c>
      <c r="D10" t="s">
        <v>3398</v>
      </c>
      <c r="E10" s="27" t="s">
        <v>3539</v>
      </c>
      <c r="F10" s="28" t="s">
        <v>254</v>
      </c>
      <c r="G10" s="29">
        <v>3.7200000000000002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3666</v>
      </c>
    </row>
    <row r="13" ht="87.5">
      <c r="A13" s="1" t="s">
        <v>231</v>
      </c>
      <c r="E13" s="27" t="s">
        <v>3541</v>
      </c>
    </row>
    <row r="14">
      <c r="A14" s="1" t="s">
        <v>221</v>
      </c>
      <c r="B14" s="1">
        <v>2</v>
      </c>
      <c r="C14" s="26" t="s">
        <v>3404</v>
      </c>
      <c r="D14" t="s">
        <v>3398</v>
      </c>
      <c r="E14" s="27" t="s">
        <v>3405</v>
      </c>
      <c r="F14" s="28" t="s">
        <v>254</v>
      </c>
      <c r="G14" s="29">
        <v>4.4370000000000003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3667</v>
      </c>
    </row>
    <row r="17" ht="212.5">
      <c r="A17" s="1" t="s">
        <v>231</v>
      </c>
      <c r="E17" s="27" t="s">
        <v>3407</v>
      </c>
    </row>
    <row r="18">
      <c r="A18" s="1" t="s">
        <v>221</v>
      </c>
      <c r="B18" s="1">
        <v>3</v>
      </c>
      <c r="C18" s="26" t="s">
        <v>2940</v>
      </c>
      <c r="D18" t="s">
        <v>3398</v>
      </c>
      <c r="E18" s="27" t="s">
        <v>2941</v>
      </c>
      <c r="F18" s="28" t="s">
        <v>254</v>
      </c>
      <c r="G18" s="29">
        <v>14.275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3668</v>
      </c>
    </row>
    <row r="21" ht="250">
      <c r="A21" s="1" t="s">
        <v>231</v>
      </c>
      <c r="E21" s="27" t="s">
        <v>2943</v>
      </c>
    </row>
    <row r="22">
      <c r="A22" s="1" t="s">
        <v>221</v>
      </c>
      <c r="B22" s="1">
        <v>4</v>
      </c>
      <c r="C22" s="26" t="s">
        <v>3413</v>
      </c>
      <c r="D22" t="s">
        <v>3398</v>
      </c>
      <c r="E22" s="27" t="s">
        <v>3414</v>
      </c>
      <c r="F22" s="28" t="s">
        <v>903</v>
      </c>
      <c r="G22" s="29">
        <v>32.969999999999999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3669</v>
      </c>
    </row>
    <row r="25" ht="62.5">
      <c r="A25" s="1" t="s">
        <v>231</v>
      </c>
      <c r="E25" s="27" t="s">
        <v>3416</v>
      </c>
    </row>
    <row r="26" ht="13">
      <c r="A26" s="1" t="s">
        <v>218</v>
      </c>
      <c r="C26" s="22" t="s">
        <v>975</v>
      </c>
      <c r="E26" s="23" t="s">
        <v>2952</v>
      </c>
      <c r="L26" s="24">
        <f>SUMIFS(L27:L38,A27:A38,"P")</f>
        <v>0</v>
      </c>
      <c r="M26" s="24">
        <f>SUMIFS(M27:M38,A27:A38,"P")</f>
        <v>0</v>
      </c>
      <c r="N26" s="25"/>
    </row>
    <row r="27" ht="25">
      <c r="A27" s="1" t="s">
        <v>221</v>
      </c>
      <c r="B27" s="1">
        <v>5</v>
      </c>
      <c r="C27" s="26" t="s">
        <v>3621</v>
      </c>
      <c r="D27" t="s">
        <v>3398</v>
      </c>
      <c r="E27" s="27" t="s">
        <v>3622</v>
      </c>
      <c r="F27" s="28" t="s">
        <v>260</v>
      </c>
      <c r="G27" s="29">
        <v>35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3670</v>
      </c>
    </row>
    <row r="30" ht="87.5">
      <c r="A30" s="1" t="s">
        <v>231</v>
      </c>
      <c r="E30" s="27" t="s">
        <v>3420</v>
      </c>
    </row>
    <row r="31" ht="25">
      <c r="A31" s="1" t="s">
        <v>221</v>
      </c>
      <c r="B31" s="1">
        <v>6</v>
      </c>
      <c r="C31" s="26" t="s">
        <v>3624</v>
      </c>
      <c r="D31" t="s">
        <v>3398</v>
      </c>
      <c r="E31" s="27" t="s">
        <v>3625</v>
      </c>
      <c r="F31" s="28" t="s">
        <v>260</v>
      </c>
      <c r="G31" s="29">
        <v>5.5999999999999996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3671</v>
      </c>
    </row>
    <row r="34" ht="87.5">
      <c r="A34" s="1" t="s">
        <v>231</v>
      </c>
      <c r="E34" s="27" t="s">
        <v>3420</v>
      </c>
    </row>
    <row r="35">
      <c r="A35" s="1" t="s">
        <v>221</v>
      </c>
      <c r="B35" s="1">
        <v>7</v>
      </c>
      <c r="C35" s="26" t="s">
        <v>3627</v>
      </c>
      <c r="D35" t="s">
        <v>3398</v>
      </c>
      <c r="E35" s="27" t="s">
        <v>3628</v>
      </c>
      <c r="F35" s="28" t="s">
        <v>254</v>
      </c>
      <c r="G35" s="29">
        <v>3.5990000000000002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3672</v>
      </c>
    </row>
    <row r="38" ht="100">
      <c r="A38" s="1" t="s">
        <v>231</v>
      </c>
      <c r="E38" s="27" t="s">
        <v>3424</v>
      </c>
    </row>
    <row r="39" ht="13">
      <c r="A39" s="1" t="s">
        <v>218</v>
      </c>
      <c r="C39" s="22" t="s">
        <v>1220</v>
      </c>
      <c r="E39" s="23" t="s">
        <v>2985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3630</v>
      </c>
      <c r="D40" t="s">
        <v>3398</v>
      </c>
      <c r="E40" s="27" t="s">
        <v>3631</v>
      </c>
      <c r="F40" s="28" t="s">
        <v>254</v>
      </c>
      <c r="G40" s="29">
        <v>16.876000000000001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3673</v>
      </c>
    </row>
    <row r="43" ht="100">
      <c r="A43" s="1" t="s">
        <v>231</v>
      </c>
      <c r="E43" s="27" t="s">
        <v>3633</v>
      </c>
    </row>
    <row r="44" ht="13">
      <c r="A44" s="1" t="s">
        <v>218</v>
      </c>
      <c r="C44" s="22" t="s">
        <v>2707</v>
      </c>
      <c r="E44" s="23" t="s">
        <v>3003</v>
      </c>
      <c r="L44" s="24">
        <f>SUMIFS(L45:L48,A45:A48,"P")</f>
        <v>0</v>
      </c>
      <c r="M44" s="24">
        <f>SUMIFS(M45:M48,A45:A48,"P")</f>
        <v>0</v>
      </c>
      <c r="N44" s="25"/>
    </row>
    <row r="45">
      <c r="A45" s="1" t="s">
        <v>221</v>
      </c>
      <c r="B45" s="1">
        <v>9</v>
      </c>
      <c r="C45" s="26" t="s">
        <v>3635</v>
      </c>
      <c r="D45" t="s">
        <v>3398</v>
      </c>
      <c r="E45" s="27" t="s">
        <v>3636</v>
      </c>
      <c r="F45" s="28" t="s">
        <v>254</v>
      </c>
      <c r="G45" s="29">
        <v>71.983999999999995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39">
      <c r="A47" s="1" t="s">
        <v>229</v>
      </c>
      <c r="E47" s="32" t="s">
        <v>3674</v>
      </c>
    </row>
    <row r="48" ht="62.5">
      <c r="A48" s="1" t="s">
        <v>231</v>
      </c>
      <c r="E48" s="27" t="s">
        <v>3638</v>
      </c>
    </row>
    <row r="49" ht="13">
      <c r="A49" s="1" t="s">
        <v>218</v>
      </c>
      <c r="C49" s="22" t="s">
        <v>3044</v>
      </c>
      <c r="E49" s="23" t="s">
        <v>3045</v>
      </c>
      <c r="L49" s="24">
        <f>SUMIFS(L50:L57,A50:A57,"P")</f>
        <v>0</v>
      </c>
      <c r="M49" s="24">
        <f>SUMIFS(M50:M57,A50:A57,"P")</f>
        <v>0</v>
      </c>
      <c r="N49" s="25"/>
    </row>
    <row r="50">
      <c r="A50" s="1" t="s">
        <v>221</v>
      </c>
      <c r="B50" s="1">
        <v>10</v>
      </c>
      <c r="C50" s="26" t="s">
        <v>3488</v>
      </c>
      <c r="D50" t="s">
        <v>3398</v>
      </c>
      <c r="E50" s="27" t="s">
        <v>3489</v>
      </c>
      <c r="F50" s="28" t="s">
        <v>260</v>
      </c>
      <c r="G50" s="29">
        <v>40.600000000000001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">
      <c r="A52" s="1" t="s">
        <v>229</v>
      </c>
      <c r="E52" s="32" t="s">
        <v>3675</v>
      </c>
    </row>
    <row r="53" ht="250">
      <c r="A53" s="1" t="s">
        <v>231</v>
      </c>
      <c r="E53" s="27" t="s">
        <v>3491</v>
      </c>
    </row>
    <row r="54">
      <c r="A54" s="1" t="s">
        <v>221</v>
      </c>
      <c r="B54" s="1">
        <v>11</v>
      </c>
      <c r="C54" s="26" t="s">
        <v>3492</v>
      </c>
      <c r="D54" t="s">
        <v>3398</v>
      </c>
      <c r="E54" s="27" t="s">
        <v>3493</v>
      </c>
      <c r="F54" s="28" t="s">
        <v>260</v>
      </c>
      <c r="G54" s="29">
        <v>85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">
      <c r="A56" s="1" t="s">
        <v>229</v>
      </c>
      <c r="E56" s="32" t="s">
        <v>3676</v>
      </c>
    </row>
    <row r="57" ht="250">
      <c r="A57" s="1" t="s">
        <v>231</v>
      </c>
      <c r="E57" s="27" t="s">
        <v>3491</v>
      </c>
    </row>
    <row r="58" ht="13">
      <c r="A58" s="1" t="s">
        <v>218</v>
      </c>
      <c r="C58" s="22" t="s">
        <v>2852</v>
      </c>
      <c r="E58" s="23" t="s">
        <v>3677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12</v>
      </c>
      <c r="C59" s="26" t="s">
        <v>3502</v>
      </c>
      <c r="D59" t="s">
        <v>3398</v>
      </c>
      <c r="E59" s="27" t="s">
        <v>3503</v>
      </c>
      <c r="F59" s="28" t="s">
        <v>254</v>
      </c>
      <c r="G59" s="29">
        <v>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3678</v>
      </c>
    </row>
    <row r="62" ht="409.5">
      <c r="A62" s="1" t="s">
        <v>231</v>
      </c>
      <c r="E62" s="27" t="s">
        <v>3505</v>
      </c>
    </row>
    <row r="63" ht="13">
      <c r="A63" s="1" t="s">
        <v>218</v>
      </c>
      <c r="C63" s="22" t="s">
        <v>3525</v>
      </c>
      <c r="E63" s="23" t="s">
        <v>3526</v>
      </c>
      <c r="L63" s="24">
        <f>SUMIFS(L64:L67,A64:A67,"P")</f>
        <v>0</v>
      </c>
      <c r="M63" s="24">
        <f>SUMIFS(M64:M67,A64:A67,"P")</f>
        <v>0</v>
      </c>
      <c r="N63" s="25"/>
    </row>
    <row r="64" ht="37.5">
      <c r="A64" s="1" t="s">
        <v>221</v>
      </c>
      <c r="B64" s="1">
        <v>13</v>
      </c>
      <c r="C64" s="26" t="s">
        <v>222</v>
      </c>
      <c r="D64" t="s">
        <v>223</v>
      </c>
      <c r="E64" s="27" t="s">
        <v>224</v>
      </c>
      <c r="F64" s="28" t="s">
        <v>225</v>
      </c>
      <c r="G64" s="29">
        <v>8.8740000000000006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226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228</v>
      </c>
    </row>
    <row r="66" ht="39">
      <c r="A66" s="1" t="s">
        <v>229</v>
      </c>
      <c r="E66" s="32" t="s">
        <v>3679</v>
      </c>
    </row>
    <row r="67" ht="87.5">
      <c r="A67" s="1" t="s">
        <v>231</v>
      </c>
      <c r="E6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108</v>
      </c>
      <c r="M3" s="20">
        <f>Rekapitulace!C58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108</v>
      </c>
      <c r="D4" s="1"/>
      <c r="E4" s="17" t="s">
        <v>109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COUNTIFS(L8:L108,"=0",A8:A108,"P")+COUNTIFS(L8:L108,"",A8:A108,"P")+SUM(Q8:Q108)</f>
        <v>0</v>
      </c>
    </row>
    <row r="8" ht="13">
      <c r="A8" s="1" t="s">
        <v>216</v>
      </c>
      <c r="C8" s="22" t="s">
        <v>3680</v>
      </c>
      <c r="E8" s="23" t="s">
        <v>119</v>
      </c>
      <c r="L8" s="24">
        <f>L9+L18+L43+L56+L69+L78+L99</f>
        <v>0</v>
      </c>
      <c r="M8" s="24">
        <f>M9+M18+M43+M56+M69+M78+M99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3681</v>
      </c>
      <c r="D10" t="s">
        <v>3392</v>
      </c>
      <c r="E10" s="27" t="s">
        <v>3393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3394</v>
      </c>
    </row>
    <row r="13">
      <c r="A13" s="1" t="s">
        <v>231</v>
      </c>
      <c r="E13" s="27" t="s">
        <v>974</v>
      </c>
    </row>
    <row r="14">
      <c r="A14" s="1" t="s">
        <v>221</v>
      </c>
      <c r="B14" s="1">
        <v>2</v>
      </c>
      <c r="C14" s="26" t="s">
        <v>3682</v>
      </c>
      <c r="D14" t="s">
        <v>3392</v>
      </c>
      <c r="E14" s="27" t="s">
        <v>3396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3397</v>
      </c>
    </row>
    <row r="17">
      <c r="A17" s="1" t="s">
        <v>231</v>
      </c>
      <c r="E17" s="27" t="s">
        <v>910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SUMIFS(L19:L42,A19:A42,"P")</f>
        <v>0</v>
      </c>
      <c r="M18" s="24">
        <f>SUMIFS(M19:M42,A19:A42,"P")</f>
        <v>0</v>
      </c>
      <c r="N18" s="25"/>
    </row>
    <row r="19">
      <c r="A19" s="1" t="s">
        <v>221</v>
      </c>
      <c r="B19" s="1">
        <v>3</v>
      </c>
      <c r="C19" s="26" t="s">
        <v>3534</v>
      </c>
      <c r="D19" t="s">
        <v>3398</v>
      </c>
      <c r="E19" s="27" t="s">
        <v>3535</v>
      </c>
      <c r="F19" s="28" t="s">
        <v>254</v>
      </c>
      <c r="G19" s="29">
        <v>1.365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3683</v>
      </c>
    </row>
    <row r="22" ht="125">
      <c r="A22" s="1" t="s">
        <v>231</v>
      </c>
      <c r="E22" s="27" t="s">
        <v>3537</v>
      </c>
    </row>
    <row r="23">
      <c r="A23" s="1" t="s">
        <v>221</v>
      </c>
      <c r="B23" s="1">
        <v>4</v>
      </c>
      <c r="C23" s="26" t="s">
        <v>3538</v>
      </c>
      <c r="D23" t="s">
        <v>3398</v>
      </c>
      <c r="E23" s="27" t="s">
        <v>3539</v>
      </c>
      <c r="F23" s="28" t="s">
        <v>254</v>
      </c>
      <c r="G23" s="29">
        <v>5.46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3684</v>
      </c>
    </row>
    <row r="26" ht="87.5">
      <c r="A26" s="1" t="s">
        <v>231</v>
      </c>
      <c r="E26" s="27" t="s">
        <v>3541</v>
      </c>
    </row>
    <row r="27">
      <c r="A27" s="1" t="s">
        <v>221</v>
      </c>
      <c r="B27" s="1">
        <v>5</v>
      </c>
      <c r="C27" s="26" t="s">
        <v>819</v>
      </c>
      <c r="D27" t="s">
        <v>3398</v>
      </c>
      <c r="E27" s="27" t="s">
        <v>820</v>
      </c>
      <c r="F27" s="28" t="s">
        <v>254</v>
      </c>
      <c r="G27" s="29">
        <v>161.62799999999999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3685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3404</v>
      </c>
      <c r="D31" t="s">
        <v>3398</v>
      </c>
      <c r="E31" s="27" t="s">
        <v>3405</v>
      </c>
      <c r="F31" s="28" t="s">
        <v>254</v>
      </c>
      <c r="G31" s="29">
        <v>167.08799999999999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3686</v>
      </c>
    </row>
    <row r="34" ht="212.5">
      <c r="A34" s="1" t="s">
        <v>231</v>
      </c>
      <c r="E34" s="27" t="s">
        <v>3407</v>
      </c>
    </row>
    <row r="35">
      <c r="A35" s="1" t="s">
        <v>221</v>
      </c>
      <c r="B35" s="1">
        <v>7</v>
      </c>
      <c r="C35" s="26" t="s">
        <v>2940</v>
      </c>
      <c r="D35" t="s">
        <v>3398</v>
      </c>
      <c r="E35" s="27" t="s">
        <v>2941</v>
      </c>
      <c r="F35" s="28" t="s">
        <v>254</v>
      </c>
      <c r="G35" s="29">
        <v>125.10599999999999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3687</v>
      </c>
    </row>
    <row r="38" ht="250">
      <c r="A38" s="1" t="s">
        <v>231</v>
      </c>
      <c r="E38" s="27" t="s">
        <v>2943</v>
      </c>
    </row>
    <row r="39">
      <c r="A39" s="1" t="s">
        <v>221</v>
      </c>
      <c r="B39" s="1">
        <v>8</v>
      </c>
      <c r="C39" s="26" t="s">
        <v>3413</v>
      </c>
      <c r="D39" t="s">
        <v>3398</v>
      </c>
      <c r="E39" s="27" t="s">
        <v>3414</v>
      </c>
      <c r="F39" s="28" t="s">
        <v>903</v>
      </c>
      <c r="G39" s="29">
        <v>155.61099999999999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3545</v>
      </c>
    </row>
    <row r="42" ht="62.5">
      <c r="A42" s="1" t="s">
        <v>231</v>
      </c>
      <c r="E42" s="27" t="s">
        <v>3416</v>
      </c>
    </row>
    <row r="43" ht="13">
      <c r="A43" s="1" t="s">
        <v>218</v>
      </c>
      <c r="C43" s="22" t="s">
        <v>975</v>
      </c>
      <c r="E43" s="23" t="s">
        <v>2952</v>
      </c>
      <c r="L43" s="24">
        <f>SUMIFS(L44:L55,A44:A55,"P")</f>
        <v>0</v>
      </c>
      <c r="M43" s="24">
        <f>SUMIFS(M44:M55,A44:A55,"P")</f>
        <v>0</v>
      </c>
      <c r="N43" s="25"/>
    </row>
    <row r="44">
      <c r="A44" s="1" t="s">
        <v>221</v>
      </c>
      <c r="B44" s="1">
        <v>9</v>
      </c>
      <c r="C44" s="26" t="s">
        <v>3546</v>
      </c>
      <c r="D44" t="s">
        <v>3398</v>
      </c>
      <c r="E44" s="27" t="s">
        <v>3547</v>
      </c>
      <c r="F44" s="28" t="s">
        <v>254</v>
      </c>
      <c r="G44" s="29">
        <v>6.0679999999999996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3688</v>
      </c>
    </row>
    <row r="47" ht="362.5">
      <c r="A47" s="1" t="s">
        <v>231</v>
      </c>
      <c r="E47" s="27" t="s">
        <v>2980</v>
      </c>
    </row>
    <row r="48">
      <c r="A48" s="1" t="s">
        <v>221</v>
      </c>
      <c r="B48" s="1">
        <v>10</v>
      </c>
      <c r="C48" s="26" t="s">
        <v>2981</v>
      </c>
      <c r="D48" t="s">
        <v>3398</v>
      </c>
      <c r="E48" s="27" t="s">
        <v>2982</v>
      </c>
      <c r="F48" s="28" t="s">
        <v>225</v>
      </c>
      <c r="G48" s="29">
        <v>0.28399999999999997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3689</v>
      </c>
    </row>
    <row r="51" ht="300">
      <c r="A51" s="1" t="s">
        <v>231</v>
      </c>
      <c r="E51" s="27" t="s">
        <v>2984</v>
      </c>
    </row>
    <row r="52">
      <c r="A52" s="1" t="s">
        <v>221</v>
      </c>
      <c r="B52" s="1">
        <v>11</v>
      </c>
      <c r="C52" s="26" t="s">
        <v>3550</v>
      </c>
      <c r="D52" t="s">
        <v>3398</v>
      </c>
      <c r="E52" s="27" t="s">
        <v>3551</v>
      </c>
      <c r="F52" s="28" t="s">
        <v>225</v>
      </c>
      <c r="G52" s="29">
        <v>0.56899999999999995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3690</v>
      </c>
    </row>
    <row r="55" ht="300">
      <c r="A55" s="1" t="s">
        <v>231</v>
      </c>
      <c r="E55" s="27" t="s">
        <v>2984</v>
      </c>
    </row>
    <row r="56" ht="13">
      <c r="A56" s="1" t="s">
        <v>218</v>
      </c>
      <c r="C56" s="22" t="s">
        <v>2707</v>
      </c>
      <c r="E56" s="23" t="s">
        <v>3003</v>
      </c>
      <c r="L56" s="24">
        <f>SUMIFS(L57:L68,A57:A68,"P")</f>
        <v>0</v>
      </c>
      <c r="M56" s="24">
        <f>SUMIFS(M57:M68,A57:A68,"P")</f>
        <v>0</v>
      </c>
      <c r="N56" s="25"/>
    </row>
    <row r="57">
      <c r="A57" s="1" t="s">
        <v>221</v>
      </c>
      <c r="B57" s="1">
        <v>12</v>
      </c>
      <c r="C57" s="26" t="s">
        <v>3004</v>
      </c>
      <c r="D57" t="s">
        <v>3398</v>
      </c>
      <c r="E57" s="27" t="s">
        <v>3005</v>
      </c>
      <c r="F57" s="28" t="s">
        <v>254</v>
      </c>
      <c r="G57" s="29">
        <v>2.6459999999999999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 ht="39">
      <c r="A59" s="1" t="s">
        <v>229</v>
      </c>
      <c r="E59" s="32" t="s">
        <v>3691</v>
      </c>
    </row>
    <row r="60" ht="362.5">
      <c r="A60" s="1" t="s">
        <v>231</v>
      </c>
      <c r="E60" s="27" t="s">
        <v>1335</v>
      </c>
    </row>
    <row r="61">
      <c r="A61" s="1" t="s">
        <v>221</v>
      </c>
      <c r="B61" s="1">
        <v>13</v>
      </c>
      <c r="C61" s="26" t="s">
        <v>3437</v>
      </c>
      <c r="D61" t="s">
        <v>3398</v>
      </c>
      <c r="E61" s="27" t="s">
        <v>3438</v>
      </c>
      <c r="F61" s="28" t="s">
        <v>254</v>
      </c>
      <c r="G61" s="29">
        <v>4.1059999999999999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39">
      <c r="A63" s="1" t="s">
        <v>229</v>
      </c>
      <c r="E63" s="32" t="s">
        <v>3692</v>
      </c>
    </row>
    <row r="64" ht="362.5">
      <c r="A64" s="1" t="s">
        <v>231</v>
      </c>
      <c r="E64" s="27" t="s">
        <v>1335</v>
      </c>
    </row>
    <row r="65">
      <c r="A65" s="1" t="s">
        <v>221</v>
      </c>
      <c r="B65" s="1">
        <v>14</v>
      </c>
      <c r="C65" s="26" t="s">
        <v>3013</v>
      </c>
      <c r="D65" t="s">
        <v>3398</v>
      </c>
      <c r="E65" s="27" t="s">
        <v>3014</v>
      </c>
      <c r="F65" s="28" t="s">
        <v>254</v>
      </c>
      <c r="G65" s="29">
        <v>7.0380000000000003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255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227</v>
      </c>
      <c r="E66" s="27" t="s">
        <v>252</v>
      </c>
    </row>
    <row r="67" ht="39">
      <c r="A67" s="1" t="s">
        <v>229</v>
      </c>
      <c r="E67" s="32" t="s">
        <v>3693</v>
      </c>
    </row>
    <row r="68" ht="112.5">
      <c r="A68" s="1" t="s">
        <v>231</v>
      </c>
      <c r="E68" s="27" t="s">
        <v>3016</v>
      </c>
    </row>
    <row r="69" ht="13">
      <c r="A69" s="1" t="s">
        <v>218</v>
      </c>
      <c r="C69" s="22" t="s">
        <v>267</v>
      </c>
      <c r="E69" s="23" t="s">
        <v>268</v>
      </c>
      <c r="L69" s="24">
        <f>SUMIFS(L70:L77,A70:A77,"P")</f>
        <v>0</v>
      </c>
      <c r="M69" s="24">
        <f>SUMIFS(M70:M77,A70:A77,"P")</f>
        <v>0</v>
      </c>
      <c r="N69" s="25"/>
    </row>
    <row r="70" ht="25">
      <c r="A70" s="1" t="s">
        <v>221</v>
      </c>
      <c r="B70" s="1">
        <v>15</v>
      </c>
      <c r="C70" s="26" t="s">
        <v>3473</v>
      </c>
      <c r="D70" t="s">
        <v>3398</v>
      </c>
      <c r="E70" s="27" t="s">
        <v>3474</v>
      </c>
      <c r="F70" s="28" t="s">
        <v>903</v>
      </c>
      <c r="G70" s="29">
        <v>48.491999999999997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39">
      <c r="A72" s="1" t="s">
        <v>229</v>
      </c>
      <c r="E72" s="32" t="s">
        <v>3694</v>
      </c>
    </row>
    <row r="73" ht="200">
      <c r="A73" s="1" t="s">
        <v>231</v>
      </c>
      <c r="E73" s="27" t="s">
        <v>3476</v>
      </c>
    </row>
    <row r="74" ht="25">
      <c r="A74" s="1" t="s">
        <v>221</v>
      </c>
      <c r="B74" s="1">
        <v>16</v>
      </c>
      <c r="C74" s="26" t="s">
        <v>3578</v>
      </c>
      <c r="D74" t="s">
        <v>3398</v>
      </c>
      <c r="E74" s="27" t="s">
        <v>3579</v>
      </c>
      <c r="F74" s="28" t="s">
        <v>903</v>
      </c>
      <c r="G74" s="29">
        <v>1.0249999999999999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39">
      <c r="A76" s="1" t="s">
        <v>229</v>
      </c>
      <c r="E76" s="32" t="s">
        <v>3580</v>
      </c>
    </row>
    <row r="77" ht="200">
      <c r="A77" s="1" t="s">
        <v>231</v>
      </c>
      <c r="E77" s="27" t="s">
        <v>3476</v>
      </c>
    </row>
    <row r="78" ht="13">
      <c r="A78" s="1" t="s">
        <v>218</v>
      </c>
      <c r="C78" s="22" t="s">
        <v>2852</v>
      </c>
      <c r="E78" s="23" t="s">
        <v>2853</v>
      </c>
      <c r="L78" s="24">
        <f>SUMIFS(L79:L98,A79:A98,"P")</f>
        <v>0</v>
      </c>
      <c r="M78" s="24">
        <f>SUMIFS(M79:M98,A79:A98,"P")</f>
        <v>0</v>
      </c>
      <c r="N78" s="25"/>
    </row>
    <row r="79">
      <c r="A79" s="1" t="s">
        <v>221</v>
      </c>
      <c r="B79" s="1">
        <v>17</v>
      </c>
      <c r="C79" s="26" t="s">
        <v>3589</v>
      </c>
      <c r="D79" t="s">
        <v>3398</v>
      </c>
      <c r="E79" s="27" t="s">
        <v>3590</v>
      </c>
      <c r="F79" s="28" t="s">
        <v>271</v>
      </c>
      <c r="G79" s="29">
        <v>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3695</v>
      </c>
    </row>
    <row r="82" ht="62.5">
      <c r="A82" s="1" t="s">
        <v>231</v>
      </c>
      <c r="E82" s="27" t="s">
        <v>3592</v>
      </c>
    </row>
    <row r="83">
      <c r="A83" s="1" t="s">
        <v>221</v>
      </c>
      <c r="B83" s="1">
        <v>18</v>
      </c>
      <c r="C83" s="26" t="s">
        <v>3495</v>
      </c>
      <c r="D83" t="s">
        <v>3398</v>
      </c>
      <c r="E83" s="27" t="s">
        <v>3496</v>
      </c>
      <c r="F83" s="28" t="s">
        <v>260</v>
      </c>
      <c r="G83" s="29">
        <v>166.57599999999999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">
      <c r="A85" s="1" t="s">
        <v>229</v>
      </c>
      <c r="E85" s="32" t="s">
        <v>3696</v>
      </c>
    </row>
    <row r="86" ht="75">
      <c r="A86" s="1" t="s">
        <v>231</v>
      </c>
      <c r="E86" s="27" t="s">
        <v>3195</v>
      </c>
    </row>
    <row r="87">
      <c r="A87" s="1" t="s">
        <v>221</v>
      </c>
      <c r="B87" s="1">
        <v>19</v>
      </c>
      <c r="C87" s="26" t="s">
        <v>3594</v>
      </c>
      <c r="D87" t="s">
        <v>3398</v>
      </c>
      <c r="E87" s="27" t="s">
        <v>3595</v>
      </c>
      <c r="F87" s="28" t="s">
        <v>260</v>
      </c>
      <c r="G87" s="29">
        <v>10.800000000000001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">
      <c r="A89" s="1" t="s">
        <v>229</v>
      </c>
      <c r="E89" s="32" t="s">
        <v>3697</v>
      </c>
    </row>
    <row r="90" ht="75">
      <c r="A90" s="1" t="s">
        <v>231</v>
      </c>
      <c r="E90" s="27" t="s">
        <v>3597</v>
      </c>
    </row>
    <row r="91">
      <c r="A91" s="1" t="s">
        <v>221</v>
      </c>
      <c r="B91" s="1">
        <v>20</v>
      </c>
      <c r="C91" s="26" t="s">
        <v>3598</v>
      </c>
      <c r="D91" t="s">
        <v>3398</v>
      </c>
      <c r="E91" s="27" t="s">
        <v>3599</v>
      </c>
      <c r="F91" s="28" t="s">
        <v>903</v>
      </c>
      <c r="G91" s="29">
        <v>0.40200000000000002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">
      <c r="A93" s="1" t="s">
        <v>229</v>
      </c>
      <c r="E93" s="32" t="s">
        <v>3698</v>
      </c>
    </row>
    <row r="94" ht="75">
      <c r="A94" s="1" t="s">
        <v>231</v>
      </c>
      <c r="E94" s="27" t="s">
        <v>3501</v>
      </c>
    </row>
    <row r="95">
      <c r="A95" s="1" t="s">
        <v>221</v>
      </c>
      <c r="B95" s="1">
        <v>21</v>
      </c>
      <c r="C95" s="26" t="s">
        <v>3601</v>
      </c>
      <c r="D95" t="s">
        <v>3398</v>
      </c>
      <c r="E95" s="27" t="s">
        <v>3602</v>
      </c>
      <c r="F95" s="28" t="s">
        <v>254</v>
      </c>
      <c r="G95" s="29">
        <v>34.567999999999998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">
      <c r="A97" s="1" t="s">
        <v>229</v>
      </c>
      <c r="E97" s="32" t="s">
        <v>3699</v>
      </c>
    </row>
    <row r="98" ht="112.5">
      <c r="A98" s="1" t="s">
        <v>231</v>
      </c>
      <c r="E98" s="27" t="s">
        <v>3516</v>
      </c>
    </row>
    <row r="99" ht="13">
      <c r="A99" s="1" t="s">
        <v>218</v>
      </c>
      <c r="C99" s="22" t="s">
        <v>3525</v>
      </c>
      <c r="E99" s="23" t="s">
        <v>3526</v>
      </c>
      <c r="L99" s="24">
        <f>SUMIFS(L100:L107,A100:A107,"P")</f>
        <v>0</v>
      </c>
      <c r="M99" s="24">
        <f>SUMIFS(M100:M107,A100:A107,"P")</f>
        <v>0</v>
      </c>
      <c r="N99" s="25"/>
    </row>
    <row r="100" ht="37.5">
      <c r="A100" s="1" t="s">
        <v>221</v>
      </c>
      <c r="B100" s="1">
        <v>22</v>
      </c>
      <c r="C100" s="26" t="s">
        <v>222</v>
      </c>
      <c r="D100" t="s">
        <v>223</v>
      </c>
      <c r="E100" s="27" t="s">
        <v>224</v>
      </c>
      <c r="F100" s="28" t="s">
        <v>225</v>
      </c>
      <c r="G100" s="29">
        <v>334.17599999999999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228</v>
      </c>
    </row>
    <row r="102" ht="39">
      <c r="A102" s="1" t="s">
        <v>229</v>
      </c>
      <c r="E102" s="32" t="s">
        <v>3700</v>
      </c>
    </row>
    <row r="103" ht="87.5">
      <c r="A103" s="1" t="s">
        <v>231</v>
      </c>
      <c r="E103" s="27" t="s">
        <v>232</v>
      </c>
    </row>
    <row r="104" ht="25">
      <c r="A104" s="1" t="s">
        <v>221</v>
      </c>
      <c r="B104" s="1">
        <v>23</v>
      </c>
      <c r="C104" s="26" t="s">
        <v>3612</v>
      </c>
      <c r="D104" t="s">
        <v>3613</v>
      </c>
      <c r="E104" s="27" t="s">
        <v>3614</v>
      </c>
      <c r="F104" s="28" t="s">
        <v>225</v>
      </c>
      <c r="G104" s="29">
        <v>93.426000000000002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226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228</v>
      </c>
    </row>
    <row r="106" ht="39">
      <c r="A106" s="1" t="s">
        <v>229</v>
      </c>
      <c r="E106" s="32" t="s">
        <v>3701</v>
      </c>
    </row>
    <row r="107" ht="87.5">
      <c r="A107" s="1" t="s">
        <v>231</v>
      </c>
      <c r="E10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120</v>
      </c>
      <c r="M3" s="20">
        <f>Rekapitulace!C64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120</v>
      </c>
      <c r="D4" s="1"/>
      <c r="E4" s="17" t="s">
        <v>121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COUNTIFS(L8:L167,"=0",A8:A167,"P")+COUNTIFS(L8:L167,"",A8:A167,"P")+SUM(Q8:Q167)</f>
        <v>0</v>
      </c>
    </row>
    <row r="8" ht="13">
      <c r="A8" s="1" t="s">
        <v>216</v>
      </c>
      <c r="C8" s="22" t="s">
        <v>3702</v>
      </c>
      <c r="E8" s="23" t="s">
        <v>123</v>
      </c>
      <c r="L8" s="24">
        <f>L9+L18+L47+L52+L61+L70+L83+L96+L109+L142</f>
        <v>0</v>
      </c>
      <c r="M8" s="24">
        <f>M9+M18+M47+M52+M61+M70+M83+M96+M109+M142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3703</v>
      </c>
      <c r="D10" t="s">
        <v>3392</v>
      </c>
      <c r="E10" s="27" t="s">
        <v>3393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3394</v>
      </c>
    </row>
    <row r="13">
      <c r="A13" s="1" t="s">
        <v>231</v>
      </c>
      <c r="E13" s="27" t="s">
        <v>974</v>
      </c>
    </row>
    <row r="14">
      <c r="A14" s="1" t="s">
        <v>221</v>
      </c>
      <c r="B14" s="1">
        <v>2</v>
      </c>
      <c r="C14" s="26" t="s">
        <v>3704</v>
      </c>
      <c r="D14" t="s">
        <v>3392</v>
      </c>
      <c r="E14" s="27" t="s">
        <v>3396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3397</v>
      </c>
    </row>
    <row r="17">
      <c r="A17" s="1" t="s">
        <v>231</v>
      </c>
      <c r="E17" s="27" t="s">
        <v>910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SUMIFS(L19:L46,A19:A46,"P")</f>
        <v>0</v>
      </c>
      <c r="M18" s="24">
        <f>SUMIFS(M19:M46,A19:A46,"P")</f>
        <v>0</v>
      </c>
      <c r="N18" s="25"/>
    </row>
    <row r="19">
      <c r="A19" s="1" t="s">
        <v>221</v>
      </c>
      <c r="B19" s="1">
        <v>3</v>
      </c>
      <c r="C19" s="26" t="s">
        <v>915</v>
      </c>
      <c r="D19" t="s">
        <v>3398</v>
      </c>
      <c r="E19" s="27" t="s">
        <v>916</v>
      </c>
      <c r="F19" s="28" t="s">
        <v>254</v>
      </c>
      <c r="G19" s="29">
        <v>113.40000000000001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3705</v>
      </c>
    </row>
    <row r="22" ht="87.5">
      <c r="A22" s="1" t="s">
        <v>231</v>
      </c>
      <c r="E22" s="27" t="s">
        <v>918</v>
      </c>
    </row>
    <row r="23">
      <c r="A23" s="1" t="s">
        <v>221</v>
      </c>
      <c r="B23" s="1">
        <v>4</v>
      </c>
      <c r="C23" s="26" t="s">
        <v>819</v>
      </c>
      <c r="D23" t="s">
        <v>3398</v>
      </c>
      <c r="E23" s="27" t="s">
        <v>820</v>
      </c>
      <c r="F23" s="28" t="s">
        <v>254</v>
      </c>
      <c r="G23" s="29">
        <v>1610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3706</v>
      </c>
    </row>
    <row r="26" ht="337.5">
      <c r="A26" s="1" t="s">
        <v>231</v>
      </c>
      <c r="E26" s="27" t="s">
        <v>257</v>
      </c>
    </row>
    <row r="27">
      <c r="A27" s="1" t="s">
        <v>221</v>
      </c>
      <c r="B27" s="1">
        <v>5</v>
      </c>
      <c r="C27" s="26" t="s">
        <v>251</v>
      </c>
      <c r="D27" t="s">
        <v>3398</v>
      </c>
      <c r="E27" s="27" t="s">
        <v>253</v>
      </c>
      <c r="F27" s="28" t="s">
        <v>254</v>
      </c>
      <c r="G27" s="29">
        <v>14.4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3707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3404</v>
      </c>
      <c r="D31" t="s">
        <v>3398</v>
      </c>
      <c r="E31" s="27" t="s">
        <v>3405</v>
      </c>
      <c r="F31" s="28" t="s">
        <v>254</v>
      </c>
      <c r="G31" s="29">
        <v>1624.4000000000001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3708</v>
      </c>
    </row>
    <row r="34" ht="212.5">
      <c r="A34" s="1" t="s">
        <v>231</v>
      </c>
      <c r="E34" s="27" t="s">
        <v>3407</v>
      </c>
    </row>
    <row r="35">
      <c r="A35" s="1" t="s">
        <v>221</v>
      </c>
      <c r="B35" s="1">
        <v>7</v>
      </c>
      <c r="C35" s="26" t="s">
        <v>2940</v>
      </c>
      <c r="D35" t="s">
        <v>3398</v>
      </c>
      <c r="E35" s="27" t="s">
        <v>2941</v>
      </c>
      <c r="F35" s="28" t="s">
        <v>254</v>
      </c>
      <c r="G35" s="29">
        <v>1621.4010000000001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65">
      <c r="A37" s="1" t="s">
        <v>229</v>
      </c>
      <c r="E37" s="32" t="s">
        <v>3709</v>
      </c>
    </row>
    <row r="38" ht="250">
      <c r="A38" s="1" t="s">
        <v>231</v>
      </c>
      <c r="E38" s="27" t="s">
        <v>2943</v>
      </c>
    </row>
    <row r="39">
      <c r="A39" s="1" t="s">
        <v>221</v>
      </c>
      <c r="B39" s="1">
        <v>8</v>
      </c>
      <c r="C39" s="26" t="s">
        <v>3409</v>
      </c>
      <c r="D39" t="s">
        <v>3398</v>
      </c>
      <c r="E39" s="27" t="s">
        <v>3410</v>
      </c>
      <c r="F39" s="28" t="s">
        <v>254</v>
      </c>
      <c r="G39" s="29">
        <v>10.4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3710</v>
      </c>
    </row>
    <row r="42" ht="325">
      <c r="A42" s="1" t="s">
        <v>231</v>
      </c>
      <c r="E42" s="27" t="s">
        <v>3412</v>
      </c>
    </row>
    <row r="43">
      <c r="A43" s="1" t="s">
        <v>221</v>
      </c>
      <c r="B43" s="1">
        <v>9</v>
      </c>
      <c r="C43" s="26" t="s">
        <v>2944</v>
      </c>
      <c r="D43" t="s">
        <v>3398</v>
      </c>
      <c r="E43" s="27" t="s">
        <v>2945</v>
      </c>
      <c r="F43" s="28" t="s">
        <v>903</v>
      </c>
      <c r="G43" s="29">
        <v>642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26">
      <c r="A45" s="1" t="s">
        <v>229</v>
      </c>
      <c r="E45" s="32" t="s">
        <v>3711</v>
      </c>
    </row>
    <row r="46" ht="50">
      <c r="A46" s="1" t="s">
        <v>231</v>
      </c>
      <c r="E46" s="27" t="s">
        <v>2947</v>
      </c>
    </row>
    <row r="47" ht="13">
      <c r="A47" s="1" t="s">
        <v>218</v>
      </c>
      <c r="C47" s="22" t="s">
        <v>975</v>
      </c>
      <c r="E47" s="23" t="s">
        <v>2952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221</v>
      </c>
      <c r="B48" s="1">
        <v>10</v>
      </c>
      <c r="C48" s="26" t="s">
        <v>3712</v>
      </c>
      <c r="D48" t="s">
        <v>3398</v>
      </c>
      <c r="E48" s="27" t="s">
        <v>3713</v>
      </c>
      <c r="F48" s="28" t="s">
        <v>254</v>
      </c>
      <c r="G48" s="29">
        <v>195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3714</v>
      </c>
    </row>
    <row r="51" ht="75">
      <c r="A51" s="1" t="s">
        <v>231</v>
      </c>
      <c r="E51" s="27" t="s">
        <v>2973</v>
      </c>
    </row>
    <row r="52" ht="13">
      <c r="A52" s="1" t="s">
        <v>218</v>
      </c>
      <c r="C52" s="22" t="s">
        <v>1220</v>
      </c>
      <c r="E52" s="23" t="s">
        <v>2985</v>
      </c>
      <c r="L52" s="24">
        <f>SUMIFS(L53:L60,A53:A60,"P")</f>
        <v>0</v>
      </c>
      <c r="M52" s="24">
        <f>SUMIFS(M53:M60,A53:A60,"P")</f>
        <v>0</v>
      </c>
      <c r="N52" s="25"/>
    </row>
    <row r="53">
      <c r="A53" s="1" t="s">
        <v>221</v>
      </c>
      <c r="B53" s="1">
        <v>11</v>
      </c>
      <c r="C53" s="26" t="s">
        <v>3145</v>
      </c>
      <c r="D53" t="s">
        <v>3398</v>
      </c>
      <c r="E53" s="27" t="s">
        <v>3146</v>
      </c>
      <c r="F53" s="28" t="s">
        <v>254</v>
      </c>
      <c r="G53" s="29">
        <v>431.24000000000001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117">
      <c r="A55" s="1" t="s">
        <v>229</v>
      </c>
      <c r="E55" s="32" t="s">
        <v>3715</v>
      </c>
    </row>
    <row r="56" ht="362.5">
      <c r="A56" s="1" t="s">
        <v>231</v>
      </c>
      <c r="E56" s="27" t="s">
        <v>2980</v>
      </c>
    </row>
    <row r="57">
      <c r="A57" s="1" t="s">
        <v>221</v>
      </c>
      <c r="B57" s="1">
        <v>12</v>
      </c>
      <c r="C57" s="26" t="s">
        <v>3148</v>
      </c>
      <c r="D57" t="s">
        <v>3398</v>
      </c>
      <c r="E57" s="27" t="s">
        <v>3149</v>
      </c>
      <c r="F57" s="28" t="s">
        <v>225</v>
      </c>
      <c r="G57" s="29">
        <v>70.216999999999999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 ht="26">
      <c r="A59" s="1" t="s">
        <v>229</v>
      </c>
      <c r="E59" s="32" t="s">
        <v>3716</v>
      </c>
    </row>
    <row r="60" ht="287.5">
      <c r="A60" s="1" t="s">
        <v>231</v>
      </c>
      <c r="E60" s="27" t="s">
        <v>3151</v>
      </c>
    </row>
    <row r="61" ht="13">
      <c r="A61" s="1" t="s">
        <v>218</v>
      </c>
      <c r="C61" s="22" t="s">
        <v>2707</v>
      </c>
      <c r="E61" s="23" t="s">
        <v>3003</v>
      </c>
      <c r="L61" s="24">
        <f>SUMIFS(L62:L69,A62:A69,"P")</f>
        <v>0</v>
      </c>
      <c r="M61" s="24">
        <f>SUMIFS(M62:M69,A62:A69,"P")</f>
        <v>0</v>
      </c>
      <c r="N61" s="25"/>
    </row>
    <row r="62">
      <c r="A62" s="1" t="s">
        <v>221</v>
      </c>
      <c r="B62" s="1">
        <v>13</v>
      </c>
      <c r="C62" s="26" t="s">
        <v>3004</v>
      </c>
      <c r="D62" t="s">
        <v>3398</v>
      </c>
      <c r="E62" s="27" t="s">
        <v>3005</v>
      </c>
      <c r="F62" s="28" t="s">
        <v>254</v>
      </c>
      <c r="G62" s="29">
        <v>97.5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3717</v>
      </c>
    </row>
    <row r="65" ht="362.5">
      <c r="A65" s="1" t="s">
        <v>231</v>
      </c>
      <c r="E65" s="27" t="s">
        <v>1335</v>
      </c>
    </row>
    <row r="66">
      <c r="A66" s="1" t="s">
        <v>221</v>
      </c>
      <c r="B66" s="1">
        <v>14</v>
      </c>
      <c r="C66" s="26" t="s">
        <v>3437</v>
      </c>
      <c r="D66" t="s">
        <v>3398</v>
      </c>
      <c r="E66" s="27" t="s">
        <v>3438</v>
      </c>
      <c r="F66" s="28" t="s">
        <v>254</v>
      </c>
      <c r="G66" s="29">
        <v>20.677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39">
      <c r="A68" s="1" t="s">
        <v>229</v>
      </c>
      <c r="E68" s="32" t="s">
        <v>3718</v>
      </c>
    </row>
    <row r="69" ht="362.5">
      <c r="A69" s="1" t="s">
        <v>231</v>
      </c>
      <c r="E69" s="27" t="s">
        <v>1335</v>
      </c>
    </row>
    <row r="70" ht="13">
      <c r="A70" s="1" t="s">
        <v>218</v>
      </c>
      <c r="C70" s="22" t="s">
        <v>2790</v>
      </c>
      <c r="E70" s="23" t="s">
        <v>2791</v>
      </c>
      <c r="L70" s="24">
        <f>SUMIFS(L71:L82,A71:A82,"P")</f>
        <v>0</v>
      </c>
      <c r="M70" s="24">
        <f>SUMIFS(M71:M82,A71:A82,"P")</f>
        <v>0</v>
      </c>
      <c r="N70" s="25"/>
    </row>
    <row r="71">
      <c r="A71" s="1" t="s">
        <v>221</v>
      </c>
      <c r="B71" s="1">
        <v>15</v>
      </c>
      <c r="C71" s="26" t="s">
        <v>3719</v>
      </c>
      <c r="D71" t="s">
        <v>3398</v>
      </c>
      <c r="E71" s="27" t="s">
        <v>3720</v>
      </c>
      <c r="F71" s="28" t="s">
        <v>903</v>
      </c>
      <c r="G71" s="29">
        <v>642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26">
      <c r="A73" s="1" t="s">
        <v>229</v>
      </c>
      <c r="E73" s="32" t="s">
        <v>3721</v>
      </c>
    </row>
    <row r="74" ht="75">
      <c r="A74" s="1" t="s">
        <v>231</v>
      </c>
      <c r="E74" s="27" t="s">
        <v>2851</v>
      </c>
    </row>
    <row r="75">
      <c r="A75" s="1" t="s">
        <v>221</v>
      </c>
      <c r="B75" s="1">
        <v>16</v>
      </c>
      <c r="C75" s="26" t="s">
        <v>3318</v>
      </c>
      <c r="D75" t="s">
        <v>3398</v>
      </c>
      <c r="E75" s="27" t="s">
        <v>3319</v>
      </c>
      <c r="F75" s="28" t="s">
        <v>903</v>
      </c>
      <c r="G75" s="29">
        <v>642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26">
      <c r="A77" s="1" t="s">
        <v>229</v>
      </c>
      <c r="E77" s="32" t="s">
        <v>3722</v>
      </c>
    </row>
    <row r="78" ht="75">
      <c r="A78" s="1" t="s">
        <v>231</v>
      </c>
      <c r="E78" s="27" t="s">
        <v>2851</v>
      </c>
    </row>
    <row r="79">
      <c r="A79" s="1" t="s">
        <v>221</v>
      </c>
      <c r="B79" s="1">
        <v>17</v>
      </c>
      <c r="C79" s="26" t="s">
        <v>3723</v>
      </c>
      <c r="D79" t="s">
        <v>3398</v>
      </c>
      <c r="E79" s="27" t="s">
        <v>3724</v>
      </c>
      <c r="F79" s="28" t="s">
        <v>903</v>
      </c>
      <c r="G79" s="29">
        <v>642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26">
      <c r="A81" s="1" t="s">
        <v>229</v>
      </c>
      <c r="E81" s="32" t="s">
        <v>3725</v>
      </c>
    </row>
    <row r="82" ht="162.5">
      <c r="A82" s="1" t="s">
        <v>231</v>
      </c>
      <c r="E82" s="27" t="s">
        <v>3175</v>
      </c>
    </row>
    <row r="83" ht="13">
      <c r="A83" s="1" t="s">
        <v>218</v>
      </c>
      <c r="C83" s="22" t="s">
        <v>267</v>
      </c>
      <c r="E83" s="23" t="s">
        <v>268</v>
      </c>
      <c r="L83" s="24">
        <f>SUMIFS(L84:L95,A84:A95,"P")</f>
        <v>0</v>
      </c>
      <c r="M83" s="24">
        <f>SUMIFS(M84:M95,A84:A95,"P")</f>
        <v>0</v>
      </c>
      <c r="N83" s="25"/>
    </row>
    <row r="84">
      <c r="A84" s="1" t="s">
        <v>221</v>
      </c>
      <c r="B84" s="1">
        <v>18</v>
      </c>
      <c r="C84" s="26" t="s">
        <v>3726</v>
      </c>
      <c r="D84" t="s">
        <v>3392</v>
      </c>
      <c r="E84" s="27" t="s">
        <v>3727</v>
      </c>
      <c r="F84" s="28" t="s">
        <v>908</v>
      </c>
      <c r="G84" s="29">
        <v>1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226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3728</v>
      </c>
    </row>
    <row r="87" ht="37.5">
      <c r="A87" s="1" t="s">
        <v>231</v>
      </c>
      <c r="E87" s="27" t="s">
        <v>3729</v>
      </c>
    </row>
    <row r="88">
      <c r="A88" s="1" t="s">
        <v>221</v>
      </c>
      <c r="B88" s="1">
        <v>19</v>
      </c>
      <c r="C88" s="26" t="s">
        <v>3730</v>
      </c>
      <c r="D88" t="s">
        <v>3392</v>
      </c>
      <c r="E88" s="27" t="s">
        <v>3731</v>
      </c>
      <c r="F88" s="28" t="s">
        <v>271</v>
      </c>
      <c r="G88" s="29">
        <v>58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39">
      <c r="A90" s="1" t="s">
        <v>229</v>
      </c>
      <c r="E90" s="32" t="s">
        <v>3732</v>
      </c>
    </row>
    <row r="91" ht="75">
      <c r="A91" s="1" t="s">
        <v>231</v>
      </c>
      <c r="E91" s="27" t="s">
        <v>3733</v>
      </c>
    </row>
    <row r="92">
      <c r="A92" s="1" t="s">
        <v>221</v>
      </c>
      <c r="B92" s="1">
        <v>20</v>
      </c>
      <c r="C92" s="26" t="s">
        <v>3734</v>
      </c>
      <c r="D92" t="s">
        <v>3392</v>
      </c>
      <c r="E92" s="27" t="s">
        <v>3735</v>
      </c>
      <c r="F92" s="28" t="s">
        <v>260</v>
      </c>
      <c r="G92" s="29">
        <v>248.59999999999999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226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3736</v>
      </c>
    </row>
    <row r="95" ht="37.5">
      <c r="A95" s="1" t="s">
        <v>231</v>
      </c>
      <c r="E95" s="27" t="s">
        <v>3737</v>
      </c>
    </row>
    <row r="96" ht="13">
      <c r="A96" s="1" t="s">
        <v>218</v>
      </c>
      <c r="C96" s="22" t="s">
        <v>3044</v>
      </c>
      <c r="E96" s="23" t="s">
        <v>3045</v>
      </c>
      <c r="L96" s="24">
        <f>SUMIFS(L97:L108,A97:A108,"P")</f>
        <v>0</v>
      </c>
      <c r="M96" s="24">
        <f>SUMIFS(M97:M108,A97:A108,"P")</f>
        <v>0</v>
      </c>
      <c r="N96" s="25"/>
    </row>
    <row r="97">
      <c r="A97" s="1" t="s">
        <v>221</v>
      </c>
      <c r="B97" s="1">
        <v>21</v>
      </c>
      <c r="C97" s="26" t="s">
        <v>3046</v>
      </c>
      <c r="D97" t="s">
        <v>3398</v>
      </c>
      <c r="E97" s="27" t="s">
        <v>3047</v>
      </c>
      <c r="F97" s="28" t="s">
        <v>260</v>
      </c>
      <c r="G97" s="29">
        <v>57.82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39">
      <c r="A99" s="1" t="s">
        <v>229</v>
      </c>
      <c r="E99" s="32" t="s">
        <v>3738</v>
      </c>
    </row>
    <row r="100" ht="250">
      <c r="A100" s="1" t="s">
        <v>231</v>
      </c>
      <c r="E100" s="27" t="s">
        <v>3049</v>
      </c>
    </row>
    <row r="101">
      <c r="A101" s="1" t="s">
        <v>221</v>
      </c>
      <c r="B101" s="1">
        <v>22</v>
      </c>
      <c r="C101" s="26" t="s">
        <v>3739</v>
      </c>
      <c r="D101" t="s">
        <v>3398</v>
      </c>
      <c r="E101" s="27" t="s">
        <v>3740</v>
      </c>
      <c r="F101" s="28" t="s">
        <v>260</v>
      </c>
      <c r="G101" s="29">
        <v>4.7999999999999998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52">
      <c r="A103" s="1" t="s">
        <v>229</v>
      </c>
      <c r="E103" s="32" t="s">
        <v>3741</v>
      </c>
    </row>
    <row r="104" ht="250">
      <c r="A104" s="1" t="s">
        <v>231</v>
      </c>
      <c r="E104" s="27" t="s">
        <v>3049</v>
      </c>
    </row>
    <row r="105">
      <c r="A105" s="1" t="s">
        <v>221</v>
      </c>
      <c r="B105" s="1">
        <v>23</v>
      </c>
      <c r="C105" s="26" t="s">
        <v>3742</v>
      </c>
      <c r="D105" t="s">
        <v>3398</v>
      </c>
      <c r="E105" s="27" t="s">
        <v>3743</v>
      </c>
      <c r="F105" s="28" t="s">
        <v>271</v>
      </c>
      <c r="G105" s="29">
        <v>12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39">
      <c r="A107" s="1" t="s">
        <v>229</v>
      </c>
      <c r="E107" s="32" t="s">
        <v>3744</v>
      </c>
    </row>
    <row r="108" ht="50">
      <c r="A108" s="1" t="s">
        <v>231</v>
      </c>
      <c r="E108" s="27" t="s">
        <v>3745</v>
      </c>
    </row>
    <row r="109" ht="13">
      <c r="A109" s="1" t="s">
        <v>218</v>
      </c>
      <c r="C109" s="22" t="s">
        <v>2852</v>
      </c>
      <c r="E109" s="23" t="s">
        <v>2853</v>
      </c>
      <c r="L109" s="24">
        <f>SUMIFS(L110:L141,A110:A141,"P")</f>
        <v>0</v>
      </c>
      <c r="M109" s="24">
        <f>SUMIFS(M110:M141,A110:A141,"P")</f>
        <v>0</v>
      </c>
      <c r="N109" s="25"/>
    </row>
    <row r="110">
      <c r="A110" s="1" t="s">
        <v>221</v>
      </c>
      <c r="B110" s="1">
        <v>24</v>
      </c>
      <c r="C110" s="26" t="s">
        <v>3746</v>
      </c>
      <c r="D110" t="s">
        <v>3398</v>
      </c>
      <c r="E110" s="27" t="s">
        <v>3747</v>
      </c>
      <c r="F110" s="28" t="s">
        <v>903</v>
      </c>
      <c r="G110" s="29">
        <v>123.006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3748</v>
      </c>
    </row>
    <row r="113" ht="50">
      <c r="A113" s="1" t="s">
        <v>231</v>
      </c>
      <c r="E113" s="27" t="s">
        <v>3749</v>
      </c>
    </row>
    <row r="114">
      <c r="A114" s="1" t="s">
        <v>221</v>
      </c>
      <c r="B114" s="1">
        <v>25</v>
      </c>
      <c r="C114" s="26" t="s">
        <v>3750</v>
      </c>
      <c r="D114" t="s">
        <v>3398</v>
      </c>
      <c r="E114" s="27" t="s">
        <v>3751</v>
      </c>
      <c r="F114" s="28" t="s">
        <v>260</v>
      </c>
      <c r="G114" s="29">
        <v>89.900000000000006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39">
      <c r="A116" s="1" t="s">
        <v>229</v>
      </c>
      <c r="E116" s="32" t="s">
        <v>3752</v>
      </c>
    </row>
    <row r="117" ht="100">
      <c r="A117" s="1" t="s">
        <v>231</v>
      </c>
      <c r="E117" s="27" t="s">
        <v>3229</v>
      </c>
    </row>
    <row r="118">
      <c r="A118" s="1" t="s">
        <v>221</v>
      </c>
      <c r="B118" s="1">
        <v>26</v>
      </c>
      <c r="C118" s="26" t="s">
        <v>3753</v>
      </c>
      <c r="D118" t="s">
        <v>3398</v>
      </c>
      <c r="E118" s="27" t="s">
        <v>3754</v>
      </c>
      <c r="F118" s="28" t="s">
        <v>903</v>
      </c>
      <c r="G118" s="29">
        <v>1133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39">
      <c r="A120" s="1" t="s">
        <v>229</v>
      </c>
      <c r="E120" s="32" t="s">
        <v>3755</v>
      </c>
    </row>
    <row r="121" ht="62.5">
      <c r="A121" s="1" t="s">
        <v>231</v>
      </c>
      <c r="E121" s="27" t="s">
        <v>3509</v>
      </c>
    </row>
    <row r="122">
      <c r="A122" s="1" t="s">
        <v>221</v>
      </c>
      <c r="B122" s="1">
        <v>27</v>
      </c>
      <c r="C122" s="26" t="s">
        <v>3601</v>
      </c>
      <c r="D122" t="s">
        <v>3398</v>
      </c>
      <c r="E122" s="27" t="s">
        <v>3602</v>
      </c>
      <c r="F122" s="28" t="s">
        <v>254</v>
      </c>
      <c r="G122" s="29">
        <v>250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">
      <c r="A124" s="1" t="s">
        <v>229</v>
      </c>
      <c r="E124" s="32" t="s">
        <v>3756</v>
      </c>
    </row>
    <row r="125" ht="112.5">
      <c r="A125" s="1" t="s">
        <v>231</v>
      </c>
      <c r="E125" s="27" t="s">
        <v>3516</v>
      </c>
    </row>
    <row r="126">
      <c r="A126" s="1" t="s">
        <v>221</v>
      </c>
      <c r="B126" s="1">
        <v>28</v>
      </c>
      <c r="C126" s="26" t="s">
        <v>3757</v>
      </c>
      <c r="D126" t="s">
        <v>3398</v>
      </c>
      <c r="E126" s="27" t="s">
        <v>3758</v>
      </c>
      <c r="F126" s="28" t="s">
        <v>254</v>
      </c>
      <c r="G126" s="29">
        <v>50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39">
      <c r="A128" s="1" t="s">
        <v>229</v>
      </c>
      <c r="E128" s="32" t="s">
        <v>3759</v>
      </c>
    </row>
    <row r="129" ht="112.5">
      <c r="A129" s="1" t="s">
        <v>231</v>
      </c>
      <c r="E129" s="27" t="s">
        <v>3516</v>
      </c>
    </row>
    <row r="130">
      <c r="A130" s="1" t="s">
        <v>221</v>
      </c>
      <c r="B130" s="1">
        <v>29</v>
      </c>
      <c r="C130" s="26" t="s">
        <v>3604</v>
      </c>
      <c r="D130" t="s">
        <v>3398</v>
      </c>
      <c r="E130" s="27" t="s">
        <v>3605</v>
      </c>
      <c r="F130" s="28" t="s">
        <v>254</v>
      </c>
      <c r="G130" s="29">
        <v>412.19999999999999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52">
      <c r="A132" s="1" t="s">
        <v>229</v>
      </c>
      <c r="E132" s="32" t="s">
        <v>3760</v>
      </c>
    </row>
    <row r="133" ht="112.5">
      <c r="A133" s="1" t="s">
        <v>231</v>
      </c>
      <c r="E133" s="27" t="s">
        <v>3516</v>
      </c>
    </row>
    <row r="134">
      <c r="A134" s="1" t="s">
        <v>221</v>
      </c>
      <c r="B134" s="1">
        <v>30</v>
      </c>
      <c r="C134" s="26" t="s">
        <v>3761</v>
      </c>
      <c r="D134" t="s">
        <v>3398</v>
      </c>
      <c r="E134" s="27" t="s">
        <v>3762</v>
      </c>
      <c r="F134" s="28" t="s">
        <v>225</v>
      </c>
      <c r="G134" s="29">
        <v>1.5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39">
      <c r="A136" s="1" t="s">
        <v>229</v>
      </c>
      <c r="E136" s="32" t="s">
        <v>3763</v>
      </c>
    </row>
    <row r="137" ht="112.5">
      <c r="A137" s="1" t="s">
        <v>231</v>
      </c>
      <c r="E137" s="27" t="s">
        <v>3764</v>
      </c>
    </row>
    <row r="138">
      <c r="A138" s="1" t="s">
        <v>221</v>
      </c>
      <c r="B138" s="1">
        <v>31</v>
      </c>
      <c r="C138" s="26" t="s">
        <v>3521</v>
      </c>
      <c r="D138" t="s">
        <v>3398</v>
      </c>
      <c r="E138" s="27" t="s">
        <v>3522</v>
      </c>
      <c r="F138" s="28" t="s">
        <v>903</v>
      </c>
      <c r="G138" s="29">
        <v>1134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39">
      <c r="A140" s="1" t="s">
        <v>229</v>
      </c>
      <c r="E140" s="32" t="s">
        <v>3765</v>
      </c>
    </row>
    <row r="141" ht="87.5">
      <c r="A141" s="1" t="s">
        <v>231</v>
      </c>
      <c r="E141" s="27" t="s">
        <v>3524</v>
      </c>
    </row>
    <row r="142" ht="13">
      <c r="A142" s="1" t="s">
        <v>218</v>
      </c>
      <c r="C142" s="22" t="s">
        <v>3525</v>
      </c>
      <c r="E142" s="23" t="s">
        <v>3526</v>
      </c>
      <c r="L142" s="24">
        <f>SUMIFS(L143:L166,A143:A166,"P")</f>
        <v>0</v>
      </c>
      <c r="M142" s="24">
        <f>SUMIFS(M143:M166,A143:A166,"P")</f>
        <v>0</v>
      </c>
      <c r="N142" s="25"/>
    </row>
    <row r="143" ht="37.5">
      <c r="A143" s="1" t="s">
        <v>221</v>
      </c>
      <c r="B143" s="1">
        <v>32</v>
      </c>
      <c r="C143" s="26" t="s">
        <v>222</v>
      </c>
      <c r="D143" t="s">
        <v>223</v>
      </c>
      <c r="E143" s="27" t="s">
        <v>224</v>
      </c>
      <c r="F143" s="28" t="s">
        <v>225</v>
      </c>
      <c r="G143" s="29">
        <v>3248.8000000000002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226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228</v>
      </c>
    </row>
    <row r="145" ht="39">
      <c r="A145" s="1" t="s">
        <v>229</v>
      </c>
      <c r="E145" s="32" t="s">
        <v>3766</v>
      </c>
    </row>
    <row r="146" ht="87.5">
      <c r="A146" s="1" t="s">
        <v>231</v>
      </c>
      <c r="E146" s="27" t="s">
        <v>232</v>
      </c>
    </row>
    <row r="147" ht="37.5">
      <c r="A147" s="1" t="s">
        <v>221</v>
      </c>
      <c r="B147" s="1">
        <v>33</v>
      </c>
      <c r="C147" s="26" t="s">
        <v>3767</v>
      </c>
      <c r="D147" t="s">
        <v>3768</v>
      </c>
      <c r="E147" s="27" t="s">
        <v>3769</v>
      </c>
      <c r="F147" s="28" t="s">
        <v>225</v>
      </c>
      <c r="G147" s="29">
        <v>95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226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228</v>
      </c>
    </row>
    <row r="149" ht="39">
      <c r="A149" s="1" t="s">
        <v>229</v>
      </c>
      <c r="E149" s="32" t="s">
        <v>3770</v>
      </c>
    </row>
    <row r="150" ht="87.5">
      <c r="A150" s="1" t="s">
        <v>231</v>
      </c>
      <c r="E150" s="27" t="s">
        <v>232</v>
      </c>
    </row>
    <row r="151" ht="37.5">
      <c r="A151" s="1" t="s">
        <v>221</v>
      </c>
      <c r="B151" s="1">
        <v>34</v>
      </c>
      <c r="C151" s="26" t="s">
        <v>3234</v>
      </c>
      <c r="D151" t="s">
        <v>3235</v>
      </c>
      <c r="E151" s="27" t="s">
        <v>3236</v>
      </c>
      <c r="F151" s="28" t="s">
        <v>225</v>
      </c>
      <c r="G151" s="29">
        <v>249.47999999999999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228</v>
      </c>
    </row>
    <row r="153" ht="39">
      <c r="A153" s="1" t="s">
        <v>229</v>
      </c>
      <c r="E153" s="32" t="s">
        <v>3771</v>
      </c>
    </row>
    <row r="154" ht="87.5">
      <c r="A154" s="1" t="s">
        <v>231</v>
      </c>
      <c r="E154" s="27" t="s">
        <v>232</v>
      </c>
    </row>
    <row r="155" ht="37.5">
      <c r="A155" s="1" t="s">
        <v>221</v>
      </c>
      <c r="B155" s="1">
        <v>35</v>
      </c>
      <c r="C155" s="26" t="s">
        <v>233</v>
      </c>
      <c r="D155" t="s">
        <v>234</v>
      </c>
      <c r="E155" s="27" t="s">
        <v>235</v>
      </c>
      <c r="F155" s="28" t="s">
        <v>225</v>
      </c>
      <c r="G155" s="29">
        <v>1030.5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226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228</v>
      </c>
    </row>
    <row r="157" ht="39">
      <c r="A157" s="1" t="s">
        <v>229</v>
      </c>
      <c r="E157" s="32" t="s">
        <v>3772</v>
      </c>
    </row>
    <row r="158" ht="87.5">
      <c r="A158" s="1" t="s">
        <v>231</v>
      </c>
      <c r="E158" s="27" t="s">
        <v>232</v>
      </c>
    </row>
    <row r="159" ht="25">
      <c r="A159" s="1" t="s">
        <v>221</v>
      </c>
      <c r="B159" s="1">
        <v>36</v>
      </c>
      <c r="C159" s="26" t="s">
        <v>3612</v>
      </c>
      <c r="D159" t="s">
        <v>3613</v>
      </c>
      <c r="E159" s="27" t="s">
        <v>3614</v>
      </c>
      <c r="F159" s="28" t="s">
        <v>225</v>
      </c>
      <c r="G159" s="29">
        <v>650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226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228</v>
      </c>
    </row>
    <row r="161" ht="39">
      <c r="A161" s="1" t="s">
        <v>229</v>
      </c>
      <c r="E161" s="32" t="s">
        <v>3773</v>
      </c>
    </row>
    <row r="162" ht="87.5">
      <c r="A162" s="1" t="s">
        <v>231</v>
      </c>
      <c r="E162" s="27" t="s">
        <v>232</v>
      </c>
    </row>
    <row r="163" ht="37.5">
      <c r="A163" s="1" t="s">
        <v>221</v>
      </c>
      <c r="B163" s="1">
        <v>37</v>
      </c>
      <c r="C163" s="26" t="s">
        <v>2498</v>
      </c>
      <c r="D163" t="s">
        <v>2499</v>
      </c>
      <c r="E163" s="27" t="s">
        <v>2500</v>
      </c>
      <c r="F163" s="28" t="s">
        <v>225</v>
      </c>
      <c r="G163" s="29">
        <v>5.6699999999999999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226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228</v>
      </c>
    </row>
    <row r="165" ht="39">
      <c r="A165" s="1" t="s">
        <v>229</v>
      </c>
      <c r="E165" s="32" t="s">
        <v>3774</v>
      </c>
    </row>
    <row r="166" ht="87.5">
      <c r="A166" s="1" t="s">
        <v>231</v>
      </c>
      <c r="E166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COUNTIFS(L8:L42,"=0",A8:A42,"P")+COUNTIFS(L8:L42,"",A8:A42,"P")+SUM(Q8:Q42)</f>
        <v>0</v>
      </c>
    </row>
    <row r="8" ht="13">
      <c r="A8" s="1" t="s">
        <v>216</v>
      </c>
      <c r="C8" s="22" t="s">
        <v>842</v>
      </c>
      <c r="E8" s="23" t="s">
        <v>21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267</v>
      </c>
      <c r="E9" s="23" t="s">
        <v>268</v>
      </c>
      <c r="L9" s="24">
        <f>SUMIFS(L10:L41,A10:A41,"P")</f>
        <v>0</v>
      </c>
      <c r="M9" s="24">
        <f>SUMIFS(M10:M41,A10:A41,"P")</f>
        <v>0</v>
      </c>
      <c r="N9" s="25"/>
    </row>
    <row r="10" ht="25">
      <c r="A10" s="1" t="s">
        <v>221</v>
      </c>
      <c r="B10" s="1">
        <v>1</v>
      </c>
      <c r="C10" s="26" t="s">
        <v>843</v>
      </c>
      <c r="D10" t="s">
        <v>252</v>
      </c>
      <c r="E10" s="27" t="s">
        <v>844</v>
      </c>
      <c r="F10" s="28" t="s">
        <v>845</v>
      </c>
      <c r="G10" s="29">
        <v>5.1760000000000002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846</v>
      </c>
    </row>
    <row r="13" ht="137.5">
      <c r="A13" s="1" t="s">
        <v>231</v>
      </c>
      <c r="E13" s="27" t="s">
        <v>847</v>
      </c>
    </row>
    <row r="14">
      <c r="A14" s="1" t="s">
        <v>221</v>
      </c>
      <c r="B14" s="1">
        <v>2</v>
      </c>
      <c r="C14" s="26" t="s">
        <v>519</v>
      </c>
      <c r="D14" t="s">
        <v>252</v>
      </c>
      <c r="E14" s="27" t="s">
        <v>520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833</v>
      </c>
    </row>
    <row r="17" ht="112.5">
      <c r="A17" s="1" t="s">
        <v>231</v>
      </c>
      <c r="E17" s="27" t="s">
        <v>521</v>
      </c>
    </row>
    <row r="18">
      <c r="A18" s="1" t="s">
        <v>221</v>
      </c>
      <c r="B18" s="1">
        <v>3</v>
      </c>
      <c r="C18" s="26" t="s">
        <v>522</v>
      </c>
      <c r="D18" t="s">
        <v>252</v>
      </c>
      <c r="E18" s="27" t="s">
        <v>523</v>
      </c>
      <c r="F18" s="28" t="s">
        <v>271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833</v>
      </c>
    </row>
    <row r="21" ht="150">
      <c r="A21" s="1" t="s">
        <v>231</v>
      </c>
      <c r="E21" s="27" t="s">
        <v>524</v>
      </c>
    </row>
    <row r="22">
      <c r="A22" s="1" t="s">
        <v>221</v>
      </c>
      <c r="B22" s="1">
        <v>4</v>
      </c>
      <c r="C22" s="26" t="s">
        <v>605</v>
      </c>
      <c r="D22" t="s">
        <v>252</v>
      </c>
      <c r="E22" s="27" t="s">
        <v>606</v>
      </c>
      <c r="F22" s="28" t="s">
        <v>271</v>
      </c>
      <c r="G22" s="29">
        <v>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848</v>
      </c>
    </row>
    <row r="25" ht="112.5">
      <c r="A25" s="1" t="s">
        <v>231</v>
      </c>
      <c r="E25" s="27" t="s">
        <v>608</v>
      </c>
    </row>
    <row r="26">
      <c r="A26" s="1" t="s">
        <v>221</v>
      </c>
      <c r="B26" s="1">
        <v>5</v>
      </c>
      <c r="C26" s="26" t="s">
        <v>609</v>
      </c>
      <c r="D26" t="s">
        <v>252</v>
      </c>
      <c r="E26" s="27" t="s">
        <v>610</v>
      </c>
      <c r="F26" s="28" t="s">
        <v>271</v>
      </c>
      <c r="G26" s="29">
        <v>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">
      <c r="A28" s="1" t="s">
        <v>229</v>
      </c>
      <c r="E28" s="32" t="s">
        <v>848</v>
      </c>
    </row>
    <row r="29" ht="112.5">
      <c r="A29" s="1" t="s">
        <v>231</v>
      </c>
      <c r="E29" s="27" t="s">
        <v>612</v>
      </c>
    </row>
    <row r="30">
      <c r="A30" s="1" t="s">
        <v>221</v>
      </c>
      <c r="B30" s="1">
        <v>6</v>
      </c>
      <c r="C30" s="26" t="s">
        <v>714</v>
      </c>
      <c r="D30" t="s">
        <v>252</v>
      </c>
      <c r="E30" s="27" t="s">
        <v>715</v>
      </c>
      <c r="F30" s="28" t="s">
        <v>716</v>
      </c>
      <c r="G30" s="29">
        <v>32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26">
      <c r="A32" s="1" t="s">
        <v>229</v>
      </c>
      <c r="E32" s="32" t="s">
        <v>849</v>
      </c>
    </row>
    <row r="33" ht="112.5">
      <c r="A33" s="1" t="s">
        <v>231</v>
      </c>
      <c r="E33" s="27" t="s">
        <v>718</v>
      </c>
    </row>
    <row r="34">
      <c r="A34" s="1" t="s">
        <v>221</v>
      </c>
      <c r="B34" s="1">
        <v>7</v>
      </c>
      <c r="C34" s="26" t="s">
        <v>719</v>
      </c>
      <c r="D34" t="s">
        <v>252</v>
      </c>
      <c r="E34" s="27" t="s">
        <v>720</v>
      </c>
      <c r="F34" s="28" t="s">
        <v>716</v>
      </c>
      <c r="G34" s="29">
        <v>16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">
      <c r="A36" s="1" t="s">
        <v>229</v>
      </c>
      <c r="E36" s="32" t="s">
        <v>376</v>
      </c>
    </row>
    <row r="37" ht="100">
      <c r="A37" s="1" t="s">
        <v>231</v>
      </c>
      <c r="E37" s="27" t="s">
        <v>721</v>
      </c>
    </row>
    <row r="38">
      <c r="A38" s="1" t="s">
        <v>221</v>
      </c>
      <c r="B38" s="1">
        <v>8</v>
      </c>
      <c r="C38" s="26" t="s">
        <v>796</v>
      </c>
      <c r="D38" t="s">
        <v>252</v>
      </c>
      <c r="E38" s="27" t="s">
        <v>797</v>
      </c>
      <c r="F38" s="28" t="s">
        <v>716</v>
      </c>
      <c r="G38" s="29">
        <v>36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">
      <c r="A40" s="1" t="s">
        <v>229</v>
      </c>
      <c r="E40" s="32" t="s">
        <v>850</v>
      </c>
    </row>
    <row r="41" ht="112.5">
      <c r="A41" s="1" t="s">
        <v>231</v>
      </c>
      <c r="E41" s="27" t="s">
        <v>798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COUNTIFS(L8:L152,"=0",A8:A152,"P")+COUNTIFS(L8:L152,"",A8:A152,"P")+SUM(Q8:Q152)</f>
        <v>0</v>
      </c>
    </row>
    <row r="8" ht="13">
      <c r="A8" s="1" t="s">
        <v>216</v>
      </c>
      <c r="C8" s="22" t="s">
        <v>3775</v>
      </c>
      <c r="E8" s="23" t="s">
        <v>127</v>
      </c>
      <c r="L8" s="24">
        <f>L9+L58+L63+L92+L97+L130+L135</f>
        <v>0</v>
      </c>
      <c r="M8" s="24">
        <f>M9+M58+M63+M92+M97+M130+M135</f>
        <v>0</v>
      </c>
      <c r="N8" s="25"/>
    </row>
    <row r="9" ht="13">
      <c r="A9" s="1" t="s">
        <v>218</v>
      </c>
      <c r="C9" s="22" t="s">
        <v>2249</v>
      </c>
      <c r="E9" s="23" t="s">
        <v>250</v>
      </c>
      <c r="L9" s="24">
        <f>SUMIFS(L10:L57,A10:A57,"P")</f>
        <v>0</v>
      </c>
      <c r="M9" s="24">
        <f>SUMIFS(M10:M57,A10:A57,"P")</f>
        <v>0</v>
      </c>
      <c r="N9" s="25"/>
    </row>
    <row r="10" ht="25">
      <c r="A10" s="1" t="s">
        <v>221</v>
      </c>
      <c r="B10" s="1">
        <v>1</v>
      </c>
      <c r="C10" s="26" t="s">
        <v>3776</v>
      </c>
      <c r="D10" t="s">
        <v>252</v>
      </c>
      <c r="E10" s="27" t="s">
        <v>3777</v>
      </c>
      <c r="F10" s="28" t="s">
        <v>254</v>
      </c>
      <c r="G10" s="29">
        <v>0.79900000000000004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3777</v>
      </c>
    </row>
    <row r="12" ht="26">
      <c r="A12" s="1" t="s">
        <v>229</v>
      </c>
      <c r="E12" s="32" t="s">
        <v>3778</v>
      </c>
    </row>
    <row r="13" ht="100">
      <c r="A13" s="1" t="s">
        <v>231</v>
      </c>
      <c r="E13" s="27" t="s">
        <v>3779</v>
      </c>
    </row>
    <row r="14" ht="25">
      <c r="A14" s="1" t="s">
        <v>221</v>
      </c>
      <c r="B14" s="1">
        <v>2</v>
      </c>
      <c r="C14" s="26" t="s">
        <v>3780</v>
      </c>
      <c r="D14" t="s">
        <v>252</v>
      </c>
      <c r="E14" s="27" t="s">
        <v>3781</v>
      </c>
      <c r="F14" s="28" t="s">
        <v>254</v>
      </c>
      <c r="G14" s="29">
        <v>1.452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3781</v>
      </c>
    </row>
    <row r="16" ht="26">
      <c r="A16" s="1" t="s">
        <v>229</v>
      </c>
      <c r="E16" s="32" t="s">
        <v>3782</v>
      </c>
    </row>
    <row r="17" ht="100">
      <c r="A17" s="1" t="s">
        <v>231</v>
      </c>
      <c r="E17" s="27" t="s">
        <v>3779</v>
      </c>
    </row>
    <row r="18" ht="25">
      <c r="A18" s="1" t="s">
        <v>221</v>
      </c>
      <c r="B18" s="1">
        <v>3</v>
      </c>
      <c r="C18" s="26" t="s">
        <v>3783</v>
      </c>
      <c r="D18" t="s">
        <v>252</v>
      </c>
      <c r="E18" s="27" t="s">
        <v>3784</v>
      </c>
      <c r="F18" s="28" t="s">
        <v>254</v>
      </c>
      <c r="G18" s="29">
        <v>1.089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227</v>
      </c>
      <c r="E19" s="27" t="s">
        <v>3784</v>
      </c>
    </row>
    <row r="20" ht="26">
      <c r="A20" s="1" t="s">
        <v>229</v>
      </c>
      <c r="E20" s="32" t="s">
        <v>3785</v>
      </c>
    </row>
    <row r="21" ht="100">
      <c r="A21" s="1" t="s">
        <v>231</v>
      </c>
      <c r="E21" s="27" t="s">
        <v>3779</v>
      </c>
    </row>
    <row r="22">
      <c r="A22" s="1" t="s">
        <v>221</v>
      </c>
      <c r="B22" s="1">
        <v>4</v>
      </c>
      <c r="C22" s="26" t="s">
        <v>3786</v>
      </c>
      <c r="D22" t="s">
        <v>252</v>
      </c>
      <c r="E22" s="27" t="s">
        <v>3787</v>
      </c>
      <c r="F22" s="28" t="s">
        <v>254</v>
      </c>
      <c r="G22" s="29">
        <v>2.6880000000000002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3787</v>
      </c>
    </row>
    <row r="24" ht="26">
      <c r="A24" s="1" t="s">
        <v>229</v>
      </c>
      <c r="E24" s="32" t="s">
        <v>3788</v>
      </c>
    </row>
    <row r="25" ht="62.5">
      <c r="A25" s="1" t="s">
        <v>231</v>
      </c>
      <c r="E25" s="27" t="s">
        <v>3789</v>
      </c>
    </row>
    <row r="26">
      <c r="A26" s="1" t="s">
        <v>221</v>
      </c>
      <c r="B26" s="1">
        <v>5</v>
      </c>
      <c r="C26" s="26" t="s">
        <v>3790</v>
      </c>
      <c r="D26" t="s">
        <v>252</v>
      </c>
      <c r="E26" s="27" t="s">
        <v>3791</v>
      </c>
      <c r="F26" s="28" t="s">
        <v>254</v>
      </c>
      <c r="G26" s="29">
        <v>2.6880000000000002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3792</v>
      </c>
    </row>
    <row r="28" ht="26">
      <c r="A28" s="1" t="s">
        <v>229</v>
      </c>
      <c r="E28" s="32" t="s">
        <v>3788</v>
      </c>
    </row>
    <row r="29" ht="312.5">
      <c r="A29" s="1" t="s">
        <v>231</v>
      </c>
      <c r="E29" s="27" t="s">
        <v>3793</v>
      </c>
    </row>
    <row r="30">
      <c r="A30" s="1" t="s">
        <v>221</v>
      </c>
      <c r="B30" s="1">
        <v>6</v>
      </c>
      <c r="C30" s="26" t="s">
        <v>3794</v>
      </c>
      <c r="D30" t="s">
        <v>252</v>
      </c>
      <c r="E30" s="27" t="s">
        <v>3795</v>
      </c>
      <c r="F30" s="28" t="s">
        <v>254</v>
      </c>
      <c r="G30" s="29">
        <v>434.69999999999999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3795</v>
      </c>
    </row>
    <row r="32" ht="26">
      <c r="A32" s="1" t="s">
        <v>229</v>
      </c>
      <c r="E32" s="32" t="s">
        <v>3796</v>
      </c>
    </row>
    <row r="33" ht="350">
      <c r="A33" s="1" t="s">
        <v>231</v>
      </c>
      <c r="E33" s="27" t="s">
        <v>3797</v>
      </c>
    </row>
    <row r="34">
      <c r="A34" s="1" t="s">
        <v>221</v>
      </c>
      <c r="B34" s="1">
        <v>7</v>
      </c>
      <c r="C34" s="26" t="s">
        <v>3404</v>
      </c>
      <c r="D34" t="s">
        <v>252</v>
      </c>
      <c r="E34" s="27" t="s">
        <v>3405</v>
      </c>
      <c r="F34" s="28" t="s">
        <v>254</v>
      </c>
      <c r="G34" s="29">
        <v>437.38799999999998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3405</v>
      </c>
    </row>
    <row r="36" ht="26">
      <c r="A36" s="1" t="s">
        <v>229</v>
      </c>
      <c r="E36" s="32" t="s">
        <v>3798</v>
      </c>
    </row>
    <row r="37" ht="212.5">
      <c r="A37" s="1" t="s">
        <v>231</v>
      </c>
      <c r="E37" s="27" t="s">
        <v>3407</v>
      </c>
    </row>
    <row r="38">
      <c r="A38" s="1" t="s">
        <v>221</v>
      </c>
      <c r="B38" s="1">
        <v>8</v>
      </c>
      <c r="C38" s="26" t="s">
        <v>2940</v>
      </c>
      <c r="D38" t="s">
        <v>252</v>
      </c>
      <c r="E38" s="27" t="s">
        <v>2941</v>
      </c>
      <c r="F38" s="28" t="s">
        <v>254</v>
      </c>
      <c r="G38" s="29">
        <v>218.292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2941</v>
      </c>
    </row>
    <row r="40" ht="26">
      <c r="A40" s="1" t="s">
        <v>229</v>
      </c>
      <c r="E40" s="32" t="s">
        <v>3799</v>
      </c>
    </row>
    <row r="41" ht="250">
      <c r="A41" s="1" t="s">
        <v>231</v>
      </c>
      <c r="E41" s="27" t="s">
        <v>2943</v>
      </c>
    </row>
    <row r="42">
      <c r="A42" s="1" t="s">
        <v>221</v>
      </c>
      <c r="B42" s="1">
        <v>9</v>
      </c>
      <c r="C42" s="26" t="s">
        <v>3409</v>
      </c>
      <c r="D42" t="s">
        <v>252</v>
      </c>
      <c r="E42" s="27" t="s">
        <v>3410</v>
      </c>
      <c r="F42" s="28" t="s">
        <v>254</v>
      </c>
      <c r="G42" s="29">
        <v>161.06800000000001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3410</v>
      </c>
    </row>
    <row r="44" ht="26">
      <c r="A44" s="1" t="s">
        <v>229</v>
      </c>
      <c r="E44" s="32" t="s">
        <v>3800</v>
      </c>
    </row>
    <row r="45" ht="325">
      <c r="A45" s="1" t="s">
        <v>231</v>
      </c>
      <c r="E45" s="27" t="s">
        <v>3412</v>
      </c>
    </row>
    <row r="46">
      <c r="A46" s="1" t="s">
        <v>221</v>
      </c>
      <c r="B46" s="1">
        <v>10</v>
      </c>
      <c r="C46" s="26" t="s">
        <v>2944</v>
      </c>
      <c r="D46" t="s">
        <v>252</v>
      </c>
      <c r="E46" s="27" t="s">
        <v>2945</v>
      </c>
      <c r="F46" s="28" t="s">
        <v>903</v>
      </c>
      <c r="G46" s="29">
        <v>7.2599999999999998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2945</v>
      </c>
    </row>
    <row r="48" ht="26">
      <c r="A48" s="1" t="s">
        <v>229</v>
      </c>
      <c r="E48" s="32" t="s">
        <v>3801</v>
      </c>
    </row>
    <row r="49" ht="50">
      <c r="A49" s="1" t="s">
        <v>231</v>
      </c>
      <c r="E49" s="27" t="s">
        <v>2947</v>
      </c>
    </row>
    <row r="50">
      <c r="A50" s="1" t="s">
        <v>221</v>
      </c>
      <c r="B50" s="1">
        <v>11</v>
      </c>
      <c r="C50" s="26" t="s">
        <v>3802</v>
      </c>
      <c r="D50" t="s">
        <v>252</v>
      </c>
      <c r="E50" s="27" t="s">
        <v>3803</v>
      </c>
      <c r="F50" s="28" t="s">
        <v>254</v>
      </c>
      <c r="G50" s="29">
        <v>2.6880000000000002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3803</v>
      </c>
    </row>
    <row r="52" ht="26">
      <c r="A52" s="1" t="s">
        <v>229</v>
      </c>
      <c r="E52" s="32" t="s">
        <v>3788</v>
      </c>
    </row>
    <row r="53" ht="37.5">
      <c r="A53" s="1" t="s">
        <v>231</v>
      </c>
      <c r="E53" s="27" t="s">
        <v>3804</v>
      </c>
    </row>
    <row r="54">
      <c r="A54" s="1" t="s">
        <v>221</v>
      </c>
      <c r="B54" s="1">
        <v>12</v>
      </c>
      <c r="C54" s="26" t="s">
        <v>3805</v>
      </c>
      <c r="D54" t="s">
        <v>252</v>
      </c>
      <c r="E54" s="27" t="s">
        <v>3806</v>
      </c>
      <c r="F54" s="28" t="s">
        <v>903</v>
      </c>
      <c r="G54" s="29">
        <v>13.44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3806</v>
      </c>
    </row>
    <row r="56" ht="26">
      <c r="A56" s="1" t="s">
        <v>229</v>
      </c>
      <c r="E56" s="32" t="s">
        <v>3807</v>
      </c>
    </row>
    <row r="57" ht="62.5">
      <c r="A57" s="1" t="s">
        <v>231</v>
      </c>
      <c r="E57" s="27" t="s">
        <v>3808</v>
      </c>
    </row>
    <row r="58" ht="13">
      <c r="A58" s="1" t="s">
        <v>218</v>
      </c>
      <c r="C58" s="22" t="s">
        <v>3809</v>
      </c>
      <c r="E58" s="23" t="s">
        <v>3003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221</v>
      </c>
      <c r="B59" s="1">
        <v>13</v>
      </c>
      <c r="C59" s="26" t="s">
        <v>3443</v>
      </c>
      <c r="D59" t="s">
        <v>252</v>
      </c>
      <c r="E59" s="27" t="s">
        <v>3444</v>
      </c>
      <c r="F59" s="28" t="s">
        <v>254</v>
      </c>
      <c r="G59" s="29">
        <v>31.866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3444</v>
      </c>
    </row>
    <row r="61" ht="26">
      <c r="A61" s="1" t="s">
        <v>229</v>
      </c>
      <c r="E61" s="32" t="s">
        <v>3810</v>
      </c>
    </row>
    <row r="62" ht="75">
      <c r="A62" s="1" t="s">
        <v>231</v>
      </c>
      <c r="E62" s="27" t="s">
        <v>2289</v>
      </c>
    </row>
    <row r="63" ht="13">
      <c r="A63" s="1" t="s">
        <v>218</v>
      </c>
      <c r="C63" s="22" t="s">
        <v>3811</v>
      </c>
      <c r="E63" s="23" t="s">
        <v>2791</v>
      </c>
      <c r="L63" s="24">
        <f>SUMIFS(L64:L91,A64:A91,"P")</f>
        <v>0</v>
      </c>
      <c r="M63" s="24">
        <f>SUMIFS(M64:M91,A64:A91,"P")</f>
        <v>0</v>
      </c>
      <c r="N63" s="25"/>
    </row>
    <row r="64">
      <c r="A64" s="1" t="s">
        <v>221</v>
      </c>
      <c r="B64" s="1">
        <v>14</v>
      </c>
      <c r="C64" s="26" t="s">
        <v>3812</v>
      </c>
      <c r="D64" t="s">
        <v>252</v>
      </c>
      <c r="E64" s="27" t="s">
        <v>3813</v>
      </c>
      <c r="F64" s="28" t="s">
        <v>903</v>
      </c>
      <c r="G64" s="29">
        <v>7.2599999999999998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3813</v>
      </c>
    </row>
    <row r="66" ht="26">
      <c r="A66" s="1" t="s">
        <v>229</v>
      </c>
      <c r="E66" s="32" t="s">
        <v>3801</v>
      </c>
    </row>
    <row r="67" ht="137.5">
      <c r="A67" s="1" t="s">
        <v>231</v>
      </c>
      <c r="E67" s="27" t="s">
        <v>3814</v>
      </c>
    </row>
    <row r="68">
      <c r="A68" s="1" t="s">
        <v>221</v>
      </c>
      <c r="B68" s="1">
        <v>15</v>
      </c>
      <c r="C68" s="26" t="s">
        <v>3036</v>
      </c>
      <c r="D68" t="s">
        <v>252</v>
      </c>
      <c r="E68" s="27" t="s">
        <v>3037</v>
      </c>
      <c r="F68" s="28" t="s">
        <v>254</v>
      </c>
      <c r="G68" s="29">
        <v>1.452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3037</v>
      </c>
    </row>
    <row r="70" ht="26">
      <c r="A70" s="1" t="s">
        <v>229</v>
      </c>
      <c r="E70" s="32" t="s">
        <v>3782</v>
      </c>
    </row>
    <row r="71" ht="75">
      <c r="A71" s="1" t="s">
        <v>231</v>
      </c>
      <c r="E71" s="27" t="s">
        <v>2851</v>
      </c>
    </row>
    <row r="72">
      <c r="A72" s="1" t="s">
        <v>221</v>
      </c>
      <c r="B72" s="1">
        <v>16</v>
      </c>
      <c r="C72" s="26" t="s">
        <v>3815</v>
      </c>
      <c r="D72" t="s">
        <v>252</v>
      </c>
      <c r="E72" s="27" t="s">
        <v>3816</v>
      </c>
      <c r="F72" s="28" t="s">
        <v>903</v>
      </c>
      <c r="G72" s="29">
        <v>7.2599999999999998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3817</v>
      </c>
    </row>
    <row r="74" ht="26">
      <c r="A74" s="1" t="s">
        <v>229</v>
      </c>
      <c r="E74" s="32" t="s">
        <v>3801</v>
      </c>
    </row>
    <row r="75" ht="87.5">
      <c r="A75" s="1" t="s">
        <v>231</v>
      </c>
      <c r="E75" s="27" t="s">
        <v>3324</v>
      </c>
    </row>
    <row r="76">
      <c r="A76" s="1" t="s">
        <v>221</v>
      </c>
      <c r="B76" s="1">
        <v>17</v>
      </c>
      <c r="C76" s="26" t="s">
        <v>3818</v>
      </c>
      <c r="D76" t="s">
        <v>252</v>
      </c>
      <c r="E76" s="27" t="s">
        <v>3819</v>
      </c>
      <c r="F76" s="28" t="s">
        <v>903</v>
      </c>
      <c r="G76" s="29">
        <v>7.2599999999999998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3820</v>
      </c>
    </row>
    <row r="78" ht="26">
      <c r="A78" s="1" t="s">
        <v>229</v>
      </c>
      <c r="E78" s="32" t="s">
        <v>3801</v>
      </c>
    </row>
    <row r="79" ht="87.5">
      <c r="A79" s="1" t="s">
        <v>231</v>
      </c>
      <c r="E79" s="27" t="s">
        <v>3324</v>
      </c>
    </row>
    <row r="80">
      <c r="A80" s="1" t="s">
        <v>221</v>
      </c>
      <c r="B80" s="1">
        <v>18</v>
      </c>
      <c r="C80" s="26" t="s">
        <v>3821</v>
      </c>
      <c r="D80" t="s">
        <v>252</v>
      </c>
      <c r="E80" s="27" t="s">
        <v>3822</v>
      </c>
      <c r="F80" s="28" t="s">
        <v>903</v>
      </c>
      <c r="G80" s="29">
        <v>7.2599999999999998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3822</v>
      </c>
    </row>
    <row r="82" ht="26">
      <c r="A82" s="1" t="s">
        <v>229</v>
      </c>
      <c r="E82" s="32" t="s">
        <v>3801</v>
      </c>
    </row>
    <row r="83" ht="162.5">
      <c r="A83" s="1" t="s">
        <v>231</v>
      </c>
      <c r="E83" s="27" t="s">
        <v>3327</v>
      </c>
    </row>
    <row r="84">
      <c r="A84" s="1" t="s">
        <v>221</v>
      </c>
      <c r="B84" s="1">
        <v>19</v>
      </c>
      <c r="C84" s="26" t="s">
        <v>3823</v>
      </c>
      <c r="D84" t="s">
        <v>252</v>
      </c>
      <c r="E84" s="27" t="s">
        <v>3824</v>
      </c>
      <c r="F84" s="28" t="s">
        <v>903</v>
      </c>
      <c r="G84" s="29">
        <v>7.2599999999999998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3825</v>
      </c>
    </row>
    <row r="86" ht="26">
      <c r="A86" s="1" t="s">
        <v>229</v>
      </c>
      <c r="E86" s="32" t="s">
        <v>3801</v>
      </c>
    </row>
    <row r="87" ht="162.5">
      <c r="A87" s="1" t="s">
        <v>231</v>
      </c>
      <c r="E87" s="27" t="s">
        <v>3327</v>
      </c>
    </row>
    <row r="88">
      <c r="A88" s="1" t="s">
        <v>221</v>
      </c>
      <c r="B88" s="1">
        <v>20</v>
      </c>
      <c r="C88" s="26" t="s">
        <v>3826</v>
      </c>
      <c r="D88" t="s">
        <v>252</v>
      </c>
      <c r="E88" s="27" t="s">
        <v>3827</v>
      </c>
      <c r="F88" s="28" t="s">
        <v>260</v>
      </c>
      <c r="G88" s="29">
        <v>13.199999999999999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3827</v>
      </c>
    </row>
    <row r="90" ht="26">
      <c r="A90" s="1" t="s">
        <v>229</v>
      </c>
      <c r="E90" s="32" t="s">
        <v>3828</v>
      </c>
    </row>
    <row r="91" ht="62.5">
      <c r="A91" s="1" t="s">
        <v>231</v>
      </c>
      <c r="E91" s="27" t="s">
        <v>3829</v>
      </c>
    </row>
    <row r="92" ht="13">
      <c r="A92" s="1" t="s">
        <v>218</v>
      </c>
      <c r="C92" s="22" t="s">
        <v>3830</v>
      </c>
      <c r="E92" s="23" t="s">
        <v>268</v>
      </c>
      <c r="L92" s="24">
        <f>SUMIFS(L93:L96,A93:A96,"P")</f>
        <v>0</v>
      </c>
      <c r="M92" s="24">
        <f>SUMIFS(M93:M96,A93:A96,"P")</f>
        <v>0</v>
      </c>
      <c r="N92" s="25"/>
    </row>
    <row r="93">
      <c r="A93" s="1" t="s">
        <v>221</v>
      </c>
      <c r="B93" s="1">
        <v>21</v>
      </c>
      <c r="C93" s="26" t="s">
        <v>3831</v>
      </c>
      <c r="D93" t="s">
        <v>252</v>
      </c>
      <c r="E93" s="27" t="s">
        <v>3832</v>
      </c>
      <c r="F93" s="28" t="s">
        <v>271</v>
      </c>
      <c r="G93" s="29">
        <v>12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3832</v>
      </c>
    </row>
    <row r="95" ht="26">
      <c r="A95" s="1" t="s">
        <v>229</v>
      </c>
      <c r="E95" s="32" t="s">
        <v>788</v>
      </c>
    </row>
    <row r="96" ht="187.5">
      <c r="A96" s="1" t="s">
        <v>231</v>
      </c>
      <c r="E96" s="27" t="s">
        <v>3833</v>
      </c>
    </row>
    <row r="97" ht="13">
      <c r="A97" s="1" t="s">
        <v>218</v>
      </c>
      <c r="C97" s="22" t="s">
        <v>3834</v>
      </c>
      <c r="E97" s="23" t="s">
        <v>3045</v>
      </c>
      <c r="L97" s="24">
        <f>SUMIFS(L98:L129,A98:A129,"P")</f>
        <v>0</v>
      </c>
      <c r="M97" s="24">
        <f>SUMIFS(M98:M129,A98:A129,"P")</f>
        <v>0</v>
      </c>
      <c r="N97" s="25"/>
    </row>
    <row r="98">
      <c r="A98" s="1" t="s">
        <v>221</v>
      </c>
      <c r="B98" s="1">
        <v>22</v>
      </c>
      <c r="C98" s="26" t="s">
        <v>3046</v>
      </c>
      <c r="D98" t="s">
        <v>252</v>
      </c>
      <c r="E98" s="27" t="s">
        <v>3047</v>
      </c>
      <c r="F98" s="28" t="s">
        <v>260</v>
      </c>
      <c r="G98" s="29">
        <v>60.600000000000001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3047</v>
      </c>
    </row>
    <row r="100" ht="26">
      <c r="A100" s="1" t="s">
        <v>229</v>
      </c>
      <c r="E100" s="32" t="s">
        <v>3835</v>
      </c>
    </row>
    <row r="101" ht="250">
      <c r="A101" s="1" t="s">
        <v>231</v>
      </c>
      <c r="E101" s="27" t="s">
        <v>3049</v>
      </c>
    </row>
    <row r="102">
      <c r="A102" s="1" t="s">
        <v>221</v>
      </c>
      <c r="B102" s="1">
        <v>23</v>
      </c>
      <c r="C102" s="26" t="s">
        <v>3050</v>
      </c>
      <c r="D102" t="s">
        <v>252</v>
      </c>
      <c r="E102" s="27" t="s">
        <v>3051</v>
      </c>
      <c r="F102" s="28" t="s">
        <v>260</v>
      </c>
      <c r="G102" s="29">
        <v>210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3051</v>
      </c>
    </row>
    <row r="104" ht="26">
      <c r="A104" s="1" t="s">
        <v>229</v>
      </c>
      <c r="E104" s="32" t="s">
        <v>3836</v>
      </c>
    </row>
    <row r="105" ht="250">
      <c r="A105" s="1" t="s">
        <v>231</v>
      </c>
      <c r="E105" s="27" t="s">
        <v>3049</v>
      </c>
    </row>
    <row r="106">
      <c r="A106" s="1" t="s">
        <v>221</v>
      </c>
      <c r="B106" s="1">
        <v>24</v>
      </c>
      <c r="C106" s="26" t="s">
        <v>3837</v>
      </c>
      <c r="D106" t="s">
        <v>252</v>
      </c>
      <c r="E106" s="27" t="s">
        <v>3838</v>
      </c>
      <c r="F106" s="28" t="s">
        <v>271</v>
      </c>
      <c r="G106" s="29">
        <v>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3838</v>
      </c>
    </row>
    <row r="108" ht="26">
      <c r="A108" s="1" t="s">
        <v>229</v>
      </c>
      <c r="E108" s="32" t="s">
        <v>387</v>
      </c>
    </row>
    <row r="109" ht="112.5">
      <c r="A109" s="1" t="s">
        <v>231</v>
      </c>
      <c r="E109" s="27" t="s">
        <v>3063</v>
      </c>
    </row>
    <row r="110">
      <c r="A110" s="1" t="s">
        <v>221</v>
      </c>
      <c r="B110" s="1">
        <v>25</v>
      </c>
      <c r="C110" s="26" t="s">
        <v>3839</v>
      </c>
      <c r="D110" t="s">
        <v>252</v>
      </c>
      <c r="E110" s="27" t="s">
        <v>3840</v>
      </c>
      <c r="F110" s="28" t="s">
        <v>271</v>
      </c>
      <c r="G110" s="29">
        <v>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3840</v>
      </c>
    </row>
    <row r="112" ht="26">
      <c r="A112" s="1" t="s">
        <v>229</v>
      </c>
      <c r="E112" s="32" t="s">
        <v>2114</v>
      </c>
    </row>
    <row r="113" ht="112.5">
      <c r="A113" s="1" t="s">
        <v>231</v>
      </c>
      <c r="E113" s="27" t="s">
        <v>3063</v>
      </c>
    </row>
    <row r="114">
      <c r="A114" s="1" t="s">
        <v>221</v>
      </c>
      <c r="B114" s="1">
        <v>26</v>
      </c>
      <c r="C114" s="26" t="s">
        <v>3841</v>
      </c>
      <c r="D114" t="s">
        <v>252</v>
      </c>
      <c r="E114" s="27" t="s">
        <v>3842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3842</v>
      </c>
    </row>
    <row r="116" ht="26">
      <c r="A116" s="1" t="s">
        <v>229</v>
      </c>
      <c r="E116" s="32" t="s">
        <v>740</v>
      </c>
    </row>
    <row r="117" ht="100">
      <c r="A117" s="1" t="s">
        <v>231</v>
      </c>
      <c r="E117" s="27" t="s">
        <v>3843</v>
      </c>
    </row>
    <row r="118">
      <c r="A118" s="1" t="s">
        <v>221</v>
      </c>
      <c r="B118" s="1">
        <v>27</v>
      </c>
      <c r="C118" s="26" t="s">
        <v>3844</v>
      </c>
      <c r="D118" t="s">
        <v>252</v>
      </c>
      <c r="E118" s="27" t="s">
        <v>3845</v>
      </c>
      <c r="F118" s="28" t="s">
        <v>260</v>
      </c>
      <c r="G118" s="29">
        <v>60.600000000000001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3845</v>
      </c>
    </row>
    <row r="120" ht="26">
      <c r="A120" s="1" t="s">
        <v>229</v>
      </c>
      <c r="E120" s="32" t="s">
        <v>3835</v>
      </c>
    </row>
    <row r="121" ht="100">
      <c r="A121" s="1" t="s">
        <v>231</v>
      </c>
      <c r="E121" s="27" t="s">
        <v>3846</v>
      </c>
    </row>
    <row r="122">
      <c r="A122" s="1" t="s">
        <v>221</v>
      </c>
      <c r="B122" s="1">
        <v>28</v>
      </c>
      <c r="C122" s="26" t="s">
        <v>3847</v>
      </c>
      <c r="D122" t="s">
        <v>252</v>
      </c>
      <c r="E122" s="27" t="s">
        <v>3848</v>
      </c>
      <c r="F122" s="28" t="s">
        <v>260</v>
      </c>
      <c r="G122" s="29">
        <v>210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3848</v>
      </c>
    </row>
    <row r="124" ht="26">
      <c r="A124" s="1" t="s">
        <v>229</v>
      </c>
      <c r="E124" s="32" t="s">
        <v>3836</v>
      </c>
    </row>
    <row r="125" ht="100">
      <c r="A125" s="1" t="s">
        <v>231</v>
      </c>
      <c r="E125" s="27" t="s">
        <v>3846</v>
      </c>
    </row>
    <row r="126">
      <c r="A126" s="1" t="s">
        <v>221</v>
      </c>
      <c r="B126" s="1">
        <v>29</v>
      </c>
      <c r="C126" s="26" t="s">
        <v>3849</v>
      </c>
      <c r="D126" t="s">
        <v>252</v>
      </c>
      <c r="E126" s="27" t="s">
        <v>3850</v>
      </c>
      <c r="F126" s="28" t="s">
        <v>260</v>
      </c>
      <c r="G126" s="29">
        <v>270.60000000000002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3850</v>
      </c>
    </row>
    <row r="128" ht="26">
      <c r="A128" s="1" t="s">
        <v>229</v>
      </c>
      <c r="E128" s="32" t="s">
        <v>3851</v>
      </c>
    </row>
    <row r="129" ht="75">
      <c r="A129" s="1" t="s">
        <v>231</v>
      </c>
      <c r="E129" s="27" t="s">
        <v>3852</v>
      </c>
    </row>
    <row r="130" ht="13">
      <c r="A130" s="1" t="s">
        <v>218</v>
      </c>
      <c r="C130" s="22" t="s">
        <v>3853</v>
      </c>
      <c r="E130" s="23" t="s">
        <v>2853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221</v>
      </c>
      <c r="B131" s="1">
        <v>30</v>
      </c>
      <c r="C131" s="26" t="s">
        <v>3854</v>
      </c>
      <c r="D131" t="s">
        <v>252</v>
      </c>
      <c r="E131" s="27" t="s">
        <v>3855</v>
      </c>
      <c r="F131" s="28" t="s">
        <v>260</v>
      </c>
      <c r="G131" s="29">
        <v>13.199999999999999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3855</v>
      </c>
    </row>
    <row r="133" ht="26">
      <c r="A133" s="1" t="s">
        <v>229</v>
      </c>
      <c r="E133" s="32" t="s">
        <v>3828</v>
      </c>
    </row>
    <row r="134" ht="62.5">
      <c r="A134" s="1" t="s">
        <v>231</v>
      </c>
      <c r="E134" s="27" t="s">
        <v>914</v>
      </c>
    </row>
    <row r="135" ht="13">
      <c r="A135" s="1" t="s">
        <v>218</v>
      </c>
      <c r="C135" s="22" t="s">
        <v>3856</v>
      </c>
      <c r="E135" s="23" t="s">
        <v>3526</v>
      </c>
      <c r="L135" s="24">
        <f>SUMIFS(L136:L151,A136:A151,"P")</f>
        <v>0</v>
      </c>
      <c r="M135" s="24">
        <f>SUMIFS(M136:M151,A136:A151,"P")</f>
        <v>0</v>
      </c>
      <c r="N135" s="25"/>
    </row>
    <row r="136" ht="37.5">
      <c r="A136" s="1" t="s">
        <v>221</v>
      </c>
      <c r="B136" s="1">
        <v>31</v>
      </c>
      <c r="C136" s="26" t="s">
        <v>222</v>
      </c>
      <c r="D136" t="s">
        <v>223</v>
      </c>
      <c r="E136" s="27" t="s">
        <v>224</v>
      </c>
      <c r="F136" s="28" t="s">
        <v>225</v>
      </c>
      <c r="G136" s="29">
        <v>869.39999999999998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226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228</v>
      </c>
    </row>
    <row r="138" ht="26">
      <c r="A138" s="1" t="s">
        <v>229</v>
      </c>
      <c r="E138" s="32" t="s">
        <v>3857</v>
      </c>
    </row>
    <row r="139" ht="87.5">
      <c r="A139" s="1" t="s">
        <v>231</v>
      </c>
      <c r="E139" s="27" t="s">
        <v>232</v>
      </c>
    </row>
    <row r="140" ht="37.5">
      <c r="A140" s="1" t="s">
        <v>221</v>
      </c>
      <c r="B140" s="1">
        <v>32</v>
      </c>
      <c r="C140" s="26" t="s">
        <v>3234</v>
      </c>
      <c r="D140" t="s">
        <v>3235</v>
      </c>
      <c r="E140" s="27" t="s">
        <v>3236</v>
      </c>
      <c r="F140" s="28" t="s">
        <v>225</v>
      </c>
      <c r="G140" s="29">
        <v>1.8700000000000001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228</v>
      </c>
    </row>
    <row r="142" ht="26">
      <c r="A142" s="1" t="s">
        <v>229</v>
      </c>
      <c r="E142" s="32" t="s">
        <v>3858</v>
      </c>
    </row>
    <row r="143" ht="87.5">
      <c r="A143" s="1" t="s">
        <v>231</v>
      </c>
      <c r="E143" s="27" t="s">
        <v>232</v>
      </c>
    </row>
    <row r="144" ht="37.5">
      <c r="A144" s="1" t="s">
        <v>221</v>
      </c>
      <c r="B144" s="1">
        <v>33</v>
      </c>
      <c r="C144" s="26" t="s">
        <v>233</v>
      </c>
      <c r="D144" t="s">
        <v>234</v>
      </c>
      <c r="E144" s="27" t="s">
        <v>235</v>
      </c>
      <c r="F144" s="28" t="s">
        <v>225</v>
      </c>
      <c r="G144" s="29">
        <v>2.5049999999999999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">
      <c r="A146" s="1" t="s">
        <v>229</v>
      </c>
      <c r="E146" s="32" t="s">
        <v>3859</v>
      </c>
    </row>
    <row r="147" ht="87.5">
      <c r="A147" s="1" t="s">
        <v>231</v>
      </c>
      <c r="E147" s="27" t="s">
        <v>232</v>
      </c>
    </row>
    <row r="148" ht="25">
      <c r="A148" s="1" t="s">
        <v>221</v>
      </c>
      <c r="B148" s="1">
        <v>34</v>
      </c>
      <c r="C148" s="26" t="s">
        <v>3612</v>
      </c>
      <c r="D148" t="s">
        <v>3613</v>
      </c>
      <c r="E148" s="27" t="s">
        <v>3614</v>
      </c>
      <c r="F148" s="28" t="s">
        <v>225</v>
      </c>
      <c r="G148" s="29">
        <v>2.7589999999999999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226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228</v>
      </c>
    </row>
    <row r="150" ht="26">
      <c r="A150" s="1" t="s">
        <v>229</v>
      </c>
      <c r="E150" s="32" t="s">
        <v>3860</v>
      </c>
    </row>
    <row r="151" ht="87.5">
      <c r="A151" s="1" t="s">
        <v>231</v>
      </c>
      <c r="E15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COUNTIFS(L8:L269,"=0",A8:A269,"P")+COUNTIFS(L8:L269,"",A8:A269,"P")+SUM(Q8:Q269)</f>
        <v>0</v>
      </c>
    </row>
    <row r="8" ht="13">
      <c r="A8" s="1" t="s">
        <v>216</v>
      </c>
      <c r="C8" s="22" t="s">
        <v>3861</v>
      </c>
      <c r="E8" s="23" t="s">
        <v>129</v>
      </c>
      <c r="L8" s="24">
        <f>L9+L18+L71+L80+L89+L102+L215+L252</f>
        <v>0</v>
      </c>
      <c r="M8" s="24">
        <f>M9+M18+M71+M80+M89+M102+M215+M252</f>
        <v>0</v>
      </c>
      <c r="N8" s="25"/>
    </row>
    <row r="9" ht="13">
      <c r="A9" s="1" t="s">
        <v>218</v>
      </c>
      <c r="C9" s="22" t="s">
        <v>2249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3862</v>
      </c>
      <c r="D10" t="s">
        <v>252</v>
      </c>
      <c r="E10" s="27" t="s">
        <v>3863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3863</v>
      </c>
    </row>
    <row r="12" ht="26">
      <c r="A12" s="1" t="s">
        <v>229</v>
      </c>
      <c r="E12" s="32" t="s">
        <v>740</v>
      </c>
    </row>
    <row r="13">
      <c r="A13" s="1" t="s">
        <v>231</v>
      </c>
      <c r="E13" s="27" t="s">
        <v>252</v>
      </c>
    </row>
    <row r="14" ht="25">
      <c r="A14" s="1" t="s">
        <v>221</v>
      </c>
      <c r="B14" s="1">
        <v>2</v>
      </c>
      <c r="C14" s="26" t="s">
        <v>3864</v>
      </c>
      <c r="D14" t="s">
        <v>252</v>
      </c>
      <c r="E14" s="27" t="s">
        <v>3865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227</v>
      </c>
      <c r="E15" s="27" t="s">
        <v>3865</v>
      </c>
    </row>
    <row r="16" ht="26">
      <c r="A16" s="1" t="s">
        <v>229</v>
      </c>
      <c r="E16" s="32" t="s">
        <v>740</v>
      </c>
    </row>
    <row r="17">
      <c r="A17" s="1" t="s">
        <v>231</v>
      </c>
      <c r="E17" s="27" t="s">
        <v>252</v>
      </c>
    </row>
    <row r="18" ht="13">
      <c r="A18" s="1" t="s">
        <v>218</v>
      </c>
      <c r="C18" s="22" t="s">
        <v>3809</v>
      </c>
      <c r="E18" s="23" t="s">
        <v>250</v>
      </c>
      <c r="L18" s="24">
        <f>SUMIFS(L19:L70,A19:A70,"P")</f>
        <v>0</v>
      </c>
      <c r="M18" s="24">
        <f>SUMIFS(M19:M70,A19:A70,"P")</f>
        <v>0</v>
      </c>
      <c r="N18" s="25"/>
    </row>
    <row r="19" ht="25">
      <c r="A19" s="1" t="s">
        <v>221</v>
      </c>
      <c r="B19" s="1">
        <v>3</v>
      </c>
      <c r="C19" s="26" t="s">
        <v>3780</v>
      </c>
      <c r="D19" t="s">
        <v>252</v>
      </c>
      <c r="E19" s="27" t="s">
        <v>3781</v>
      </c>
      <c r="F19" s="28" t="s">
        <v>254</v>
      </c>
      <c r="G19" s="29">
        <v>183.113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 ht="25">
      <c r="A20" s="1" t="s">
        <v>227</v>
      </c>
      <c r="E20" s="27" t="s">
        <v>3781</v>
      </c>
    </row>
    <row r="21" ht="26">
      <c r="A21" s="1" t="s">
        <v>229</v>
      </c>
      <c r="E21" s="32" t="s">
        <v>3866</v>
      </c>
    </row>
    <row r="22" ht="100">
      <c r="A22" s="1" t="s">
        <v>231</v>
      </c>
      <c r="E22" s="27" t="s">
        <v>3779</v>
      </c>
    </row>
    <row r="23">
      <c r="A23" s="1" t="s">
        <v>221</v>
      </c>
      <c r="B23" s="1">
        <v>4</v>
      </c>
      <c r="C23" s="26" t="s">
        <v>3867</v>
      </c>
      <c r="D23" t="s">
        <v>252</v>
      </c>
      <c r="E23" s="27" t="s">
        <v>3868</v>
      </c>
      <c r="F23" s="28" t="s">
        <v>716</v>
      </c>
      <c r="G23" s="29">
        <v>60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3869</v>
      </c>
    </row>
    <row r="25" ht="26">
      <c r="A25" s="1" t="s">
        <v>229</v>
      </c>
      <c r="E25" s="32" t="s">
        <v>872</v>
      </c>
    </row>
    <row r="26" ht="100">
      <c r="A26" s="1" t="s">
        <v>231</v>
      </c>
      <c r="E26" s="27" t="s">
        <v>3870</v>
      </c>
    </row>
    <row r="27">
      <c r="A27" s="1" t="s">
        <v>221</v>
      </c>
      <c r="B27" s="1">
        <v>5</v>
      </c>
      <c r="C27" s="26" t="s">
        <v>3786</v>
      </c>
      <c r="D27" t="s">
        <v>252</v>
      </c>
      <c r="E27" s="27" t="s">
        <v>3787</v>
      </c>
      <c r="F27" s="28" t="s">
        <v>254</v>
      </c>
      <c r="G27" s="29">
        <v>12.872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3787</v>
      </c>
    </row>
    <row r="29" ht="26">
      <c r="A29" s="1" t="s">
        <v>229</v>
      </c>
      <c r="E29" s="32" t="s">
        <v>3871</v>
      </c>
    </row>
    <row r="30" ht="62.5">
      <c r="A30" s="1" t="s">
        <v>231</v>
      </c>
      <c r="E30" s="27" t="s">
        <v>3789</v>
      </c>
    </row>
    <row r="31">
      <c r="A31" s="1" t="s">
        <v>221</v>
      </c>
      <c r="B31" s="1">
        <v>6</v>
      </c>
      <c r="C31" s="26" t="s">
        <v>3790</v>
      </c>
      <c r="D31" t="s">
        <v>252</v>
      </c>
      <c r="E31" s="27" t="s">
        <v>3791</v>
      </c>
      <c r="F31" s="28" t="s">
        <v>254</v>
      </c>
      <c r="G31" s="29">
        <v>12.872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3792</v>
      </c>
    </row>
    <row r="33" ht="26">
      <c r="A33" s="1" t="s">
        <v>229</v>
      </c>
      <c r="E33" s="32" t="s">
        <v>3871</v>
      </c>
    </row>
    <row r="34" ht="312.5">
      <c r="A34" s="1" t="s">
        <v>231</v>
      </c>
      <c r="E34" s="27" t="s">
        <v>3793</v>
      </c>
    </row>
    <row r="35">
      <c r="A35" s="1" t="s">
        <v>221</v>
      </c>
      <c r="B35" s="1">
        <v>7</v>
      </c>
      <c r="C35" s="26" t="s">
        <v>3872</v>
      </c>
      <c r="D35" t="s">
        <v>252</v>
      </c>
      <c r="E35" s="27" t="s">
        <v>3873</v>
      </c>
      <c r="F35" s="28" t="s">
        <v>254</v>
      </c>
      <c r="G35" s="29">
        <v>89.798000000000002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3873</v>
      </c>
    </row>
    <row r="37" ht="26">
      <c r="A37" s="1" t="s">
        <v>229</v>
      </c>
      <c r="E37" s="32" t="s">
        <v>3874</v>
      </c>
    </row>
    <row r="38" ht="350">
      <c r="A38" s="1" t="s">
        <v>231</v>
      </c>
      <c r="E38" s="27" t="s">
        <v>3797</v>
      </c>
    </row>
    <row r="39">
      <c r="A39" s="1" t="s">
        <v>221</v>
      </c>
      <c r="B39" s="1">
        <v>8</v>
      </c>
      <c r="C39" s="26" t="s">
        <v>3794</v>
      </c>
      <c r="D39" t="s">
        <v>252</v>
      </c>
      <c r="E39" s="27" t="s">
        <v>3795</v>
      </c>
      <c r="F39" s="28" t="s">
        <v>254</v>
      </c>
      <c r="G39" s="29">
        <v>1233.2719999999999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3795</v>
      </c>
    </row>
    <row r="41" ht="26">
      <c r="A41" s="1" t="s">
        <v>229</v>
      </c>
      <c r="E41" s="32" t="s">
        <v>3875</v>
      </c>
    </row>
    <row r="42" ht="350">
      <c r="A42" s="1" t="s">
        <v>231</v>
      </c>
      <c r="E42" s="27" t="s">
        <v>3797</v>
      </c>
    </row>
    <row r="43">
      <c r="A43" s="1" t="s">
        <v>221</v>
      </c>
      <c r="B43" s="1">
        <v>9</v>
      </c>
      <c r="C43" s="26" t="s">
        <v>3404</v>
      </c>
      <c r="D43" t="s">
        <v>252</v>
      </c>
      <c r="E43" s="27" t="s">
        <v>3405</v>
      </c>
      <c r="F43" s="28" t="s">
        <v>254</v>
      </c>
      <c r="G43" s="29">
        <v>1335.942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3405</v>
      </c>
    </row>
    <row r="45" ht="26">
      <c r="A45" s="1" t="s">
        <v>229</v>
      </c>
      <c r="E45" s="32" t="s">
        <v>3876</v>
      </c>
    </row>
    <row r="46" ht="212.5">
      <c r="A46" s="1" t="s">
        <v>231</v>
      </c>
      <c r="E46" s="27" t="s">
        <v>3407</v>
      </c>
    </row>
    <row r="47">
      <c r="A47" s="1" t="s">
        <v>221</v>
      </c>
      <c r="B47" s="1">
        <v>10</v>
      </c>
      <c r="C47" s="26" t="s">
        <v>2940</v>
      </c>
      <c r="D47" t="s">
        <v>252</v>
      </c>
      <c r="E47" s="27" t="s">
        <v>2941</v>
      </c>
      <c r="F47" s="28" t="s">
        <v>254</v>
      </c>
      <c r="G47" s="29">
        <v>882.57799999999997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2941</v>
      </c>
    </row>
    <row r="49" ht="26">
      <c r="A49" s="1" t="s">
        <v>229</v>
      </c>
      <c r="E49" s="32" t="s">
        <v>3877</v>
      </c>
    </row>
    <row r="50" ht="250">
      <c r="A50" s="1" t="s">
        <v>231</v>
      </c>
      <c r="E50" s="27" t="s">
        <v>2943</v>
      </c>
    </row>
    <row r="51">
      <c r="A51" s="1" t="s">
        <v>221</v>
      </c>
      <c r="B51" s="1">
        <v>11</v>
      </c>
      <c r="C51" s="26" t="s">
        <v>3409</v>
      </c>
      <c r="D51" t="s">
        <v>252</v>
      </c>
      <c r="E51" s="27" t="s">
        <v>3410</v>
      </c>
      <c r="F51" s="28" t="s">
        <v>254</v>
      </c>
      <c r="G51" s="29">
        <v>338.07999999999998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3410</v>
      </c>
    </row>
    <row r="53" ht="26">
      <c r="A53" s="1" t="s">
        <v>229</v>
      </c>
      <c r="E53" s="32" t="s">
        <v>3878</v>
      </c>
    </row>
    <row r="54" ht="325">
      <c r="A54" s="1" t="s">
        <v>231</v>
      </c>
      <c r="E54" s="27" t="s">
        <v>3412</v>
      </c>
    </row>
    <row r="55">
      <c r="A55" s="1" t="s">
        <v>221</v>
      </c>
      <c r="B55" s="1">
        <v>12</v>
      </c>
      <c r="C55" s="26" t="s">
        <v>2944</v>
      </c>
      <c r="D55" t="s">
        <v>252</v>
      </c>
      <c r="E55" s="27" t="s">
        <v>2945</v>
      </c>
      <c r="F55" s="28" t="s">
        <v>903</v>
      </c>
      <c r="G55" s="29">
        <v>609.62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2945</v>
      </c>
    </row>
    <row r="57" ht="26">
      <c r="A57" s="1" t="s">
        <v>229</v>
      </c>
      <c r="E57" s="32" t="s">
        <v>3879</v>
      </c>
    </row>
    <row r="58" ht="50">
      <c r="A58" s="1" t="s">
        <v>231</v>
      </c>
      <c r="E58" s="27" t="s">
        <v>2947</v>
      </c>
    </row>
    <row r="59">
      <c r="A59" s="1" t="s">
        <v>221</v>
      </c>
      <c r="B59" s="1">
        <v>13</v>
      </c>
      <c r="C59" s="26" t="s">
        <v>3802</v>
      </c>
      <c r="D59" t="s">
        <v>252</v>
      </c>
      <c r="E59" s="27" t="s">
        <v>3803</v>
      </c>
      <c r="F59" s="28" t="s">
        <v>254</v>
      </c>
      <c r="G59" s="29">
        <v>12.872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3803</v>
      </c>
    </row>
    <row r="61" ht="26">
      <c r="A61" s="1" t="s">
        <v>229</v>
      </c>
      <c r="E61" s="32" t="s">
        <v>3871</v>
      </c>
    </row>
    <row r="62" ht="37.5">
      <c r="A62" s="1" t="s">
        <v>231</v>
      </c>
      <c r="E62" s="27" t="s">
        <v>3804</v>
      </c>
    </row>
    <row r="63">
      <c r="A63" s="1" t="s">
        <v>221</v>
      </c>
      <c r="B63" s="1">
        <v>14</v>
      </c>
      <c r="C63" s="26" t="s">
        <v>3805</v>
      </c>
      <c r="D63" t="s">
        <v>252</v>
      </c>
      <c r="E63" s="27" t="s">
        <v>3806</v>
      </c>
      <c r="F63" s="28" t="s">
        <v>903</v>
      </c>
      <c r="G63" s="29">
        <v>64.359999999999999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3806</v>
      </c>
    </row>
    <row r="65" ht="26">
      <c r="A65" s="1" t="s">
        <v>229</v>
      </c>
      <c r="E65" s="32" t="s">
        <v>3880</v>
      </c>
    </row>
    <row r="66" ht="62.5">
      <c r="A66" s="1" t="s">
        <v>231</v>
      </c>
      <c r="E66" s="27" t="s">
        <v>3808</v>
      </c>
    </row>
    <row r="67">
      <c r="A67" s="1" t="s">
        <v>221</v>
      </c>
      <c r="B67" s="1">
        <v>15</v>
      </c>
      <c r="C67" s="26" t="s">
        <v>3881</v>
      </c>
      <c r="D67" t="s">
        <v>252</v>
      </c>
      <c r="E67" s="27" t="s">
        <v>3882</v>
      </c>
      <c r="F67" s="28" t="s">
        <v>260</v>
      </c>
      <c r="G67" s="29">
        <v>24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226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3882</v>
      </c>
    </row>
    <row r="69" ht="26">
      <c r="A69" s="1" t="s">
        <v>229</v>
      </c>
      <c r="E69" s="32" t="s">
        <v>2458</v>
      </c>
    </row>
    <row r="70">
      <c r="A70" s="1" t="s">
        <v>231</v>
      </c>
      <c r="E70" s="27" t="s">
        <v>252</v>
      </c>
    </row>
    <row r="71" ht="13">
      <c r="A71" s="1" t="s">
        <v>218</v>
      </c>
      <c r="C71" s="22" t="s">
        <v>3811</v>
      </c>
      <c r="E71" s="23" t="s">
        <v>3003</v>
      </c>
      <c r="L71" s="24">
        <f>SUMIFS(L72:L79,A72:A79,"P")</f>
        <v>0</v>
      </c>
      <c r="M71" s="24">
        <f>SUMIFS(M72:M79,A72:A79,"P")</f>
        <v>0</v>
      </c>
      <c r="N71" s="25"/>
    </row>
    <row r="72">
      <c r="A72" s="1" t="s">
        <v>221</v>
      </c>
      <c r="B72" s="1">
        <v>16</v>
      </c>
      <c r="C72" s="26" t="s">
        <v>3443</v>
      </c>
      <c r="D72" t="s">
        <v>252</v>
      </c>
      <c r="E72" s="27" t="s">
        <v>3444</v>
      </c>
      <c r="F72" s="28" t="s">
        <v>254</v>
      </c>
      <c r="G72" s="29">
        <v>90.900000000000006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3444</v>
      </c>
    </row>
    <row r="74">
      <c r="A74" s="1" t="s">
        <v>229</v>
      </c>
    </row>
    <row r="75" ht="75">
      <c r="A75" s="1" t="s">
        <v>231</v>
      </c>
      <c r="E75" s="27" t="s">
        <v>2289</v>
      </c>
    </row>
    <row r="76">
      <c r="A76" s="1" t="s">
        <v>221</v>
      </c>
      <c r="B76" s="1">
        <v>17</v>
      </c>
      <c r="C76" s="26" t="s">
        <v>3635</v>
      </c>
      <c r="D76" t="s">
        <v>252</v>
      </c>
      <c r="E76" s="27" t="s">
        <v>3636</v>
      </c>
      <c r="F76" s="28" t="s">
        <v>254</v>
      </c>
      <c r="G76" s="29">
        <v>5.0149999999999997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 ht="25">
      <c r="A77" s="1" t="s">
        <v>227</v>
      </c>
      <c r="E77" s="27" t="s">
        <v>3883</v>
      </c>
    </row>
    <row r="78">
      <c r="A78" s="1" t="s">
        <v>229</v>
      </c>
    </row>
    <row r="79" ht="62.5">
      <c r="A79" s="1" t="s">
        <v>231</v>
      </c>
      <c r="E79" s="27" t="s">
        <v>3638</v>
      </c>
    </row>
    <row r="80" ht="13">
      <c r="A80" s="1" t="s">
        <v>218</v>
      </c>
      <c r="C80" s="22" t="s">
        <v>3830</v>
      </c>
      <c r="E80" s="23" t="s">
        <v>2791</v>
      </c>
      <c r="L80" s="24">
        <f>SUMIFS(L81:L88,A81:A88,"P")</f>
        <v>0</v>
      </c>
      <c r="M80" s="24">
        <f>SUMIFS(M81:M88,A81:A88,"P")</f>
        <v>0</v>
      </c>
      <c r="N80" s="25"/>
    </row>
    <row r="81">
      <c r="A81" s="1" t="s">
        <v>221</v>
      </c>
      <c r="B81" s="1">
        <v>18</v>
      </c>
      <c r="C81" s="26" t="s">
        <v>3036</v>
      </c>
      <c r="D81" t="s">
        <v>252</v>
      </c>
      <c r="E81" s="27" t="s">
        <v>3037</v>
      </c>
      <c r="F81" s="28" t="s">
        <v>254</v>
      </c>
      <c r="G81" s="29">
        <v>162.86799999999999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3037</v>
      </c>
    </row>
    <row r="83" ht="26">
      <c r="A83" s="1" t="s">
        <v>229</v>
      </c>
      <c r="E83" s="32" t="s">
        <v>3884</v>
      </c>
    </row>
    <row r="84" ht="75">
      <c r="A84" s="1" t="s">
        <v>231</v>
      </c>
      <c r="E84" s="27" t="s">
        <v>2851</v>
      </c>
    </row>
    <row r="85">
      <c r="A85" s="1" t="s">
        <v>221</v>
      </c>
      <c r="B85" s="1">
        <v>19</v>
      </c>
      <c r="C85" s="26" t="s">
        <v>3885</v>
      </c>
      <c r="D85" t="s">
        <v>252</v>
      </c>
      <c r="E85" s="27" t="s">
        <v>3886</v>
      </c>
      <c r="F85" s="28" t="s">
        <v>903</v>
      </c>
      <c r="G85" s="29">
        <v>404.89999999999998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3886</v>
      </c>
    </row>
    <row r="87" ht="26">
      <c r="A87" s="1" t="s">
        <v>229</v>
      </c>
      <c r="E87" s="32" t="s">
        <v>3887</v>
      </c>
    </row>
    <row r="88" ht="100">
      <c r="A88" s="1" t="s">
        <v>231</v>
      </c>
      <c r="E88" s="27" t="s">
        <v>2283</v>
      </c>
    </row>
    <row r="89" ht="13">
      <c r="A89" s="1" t="s">
        <v>218</v>
      </c>
      <c r="C89" s="22" t="s">
        <v>3834</v>
      </c>
      <c r="E89" s="23" t="s">
        <v>268</v>
      </c>
      <c r="L89" s="24">
        <f>SUMIFS(L90:L101,A90:A101,"P")</f>
        <v>0</v>
      </c>
      <c r="M89" s="24">
        <f>SUMIFS(M90:M101,A90:A101,"P")</f>
        <v>0</v>
      </c>
      <c r="N89" s="25"/>
    </row>
    <row r="90">
      <c r="A90" s="1" t="s">
        <v>221</v>
      </c>
      <c r="B90" s="1">
        <v>20</v>
      </c>
      <c r="C90" s="26" t="s">
        <v>3888</v>
      </c>
      <c r="D90" t="s">
        <v>252</v>
      </c>
      <c r="E90" s="27" t="s">
        <v>3889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3890</v>
      </c>
    </row>
    <row r="92" ht="26">
      <c r="A92" s="1" t="s">
        <v>229</v>
      </c>
      <c r="E92" s="32" t="s">
        <v>841</v>
      </c>
    </row>
    <row r="93" ht="237.5">
      <c r="A93" s="1" t="s">
        <v>231</v>
      </c>
      <c r="E93" s="27" t="s">
        <v>3891</v>
      </c>
    </row>
    <row r="94">
      <c r="A94" s="1" t="s">
        <v>221</v>
      </c>
      <c r="B94" s="1">
        <v>21</v>
      </c>
      <c r="C94" s="26" t="s">
        <v>3888</v>
      </c>
      <c r="D94" t="s">
        <v>249</v>
      </c>
      <c r="E94" s="27" t="s">
        <v>3889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5">
      <c r="A95" s="1" t="s">
        <v>227</v>
      </c>
      <c r="E95" s="27" t="s">
        <v>3892</v>
      </c>
    </row>
    <row r="96" ht="26">
      <c r="A96" s="1" t="s">
        <v>229</v>
      </c>
      <c r="E96" s="32" t="s">
        <v>387</v>
      </c>
    </row>
    <row r="97" ht="237.5">
      <c r="A97" s="1" t="s">
        <v>231</v>
      </c>
      <c r="E97" s="27" t="s">
        <v>3891</v>
      </c>
    </row>
    <row r="98">
      <c r="A98" s="1" t="s">
        <v>221</v>
      </c>
      <c r="B98" s="1">
        <v>22</v>
      </c>
      <c r="C98" s="26" t="s">
        <v>3888</v>
      </c>
      <c r="D98" t="s">
        <v>975</v>
      </c>
      <c r="E98" s="27" t="s">
        <v>3889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 ht="25">
      <c r="A99" s="1" t="s">
        <v>227</v>
      </c>
      <c r="E99" s="27" t="s">
        <v>3890</v>
      </c>
    </row>
    <row r="100" ht="26">
      <c r="A100" s="1" t="s">
        <v>229</v>
      </c>
      <c r="E100" s="32" t="s">
        <v>740</v>
      </c>
    </row>
    <row r="101" ht="237.5">
      <c r="A101" s="1" t="s">
        <v>231</v>
      </c>
      <c r="E101" s="27" t="s">
        <v>3891</v>
      </c>
    </row>
    <row r="102" ht="13">
      <c r="A102" s="1" t="s">
        <v>218</v>
      </c>
      <c r="C102" s="22" t="s">
        <v>3853</v>
      </c>
      <c r="E102" s="23" t="s">
        <v>3045</v>
      </c>
      <c r="L102" s="24">
        <f>SUMIFS(L103:L214,A103:A214,"P")</f>
        <v>0</v>
      </c>
      <c r="M102" s="24">
        <f>SUMIFS(M103:M214,A103:A214,"P")</f>
        <v>0</v>
      </c>
      <c r="N102" s="25"/>
    </row>
    <row r="103">
      <c r="A103" s="1" t="s">
        <v>221</v>
      </c>
      <c r="B103" s="1">
        <v>23</v>
      </c>
      <c r="C103" s="26" t="s">
        <v>3893</v>
      </c>
      <c r="D103" t="s">
        <v>252</v>
      </c>
      <c r="E103" s="27" t="s">
        <v>3894</v>
      </c>
      <c r="F103" s="28" t="s">
        <v>260</v>
      </c>
      <c r="G103" s="29">
        <v>495.19999999999999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 ht="25">
      <c r="A104" s="1" t="s">
        <v>227</v>
      </c>
      <c r="E104" s="27" t="s">
        <v>3895</v>
      </c>
    </row>
    <row r="105" ht="26">
      <c r="A105" s="1" t="s">
        <v>229</v>
      </c>
      <c r="E105" s="32" t="s">
        <v>3896</v>
      </c>
    </row>
    <row r="106" ht="250">
      <c r="A106" s="1" t="s">
        <v>231</v>
      </c>
      <c r="E106" s="27" t="s">
        <v>3049</v>
      </c>
    </row>
    <row r="107">
      <c r="A107" s="1" t="s">
        <v>221</v>
      </c>
      <c r="B107" s="1">
        <v>24</v>
      </c>
      <c r="C107" s="26" t="s">
        <v>3897</v>
      </c>
      <c r="D107" t="s">
        <v>252</v>
      </c>
      <c r="E107" s="27" t="s">
        <v>3898</v>
      </c>
      <c r="F107" s="28" t="s">
        <v>260</v>
      </c>
      <c r="G107" s="29">
        <v>5.4000000000000004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 ht="25">
      <c r="A108" s="1" t="s">
        <v>227</v>
      </c>
      <c r="E108" s="27" t="s">
        <v>3899</v>
      </c>
    </row>
    <row r="109" ht="26">
      <c r="A109" s="1" t="s">
        <v>229</v>
      </c>
      <c r="E109" s="32" t="s">
        <v>3900</v>
      </c>
    </row>
    <row r="110" ht="250">
      <c r="A110" s="1" t="s">
        <v>231</v>
      </c>
      <c r="E110" s="27" t="s">
        <v>3049</v>
      </c>
    </row>
    <row r="111">
      <c r="A111" s="1" t="s">
        <v>221</v>
      </c>
      <c r="B111" s="1">
        <v>25</v>
      </c>
      <c r="C111" s="26" t="s">
        <v>3901</v>
      </c>
      <c r="D111" t="s">
        <v>252</v>
      </c>
      <c r="E111" s="27" t="s">
        <v>3902</v>
      </c>
      <c r="F111" s="28" t="s">
        <v>260</v>
      </c>
      <c r="G111" s="29">
        <v>336.10000000000002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3903</v>
      </c>
    </row>
    <row r="113" ht="26">
      <c r="A113" s="1" t="s">
        <v>229</v>
      </c>
      <c r="E113" s="32" t="s">
        <v>3904</v>
      </c>
    </row>
    <row r="114" ht="250">
      <c r="A114" s="1" t="s">
        <v>231</v>
      </c>
      <c r="E114" s="27" t="s">
        <v>3049</v>
      </c>
    </row>
    <row r="115">
      <c r="A115" s="1" t="s">
        <v>221</v>
      </c>
      <c r="B115" s="1">
        <v>26</v>
      </c>
      <c r="C115" s="26" t="s">
        <v>3905</v>
      </c>
      <c r="D115" t="s">
        <v>252</v>
      </c>
      <c r="E115" s="27" t="s">
        <v>3906</v>
      </c>
      <c r="F115" s="28" t="s">
        <v>260</v>
      </c>
      <c r="G115" s="29">
        <v>25.300000000000001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3907</v>
      </c>
    </row>
    <row r="117" ht="26">
      <c r="A117" s="1" t="s">
        <v>229</v>
      </c>
      <c r="E117" s="32" t="s">
        <v>3908</v>
      </c>
    </row>
    <row r="118" ht="250">
      <c r="A118" s="1" t="s">
        <v>231</v>
      </c>
      <c r="E118" s="27" t="s">
        <v>3049</v>
      </c>
    </row>
    <row r="119">
      <c r="A119" s="1" t="s">
        <v>221</v>
      </c>
      <c r="B119" s="1">
        <v>27</v>
      </c>
      <c r="C119" s="26" t="s">
        <v>3909</v>
      </c>
      <c r="D119" t="s">
        <v>252</v>
      </c>
      <c r="E119" s="27" t="s">
        <v>3910</v>
      </c>
      <c r="F119" s="28" t="s">
        <v>260</v>
      </c>
      <c r="G119" s="29">
        <v>12.699999999999999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3911</v>
      </c>
    </row>
    <row r="121" ht="26">
      <c r="A121" s="1" t="s">
        <v>229</v>
      </c>
      <c r="E121" s="32" t="s">
        <v>3912</v>
      </c>
    </row>
    <row r="122" ht="250">
      <c r="A122" s="1" t="s">
        <v>231</v>
      </c>
      <c r="E122" s="27" t="s">
        <v>3049</v>
      </c>
    </row>
    <row r="123">
      <c r="A123" s="1" t="s">
        <v>221</v>
      </c>
      <c r="B123" s="1">
        <v>28</v>
      </c>
      <c r="C123" s="26" t="s">
        <v>3046</v>
      </c>
      <c r="D123" t="s">
        <v>252</v>
      </c>
      <c r="E123" s="27" t="s">
        <v>3047</v>
      </c>
      <c r="F123" s="28" t="s">
        <v>260</v>
      </c>
      <c r="G123" s="29">
        <v>53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3047</v>
      </c>
    </row>
    <row r="125" ht="26">
      <c r="A125" s="1" t="s">
        <v>229</v>
      </c>
      <c r="E125" s="32" t="s">
        <v>3913</v>
      </c>
    </row>
    <row r="126" ht="250">
      <c r="A126" s="1" t="s">
        <v>231</v>
      </c>
      <c r="E126" s="27" t="s">
        <v>3049</v>
      </c>
    </row>
    <row r="127">
      <c r="A127" s="1" t="s">
        <v>221</v>
      </c>
      <c r="B127" s="1">
        <v>29</v>
      </c>
      <c r="C127" s="26" t="s">
        <v>3914</v>
      </c>
      <c r="D127" t="s">
        <v>252</v>
      </c>
      <c r="E127" s="27" t="s">
        <v>3915</v>
      </c>
      <c r="F127" s="28" t="s">
        <v>260</v>
      </c>
      <c r="G127" s="29">
        <v>24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3915</v>
      </c>
    </row>
    <row r="129" ht="26">
      <c r="A129" s="1" t="s">
        <v>229</v>
      </c>
      <c r="E129" s="32" t="s">
        <v>2458</v>
      </c>
    </row>
    <row r="130" ht="62.5">
      <c r="A130" s="1" t="s">
        <v>231</v>
      </c>
      <c r="E130" s="27" t="s">
        <v>3916</v>
      </c>
    </row>
    <row r="131">
      <c r="A131" s="1" t="s">
        <v>221</v>
      </c>
      <c r="B131" s="1">
        <v>30</v>
      </c>
      <c r="C131" s="26" t="s">
        <v>3917</v>
      </c>
      <c r="D131" t="s">
        <v>252</v>
      </c>
      <c r="E131" s="27" t="s">
        <v>3918</v>
      </c>
      <c r="F131" s="28" t="s">
        <v>271</v>
      </c>
      <c r="G131" s="29">
        <v>12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3919</v>
      </c>
    </row>
    <row r="133" ht="26">
      <c r="A133" s="1" t="s">
        <v>229</v>
      </c>
      <c r="E133" s="32" t="s">
        <v>788</v>
      </c>
    </row>
    <row r="134" ht="75">
      <c r="A134" s="1" t="s">
        <v>231</v>
      </c>
      <c r="E134" s="27" t="s">
        <v>3920</v>
      </c>
    </row>
    <row r="135">
      <c r="A135" s="1" t="s">
        <v>221</v>
      </c>
      <c r="B135" s="1">
        <v>31</v>
      </c>
      <c r="C135" s="26" t="s">
        <v>3921</v>
      </c>
      <c r="D135" t="s">
        <v>252</v>
      </c>
      <c r="E135" s="27" t="s">
        <v>3922</v>
      </c>
      <c r="F135" s="28" t="s">
        <v>271</v>
      </c>
      <c r="G135" s="29">
        <v>1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3923</v>
      </c>
    </row>
    <row r="137" ht="26">
      <c r="A137" s="1" t="s">
        <v>229</v>
      </c>
      <c r="E137" s="32" t="s">
        <v>740</v>
      </c>
    </row>
    <row r="138" ht="75">
      <c r="A138" s="1" t="s">
        <v>231</v>
      </c>
      <c r="E138" s="27" t="s">
        <v>3920</v>
      </c>
    </row>
    <row r="139">
      <c r="A139" s="1" t="s">
        <v>221</v>
      </c>
      <c r="B139" s="1">
        <v>32</v>
      </c>
      <c r="C139" s="26" t="s">
        <v>3921</v>
      </c>
      <c r="D139" t="s">
        <v>249</v>
      </c>
      <c r="E139" s="27" t="s">
        <v>3922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3924</v>
      </c>
    </row>
    <row r="141" ht="26">
      <c r="A141" s="1" t="s">
        <v>229</v>
      </c>
      <c r="E141" s="32" t="s">
        <v>740</v>
      </c>
    </row>
    <row r="142" ht="75">
      <c r="A142" s="1" t="s">
        <v>231</v>
      </c>
      <c r="E142" s="27" t="s">
        <v>3920</v>
      </c>
    </row>
    <row r="143">
      <c r="A143" s="1" t="s">
        <v>221</v>
      </c>
      <c r="B143" s="1">
        <v>33</v>
      </c>
      <c r="C143" s="26" t="s">
        <v>3925</v>
      </c>
      <c r="D143" t="s">
        <v>252</v>
      </c>
      <c r="E143" s="27" t="s">
        <v>3926</v>
      </c>
      <c r="F143" s="28" t="s">
        <v>271</v>
      </c>
      <c r="G143" s="29">
        <v>6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3926</v>
      </c>
    </row>
    <row r="145" ht="26">
      <c r="A145" s="1" t="s">
        <v>229</v>
      </c>
      <c r="E145" s="32" t="s">
        <v>744</v>
      </c>
    </row>
    <row r="146" ht="75">
      <c r="A146" s="1" t="s">
        <v>231</v>
      </c>
      <c r="E146" s="27" t="s">
        <v>3920</v>
      </c>
    </row>
    <row r="147">
      <c r="A147" s="1" t="s">
        <v>221</v>
      </c>
      <c r="B147" s="1">
        <v>34</v>
      </c>
      <c r="C147" s="26" t="s">
        <v>3927</v>
      </c>
      <c r="D147" t="s">
        <v>252</v>
      </c>
      <c r="E147" s="27" t="s">
        <v>3928</v>
      </c>
      <c r="F147" s="28" t="s">
        <v>271</v>
      </c>
      <c r="G147" s="29">
        <v>2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3929</v>
      </c>
    </row>
    <row r="149" ht="26">
      <c r="A149" s="1" t="s">
        <v>229</v>
      </c>
      <c r="E149" s="32" t="s">
        <v>387</v>
      </c>
    </row>
    <row r="150" ht="75">
      <c r="A150" s="1" t="s">
        <v>231</v>
      </c>
      <c r="E150" s="27" t="s">
        <v>3920</v>
      </c>
    </row>
    <row r="151">
      <c r="A151" s="1" t="s">
        <v>221</v>
      </c>
      <c r="B151" s="1">
        <v>35</v>
      </c>
      <c r="C151" s="26" t="s">
        <v>3930</v>
      </c>
      <c r="D151" t="s">
        <v>252</v>
      </c>
      <c r="E151" s="27" t="s">
        <v>3931</v>
      </c>
      <c r="F151" s="28" t="s">
        <v>271</v>
      </c>
      <c r="G151" s="29">
        <v>1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255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3931</v>
      </c>
    </row>
    <row r="153" ht="26">
      <c r="A153" s="1" t="s">
        <v>229</v>
      </c>
      <c r="E153" s="32" t="s">
        <v>740</v>
      </c>
    </row>
    <row r="154" ht="75">
      <c r="A154" s="1" t="s">
        <v>231</v>
      </c>
      <c r="E154" s="27" t="s">
        <v>3920</v>
      </c>
    </row>
    <row r="155">
      <c r="A155" s="1" t="s">
        <v>221</v>
      </c>
      <c r="B155" s="1">
        <v>36</v>
      </c>
      <c r="C155" s="26" t="s">
        <v>3932</v>
      </c>
      <c r="D155" t="s">
        <v>252</v>
      </c>
      <c r="E155" s="27" t="s">
        <v>3933</v>
      </c>
      <c r="F155" s="28" t="s">
        <v>271</v>
      </c>
      <c r="G155" s="29">
        <v>13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255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3933</v>
      </c>
    </row>
    <row r="157" ht="26">
      <c r="A157" s="1" t="s">
        <v>229</v>
      </c>
      <c r="E157" s="32" t="s">
        <v>3112</v>
      </c>
    </row>
    <row r="158" ht="75">
      <c r="A158" s="1" t="s">
        <v>231</v>
      </c>
      <c r="E158" s="27" t="s">
        <v>3920</v>
      </c>
    </row>
    <row r="159">
      <c r="A159" s="1" t="s">
        <v>221</v>
      </c>
      <c r="B159" s="1">
        <v>37</v>
      </c>
      <c r="C159" s="26" t="s">
        <v>3934</v>
      </c>
      <c r="D159" t="s">
        <v>252</v>
      </c>
      <c r="E159" s="27" t="s">
        <v>3935</v>
      </c>
      <c r="F159" s="28" t="s">
        <v>271</v>
      </c>
      <c r="G159" s="29">
        <v>6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3935</v>
      </c>
    </row>
    <row r="161" ht="26">
      <c r="A161" s="1" t="s">
        <v>229</v>
      </c>
      <c r="E161" s="32" t="s">
        <v>744</v>
      </c>
    </row>
    <row r="162" ht="75">
      <c r="A162" s="1" t="s">
        <v>231</v>
      </c>
      <c r="E162" s="27" t="s">
        <v>3920</v>
      </c>
    </row>
    <row r="163">
      <c r="A163" s="1" t="s">
        <v>221</v>
      </c>
      <c r="B163" s="1">
        <v>38</v>
      </c>
      <c r="C163" s="26" t="s">
        <v>3936</v>
      </c>
      <c r="D163" t="s">
        <v>252</v>
      </c>
      <c r="E163" s="27" t="s">
        <v>3937</v>
      </c>
      <c r="F163" s="28" t="s">
        <v>271</v>
      </c>
      <c r="G163" s="29">
        <v>1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3938</v>
      </c>
    </row>
    <row r="165" ht="26">
      <c r="A165" s="1" t="s">
        <v>229</v>
      </c>
      <c r="E165" s="32" t="s">
        <v>740</v>
      </c>
    </row>
    <row r="166" ht="287.5">
      <c r="A166" s="1" t="s">
        <v>231</v>
      </c>
      <c r="E166" s="27" t="s">
        <v>3939</v>
      </c>
    </row>
    <row r="167">
      <c r="A167" s="1" t="s">
        <v>221</v>
      </c>
      <c r="B167" s="1">
        <v>39</v>
      </c>
      <c r="C167" s="26" t="s">
        <v>3940</v>
      </c>
      <c r="D167" t="s">
        <v>252</v>
      </c>
      <c r="E167" s="27" t="s">
        <v>3941</v>
      </c>
      <c r="F167" s="28" t="s">
        <v>271</v>
      </c>
      <c r="G167" s="29">
        <v>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3942</v>
      </c>
    </row>
    <row r="169" ht="26">
      <c r="A169" s="1" t="s">
        <v>229</v>
      </c>
      <c r="E169" s="32" t="s">
        <v>740</v>
      </c>
    </row>
    <row r="170" ht="287.5">
      <c r="A170" s="1" t="s">
        <v>231</v>
      </c>
      <c r="E170" s="27" t="s">
        <v>3939</v>
      </c>
    </row>
    <row r="171">
      <c r="A171" s="1" t="s">
        <v>221</v>
      </c>
      <c r="B171" s="1">
        <v>40</v>
      </c>
      <c r="C171" s="26" t="s">
        <v>3943</v>
      </c>
      <c r="D171" t="s">
        <v>252</v>
      </c>
      <c r="E171" s="27" t="s">
        <v>3944</v>
      </c>
      <c r="F171" s="28" t="s">
        <v>260</v>
      </c>
      <c r="G171" s="29">
        <v>874.70000000000005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3944</v>
      </c>
    </row>
    <row r="173" ht="26">
      <c r="A173" s="1" t="s">
        <v>229</v>
      </c>
      <c r="E173" s="32" t="s">
        <v>3945</v>
      </c>
    </row>
    <row r="174" ht="87.5">
      <c r="A174" s="1" t="s">
        <v>231</v>
      </c>
      <c r="E174" s="27" t="s">
        <v>3946</v>
      </c>
    </row>
    <row r="175">
      <c r="A175" s="1" t="s">
        <v>221</v>
      </c>
      <c r="B175" s="1">
        <v>41</v>
      </c>
      <c r="C175" s="26" t="s">
        <v>3947</v>
      </c>
      <c r="D175" t="s">
        <v>252</v>
      </c>
      <c r="E175" s="27" t="s">
        <v>3948</v>
      </c>
      <c r="F175" s="28" t="s">
        <v>260</v>
      </c>
      <c r="G175" s="29">
        <v>874.70000000000005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3948</v>
      </c>
    </row>
    <row r="177" ht="26">
      <c r="A177" s="1" t="s">
        <v>229</v>
      </c>
      <c r="E177" s="32" t="s">
        <v>3945</v>
      </c>
    </row>
    <row r="178" ht="75">
      <c r="A178" s="1" t="s">
        <v>231</v>
      </c>
      <c r="E178" s="27" t="s">
        <v>3588</v>
      </c>
    </row>
    <row r="179">
      <c r="A179" s="1" t="s">
        <v>221</v>
      </c>
      <c r="B179" s="1">
        <v>42</v>
      </c>
      <c r="C179" s="26" t="s">
        <v>3949</v>
      </c>
      <c r="D179" t="s">
        <v>252</v>
      </c>
      <c r="E179" s="27" t="s">
        <v>3950</v>
      </c>
      <c r="F179" s="28" t="s">
        <v>254</v>
      </c>
      <c r="G179" s="29">
        <v>2.3340000000000001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3950</v>
      </c>
    </row>
    <row r="181" ht="26">
      <c r="A181" s="1" t="s">
        <v>229</v>
      </c>
      <c r="E181" s="32" t="s">
        <v>3951</v>
      </c>
    </row>
    <row r="182" ht="387.5">
      <c r="A182" s="1" t="s">
        <v>231</v>
      </c>
      <c r="E182" s="27" t="s">
        <v>3078</v>
      </c>
    </row>
    <row r="183">
      <c r="A183" s="1" t="s">
        <v>221</v>
      </c>
      <c r="B183" s="1">
        <v>43</v>
      </c>
      <c r="C183" s="26" t="s">
        <v>3952</v>
      </c>
      <c r="D183" t="s">
        <v>252</v>
      </c>
      <c r="E183" s="27" t="s">
        <v>3953</v>
      </c>
      <c r="F183" s="28" t="s">
        <v>260</v>
      </c>
      <c r="G183" s="29">
        <v>869.29999999999995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3953</v>
      </c>
    </row>
    <row r="185" ht="26">
      <c r="A185" s="1" t="s">
        <v>229</v>
      </c>
      <c r="E185" s="32" t="s">
        <v>3954</v>
      </c>
    </row>
    <row r="186" ht="100">
      <c r="A186" s="1" t="s">
        <v>231</v>
      </c>
      <c r="E186" s="27" t="s">
        <v>3846</v>
      </c>
    </row>
    <row r="187">
      <c r="A187" s="1" t="s">
        <v>221</v>
      </c>
      <c r="B187" s="1">
        <v>44</v>
      </c>
      <c r="C187" s="26" t="s">
        <v>3955</v>
      </c>
      <c r="D187" t="s">
        <v>252</v>
      </c>
      <c r="E187" s="27" t="s">
        <v>3956</v>
      </c>
      <c r="F187" s="28" t="s">
        <v>260</v>
      </c>
      <c r="G187" s="29">
        <v>5.4000000000000004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3956</v>
      </c>
    </row>
    <row r="189" ht="26">
      <c r="A189" s="1" t="s">
        <v>229</v>
      </c>
      <c r="E189" s="32" t="s">
        <v>3900</v>
      </c>
    </row>
    <row r="190" ht="100">
      <c r="A190" s="1" t="s">
        <v>231</v>
      </c>
      <c r="E190" s="27" t="s">
        <v>3846</v>
      </c>
    </row>
    <row r="191">
      <c r="A191" s="1" t="s">
        <v>221</v>
      </c>
      <c r="B191" s="1">
        <v>45</v>
      </c>
      <c r="C191" s="26" t="s">
        <v>3844</v>
      </c>
      <c r="D191" t="s">
        <v>252</v>
      </c>
      <c r="E191" s="27" t="s">
        <v>3845</v>
      </c>
      <c r="F191" s="28" t="s">
        <v>260</v>
      </c>
      <c r="G191" s="29">
        <v>53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3845</v>
      </c>
    </row>
    <row r="193" ht="26">
      <c r="A193" s="1" t="s">
        <v>229</v>
      </c>
      <c r="E193" s="32" t="s">
        <v>3913</v>
      </c>
    </row>
    <row r="194" ht="100">
      <c r="A194" s="1" t="s">
        <v>231</v>
      </c>
      <c r="E194" s="27" t="s">
        <v>3846</v>
      </c>
    </row>
    <row r="195">
      <c r="A195" s="1" t="s">
        <v>221</v>
      </c>
      <c r="B195" s="1">
        <v>46</v>
      </c>
      <c r="C195" s="26" t="s">
        <v>3957</v>
      </c>
      <c r="D195" t="s">
        <v>252</v>
      </c>
      <c r="E195" s="27" t="s">
        <v>3958</v>
      </c>
      <c r="F195" s="28" t="s">
        <v>260</v>
      </c>
      <c r="G195" s="29">
        <v>922.29999999999995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3958</v>
      </c>
    </row>
    <row r="197" ht="26">
      <c r="A197" s="1" t="s">
        <v>229</v>
      </c>
      <c r="E197" s="32" t="s">
        <v>3959</v>
      </c>
    </row>
    <row r="198" ht="75">
      <c r="A198" s="1" t="s">
        <v>231</v>
      </c>
      <c r="E198" s="27" t="s">
        <v>3960</v>
      </c>
    </row>
    <row r="199">
      <c r="A199" s="1" t="s">
        <v>221</v>
      </c>
      <c r="B199" s="1">
        <v>47</v>
      </c>
      <c r="C199" s="26" t="s">
        <v>3961</v>
      </c>
      <c r="D199" t="s">
        <v>252</v>
      </c>
      <c r="E199" s="27" t="s">
        <v>3962</v>
      </c>
      <c r="F199" s="28" t="s">
        <v>260</v>
      </c>
      <c r="G199" s="29">
        <v>49.399999999999999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255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3962</v>
      </c>
    </row>
    <row r="201" ht="26">
      <c r="A201" s="1" t="s">
        <v>229</v>
      </c>
      <c r="E201" s="32" t="s">
        <v>3963</v>
      </c>
    </row>
    <row r="202" ht="75">
      <c r="A202" s="1" t="s">
        <v>231</v>
      </c>
      <c r="E202" s="27" t="s">
        <v>3960</v>
      </c>
    </row>
    <row r="203">
      <c r="A203" s="1" t="s">
        <v>221</v>
      </c>
      <c r="B203" s="1">
        <v>48</v>
      </c>
      <c r="C203" s="26" t="s">
        <v>3849</v>
      </c>
      <c r="D203" t="s">
        <v>252</v>
      </c>
      <c r="E203" s="27" t="s">
        <v>3850</v>
      </c>
      <c r="F203" s="28" t="s">
        <v>260</v>
      </c>
      <c r="G203" s="29">
        <v>53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255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3850</v>
      </c>
    </row>
    <row r="205" ht="26">
      <c r="A205" s="1" t="s">
        <v>229</v>
      </c>
      <c r="E205" s="32" t="s">
        <v>3913</v>
      </c>
    </row>
    <row r="206" ht="75">
      <c r="A206" s="1" t="s">
        <v>231</v>
      </c>
      <c r="E206" s="27" t="s">
        <v>3852</v>
      </c>
    </row>
    <row r="207" ht="25">
      <c r="A207" s="1" t="s">
        <v>221</v>
      </c>
      <c r="B207" s="1">
        <v>49</v>
      </c>
      <c r="C207" s="26" t="s">
        <v>3964</v>
      </c>
      <c r="D207" t="s">
        <v>252</v>
      </c>
      <c r="E207" s="27" t="s">
        <v>3965</v>
      </c>
      <c r="F207" s="28" t="s">
        <v>271</v>
      </c>
      <c r="G207" s="29">
        <v>1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226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 ht="25">
      <c r="A208" s="1" t="s">
        <v>227</v>
      </c>
      <c r="E208" s="27" t="s">
        <v>3965</v>
      </c>
    </row>
    <row r="209" ht="26">
      <c r="A209" s="1" t="s">
        <v>229</v>
      </c>
      <c r="E209" s="32" t="s">
        <v>740</v>
      </c>
    </row>
    <row r="210">
      <c r="A210" s="1" t="s">
        <v>231</v>
      </c>
      <c r="E210" s="27" t="s">
        <v>252</v>
      </c>
    </row>
    <row r="211">
      <c r="A211" s="1" t="s">
        <v>221</v>
      </c>
      <c r="B211" s="1">
        <v>50</v>
      </c>
      <c r="C211" s="26" t="s">
        <v>3966</v>
      </c>
      <c r="D211" t="s">
        <v>252</v>
      </c>
      <c r="E211" s="27" t="s">
        <v>3967</v>
      </c>
      <c r="F211" s="28" t="s">
        <v>271</v>
      </c>
      <c r="G211" s="29">
        <v>3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3967</v>
      </c>
    </row>
    <row r="213" ht="26">
      <c r="A213" s="1" t="s">
        <v>229</v>
      </c>
      <c r="E213" s="32" t="s">
        <v>372</v>
      </c>
    </row>
    <row r="214">
      <c r="A214" s="1" t="s">
        <v>231</v>
      </c>
      <c r="E214" s="27" t="s">
        <v>252</v>
      </c>
    </row>
    <row r="215" ht="13">
      <c r="A215" s="1" t="s">
        <v>218</v>
      </c>
      <c r="C215" s="22" t="s">
        <v>3856</v>
      </c>
      <c r="E215" s="23" t="s">
        <v>2853</v>
      </c>
      <c r="L215" s="24">
        <f>SUMIFS(L216:L251,A216:A251,"P")</f>
        <v>0</v>
      </c>
      <c r="M215" s="24">
        <f>SUMIFS(M216:M251,A216:A251,"P")</f>
        <v>0</v>
      </c>
      <c r="N215" s="25"/>
    </row>
    <row r="216">
      <c r="A216" s="1" t="s">
        <v>221</v>
      </c>
      <c r="B216" s="1">
        <v>51</v>
      </c>
      <c r="C216" s="26" t="s">
        <v>3968</v>
      </c>
      <c r="D216" t="s">
        <v>252</v>
      </c>
      <c r="E216" s="27" t="s">
        <v>3969</v>
      </c>
      <c r="F216" s="28" t="s">
        <v>903</v>
      </c>
      <c r="G216" s="29">
        <v>0.80000000000000004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3969</v>
      </c>
    </row>
    <row r="218" ht="26">
      <c r="A218" s="1" t="s">
        <v>229</v>
      </c>
      <c r="E218" s="32" t="s">
        <v>3970</v>
      </c>
    </row>
    <row r="219" ht="112.5">
      <c r="A219" s="1" t="s">
        <v>231</v>
      </c>
      <c r="E219" s="27" t="s">
        <v>3971</v>
      </c>
    </row>
    <row r="220">
      <c r="A220" s="1" t="s">
        <v>221</v>
      </c>
      <c r="B220" s="1">
        <v>52</v>
      </c>
      <c r="C220" s="26" t="s">
        <v>3972</v>
      </c>
      <c r="D220" t="s">
        <v>252</v>
      </c>
      <c r="E220" s="27" t="s">
        <v>3973</v>
      </c>
      <c r="F220" s="28" t="s">
        <v>271</v>
      </c>
      <c r="G220" s="29">
        <v>1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3973</v>
      </c>
    </row>
    <row r="222" ht="26">
      <c r="A222" s="1" t="s">
        <v>229</v>
      </c>
      <c r="E222" s="32" t="s">
        <v>740</v>
      </c>
    </row>
    <row r="223" ht="75">
      <c r="A223" s="1" t="s">
        <v>231</v>
      </c>
      <c r="E223" s="27" t="s">
        <v>3974</v>
      </c>
    </row>
    <row r="224">
      <c r="A224" s="1" t="s">
        <v>221</v>
      </c>
      <c r="B224" s="1">
        <v>53</v>
      </c>
      <c r="C224" s="26" t="s">
        <v>3975</v>
      </c>
      <c r="D224" t="s">
        <v>252</v>
      </c>
      <c r="E224" s="27" t="s">
        <v>3976</v>
      </c>
      <c r="F224" s="28" t="s">
        <v>260</v>
      </c>
      <c r="G224" s="29">
        <v>108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3976</v>
      </c>
    </row>
    <row r="226" ht="26">
      <c r="A226" s="1" t="s">
        <v>229</v>
      </c>
      <c r="E226" s="32" t="s">
        <v>3977</v>
      </c>
    </row>
    <row r="227" ht="87.5">
      <c r="A227" s="1" t="s">
        <v>231</v>
      </c>
      <c r="E227" s="27" t="s">
        <v>3520</v>
      </c>
    </row>
    <row r="228">
      <c r="A228" s="1" t="s">
        <v>221</v>
      </c>
      <c r="B228" s="1">
        <v>54</v>
      </c>
      <c r="C228" s="26" t="s">
        <v>3978</v>
      </c>
      <c r="D228" t="s">
        <v>252</v>
      </c>
      <c r="E228" s="27" t="s">
        <v>3979</v>
      </c>
      <c r="F228" s="28" t="s">
        <v>260</v>
      </c>
      <c r="G228" s="29">
        <v>43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3979</v>
      </c>
    </row>
    <row r="230" ht="26">
      <c r="A230" s="1" t="s">
        <v>229</v>
      </c>
      <c r="E230" s="32" t="s">
        <v>3980</v>
      </c>
    </row>
    <row r="231" ht="87.5">
      <c r="A231" s="1" t="s">
        <v>231</v>
      </c>
      <c r="E231" s="27" t="s">
        <v>3520</v>
      </c>
    </row>
    <row r="232">
      <c r="A232" s="1" t="s">
        <v>221</v>
      </c>
      <c r="B232" s="1">
        <v>55</v>
      </c>
      <c r="C232" s="26" t="s">
        <v>3981</v>
      </c>
      <c r="D232" t="s">
        <v>252</v>
      </c>
      <c r="E232" s="27" t="s">
        <v>3982</v>
      </c>
      <c r="F232" s="28" t="s">
        <v>260</v>
      </c>
      <c r="G232" s="29">
        <v>53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3982</v>
      </c>
    </row>
    <row r="234" ht="26">
      <c r="A234" s="1" t="s">
        <v>229</v>
      </c>
      <c r="E234" s="32" t="s">
        <v>3913</v>
      </c>
    </row>
    <row r="235" ht="87.5">
      <c r="A235" s="1" t="s">
        <v>231</v>
      </c>
      <c r="E235" s="27" t="s">
        <v>3520</v>
      </c>
    </row>
    <row r="236">
      <c r="A236" s="1" t="s">
        <v>221</v>
      </c>
      <c r="B236" s="1">
        <v>56</v>
      </c>
      <c r="C236" s="26" t="s">
        <v>3983</v>
      </c>
      <c r="D236" t="s">
        <v>252</v>
      </c>
      <c r="E236" s="27" t="s">
        <v>3984</v>
      </c>
      <c r="F236" s="28" t="s">
        <v>260</v>
      </c>
      <c r="G236" s="29">
        <v>21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255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3984</v>
      </c>
    </row>
    <row r="238" ht="26">
      <c r="A238" s="1" t="s">
        <v>229</v>
      </c>
      <c r="E238" s="32" t="s">
        <v>3985</v>
      </c>
    </row>
    <row r="239" ht="87.5">
      <c r="A239" s="1" t="s">
        <v>231</v>
      </c>
      <c r="E239" s="27" t="s">
        <v>3520</v>
      </c>
    </row>
    <row r="240">
      <c r="A240" s="1" t="s">
        <v>221</v>
      </c>
      <c r="B240" s="1">
        <v>57</v>
      </c>
      <c r="C240" s="26" t="s">
        <v>3986</v>
      </c>
      <c r="D240" t="s">
        <v>252</v>
      </c>
      <c r="E240" s="27" t="s">
        <v>3987</v>
      </c>
      <c r="F240" s="28" t="s">
        <v>271</v>
      </c>
      <c r="G240" s="29">
        <v>3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226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3987</v>
      </c>
    </row>
    <row r="242" ht="26">
      <c r="A242" s="1" t="s">
        <v>229</v>
      </c>
      <c r="E242" s="32" t="s">
        <v>372</v>
      </c>
    </row>
    <row r="243">
      <c r="A243" s="1" t="s">
        <v>231</v>
      </c>
      <c r="E243" s="27" t="s">
        <v>252</v>
      </c>
    </row>
    <row r="244">
      <c r="A244" s="1" t="s">
        <v>221</v>
      </c>
      <c r="B244" s="1">
        <v>58</v>
      </c>
      <c r="C244" s="26" t="s">
        <v>3988</v>
      </c>
      <c r="D244" t="s">
        <v>252</v>
      </c>
      <c r="E244" s="27" t="s">
        <v>3989</v>
      </c>
      <c r="F244" s="28" t="s">
        <v>271</v>
      </c>
      <c r="G244" s="29">
        <v>3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226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3989</v>
      </c>
    </row>
    <row r="246" ht="26">
      <c r="A246" s="1" t="s">
        <v>229</v>
      </c>
      <c r="E246" s="32" t="s">
        <v>372</v>
      </c>
    </row>
    <row r="247">
      <c r="A247" s="1" t="s">
        <v>231</v>
      </c>
      <c r="E247" s="27" t="s">
        <v>252</v>
      </c>
    </row>
    <row r="248" ht="25">
      <c r="A248" s="1" t="s">
        <v>221</v>
      </c>
      <c r="B248" s="1">
        <v>59</v>
      </c>
      <c r="C248" s="26" t="s">
        <v>3990</v>
      </c>
      <c r="D248" t="s">
        <v>252</v>
      </c>
      <c r="E248" s="27" t="s">
        <v>3991</v>
      </c>
      <c r="F248" s="28" t="s">
        <v>271</v>
      </c>
      <c r="G248" s="29">
        <v>1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226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 ht="25">
      <c r="A249" s="1" t="s">
        <v>227</v>
      </c>
      <c r="E249" s="27" t="s">
        <v>3991</v>
      </c>
    </row>
    <row r="250" ht="26">
      <c r="A250" s="1" t="s">
        <v>229</v>
      </c>
      <c r="E250" s="32" t="s">
        <v>740</v>
      </c>
    </row>
    <row r="251">
      <c r="A251" s="1" t="s">
        <v>231</v>
      </c>
      <c r="E251" s="27" t="s">
        <v>252</v>
      </c>
    </row>
    <row r="252" ht="13">
      <c r="A252" s="1" t="s">
        <v>218</v>
      </c>
      <c r="C252" s="22" t="s">
        <v>3992</v>
      </c>
      <c r="E252" s="23" t="s">
        <v>3526</v>
      </c>
      <c r="L252" s="24">
        <f>SUMIFS(L253:L268,A253:A268,"P")</f>
        <v>0</v>
      </c>
      <c r="M252" s="24">
        <f>SUMIFS(M253:M268,A253:A268,"P")</f>
        <v>0</v>
      </c>
      <c r="N252" s="25"/>
    </row>
    <row r="253" ht="37.5">
      <c r="A253" s="1" t="s">
        <v>221</v>
      </c>
      <c r="B253" s="1">
        <v>60</v>
      </c>
      <c r="C253" s="26" t="s">
        <v>222</v>
      </c>
      <c r="D253" t="s">
        <v>223</v>
      </c>
      <c r="E253" s="27" t="s">
        <v>224</v>
      </c>
      <c r="F253" s="28" t="s">
        <v>225</v>
      </c>
      <c r="G253" s="29">
        <v>2646.1399999999999</v>
      </c>
      <c r="H253" s="28">
        <v>0</v>
      </c>
      <c r="I253" s="30">
        <f>ROUND(G253*H253,P4)</f>
        <v>0</v>
      </c>
      <c r="L253" s="30">
        <v>0</v>
      </c>
      <c r="M253" s="24">
        <f>ROUND(G253*L253,P4)</f>
        <v>0</v>
      </c>
      <c r="N253" s="25" t="s">
        <v>226</v>
      </c>
      <c r="O253" s="31">
        <f>M253*AA253</f>
        <v>0</v>
      </c>
      <c r="P253" s="1">
        <v>3</v>
      </c>
      <c r="AA253" s="1">
        <f>IF(P253=1,$O$3,IF(P253=2,$O$4,$O$5))</f>
        <v>0</v>
      </c>
    </row>
    <row r="254">
      <c r="A254" s="1" t="s">
        <v>227</v>
      </c>
      <c r="E254" s="27" t="s">
        <v>228</v>
      </c>
    </row>
    <row r="255" ht="26">
      <c r="A255" s="1" t="s">
        <v>229</v>
      </c>
      <c r="E255" s="32" t="s">
        <v>3993</v>
      </c>
    </row>
    <row r="256" ht="87.5">
      <c r="A256" s="1" t="s">
        <v>231</v>
      </c>
      <c r="E256" s="27" t="s">
        <v>232</v>
      </c>
    </row>
    <row r="257" ht="37.5">
      <c r="A257" s="1" t="s">
        <v>221</v>
      </c>
      <c r="B257" s="1">
        <v>61</v>
      </c>
      <c r="C257" s="26" t="s">
        <v>3767</v>
      </c>
      <c r="D257" t="s">
        <v>3768</v>
      </c>
      <c r="E257" s="27" t="s">
        <v>3769</v>
      </c>
      <c r="F257" s="28" t="s">
        <v>225</v>
      </c>
      <c r="G257" s="29">
        <v>0.049000000000000002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226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227</v>
      </c>
      <c r="E258" s="27" t="s">
        <v>228</v>
      </c>
    </row>
    <row r="259" ht="26">
      <c r="A259" s="1" t="s">
        <v>229</v>
      </c>
      <c r="E259" s="32" t="s">
        <v>3994</v>
      </c>
    </row>
    <row r="260" ht="87.5">
      <c r="A260" s="1" t="s">
        <v>231</v>
      </c>
      <c r="E260" s="27" t="s">
        <v>232</v>
      </c>
    </row>
    <row r="261" ht="37.5">
      <c r="A261" s="1" t="s">
        <v>221</v>
      </c>
      <c r="B261" s="1">
        <v>62</v>
      </c>
      <c r="C261" s="26" t="s">
        <v>233</v>
      </c>
      <c r="D261" t="s">
        <v>234</v>
      </c>
      <c r="E261" s="27" t="s">
        <v>235</v>
      </c>
      <c r="F261" s="28" t="s">
        <v>225</v>
      </c>
      <c r="G261" s="29">
        <v>9.5</v>
      </c>
      <c r="H261" s="28">
        <v>0</v>
      </c>
      <c r="I261" s="30">
        <f>ROUND(G261*H261,P4)</f>
        <v>0</v>
      </c>
      <c r="L261" s="30">
        <v>0</v>
      </c>
      <c r="M261" s="24">
        <f>ROUND(G261*L261,P4)</f>
        <v>0</v>
      </c>
      <c r="N261" s="25" t="s">
        <v>226</v>
      </c>
      <c r="O261" s="31">
        <f>M261*AA261</f>
        <v>0</v>
      </c>
      <c r="P261" s="1">
        <v>3</v>
      </c>
      <c r="AA261" s="1">
        <f>IF(P261=1,$O$3,IF(P261=2,$O$4,$O$5))</f>
        <v>0</v>
      </c>
    </row>
    <row r="262">
      <c r="A262" s="1" t="s">
        <v>227</v>
      </c>
      <c r="E262" s="27" t="s">
        <v>228</v>
      </c>
    </row>
    <row r="263" ht="26">
      <c r="A263" s="1" t="s">
        <v>229</v>
      </c>
      <c r="E263" s="32" t="s">
        <v>3995</v>
      </c>
    </row>
    <row r="264" ht="87.5">
      <c r="A264" s="1" t="s">
        <v>231</v>
      </c>
      <c r="E264" s="27" t="s">
        <v>232</v>
      </c>
    </row>
    <row r="265" ht="25">
      <c r="A265" s="1" t="s">
        <v>221</v>
      </c>
      <c r="B265" s="1">
        <v>63</v>
      </c>
      <c r="C265" s="26" t="s">
        <v>3612</v>
      </c>
      <c r="D265" t="s">
        <v>3613</v>
      </c>
      <c r="E265" s="27" t="s">
        <v>3614</v>
      </c>
      <c r="F265" s="28" t="s">
        <v>225</v>
      </c>
      <c r="G265" s="29">
        <v>347.91500000000002</v>
      </c>
      <c r="H265" s="28">
        <v>0</v>
      </c>
      <c r="I265" s="30">
        <f>ROUND(G265*H265,P4)</f>
        <v>0</v>
      </c>
      <c r="L265" s="30">
        <v>0</v>
      </c>
      <c r="M265" s="24">
        <f>ROUND(G265*L265,P4)</f>
        <v>0</v>
      </c>
      <c r="N265" s="25" t="s">
        <v>226</v>
      </c>
      <c r="O265" s="31">
        <f>M265*AA265</f>
        <v>0</v>
      </c>
      <c r="P265" s="1">
        <v>3</v>
      </c>
      <c r="AA265" s="1">
        <f>IF(P265=1,$O$3,IF(P265=2,$O$4,$O$5))</f>
        <v>0</v>
      </c>
    </row>
    <row r="266">
      <c r="A266" s="1" t="s">
        <v>227</v>
      </c>
      <c r="E266" s="27" t="s">
        <v>228</v>
      </c>
    </row>
    <row r="267" ht="26">
      <c r="A267" s="1" t="s">
        <v>229</v>
      </c>
      <c r="E267" s="32" t="s">
        <v>3996</v>
      </c>
    </row>
    <row r="268" ht="87.5">
      <c r="A268" s="1" t="s">
        <v>231</v>
      </c>
      <c r="E26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124</v>
      </c>
      <c r="M3" s="20">
        <f>Rekapitulace!C66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124</v>
      </c>
      <c r="D4" s="1"/>
      <c r="E4" s="17" t="s">
        <v>125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COUNTIFS(L8:L152,"=0",A8:A152,"P")+COUNTIFS(L8:L152,"",A8:A152,"P")+SUM(Q8:Q152)</f>
        <v>0</v>
      </c>
    </row>
    <row r="8" ht="13">
      <c r="A8" s="1" t="s">
        <v>216</v>
      </c>
      <c r="C8" s="22" t="s">
        <v>3997</v>
      </c>
      <c r="E8" s="23" t="s">
        <v>131</v>
      </c>
      <c r="L8" s="24">
        <f>L9+L54+L63+L72+L77+L134+L143</f>
        <v>0</v>
      </c>
      <c r="M8" s="24">
        <f>M9+M54+M63+M72+M77+M134+M143</f>
        <v>0</v>
      </c>
      <c r="N8" s="25"/>
    </row>
    <row r="9" ht="13">
      <c r="A9" s="1" t="s">
        <v>218</v>
      </c>
      <c r="C9" s="22" t="s">
        <v>2249</v>
      </c>
      <c r="E9" s="23" t="s">
        <v>250</v>
      </c>
      <c r="L9" s="24">
        <f>SUMIFS(L10:L53,A10:A53,"P")</f>
        <v>0</v>
      </c>
      <c r="M9" s="24">
        <f>SUMIFS(M10:M53,A10:A53,"P")</f>
        <v>0</v>
      </c>
      <c r="N9" s="25"/>
    </row>
    <row r="10" ht="25">
      <c r="A10" s="1" t="s">
        <v>221</v>
      </c>
      <c r="B10" s="1">
        <v>1</v>
      </c>
      <c r="C10" s="26" t="s">
        <v>3780</v>
      </c>
      <c r="D10" t="s">
        <v>252</v>
      </c>
      <c r="E10" s="27" t="s">
        <v>3781</v>
      </c>
      <c r="F10" s="28" t="s">
        <v>254</v>
      </c>
      <c r="G10" s="29">
        <v>0.47999999999999998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3781</v>
      </c>
    </row>
    <row r="12" ht="26">
      <c r="A12" s="1" t="s">
        <v>229</v>
      </c>
      <c r="E12" s="32" t="s">
        <v>2450</v>
      </c>
    </row>
    <row r="13" ht="100">
      <c r="A13" s="1" t="s">
        <v>231</v>
      </c>
      <c r="E13" s="27" t="s">
        <v>3779</v>
      </c>
    </row>
    <row r="14">
      <c r="A14" s="1" t="s">
        <v>221</v>
      </c>
      <c r="B14" s="1">
        <v>2</v>
      </c>
      <c r="C14" s="26" t="s">
        <v>3786</v>
      </c>
      <c r="D14" t="s">
        <v>252</v>
      </c>
      <c r="E14" s="27" t="s">
        <v>3787</v>
      </c>
      <c r="F14" s="28" t="s">
        <v>254</v>
      </c>
      <c r="G14" s="29">
        <v>4.3799999999999999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3787</v>
      </c>
    </row>
    <row r="16" ht="26">
      <c r="A16" s="1" t="s">
        <v>229</v>
      </c>
      <c r="E16" s="32" t="s">
        <v>3998</v>
      </c>
    </row>
    <row r="17" ht="62.5">
      <c r="A17" s="1" t="s">
        <v>231</v>
      </c>
      <c r="E17" s="27" t="s">
        <v>3789</v>
      </c>
    </row>
    <row r="18">
      <c r="A18" s="1" t="s">
        <v>221</v>
      </c>
      <c r="B18" s="1">
        <v>3</v>
      </c>
      <c r="C18" s="26" t="s">
        <v>3790</v>
      </c>
      <c r="D18" t="s">
        <v>252</v>
      </c>
      <c r="E18" s="27" t="s">
        <v>3791</v>
      </c>
      <c r="F18" s="28" t="s">
        <v>254</v>
      </c>
      <c r="G18" s="29">
        <v>4.3799999999999999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3792</v>
      </c>
    </row>
    <row r="20" ht="26">
      <c r="A20" s="1" t="s">
        <v>229</v>
      </c>
      <c r="E20" s="32" t="s">
        <v>3998</v>
      </c>
    </row>
    <row r="21" ht="312.5">
      <c r="A21" s="1" t="s">
        <v>231</v>
      </c>
      <c r="E21" s="27" t="s">
        <v>3793</v>
      </c>
    </row>
    <row r="22">
      <c r="A22" s="1" t="s">
        <v>221</v>
      </c>
      <c r="B22" s="1">
        <v>4</v>
      </c>
      <c r="C22" s="26" t="s">
        <v>3872</v>
      </c>
      <c r="D22" t="s">
        <v>252</v>
      </c>
      <c r="E22" s="27" t="s">
        <v>3873</v>
      </c>
      <c r="F22" s="28" t="s">
        <v>254</v>
      </c>
      <c r="G22" s="29">
        <v>67.088999999999999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3873</v>
      </c>
    </row>
    <row r="24" ht="26">
      <c r="A24" s="1" t="s">
        <v>229</v>
      </c>
      <c r="E24" s="32" t="s">
        <v>3999</v>
      </c>
    </row>
    <row r="25" ht="350">
      <c r="A25" s="1" t="s">
        <v>231</v>
      </c>
      <c r="E25" s="27" t="s">
        <v>3797</v>
      </c>
    </row>
    <row r="26">
      <c r="A26" s="1" t="s">
        <v>221</v>
      </c>
      <c r="B26" s="1">
        <v>5</v>
      </c>
      <c r="C26" s="26" t="s">
        <v>3794</v>
      </c>
      <c r="D26" t="s">
        <v>252</v>
      </c>
      <c r="E26" s="27" t="s">
        <v>3795</v>
      </c>
      <c r="F26" s="28" t="s">
        <v>254</v>
      </c>
      <c r="G26" s="29">
        <v>4.0490000000000004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3795</v>
      </c>
    </row>
    <row r="28" ht="26">
      <c r="A28" s="1" t="s">
        <v>229</v>
      </c>
      <c r="E28" s="32" t="s">
        <v>4000</v>
      </c>
    </row>
    <row r="29" ht="350">
      <c r="A29" s="1" t="s">
        <v>231</v>
      </c>
      <c r="E29" s="27" t="s">
        <v>3797</v>
      </c>
    </row>
    <row r="30">
      <c r="A30" s="1" t="s">
        <v>221</v>
      </c>
      <c r="B30" s="1">
        <v>6</v>
      </c>
      <c r="C30" s="26" t="s">
        <v>3404</v>
      </c>
      <c r="D30" t="s">
        <v>252</v>
      </c>
      <c r="E30" s="27" t="s">
        <v>3405</v>
      </c>
      <c r="F30" s="28" t="s">
        <v>254</v>
      </c>
      <c r="G30" s="29">
        <v>75.518000000000001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3405</v>
      </c>
    </row>
    <row r="32" ht="26">
      <c r="A32" s="1" t="s">
        <v>229</v>
      </c>
      <c r="E32" s="32" t="s">
        <v>4001</v>
      </c>
    </row>
    <row r="33" ht="212.5">
      <c r="A33" s="1" t="s">
        <v>231</v>
      </c>
      <c r="E33" s="27" t="s">
        <v>3407</v>
      </c>
    </row>
    <row r="34">
      <c r="A34" s="1" t="s">
        <v>221</v>
      </c>
      <c r="B34" s="1">
        <v>7</v>
      </c>
      <c r="C34" s="26" t="s">
        <v>2940</v>
      </c>
      <c r="D34" t="s">
        <v>252</v>
      </c>
      <c r="E34" s="27" t="s">
        <v>2941</v>
      </c>
      <c r="F34" s="28" t="s">
        <v>254</v>
      </c>
      <c r="G34" s="29">
        <v>55.585000000000001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2941</v>
      </c>
    </row>
    <row r="36" ht="26">
      <c r="A36" s="1" t="s">
        <v>229</v>
      </c>
      <c r="E36" s="32" t="s">
        <v>4002</v>
      </c>
    </row>
    <row r="37" ht="250">
      <c r="A37" s="1" t="s">
        <v>231</v>
      </c>
      <c r="E37" s="27" t="s">
        <v>2943</v>
      </c>
    </row>
    <row r="38">
      <c r="A38" s="1" t="s">
        <v>221</v>
      </c>
      <c r="B38" s="1">
        <v>8</v>
      </c>
      <c r="C38" s="26" t="s">
        <v>3409</v>
      </c>
      <c r="D38" t="s">
        <v>252</v>
      </c>
      <c r="E38" s="27" t="s">
        <v>3410</v>
      </c>
      <c r="F38" s="28" t="s">
        <v>254</v>
      </c>
      <c r="G38" s="29">
        <v>1.0980000000000001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3410</v>
      </c>
    </row>
    <row r="40" ht="26">
      <c r="A40" s="1" t="s">
        <v>229</v>
      </c>
      <c r="E40" s="32" t="s">
        <v>4003</v>
      </c>
    </row>
    <row r="41" ht="325">
      <c r="A41" s="1" t="s">
        <v>231</v>
      </c>
      <c r="E41" s="27" t="s">
        <v>3412</v>
      </c>
    </row>
    <row r="42">
      <c r="A42" s="1" t="s">
        <v>221</v>
      </c>
      <c r="B42" s="1">
        <v>9</v>
      </c>
      <c r="C42" s="26" t="s">
        <v>2944</v>
      </c>
      <c r="D42" t="s">
        <v>252</v>
      </c>
      <c r="E42" s="27" t="s">
        <v>2945</v>
      </c>
      <c r="F42" s="28" t="s">
        <v>903</v>
      </c>
      <c r="G42" s="29">
        <v>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2945</v>
      </c>
    </row>
    <row r="44" ht="26">
      <c r="A44" s="1" t="s">
        <v>229</v>
      </c>
      <c r="E44" s="32" t="s">
        <v>387</v>
      </c>
    </row>
    <row r="45" ht="50">
      <c r="A45" s="1" t="s">
        <v>231</v>
      </c>
      <c r="E45" s="27" t="s">
        <v>2947</v>
      </c>
    </row>
    <row r="46">
      <c r="A46" s="1" t="s">
        <v>221</v>
      </c>
      <c r="B46" s="1">
        <v>10</v>
      </c>
      <c r="C46" s="26" t="s">
        <v>3802</v>
      </c>
      <c r="D46" t="s">
        <v>252</v>
      </c>
      <c r="E46" s="27" t="s">
        <v>3803</v>
      </c>
      <c r="F46" s="28" t="s">
        <v>254</v>
      </c>
      <c r="G46" s="29">
        <v>4.3799999999999999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3803</v>
      </c>
    </row>
    <row r="48" ht="26">
      <c r="A48" s="1" t="s">
        <v>229</v>
      </c>
      <c r="E48" s="32" t="s">
        <v>3998</v>
      </c>
    </row>
    <row r="49" ht="37.5">
      <c r="A49" s="1" t="s">
        <v>231</v>
      </c>
      <c r="E49" s="27" t="s">
        <v>3804</v>
      </c>
    </row>
    <row r="50">
      <c r="A50" s="1" t="s">
        <v>221</v>
      </c>
      <c r="B50" s="1">
        <v>11</v>
      </c>
      <c r="C50" s="26" t="s">
        <v>3805</v>
      </c>
      <c r="D50" t="s">
        <v>252</v>
      </c>
      <c r="E50" s="27" t="s">
        <v>3806</v>
      </c>
      <c r="F50" s="28" t="s">
        <v>903</v>
      </c>
      <c r="G50" s="29">
        <v>21.899999999999999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3806</v>
      </c>
    </row>
    <row r="52" ht="26">
      <c r="A52" s="1" t="s">
        <v>229</v>
      </c>
      <c r="E52" s="32" t="s">
        <v>4004</v>
      </c>
    </row>
    <row r="53" ht="62.5">
      <c r="A53" s="1" t="s">
        <v>231</v>
      </c>
      <c r="E53" s="27" t="s">
        <v>3808</v>
      </c>
    </row>
    <row r="54" ht="13">
      <c r="A54" s="1" t="s">
        <v>218</v>
      </c>
      <c r="C54" s="22" t="s">
        <v>3809</v>
      </c>
      <c r="E54" s="23" t="s">
        <v>3003</v>
      </c>
      <c r="L54" s="24">
        <f>SUMIFS(L55:L62,A55:A62,"P")</f>
        <v>0</v>
      </c>
      <c r="M54" s="24">
        <f>SUMIFS(M55:M62,A55:A62,"P")</f>
        <v>0</v>
      </c>
      <c r="N54" s="25"/>
    </row>
    <row r="55">
      <c r="A55" s="1" t="s">
        <v>221</v>
      </c>
      <c r="B55" s="1">
        <v>12</v>
      </c>
      <c r="C55" s="26" t="s">
        <v>3004</v>
      </c>
      <c r="D55" t="s">
        <v>252</v>
      </c>
      <c r="E55" s="27" t="s">
        <v>3005</v>
      </c>
      <c r="F55" s="28" t="s">
        <v>254</v>
      </c>
      <c r="G55" s="29">
        <v>0.095000000000000001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4005</v>
      </c>
    </row>
    <row r="57" ht="26">
      <c r="A57" s="1" t="s">
        <v>229</v>
      </c>
      <c r="E57" s="32" t="s">
        <v>4006</v>
      </c>
    </row>
    <row r="58" ht="362.5">
      <c r="A58" s="1" t="s">
        <v>231</v>
      </c>
      <c r="E58" s="27" t="s">
        <v>1335</v>
      </c>
    </row>
    <row r="59">
      <c r="A59" s="1" t="s">
        <v>221</v>
      </c>
      <c r="B59" s="1">
        <v>13</v>
      </c>
      <c r="C59" s="26" t="s">
        <v>3443</v>
      </c>
      <c r="D59" t="s">
        <v>252</v>
      </c>
      <c r="E59" s="27" t="s">
        <v>3444</v>
      </c>
      <c r="F59" s="28" t="s">
        <v>254</v>
      </c>
      <c r="G59" s="29">
        <v>0.28000000000000003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3444</v>
      </c>
    </row>
    <row r="61" ht="26">
      <c r="A61" s="1" t="s">
        <v>229</v>
      </c>
      <c r="E61" s="32" t="s">
        <v>2461</v>
      </c>
    </row>
    <row r="62" ht="75">
      <c r="A62" s="1" t="s">
        <v>231</v>
      </c>
      <c r="E62" s="27" t="s">
        <v>2289</v>
      </c>
    </row>
    <row r="63" ht="13">
      <c r="A63" s="1" t="s">
        <v>218</v>
      </c>
      <c r="C63" s="22" t="s">
        <v>3811</v>
      </c>
      <c r="E63" s="23" t="s">
        <v>2791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221</v>
      </c>
      <c r="B64" s="1">
        <v>14</v>
      </c>
      <c r="C64" s="26" t="s">
        <v>3036</v>
      </c>
      <c r="D64" t="s">
        <v>252</v>
      </c>
      <c r="E64" s="27" t="s">
        <v>3037</v>
      </c>
      <c r="F64" s="28" t="s">
        <v>254</v>
      </c>
      <c r="G64" s="29">
        <v>0.40000000000000002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3037</v>
      </c>
    </row>
    <row r="66" ht="26">
      <c r="A66" s="1" t="s">
        <v>229</v>
      </c>
      <c r="E66" s="32" t="s">
        <v>2494</v>
      </c>
    </row>
    <row r="67" ht="75">
      <c r="A67" s="1" t="s">
        <v>231</v>
      </c>
      <c r="E67" s="27" t="s">
        <v>2851</v>
      </c>
    </row>
    <row r="68">
      <c r="A68" s="1" t="s">
        <v>221</v>
      </c>
      <c r="B68" s="1">
        <v>15</v>
      </c>
      <c r="C68" s="26" t="s">
        <v>2280</v>
      </c>
      <c r="D68" t="s">
        <v>252</v>
      </c>
      <c r="E68" s="27" t="s">
        <v>2281</v>
      </c>
      <c r="F68" s="28" t="s">
        <v>903</v>
      </c>
      <c r="G68" s="29">
        <v>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2281</v>
      </c>
    </row>
    <row r="70" ht="26">
      <c r="A70" s="1" t="s">
        <v>229</v>
      </c>
      <c r="E70" s="32" t="s">
        <v>387</v>
      </c>
    </row>
    <row r="71" ht="100">
      <c r="A71" s="1" t="s">
        <v>231</v>
      </c>
      <c r="E71" s="27" t="s">
        <v>2283</v>
      </c>
    </row>
    <row r="72" ht="13">
      <c r="A72" s="1" t="s">
        <v>218</v>
      </c>
      <c r="C72" s="22" t="s">
        <v>3830</v>
      </c>
      <c r="E72" s="23" t="s">
        <v>268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221</v>
      </c>
      <c r="B73" s="1">
        <v>16</v>
      </c>
      <c r="C73" s="26" t="s">
        <v>3888</v>
      </c>
      <c r="D73" t="s">
        <v>252</v>
      </c>
      <c r="E73" s="27" t="s">
        <v>3889</v>
      </c>
      <c r="F73" s="28" t="s">
        <v>271</v>
      </c>
      <c r="G73" s="29">
        <v>1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4007</v>
      </c>
    </row>
    <row r="75" ht="26">
      <c r="A75" s="1" t="s">
        <v>229</v>
      </c>
      <c r="E75" s="32" t="s">
        <v>740</v>
      </c>
    </row>
    <row r="76" ht="237.5">
      <c r="A76" s="1" t="s">
        <v>231</v>
      </c>
      <c r="E76" s="27" t="s">
        <v>3891</v>
      </c>
    </row>
    <row r="77" ht="13">
      <c r="A77" s="1" t="s">
        <v>218</v>
      </c>
      <c r="C77" s="22" t="s">
        <v>3834</v>
      </c>
      <c r="E77" s="23" t="s">
        <v>3045</v>
      </c>
      <c r="L77" s="24">
        <f>SUMIFS(L78:L133,A78:A133,"P")</f>
        <v>0</v>
      </c>
      <c r="M77" s="24">
        <f>SUMIFS(M78:M133,A78:A133,"P")</f>
        <v>0</v>
      </c>
      <c r="N77" s="25"/>
    </row>
    <row r="78">
      <c r="A78" s="1" t="s">
        <v>221</v>
      </c>
      <c r="B78" s="1">
        <v>17</v>
      </c>
      <c r="C78" s="26" t="s">
        <v>3893</v>
      </c>
      <c r="D78" t="s">
        <v>252</v>
      </c>
      <c r="E78" s="27" t="s">
        <v>3894</v>
      </c>
      <c r="F78" s="28" t="s">
        <v>260</v>
      </c>
      <c r="G78" s="29">
        <v>6.2999999999999998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 ht="25">
      <c r="A79" s="1" t="s">
        <v>227</v>
      </c>
      <c r="E79" s="27" t="s">
        <v>3895</v>
      </c>
    </row>
    <row r="80" ht="26">
      <c r="A80" s="1" t="s">
        <v>229</v>
      </c>
      <c r="E80" s="32" t="s">
        <v>4008</v>
      </c>
    </row>
    <row r="81" ht="250">
      <c r="A81" s="1" t="s">
        <v>231</v>
      </c>
      <c r="E81" s="27" t="s">
        <v>3049</v>
      </c>
    </row>
    <row r="82">
      <c r="A82" s="1" t="s">
        <v>221</v>
      </c>
      <c r="B82" s="1">
        <v>18</v>
      </c>
      <c r="C82" s="26" t="s">
        <v>4009</v>
      </c>
      <c r="D82" t="s">
        <v>252</v>
      </c>
      <c r="E82" s="27" t="s">
        <v>4010</v>
      </c>
      <c r="F82" s="28" t="s">
        <v>271</v>
      </c>
      <c r="G82" s="29">
        <v>1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4010</v>
      </c>
    </row>
    <row r="84" ht="26">
      <c r="A84" s="1" t="s">
        <v>229</v>
      </c>
      <c r="E84" s="32" t="s">
        <v>740</v>
      </c>
    </row>
    <row r="85" ht="75">
      <c r="A85" s="1" t="s">
        <v>231</v>
      </c>
      <c r="E85" s="27" t="s">
        <v>3920</v>
      </c>
    </row>
    <row r="86">
      <c r="A86" s="1" t="s">
        <v>221</v>
      </c>
      <c r="B86" s="1">
        <v>19</v>
      </c>
      <c r="C86" s="26" t="s">
        <v>3925</v>
      </c>
      <c r="D86" t="s">
        <v>252</v>
      </c>
      <c r="E86" s="27" t="s">
        <v>3926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3926</v>
      </c>
    </row>
    <row r="88" ht="26">
      <c r="A88" s="1" t="s">
        <v>229</v>
      </c>
      <c r="E88" s="32" t="s">
        <v>740</v>
      </c>
    </row>
    <row r="89" ht="75">
      <c r="A89" s="1" t="s">
        <v>231</v>
      </c>
      <c r="E89" s="27" t="s">
        <v>3920</v>
      </c>
    </row>
    <row r="90">
      <c r="A90" s="1" t="s">
        <v>221</v>
      </c>
      <c r="B90" s="1">
        <v>20</v>
      </c>
      <c r="C90" s="26" t="s">
        <v>3925</v>
      </c>
      <c r="D90" t="s">
        <v>249</v>
      </c>
      <c r="E90" s="27" t="s">
        <v>3926</v>
      </c>
      <c r="F90" s="28" t="s">
        <v>271</v>
      </c>
      <c r="G90" s="29">
        <v>2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4011</v>
      </c>
    </row>
    <row r="92" ht="26">
      <c r="A92" s="1" t="s">
        <v>229</v>
      </c>
      <c r="E92" s="32" t="s">
        <v>387</v>
      </c>
    </row>
    <row r="93" ht="75">
      <c r="A93" s="1" t="s">
        <v>231</v>
      </c>
      <c r="E93" s="27" t="s">
        <v>3920</v>
      </c>
    </row>
    <row r="94">
      <c r="A94" s="1" t="s">
        <v>221</v>
      </c>
      <c r="B94" s="1">
        <v>21</v>
      </c>
      <c r="C94" s="26" t="s">
        <v>4012</v>
      </c>
      <c r="D94" t="s">
        <v>252</v>
      </c>
      <c r="E94" s="27" t="s">
        <v>4013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4013</v>
      </c>
    </row>
    <row r="96" ht="26">
      <c r="A96" s="1" t="s">
        <v>229</v>
      </c>
      <c r="E96" s="32" t="s">
        <v>740</v>
      </c>
    </row>
    <row r="97" ht="75">
      <c r="A97" s="1" t="s">
        <v>231</v>
      </c>
      <c r="E97" s="27" t="s">
        <v>3920</v>
      </c>
    </row>
    <row r="98">
      <c r="A98" s="1" t="s">
        <v>221</v>
      </c>
      <c r="B98" s="1">
        <v>22</v>
      </c>
      <c r="C98" s="26" t="s">
        <v>4014</v>
      </c>
      <c r="D98" t="s">
        <v>252</v>
      </c>
      <c r="E98" s="27" t="s">
        <v>4015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4016</v>
      </c>
    </row>
    <row r="100" ht="26">
      <c r="A100" s="1" t="s">
        <v>229</v>
      </c>
      <c r="E100" s="32" t="s">
        <v>740</v>
      </c>
    </row>
    <row r="101" ht="75">
      <c r="A101" s="1" t="s">
        <v>231</v>
      </c>
      <c r="E101" s="27" t="s">
        <v>3920</v>
      </c>
    </row>
    <row r="102">
      <c r="A102" s="1" t="s">
        <v>221</v>
      </c>
      <c r="B102" s="1">
        <v>23</v>
      </c>
      <c r="C102" s="26" t="s">
        <v>3934</v>
      </c>
      <c r="D102" t="s">
        <v>252</v>
      </c>
      <c r="E102" s="27" t="s">
        <v>3935</v>
      </c>
      <c r="F102" s="28" t="s">
        <v>271</v>
      </c>
      <c r="G102" s="29">
        <v>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3935</v>
      </c>
    </row>
    <row r="104" ht="26">
      <c r="A104" s="1" t="s">
        <v>229</v>
      </c>
      <c r="E104" s="32" t="s">
        <v>740</v>
      </c>
    </row>
    <row r="105" ht="75">
      <c r="A105" s="1" t="s">
        <v>231</v>
      </c>
      <c r="E105" s="27" t="s">
        <v>3920</v>
      </c>
    </row>
    <row r="106">
      <c r="A106" s="1" t="s">
        <v>221</v>
      </c>
      <c r="B106" s="1">
        <v>24</v>
      </c>
      <c r="C106" s="26" t="s">
        <v>4017</v>
      </c>
      <c r="D106" t="s">
        <v>252</v>
      </c>
      <c r="E106" s="27" t="s">
        <v>4018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 ht="37.5">
      <c r="A107" s="1" t="s">
        <v>227</v>
      </c>
      <c r="E107" s="27" t="s">
        <v>4019</v>
      </c>
    </row>
    <row r="108" ht="26">
      <c r="A108" s="1" t="s">
        <v>229</v>
      </c>
      <c r="E108" s="32" t="s">
        <v>740</v>
      </c>
    </row>
    <row r="109" ht="287.5">
      <c r="A109" s="1" t="s">
        <v>231</v>
      </c>
      <c r="E109" s="27" t="s">
        <v>3939</v>
      </c>
    </row>
    <row r="110">
      <c r="A110" s="1" t="s">
        <v>221</v>
      </c>
      <c r="B110" s="1">
        <v>25</v>
      </c>
      <c r="C110" s="26" t="s">
        <v>3943</v>
      </c>
      <c r="D110" t="s">
        <v>252</v>
      </c>
      <c r="E110" s="27" t="s">
        <v>3944</v>
      </c>
      <c r="F110" s="28" t="s">
        <v>260</v>
      </c>
      <c r="G110" s="29">
        <v>2.7999999999999998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3944</v>
      </c>
    </row>
    <row r="112" ht="26">
      <c r="A112" s="1" t="s">
        <v>229</v>
      </c>
      <c r="E112" s="32" t="s">
        <v>4020</v>
      </c>
    </row>
    <row r="113" ht="87.5">
      <c r="A113" s="1" t="s">
        <v>231</v>
      </c>
      <c r="E113" s="27" t="s">
        <v>3946</v>
      </c>
    </row>
    <row r="114">
      <c r="A114" s="1" t="s">
        <v>221</v>
      </c>
      <c r="B114" s="1">
        <v>26</v>
      </c>
      <c r="C114" s="26" t="s">
        <v>3947</v>
      </c>
      <c r="D114" t="s">
        <v>252</v>
      </c>
      <c r="E114" s="27" t="s">
        <v>3948</v>
      </c>
      <c r="F114" s="28" t="s">
        <v>260</v>
      </c>
      <c r="G114" s="29">
        <v>2.7999999999999998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3948</v>
      </c>
    </row>
    <row r="116" ht="26">
      <c r="A116" s="1" t="s">
        <v>229</v>
      </c>
      <c r="E116" s="32" t="s">
        <v>4020</v>
      </c>
    </row>
    <row r="117" ht="75">
      <c r="A117" s="1" t="s">
        <v>231</v>
      </c>
      <c r="E117" s="27" t="s">
        <v>3588</v>
      </c>
    </row>
    <row r="118">
      <c r="A118" s="1" t="s">
        <v>221</v>
      </c>
      <c r="B118" s="1">
        <v>27</v>
      </c>
      <c r="C118" s="26" t="s">
        <v>4021</v>
      </c>
      <c r="D118" t="s">
        <v>252</v>
      </c>
      <c r="E118" s="27" t="s">
        <v>4022</v>
      </c>
      <c r="F118" s="28" t="s">
        <v>271</v>
      </c>
      <c r="G118" s="29">
        <v>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4022</v>
      </c>
    </row>
    <row r="120" ht="26">
      <c r="A120" s="1" t="s">
        <v>229</v>
      </c>
      <c r="E120" s="32" t="s">
        <v>740</v>
      </c>
    </row>
    <row r="121" ht="87.5">
      <c r="A121" s="1" t="s">
        <v>231</v>
      </c>
      <c r="E121" s="27" t="s">
        <v>4023</v>
      </c>
    </row>
    <row r="122">
      <c r="A122" s="1" t="s">
        <v>221</v>
      </c>
      <c r="B122" s="1">
        <v>28</v>
      </c>
      <c r="C122" s="26" t="s">
        <v>3952</v>
      </c>
      <c r="D122" t="s">
        <v>252</v>
      </c>
      <c r="E122" s="27" t="s">
        <v>3953</v>
      </c>
      <c r="F122" s="28" t="s">
        <v>260</v>
      </c>
      <c r="G122" s="29">
        <v>6.2999999999999998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3953</v>
      </c>
    </row>
    <row r="124" ht="26">
      <c r="A124" s="1" t="s">
        <v>229</v>
      </c>
      <c r="E124" s="32" t="s">
        <v>4008</v>
      </c>
    </row>
    <row r="125" ht="100">
      <c r="A125" s="1" t="s">
        <v>231</v>
      </c>
      <c r="E125" s="27" t="s">
        <v>3846</v>
      </c>
    </row>
    <row r="126">
      <c r="A126" s="1" t="s">
        <v>221</v>
      </c>
      <c r="B126" s="1">
        <v>29</v>
      </c>
      <c r="C126" s="26" t="s">
        <v>3957</v>
      </c>
      <c r="D126" t="s">
        <v>252</v>
      </c>
      <c r="E126" s="27" t="s">
        <v>3958</v>
      </c>
      <c r="F126" s="28" t="s">
        <v>260</v>
      </c>
      <c r="G126" s="29">
        <v>6.2999999999999998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3958</v>
      </c>
    </row>
    <row r="128" ht="26">
      <c r="A128" s="1" t="s">
        <v>229</v>
      </c>
      <c r="E128" s="32" t="s">
        <v>4008</v>
      </c>
    </row>
    <row r="129" ht="75">
      <c r="A129" s="1" t="s">
        <v>231</v>
      </c>
      <c r="E129" s="27" t="s">
        <v>3960</v>
      </c>
    </row>
    <row r="130">
      <c r="A130" s="1" t="s">
        <v>221</v>
      </c>
      <c r="B130" s="1">
        <v>30</v>
      </c>
      <c r="C130" s="26" t="s">
        <v>4024</v>
      </c>
      <c r="D130" t="s">
        <v>252</v>
      </c>
      <c r="E130" s="27" t="s">
        <v>4025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4025</v>
      </c>
    </row>
    <row r="132" ht="26">
      <c r="A132" s="1" t="s">
        <v>229</v>
      </c>
      <c r="E132" s="32" t="s">
        <v>740</v>
      </c>
    </row>
    <row r="133">
      <c r="A133" s="1" t="s">
        <v>231</v>
      </c>
      <c r="E133" s="27" t="s">
        <v>252</v>
      </c>
    </row>
    <row r="134" ht="13">
      <c r="A134" s="1" t="s">
        <v>218</v>
      </c>
      <c r="C134" s="22" t="s">
        <v>3853</v>
      </c>
      <c r="E134" s="23" t="s">
        <v>2853</v>
      </c>
      <c r="L134" s="24">
        <f>SUMIFS(L135:L142,A135:A142,"P")</f>
        <v>0</v>
      </c>
      <c r="M134" s="24">
        <f>SUMIFS(M135:M142,A135:A142,"P")</f>
        <v>0</v>
      </c>
      <c r="N134" s="25"/>
    </row>
    <row r="135">
      <c r="A135" s="1" t="s">
        <v>221</v>
      </c>
      <c r="B135" s="1">
        <v>31</v>
      </c>
      <c r="C135" s="26" t="s">
        <v>4026</v>
      </c>
      <c r="D135" t="s">
        <v>252</v>
      </c>
      <c r="E135" s="27" t="s">
        <v>4027</v>
      </c>
      <c r="F135" s="28" t="s">
        <v>260</v>
      </c>
      <c r="G135" s="29">
        <v>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4027</v>
      </c>
    </row>
    <row r="137" ht="26">
      <c r="A137" s="1" t="s">
        <v>229</v>
      </c>
      <c r="E137" s="32" t="s">
        <v>387</v>
      </c>
    </row>
    <row r="138" ht="62.5">
      <c r="A138" s="1" t="s">
        <v>231</v>
      </c>
      <c r="E138" s="27" t="s">
        <v>4028</v>
      </c>
    </row>
    <row r="139">
      <c r="A139" s="1" t="s">
        <v>221</v>
      </c>
      <c r="B139" s="1">
        <v>32</v>
      </c>
      <c r="C139" s="26" t="s">
        <v>3972</v>
      </c>
      <c r="D139" t="s">
        <v>252</v>
      </c>
      <c r="E139" s="27" t="s">
        <v>3973</v>
      </c>
      <c r="F139" s="28" t="s">
        <v>271</v>
      </c>
      <c r="G139" s="29">
        <v>1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4029</v>
      </c>
    </row>
    <row r="141" ht="26">
      <c r="A141" s="1" t="s">
        <v>229</v>
      </c>
      <c r="E141" s="32" t="s">
        <v>740</v>
      </c>
    </row>
    <row r="142" ht="75">
      <c r="A142" s="1" t="s">
        <v>231</v>
      </c>
      <c r="E142" s="27" t="s">
        <v>3974</v>
      </c>
    </row>
    <row r="143" ht="13">
      <c r="A143" s="1" t="s">
        <v>218</v>
      </c>
      <c r="C143" s="22" t="s">
        <v>3856</v>
      </c>
      <c r="E143" s="23" t="s">
        <v>3526</v>
      </c>
      <c r="L143" s="24">
        <f>SUMIFS(L144:L151,A144:A151,"P")</f>
        <v>0</v>
      </c>
      <c r="M143" s="24">
        <f>SUMIFS(M144:M151,A144:A151,"P")</f>
        <v>0</v>
      </c>
      <c r="N143" s="25"/>
    </row>
    <row r="144" ht="37.5">
      <c r="A144" s="1" t="s">
        <v>221</v>
      </c>
      <c r="B144" s="1">
        <v>33</v>
      </c>
      <c r="C144" s="26" t="s">
        <v>222</v>
      </c>
      <c r="D144" t="s">
        <v>223</v>
      </c>
      <c r="E144" s="27" t="s">
        <v>224</v>
      </c>
      <c r="F144" s="28" t="s">
        <v>225</v>
      </c>
      <c r="G144" s="29">
        <v>142.27600000000001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228</v>
      </c>
    </row>
    <row r="146" ht="26">
      <c r="A146" s="1" t="s">
        <v>229</v>
      </c>
      <c r="E146" s="32" t="s">
        <v>4030</v>
      </c>
    </row>
    <row r="147" ht="87.5">
      <c r="A147" s="1" t="s">
        <v>231</v>
      </c>
      <c r="E147" s="27" t="s">
        <v>232</v>
      </c>
    </row>
    <row r="148" ht="25">
      <c r="A148" s="1" t="s">
        <v>221</v>
      </c>
      <c r="B148" s="1">
        <v>34</v>
      </c>
      <c r="C148" s="26" t="s">
        <v>3612</v>
      </c>
      <c r="D148" t="s">
        <v>3613</v>
      </c>
      <c r="E148" s="27" t="s">
        <v>3614</v>
      </c>
      <c r="F148" s="28" t="s">
        <v>225</v>
      </c>
      <c r="G148" s="29">
        <v>0.91200000000000003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226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228</v>
      </c>
    </row>
    <row r="150" ht="26">
      <c r="A150" s="1" t="s">
        <v>229</v>
      </c>
      <c r="E150" s="32" t="s">
        <v>4031</v>
      </c>
    </row>
    <row r="151" ht="87.5">
      <c r="A151" s="1" t="s">
        <v>231</v>
      </c>
      <c r="E151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COUNTIFS(L8:L181,"=0",A8:A181,"P")+COUNTIFS(L8:L181,"",A8:A181,"P")+SUM(Q8:Q181)</f>
        <v>0</v>
      </c>
    </row>
    <row r="8" ht="13">
      <c r="A8" s="1" t="s">
        <v>216</v>
      </c>
      <c r="C8" s="22" t="s">
        <v>4032</v>
      </c>
      <c r="E8" s="23" t="s">
        <v>135</v>
      </c>
      <c r="L8" s="24">
        <f>L9+L14+L63+L72+L77+L118+L139+L168</f>
        <v>0</v>
      </c>
      <c r="M8" s="24">
        <f>M9+M14+M63+M72+M77+M118+M139+M168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4033</v>
      </c>
      <c r="D10" t="s">
        <v>252</v>
      </c>
      <c r="E10" s="27" t="s">
        <v>4034</v>
      </c>
      <c r="F10" s="28" t="s">
        <v>254</v>
      </c>
      <c r="G10" s="29">
        <v>300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4035</v>
      </c>
    </row>
    <row r="13" ht="62.5">
      <c r="A13" s="1" t="s">
        <v>231</v>
      </c>
      <c r="E13" s="27" t="s">
        <v>4036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SUMIFS(L15:L62,A15:A62,"P")</f>
        <v>0</v>
      </c>
      <c r="M14" s="24">
        <f>SUMIFS(M15:M62,A15:A62,"P")</f>
        <v>0</v>
      </c>
      <c r="N14" s="25"/>
    </row>
    <row r="15" ht="25">
      <c r="A15" s="1" t="s">
        <v>221</v>
      </c>
      <c r="B15" s="1">
        <v>2</v>
      </c>
      <c r="C15" s="26" t="s">
        <v>3780</v>
      </c>
      <c r="D15" t="s">
        <v>252</v>
      </c>
      <c r="E15" s="27" t="s">
        <v>3781</v>
      </c>
      <c r="F15" s="28" t="s">
        <v>254</v>
      </c>
      <c r="G15" s="29">
        <v>451.60000000000002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65">
      <c r="A17" s="1" t="s">
        <v>229</v>
      </c>
      <c r="E17" s="32" t="s">
        <v>4037</v>
      </c>
    </row>
    <row r="18" ht="100">
      <c r="A18" s="1" t="s">
        <v>231</v>
      </c>
      <c r="E18" s="27" t="s">
        <v>3779</v>
      </c>
    </row>
    <row r="19">
      <c r="A19" s="1" t="s">
        <v>221</v>
      </c>
      <c r="B19" s="1">
        <v>3</v>
      </c>
      <c r="C19" s="26" t="s">
        <v>4038</v>
      </c>
      <c r="D19" t="s">
        <v>252</v>
      </c>
      <c r="E19" s="27" t="s">
        <v>4039</v>
      </c>
      <c r="F19" s="28" t="s">
        <v>260</v>
      </c>
      <c r="G19" s="29">
        <v>190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4040</v>
      </c>
    </row>
    <row r="22" ht="100">
      <c r="A22" s="1" t="s">
        <v>231</v>
      </c>
      <c r="E22" s="27" t="s">
        <v>3779</v>
      </c>
    </row>
    <row r="23">
      <c r="A23" s="1" t="s">
        <v>221</v>
      </c>
      <c r="B23" s="1">
        <v>4</v>
      </c>
      <c r="C23" s="26" t="s">
        <v>4041</v>
      </c>
      <c r="D23" t="s">
        <v>252</v>
      </c>
      <c r="E23" s="27" t="s">
        <v>4042</v>
      </c>
      <c r="F23" s="28" t="s">
        <v>260</v>
      </c>
      <c r="G23" s="29">
        <v>803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4043</v>
      </c>
    </row>
    <row r="26" ht="62.5">
      <c r="A26" s="1" t="s">
        <v>231</v>
      </c>
      <c r="E26" s="27" t="s">
        <v>4044</v>
      </c>
    </row>
    <row r="27">
      <c r="A27" s="1" t="s">
        <v>221</v>
      </c>
      <c r="B27" s="1">
        <v>5</v>
      </c>
      <c r="C27" s="26" t="s">
        <v>4045</v>
      </c>
      <c r="D27" t="s">
        <v>252</v>
      </c>
      <c r="E27" s="27" t="s">
        <v>4046</v>
      </c>
      <c r="F27" s="28" t="s">
        <v>254</v>
      </c>
      <c r="G27" s="29">
        <v>773.86000000000001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78">
      <c r="A29" s="1" t="s">
        <v>229</v>
      </c>
      <c r="E29" s="32" t="s">
        <v>4047</v>
      </c>
    </row>
    <row r="30" ht="400">
      <c r="A30" s="1" t="s">
        <v>231</v>
      </c>
      <c r="E30" s="27" t="s">
        <v>4048</v>
      </c>
    </row>
    <row r="31">
      <c r="A31" s="1" t="s">
        <v>221</v>
      </c>
      <c r="B31" s="1">
        <v>6</v>
      </c>
      <c r="C31" s="26" t="s">
        <v>3790</v>
      </c>
      <c r="D31" t="s">
        <v>252</v>
      </c>
      <c r="E31" s="27" t="s">
        <v>3791</v>
      </c>
      <c r="F31" s="28" t="s">
        <v>254</v>
      </c>
      <c r="G31" s="29">
        <v>300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4049</v>
      </c>
    </row>
    <row r="33" ht="26">
      <c r="A33" s="1" t="s">
        <v>229</v>
      </c>
      <c r="E33" s="32" t="s">
        <v>4050</v>
      </c>
    </row>
    <row r="34" ht="312.5">
      <c r="A34" s="1" t="s">
        <v>231</v>
      </c>
      <c r="E34" s="27" t="s">
        <v>3793</v>
      </c>
    </row>
    <row r="35">
      <c r="A35" s="1" t="s">
        <v>221</v>
      </c>
      <c r="B35" s="1">
        <v>7</v>
      </c>
      <c r="C35" s="26" t="s">
        <v>3794</v>
      </c>
      <c r="D35" t="s">
        <v>252</v>
      </c>
      <c r="E35" s="27" t="s">
        <v>3795</v>
      </c>
      <c r="F35" s="28" t="s">
        <v>254</v>
      </c>
      <c r="G35" s="29">
        <v>4.5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">
      <c r="A37" s="1" t="s">
        <v>229</v>
      </c>
      <c r="E37" s="32" t="s">
        <v>4051</v>
      </c>
    </row>
    <row r="38" ht="350">
      <c r="A38" s="1" t="s">
        <v>231</v>
      </c>
      <c r="E38" s="27" t="s">
        <v>3797</v>
      </c>
    </row>
    <row r="39">
      <c r="A39" s="1" t="s">
        <v>221</v>
      </c>
      <c r="B39" s="1">
        <v>8</v>
      </c>
      <c r="C39" s="26" t="s">
        <v>4052</v>
      </c>
      <c r="D39" t="s">
        <v>252</v>
      </c>
      <c r="E39" s="27" t="s">
        <v>4053</v>
      </c>
      <c r="F39" s="28" t="s">
        <v>254</v>
      </c>
      <c r="G39" s="29">
        <v>5.625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">
      <c r="A41" s="1" t="s">
        <v>229</v>
      </c>
      <c r="E41" s="32" t="s">
        <v>4054</v>
      </c>
    </row>
    <row r="42" ht="350">
      <c r="A42" s="1" t="s">
        <v>231</v>
      </c>
      <c r="E42" s="27" t="s">
        <v>3797</v>
      </c>
    </row>
    <row r="43">
      <c r="A43" s="1" t="s">
        <v>221</v>
      </c>
      <c r="B43" s="1">
        <v>9</v>
      </c>
      <c r="C43" s="26" t="s">
        <v>3404</v>
      </c>
      <c r="D43" t="s">
        <v>252</v>
      </c>
      <c r="E43" s="27" t="s">
        <v>3405</v>
      </c>
      <c r="F43" s="28" t="s">
        <v>254</v>
      </c>
      <c r="G43" s="29">
        <v>783.98500000000001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4055</v>
      </c>
    </row>
    <row r="46" ht="212.5">
      <c r="A46" s="1" t="s">
        <v>231</v>
      </c>
      <c r="E46" s="27" t="s">
        <v>3407</v>
      </c>
    </row>
    <row r="47">
      <c r="A47" s="1" t="s">
        <v>221</v>
      </c>
      <c r="B47" s="1">
        <v>10</v>
      </c>
      <c r="C47" s="26" t="s">
        <v>4056</v>
      </c>
      <c r="D47" t="s">
        <v>252</v>
      </c>
      <c r="E47" s="27" t="s">
        <v>4057</v>
      </c>
      <c r="F47" s="28" t="s">
        <v>254</v>
      </c>
      <c r="G47" s="29">
        <v>300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4058</v>
      </c>
    </row>
    <row r="49" ht="26">
      <c r="A49" s="1" t="s">
        <v>229</v>
      </c>
      <c r="E49" s="32" t="s">
        <v>4059</v>
      </c>
    </row>
    <row r="50" ht="212.5">
      <c r="A50" s="1" t="s">
        <v>231</v>
      </c>
      <c r="E50" s="27" t="s">
        <v>3407</v>
      </c>
    </row>
    <row r="51">
      <c r="A51" s="1" t="s">
        <v>221</v>
      </c>
      <c r="B51" s="1">
        <v>11</v>
      </c>
      <c r="C51" s="26" t="s">
        <v>263</v>
      </c>
      <c r="D51" t="s">
        <v>252</v>
      </c>
      <c r="E51" s="27" t="s">
        <v>264</v>
      </c>
      <c r="F51" s="28" t="s">
        <v>254</v>
      </c>
      <c r="G51" s="29">
        <v>6.5449999999999999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">
      <c r="A53" s="1" t="s">
        <v>229</v>
      </c>
      <c r="E53" s="32" t="s">
        <v>4060</v>
      </c>
    </row>
    <row r="54" ht="250">
      <c r="A54" s="1" t="s">
        <v>231</v>
      </c>
      <c r="E54" s="27" t="s">
        <v>266</v>
      </c>
    </row>
    <row r="55">
      <c r="A55" s="1" t="s">
        <v>221</v>
      </c>
      <c r="B55" s="1">
        <v>12</v>
      </c>
      <c r="C55" s="26" t="s">
        <v>3409</v>
      </c>
      <c r="D55" t="s">
        <v>252</v>
      </c>
      <c r="E55" s="27" t="s">
        <v>3410</v>
      </c>
      <c r="F55" s="28" t="s">
        <v>254</v>
      </c>
      <c r="G55" s="29">
        <v>1.98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">
      <c r="A57" s="1" t="s">
        <v>229</v>
      </c>
      <c r="E57" s="32" t="s">
        <v>4061</v>
      </c>
    </row>
    <row r="58" ht="325">
      <c r="A58" s="1" t="s">
        <v>231</v>
      </c>
      <c r="E58" s="27" t="s">
        <v>3412</v>
      </c>
    </row>
    <row r="59">
      <c r="A59" s="1" t="s">
        <v>221</v>
      </c>
      <c r="B59" s="1">
        <v>13</v>
      </c>
      <c r="C59" s="26" t="s">
        <v>2944</v>
      </c>
      <c r="D59" t="s">
        <v>252</v>
      </c>
      <c r="E59" s="27" t="s">
        <v>2945</v>
      </c>
      <c r="F59" s="28" t="s">
        <v>903</v>
      </c>
      <c r="G59" s="29">
        <v>2140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26">
      <c r="A61" s="1" t="s">
        <v>229</v>
      </c>
      <c r="E61" s="32" t="s">
        <v>4062</v>
      </c>
    </row>
    <row r="62" ht="50">
      <c r="A62" s="1" t="s">
        <v>231</v>
      </c>
      <c r="E62" s="27" t="s">
        <v>2947</v>
      </c>
    </row>
    <row r="63" ht="13">
      <c r="A63" s="1" t="s">
        <v>218</v>
      </c>
      <c r="C63" s="22" t="s">
        <v>975</v>
      </c>
      <c r="E63" s="23" t="s">
        <v>2952</v>
      </c>
      <c r="L63" s="24">
        <f>SUMIFS(L64:L71,A64:A71,"P")</f>
        <v>0</v>
      </c>
      <c r="M63" s="24">
        <f>SUMIFS(M64:M71,A64:A71,"P")</f>
        <v>0</v>
      </c>
      <c r="N63" s="25"/>
    </row>
    <row r="64">
      <c r="A64" s="1" t="s">
        <v>221</v>
      </c>
      <c r="B64" s="1">
        <v>14</v>
      </c>
      <c r="C64" s="26" t="s">
        <v>4063</v>
      </c>
      <c r="D64" t="s">
        <v>252</v>
      </c>
      <c r="E64" s="27" t="s">
        <v>4064</v>
      </c>
      <c r="F64" s="28" t="s">
        <v>903</v>
      </c>
      <c r="G64" s="29">
        <v>310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4065</v>
      </c>
    </row>
    <row r="66" ht="26">
      <c r="A66" s="1" t="s">
        <v>229</v>
      </c>
      <c r="E66" s="32" t="s">
        <v>4066</v>
      </c>
    </row>
    <row r="67" ht="87.5">
      <c r="A67" s="1" t="s">
        <v>231</v>
      </c>
      <c r="E67" s="27" t="s">
        <v>4067</v>
      </c>
    </row>
    <row r="68">
      <c r="A68" s="1" t="s">
        <v>221</v>
      </c>
      <c r="B68" s="1">
        <v>15</v>
      </c>
      <c r="C68" s="26" t="s">
        <v>4068</v>
      </c>
      <c r="D68" t="s">
        <v>252</v>
      </c>
      <c r="E68" s="27" t="s">
        <v>4069</v>
      </c>
      <c r="F68" s="28" t="s">
        <v>260</v>
      </c>
      <c r="G68" s="29">
        <v>155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6">
      <c r="A70" s="1" t="s">
        <v>229</v>
      </c>
      <c r="E70" s="32" t="s">
        <v>4070</v>
      </c>
    </row>
    <row r="71" ht="187.5">
      <c r="A71" s="1" t="s">
        <v>231</v>
      </c>
      <c r="E71" s="27" t="s">
        <v>2956</v>
      </c>
    </row>
    <row r="72" ht="13">
      <c r="A72" s="1" t="s">
        <v>218</v>
      </c>
      <c r="C72" s="22" t="s">
        <v>2707</v>
      </c>
      <c r="E72" s="23" t="s">
        <v>3003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221</v>
      </c>
      <c r="B73" s="1">
        <v>16</v>
      </c>
      <c r="C73" s="26" t="s">
        <v>3443</v>
      </c>
      <c r="D73" t="s">
        <v>252</v>
      </c>
      <c r="E73" s="27" t="s">
        <v>3444</v>
      </c>
      <c r="F73" s="28" t="s">
        <v>254</v>
      </c>
      <c r="G73" s="29">
        <v>0.35999999999999999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26">
      <c r="A75" s="1" t="s">
        <v>229</v>
      </c>
      <c r="E75" s="32" t="s">
        <v>4071</v>
      </c>
    </row>
    <row r="76" ht="75">
      <c r="A76" s="1" t="s">
        <v>231</v>
      </c>
      <c r="E76" s="27" t="s">
        <v>2289</v>
      </c>
    </row>
    <row r="77" ht="13">
      <c r="A77" s="1" t="s">
        <v>218</v>
      </c>
      <c r="C77" s="22" t="s">
        <v>2790</v>
      </c>
      <c r="E77" s="23" t="s">
        <v>2791</v>
      </c>
      <c r="L77" s="24">
        <f>SUMIFS(L78:L117,A78:A117,"P")</f>
        <v>0</v>
      </c>
      <c r="M77" s="24">
        <f>SUMIFS(M78:M117,A78:A117,"P")</f>
        <v>0</v>
      </c>
      <c r="N77" s="25"/>
    </row>
    <row r="78">
      <c r="A78" s="1" t="s">
        <v>221</v>
      </c>
      <c r="B78" s="1">
        <v>17</v>
      </c>
      <c r="C78" s="26" t="s">
        <v>4072</v>
      </c>
      <c r="D78" t="s">
        <v>252</v>
      </c>
      <c r="E78" s="27" t="s">
        <v>4073</v>
      </c>
      <c r="F78" s="28" t="s">
        <v>903</v>
      </c>
      <c r="G78" s="29">
        <v>299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4074</v>
      </c>
    </row>
    <row r="81" ht="75">
      <c r="A81" s="1" t="s">
        <v>231</v>
      </c>
      <c r="E81" s="27" t="s">
        <v>2851</v>
      </c>
    </row>
    <row r="82">
      <c r="A82" s="1" t="s">
        <v>221</v>
      </c>
      <c r="B82" s="1">
        <v>18</v>
      </c>
      <c r="C82" s="26" t="s">
        <v>3036</v>
      </c>
      <c r="D82" t="s">
        <v>252</v>
      </c>
      <c r="E82" s="27" t="s">
        <v>3037</v>
      </c>
      <c r="F82" s="28" t="s">
        <v>254</v>
      </c>
      <c r="G82" s="29">
        <v>478.69999999999999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78">
      <c r="A84" s="1" t="s">
        <v>229</v>
      </c>
      <c r="E84" s="32" t="s">
        <v>4075</v>
      </c>
    </row>
    <row r="85" ht="75">
      <c r="A85" s="1" t="s">
        <v>231</v>
      </c>
      <c r="E85" s="27" t="s">
        <v>2851</v>
      </c>
    </row>
    <row r="86">
      <c r="A86" s="1" t="s">
        <v>221</v>
      </c>
      <c r="B86" s="1">
        <v>19</v>
      </c>
      <c r="C86" s="26" t="s">
        <v>4076</v>
      </c>
      <c r="D86" t="s">
        <v>252</v>
      </c>
      <c r="E86" s="27" t="s">
        <v>4077</v>
      </c>
      <c r="F86" s="28" t="s">
        <v>903</v>
      </c>
      <c r="G86" s="29">
        <v>1640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4078</v>
      </c>
    </row>
    <row r="88" ht="26">
      <c r="A88" s="1" t="s">
        <v>229</v>
      </c>
      <c r="E88" s="32" t="s">
        <v>4079</v>
      </c>
    </row>
    <row r="89" ht="125">
      <c r="A89" s="1" t="s">
        <v>231</v>
      </c>
      <c r="E89" s="27" t="s">
        <v>4080</v>
      </c>
    </row>
    <row r="90">
      <c r="A90" s="1" t="s">
        <v>221</v>
      </c>
      <c r="B90" s="1">
        <v>20</v>
      </c>
      <c r="C90" s="26" t="s">
        <v>4081</v>
      </c>
      <c r="D90" t="s">
        <v>252</v>
      </c>
      <c r="E90" s="27" t="s">
        <v>4082</v>
      </c>
      <c r="F90" s="28" t="s">
        <v>254</v>
      </c>
      <c r="G90" s="29">
        <v>52.575000000000003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">
      <c r="A92" s="1" t="s">
        <v>229</v>
      </c>
      <c r="E92" s="32" t="s">
        <v>4083</v>
      </c>
    </row>
    <row r="93" ht="100">
      <c r="A93" s="1" t="s">
        <v>231</v>
      </c>
      <c r="E93" s="27" t="s">
        <v>4084</v>
      </c>
    </row>
    <row r="94">
      <c r="A94" s="1" t="s">
        <v>221</v>
      </c>
      <c r="B94" s="1">
        <v>21</v>
      </c>
      <c r="C94" s="26" t="s">
        <v>3815</v>
      </c>
      <c r="D94" t="s">
        <v>252</v>
      </c>
      <c r="E94" s="27" t="s">
        <v>3816</v>
      </c>
      <c r="F94" s="28" t="s">
        <v>903</v>
      </c>
      <c r="G94" s="29">
        <v>1640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4085</v>
      </c>
    </row>
    <row r="96" ht="26">
      <c r="A96" s="1" t="s">
        <v>229</v>
      </c>
      <c r="E96" s="32" t="s">
        <v>4086</v>
      </c>
    </row>
    <row r="97" ht="87.5">
      <c r="A97" s="1" t="s">
        <v>231</v>
      </c>
      <c r="E97" s="27" t="s">
        <v>3324</v>
      </c>
    </row>
    <row r="98">
      <c r="A98" s="1" t="s">
        <v>221</v>
      </c>
      <c r="B98" s="1">
        <v>22</v>
      </c>
      <c r="C98" s="26" t="s">
        <v>3818</v>
      </c>
      <c r="D98" t="s">
        <v>252</v>
      </c>
      <c r="E98" s="27" t="s">
        <v>3819</v>
      </c>
      <c r="F98" s="28" t="s">
        <v>903</v>
      </c>
      <c r="G98" s="29">
        <v>1640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4087</v>
      </c>
    </row>
    <row r="100" ht="26">
      <c r="A100" s="1" t="s">
        <v>229</v>
      </c>
      <c r="E100" s="32" t="s">
        <v>4088</v>
      </c>
    </row>
    <row r="101" ht="87.5">
      <c r="A101" s="1" t="s">
        <v>231</v>
      </c>
      <c r="E101" s="27" t="s">
        <v>3324</v>
      </c>
    </row>
    <row r="102">
      <c r="A102" s="1" t="s">
        <v>221</v>
      </c>
      <c r="B102" s="1">
        <v>23</v>
      </c>
      <c r="C102" s="26" t="s">
        <v>4089</v>
      </c>
      <c r="D102" t="s">
        <v>252</v>
      </c>
      <c r="E102" s="27" t="s">
        <v>4090</v>
      </c>
      <c r="F102" s="28" t="s">
        <v>903</v>
      </c>
      <c r="G102" s="29">
        <v>1640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4091</v>
      </c>
    </row>
    <row r="105" ht="162.5">
      <c r="A105" s="1" t="s">
        <v>231</v>
      </c>
      <c r="E105" s="27" t="s">
        <v>3327</v>
      </c>
    </row>
    <row r="106">
      <c r="A106" s="1" t="s">
        <v>221</v>
      </c>
      <c r="B106" s="1">
        <v>24</v>
      </c>
      <c r="C106" s="26" t="s">
        <v>4092</v>
      </c>
      <c r="D106" t="s">
        <v>252</v>
      </c>
      <c r="E106" s="27" t="s">
        <v>4093</v>
      </c>
      <c r="F106" s="28" t="s">
        <v>903</v>
      </c>
      <c r="G106" s="29">
        <v>1640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4094</v>
      </c>
    </row>
    <row r="108" ht="26">
      <c r="A108" s="1" t="s">
        <v>229</v>
      </c>
      <c r="E108" s="32" t="s">
        <v>4095</v>
      </c>
    </row>
    <row r="109" ht="62.5">
      <c r="A109" s="1" t="s">
        <v>231</v>
      </c>
      <c r="E109" s="27" t="s">
        <v>4096</v>
      </c>
    </row>
    <row r="110">
      <c r="A110" s="1" t="s">
        <v>221</v>
      </c>
      <c r="B110" s="1">
        <v>25</v>
      </c>
      <c r="C110" s="26" t="s">
        <v>3176</v>
      </c>
      <c r="D110" t="s">
        <v>252</v>
      </c>
      <c r="E110" s="27" t="s">
        <v>3177</v>
      </c>
      <c r="F110" s="28" t="s">
        <v>903</v>
      </c>
      <c r="G110" s="29">
        <v>299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4097</v>
      </c>
    </row>
    <row r="112" ht="65">
      <c r="A112" s="1" t="s">
        <v>229</v>
      </c>
      <c r="E112" s="32" t="s">
        <v>4098</v>
      </c>
    </row>
    <row r="113" ht="162.5">
      <c r="A113" s="1" t="s">
        <v>231</v>
      </c>
      <c r="E113" s="27" t="s">
        <v>3175</v>
      </c>
    </row>
    <row r="114">
      <c r="A114" s="1" t="s">
        <v>221</v>
      </c>
      <c r="B114" s="1">
        <v>26</v>
      </c>
      <c r="C114" s="26" t="s">
        <v>2280</v>
      </c>
      <c r="D114" t="s">
        <v>252</v>
      </c>
      <c r="E114" s="27" t="s">
        <v>2281</v>
      </c>
      <c r="F114" s="28" t="s">
        <v>903</v>
      </c>
      <c r="G114" s="29">
        <v>15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4099</v>
      </c>
    </row>
    <row r="117" ht="100">
      <c r="A117" s="1" t="s">
        <v>231</v>
      </c>
      <c r="E117" s="27" t="s">
        <v>2283</v>
      </c>
    </row>
    <row r="118" ht="13">
      <c r="A118" s="1" t="s">
        <v>218</v>
      </c>
      <c r="C118" s="22" t="s">
        <v>3044</v>
      </c>
      <c r="E118" s="23" t="s">
        <v>3045</v>
      </c>
      <c r="L118" s="24">
        <f>SUMIFS(L119:L138,A119:A138,"P")</f>
        <v>0</v>
      </c>
      <c r="M118" s="24">
        <f>SUMIFS(M119:M138,A119:A138,"P")</f>
        <v>0</v>
      </c>
      <c r="N118" s="25"/>
    </row>
    <row r="119">
      <c r="A119" s="1" t="s">
        <v>221</v>
      </c>
      <c r="B119" s="1">
        <v>27</v>
      </c>
      <c r="C119" s="26" t="s">
        <v>3046</v>
      </c>
      <c r="D119" t="s">
        <v>252</v>
      </c>
      <c r="E119" s="27" t="s">
        <v>3047</v>
      </c>
      <c r="F119" s="28" t="s">
        <v>260</v>
      </c>
      <c r="G119" s="29">
        <v>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26">
      <c r="A121" s="1" t="s">
        <v>229</v>
      </c>
      <c r="E121" s="32" t="s">
        <v>4100</v>
      </c>
    </row>
    <row r="122" ht="250">
      <c r="A122" s="1" t="s">
        <v>231</v>
      </c>
      <c r="E122" s="27" t="s">
        <v>3049</v>
      </c>
    </row>
    <row r="123">
      <c r="A123" s="1" t="s">
        <v>221</v>
      </c>
      <c r="B123" s="1">
        <v>28</v>
      </c>
      <c r="C123" s="26" t="s">
        <v>4101</v>
      </c>
      <c r="D123" t="s">
        <v>252</v>
      </c>
      <c r="E123" s="27" t="s">
        <v>4102</v>
      </c>
      <c r="F123" s="28" t="s">
        <v>271</v>
      </c>
      <c r="G123" s="29">
        <v>2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4103</v>
      </c>
    </row>
    <row r="125" ht="26">
      <c r="A125" s="1" t="s">
        <v>229</v>
      </c>
      <c r="E125" s="32" t="s">
        <v>4104</v>
      </c>
    </row>
    <row r="126" ht="112.5">
      <c r="A126" s="1" t="s">
        <v>231</v>
      </c>
      <c r="E126" s="27" t="s">
        <v>3063</v>
      </c>
    </row>
    <row r="127">
      <c r="A127" s="1" t="s">
        <v>221</v>
      </c>
      <c r="B127" s="1">
        <v>29</v>
      </c>
      <c r="C127" s="26" t="s">
        <v>4105</v>
      </c>
      <c r="D127" t="s">
        <v>252</v>
      </c>
      <c r="E127" s="27" t="s">
        <v>4106</v>
      </c>
      <c r="F127" s="28" t="s">
        <v>271</v>
      </c>
      <c r="G127" s="29">
        <v>5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26">
      <c r="A129" s="1" t="s">
        <v>229</v>
      </c>
      <c r="E129" s="32" t="s">
        <v>4107</v>
      </c>
    </row>
    <row r="130" ht="62.5">
      <c r="A130" s="1" t="s">
        <v>231</v>
      </c>
      <c r="E130" s="27" t="s">
        <v>4108</v>
      </c>
    </row>
    <row r="131">
      <c r="A131" s="1" t="s">
        <v>221</v>
      </c>
      <c r="B131" s="1">
        <v>30</v>
      </c>
      <c r="C131" s="26" t="s">
        <v>3844</v>
      </c>
      <c r="D131" t="s">
        <v>252</v>
      </c>
      <c r="E131" s="27" t="s">
        <v>3845</v>
      </c>
      <c r="F131" s="28" t="s">
        <v>260</v>
      </c>
      <c r="G131" s="29">
        <v>4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26">
      <c r="A133" s="1" t="s">
        <v>229</v>
      </c>
      <c r="E133" s="32" t="s">
        <v>4109</v>
      </c>
    </row>
    <row r="134" ht="100">
      <c r="A134" s="1" t="s">
        <v>231</v>
      </c>
      <c r="E134" s="27" t="s">
        <v>3846</v>
      </c>
    </row>
    <row r="135">
      <c r="A135" s="1" t="s">
        <v>221</v>
      </c>
      <c r="B135" s="1">
        <v>31</v>
      </c>
      <c r="C135" s="26" t="s">
        <v>3849</v>
      </c>
      <c r="D135" t="s">
        <v>252</v>
      </c>
      <c r="E135" s="27" t="s">
        <v>3850</v>
      </c>
      <c r="F135" s="28" t="s">
        <v>260</v>
      </c>
      <c r="G135" s="29">
        <v>4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252</v>
      </c>
    </row>
    <row r="137" ht="26">
      <c r="A137" s="1" t="s">
        <v>229</v>
      </c>
      <c r="E137" s="32" t="s">
        <v>4109</v>
      </c>
    </row>
    <row r="138" ht="75">
      <c r="A138" s="1" t="s">
        <v>231</v>
      </c>
      <c r="E138" s="27" t="s">
        <v>3852</v>
      </c>
    </row>
    <row r="139" ht="13">
      <c r="A139" s="1" t="s">
        <v>218</v>
      </c>
      <c r="C139" s="22" t="s">
        <v>2852</v>
      </c>
      <c r="E139" s="23" t="s">
        <v>2853</v>
      </c>
      <c r="L139" s="24">
        <f>SUMIFS(L140:L167,A140:A167,"P")</f>
        <v>0</v>
      </c>
      <c r="M139" s="24">
        <f>SUMIFS(M140:M167,A140:A167,"P")</f>
        <v>0</v>
      </c>
      <c r="N139" s="25"/>
    </row>
    <row r="140" ht="25">
      <c r="A140" s="1" t="s">
        <v>221</v>
      </c>
      <c r="B140" s="1">
        <v>32</v>
      </c>
      <c r="C140" s="26" t="s">
        <v>4110</v>
      </c>
      <c r="D140" t="s">
        <v>252</v>
      </c>
      <c r="E140" s="27" t="s">
        <v>4111</v>
      </c>
      <c r="F140" s="28" t="s">
        <v>271</v>
      </c>
      <c r="G140" s="29">
        <v>2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65">
      <c r="A142" s="1" t="s">
        <v>229</v>
      </c>
      <c r="E142" s="32" t="s">
        <v>4112</v>
      </c>
    </row>
    <row r="143" ht="50">
      <c r="A143" s="1" t="s">
        <v>231</v>
      </c>
      <c r="E143" s="27" t="s">
        <v>4113</v>
      </c>
    </row>
    <row r="144" ht="25">
      <c r="A144" s="1" t="s">
        <v>221</v>
      </c>
      <c r="B144" s="1">
        <v>33</v>
      </c>
      <c r="C144" s="26" t="s">
        <v>4114</v>
      </c>
      <c r="D144" t="s">
        <v>252</v>
      </c>
      <c r="E144" s="27" t="s">
        <v>4115</v>
      </c>
      <c r="F144" s="28" t="s">
        <v>271</v>
      </c>
      <c r="G144" s="29">
        <v>1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26">
      <c r="A146" s="1" t="s">
        <v>229</v>
      </c>
      <c r="E146" s="32" t="s">
        <v>4116</v>
      </c>
    </row>
    <row r="147" ht="75">
      <c r="A147" s="1" t="s">
        <v>231</v>
      </c>
      <c r="E147" s="27" t="s">
        <v>4117</v>
      </c>
    </row>
    <row r="148">
      <c r="A148" s="1" t="s">
        <v>221</v>
      </c>
      <c r="B148" s="1">
        <v>34</v>
      </c>
      <c r="C148" s="26" t="s">
        <v>4118</v>
      </c>
      <c r="D148" t="s">
        <v>252</v>
      </c>
      <c r="E148" s="27" t="s">
        <v>4119</v>
      </c>
      <c r="F148" s="28" t="s">
        <v>903</v>
      </c>
      <c r="G148" s="29">
        <v>2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26">
      <c r="A150" s="1" t="s">
        <v>229</v>
      </c>
      <c r="E150" s="32" t="s">
        <v>4120</v>
      </c>
    </row>
    <row r="151" ht="87.5">
      <c r="A151" s="1" t="s">
        <v>231</v>
      </c>
      <c r="E151" s="27" t="s">
        <v>4121</v>
      </c>
    </row>
    <row r="152">
      <c r="A152" s="1" t="s">
        <v>221</v>
      </c>
      <c r="B152" s="1">
        <v>35</v>
      </c>
      <c r="C152" s="26" t="s">
        <v>4122</v>
      </c>
      <c r="D152" t="s">
        <v>252</v>
      </c>
      <c r="E152" s="27" t="s">
        <v>4123</v>
      </c>
      <c r="F152" s="28" t="s">
        <v>903</v>
      </c>
      <c r="G152" s="29">
        <v>2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26">
      <c r="A154" s="1" t="s">
        <v>229</v>
      </c>
      <c r="E154" s="32" t="s">
        <v>4120</v>
      </c>
    </row>
    <row r="155" ht="87.5">
      <c r="A155" s="1" t="s">
        <v>231</v>
      </c>
      <c r="E155" s="27" t="s">
        <v>4121</v>
      </c>
    </row>
    <row r="156">
      <c r="A156" s="1" t="s">
        <v>221</v>
      </c>
      <c r="B156" s="1">
        <v>36</v>
      </c>
      <c r="C156" s="26" t="s">
        <v>3192</v>
      </c>
      <c r="D156" t="s">
        <v>252</v>
      </c>
      <c r="E156" s="27" t="s">
        <v>3193</v>
      </c>
      <c r="F156" s="28" t="s">
        <v>260</v>
      </c>
      <c r="G156" s="29">
        <v>755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227</v>
      </c>
      <c r="E157" s="27" t="s">
        <v>252</v>
      </c>
    </row>
    <row r="158" ht="26">
      <c r="A158" s="1" t="s">
        <v>229</v>
      </c>
      <c r="E158" s="32" t="s">
        <v>4124</v>
      </c>
    </row>
    <row r="159" ht="75">
      <c r="A159" s="1" t="s">
        <v>231</v>
      </c>
      <c r="E159" s="27" t="s">
        <v>3195</v>
      </c>
    </row>
    <row r="160">
      <c r="A160" s="1" t="s">
        <v>221</v>
      </c>
      <c r="B160" s="1">
        <v>37</v>
      </c>
      <c r="C160" s="26" t="s">
        <v>3196</v>
      </c>
      <c r="D160" t="s">
        <v>252</v>
      </c>
      <c r="E160" s="27" t="s">
        <v>3197</v>
      </c>
      <c r="F160" s="28" t="s">
        <v>260</v>
      </c>
      <c r="G160" s="29">
        <v>48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255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252</v>
      </c>
    </row>
    <row r="162" ht="26">
      <c r="A162" s="1" t="s">
        <v>229</v>
      </c>
      <c r="E162" s="32" t="s">
        <v>4125</v>
      </c>
    </row>
    <row r="163" ht="75">
      <c r="A163" s="1" t="s">
        <v>231</v>
      </c>
      <c r="E163" s="27" t="s">
        <v>3195</v>
      </c>
    </row>
    <row r="164">
      <c r="A164" s="1" t="s">
        <v>221</v>
      </c>
      <c r="B164" s="1">
        <v>38</v>
      </c>
      <c r="C164" s="26" t="s">
        <v>4126</v>
      </c>
      <c r="D164" t="s">
        <v>252</v>
      </c>
      <c r="E164" s="27" t="s">
        <v>4127</v>
      </c>
      <c r="F164" s="28" t="s">
        <v>260</v>
      </c>
      <c r="G164" s="29">
        <v>803</v>
      </c>
      <c r="H164" s="28">
        <v>0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255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39">
      <c r="A166" s="1" t="s">
        <v>229</v>
      </c>
      <c r="E166" s="32" t="s">
        <v>4043</v>
      </c>
    </row>
    <row r="167" ht="75">
      <c r="A167" s="1" t="s">
        <v>231</v>
      </c>
      <c r="E167" s="27" t="s">
        <v>3348</v>
      </c>
    </row>
    <row r="168" ht="13">
      <c r="A168" s="1" t="s">
        <v>218</v>
      </c>
      <c r="C168" s="22" t="s">
        <v>3525</v>
      </c>
      <c r="E168" s="23" t="s">
        <v>3526</v>
      </c>
      <c r="L168" s="24">
        <f>SUMIFS(L169:L180,A169:A180,"P")</f>
        <v>0</v>
      </c>
      <c r="M168" s="24">
        <f>SUMIFS(M169:M180,A169:A180,"P")</f>
        <v>0</v>
      </c>
      <c r="N168" s="25"/>
    </row>
    <row r="169" ht="37.5">
      <c r="A169" s="1" t="s">
        <v>221</v>
      </c>
      <c r="B169" s="1">
        <v>39</v>
      </c>
      <c r="C169" s="26" t="s">
        <v>222</v>
      </c>
      <c r="D169" t="s">
        <v>223</v>
      </c>
      <c r="E169" s="27" t="s">
        <v>224</v>
      </c>
      <c r="F169" s="28" t="s">
        <v>225</v>
      </c>
      <c r="G169" s="29">
        <v>1554.8800000000001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226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228</v>
      </c>
    </row>
    <row r="171" ht="39">
      <c r="A171" s="1" t="s">
        <v>229</v>
      </c>
      <c r="E171" s="32" t="s">
        <v>4128</v>
      </c>
    </row>
    <row r="172" ht="87.5">
      <c r="A172" s="1" t="s">
        <v>231</v>
      </c>
      <c r="E172" s="27" t="s">
        <v>232</v>
      </c>
    </row>
    <row r="173" ht="37.5">
      <c r="A173" s="1" t="s">
        <v>221</v>
      </c>
      <c r="B173" s="1">
        <v>40</v>
      </c>
      <c r="C173" s="26" t="s">
        <v>233</v>
      </c>
      <c r="D173" t="s">
        <v>234</v>
      </c>
      <c r="E173" s="27" t="s">
        <v>235</v>
      </c>
      <c r="F173" s="28" t="s">
        <v>225</v>
      </c>
      <c r="G173" s="29">
        <v>7.5999999999999996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226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228</v>
      </c>
    </row>
    <row r="175" ht="26">
      <c r="A175" s="1" t="s">
        <v>229</v>
      </c>
      <c r="E175" s="32" t="s">
        <v>4129</v>
      </c>
    </row>
    <row r="176" ht="87.5">
      <c r="A176" s="1" t="s">
        <v>231</v>
      </c>
      <c r="E176" s="27" t="s">
        <v>232</v>
      </c>
    </row>
    <row r="177" ht="25">
      <c r="A177" s="1" t="s">
        <v>221</v>
      </c>
      <c r="B177" s="1">
        <v>41</v>
      </c>
      <c r="C177" s="26" t="s">
        <v>3612</v>
      </c>
      <c r="D177" t="s">
        <v>3613</v>
      </c>
      <c r="E177" s="27" t="s">
        <v>3614</v>
      </c>
      <c r="F177" s="28" t="s">
        <v>225</v>
      </c>
      <c r="G177" s="29">
        <v>858.03999999999996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226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228</v>
      </c>
    </row>
    <row r="179" ht="26">
      <c r="A179" s="1" t="s">
        <v>229</v>
      </c>
      <c r="E179" s="32" t="s">
        <v>4130</v>
      </c>
    </row>
    <row r="180" ht="87.5">
      <c r="A180" s="1" t="s">
        <v>231</v>
      </c>
      <c r="E18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COUNTIFS(L8:L18,"=0",A8:A18,"P")+COUNTIFS(L8:L18,"",A8:A18,"P")+SUM(Q8:Q18)</f>
        <v>0</v>
      </c>
    </row>
    <row r="8" ht="13">
      <c r="A8" s="1" t="s">
        <v>216</v>
      </c>
      <c r="C8" s="22" t="s">
        <v>4131</v>
      </c>
      <c r="E8" s="23" t="s">
        <v>137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4132</v>
      </c>
      <c r="D10" t="s">
        <v>252</v>
      </c>
      <c r="E10" s="27" t="s">
        <v>4133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>
      <c r="A12" s="1" t="s">
        <v>229</v>
      </c>
    </row>
    <row r="13">
      <c r="A13" s="1" t="s">
        <v>231</v>
      </c>
      <c r="E13" s="27" t="s">
        <v>4134</v>
      </c>
    </row>
    <row r="14">
      <c r="A14" s="1" t="s">
        <v>221</v>
      </c>
      <c r="B14" s="1">
        <v>2</v>
      </c>
      <c r="C14" s="26" t="s">
        <v>4135</v>
      </c>
      <c r="D14" t="s">
        <v>252</v>
      </c>
      <c r="E14" s="27" t="s">
        <v>4136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>
      <c r="A16" s="1" t="s">
        <v>229</v>
      </c>
    </row>
    <row r="17" ht="25">
      <c r="A17" s="1" t="s">
        <v>231</v>
      </c>
      <c r="E17" s="27" t="s">
        <v>4137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COUNTIFS(L8:L249,"=0",A8:A249,"P")+COUNTIFS(L8:L249,"",A8:A249,"P")+SUM(Q8:Q249)</f>
        <v>0</v>
      </c>
    </row>
    <row r="8" ht="13">
      <c r="A8" s="1" t="s">
        <v>216</v>
      </c>
      <c r="C8" s="22" t="s">
        <v>4138</v>
      </c>
      <c r="E8" s="23" t="s">
        <v>139</v>
      </c>
      <c r="L8" s="24">
        <f>L9+L18+L115+L128+L133+L186+L199+L236</f>
        <v>0</v>
      </c>
      <c r="M8" s="24">
        <f>M9+M18+M115+M128+M133+M186+M199+M236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4033</v>
      </c>
      <c r="D10" t="s">
        <v>252</v>
      </c>
      <c r="E10" s="27" t="s">
        <v>4034</v>
      </c>
      <c r="F10" s="28" t="s">
        <v>254</v>
      </c>
      <c r="G10" s="29">
        <v>318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4139</v>
      </c>
    </row>
    <row r="13" ht="62.5">
      <c r="A13" s="1" t="s">
        <v>231</v>
      </c>
      <c r="E13" s="27" t="s">
        <v>4036</v>
      </c>
    </row>
    <row r="14">
      <c r="A14" s="1" t="s">
        <v>221</v>
      </c>
      <c r="B14" s="1">
        <v>2</v>
      </c>
      <c r="C14" s="26" t="s">
        <v>4140</v>
      </c>
      <c r="D14" t="s">
        <v>252</v>
      </c>
      <c r="E14" s="27" t="s">
        <v>4141</v>
      </c>
      <c r="F14" s="28" t="s">
        <v>254</v>
      </c>
      <c r="G14" s="29">
        <v>66.75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4142</v>
      </c>
    </row>
    <row r="17" ht="62.5">
      <c r="A17" s="1" t="s">
        <v>231</v>
      </c>
      <c r="E17" s="27" t="s">
        <v>4036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SUMIFS(L19:L114,A19:A114,"P")</f>
        <v>0</v>
      </c>
      <c r="M18" s="24">
        <f>SUMIFS(M19:M114,A19:A114,"P")</f>
        <v>0</v>
      </c>
      <c r="N18" s="25"/>
    </row>
    <row r="19">
      <c r="A19" s="1" t="s">
        <v>221</v>
      </c>
      <c r="B19" s="1">
        <v>3</v>
      </c>
      <c r="C19" s="26" t="s">
        <v>4143</v>
      </c>
      <c r="D19" t="s">
        <v>252</v>
      </c>
      <c r="E19" s="27" t="s">
        <v>4144</v>
      </c>
      <c r="F19" s="28" t="s">
        <v>903</v>
      </c>
      <c r="G19" s="29">
        <v>873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4145</v>
      </c>
    </row>
    <row r="22" ht="50">
      <c r="A22" s="1" t="s">
        <v>231</v>
      </c>
      <c r="E22" s="27" t="s">
        <v>4146</v>
      </c>
    </row>
    <row r="23">
      <c r="A23" s="1" t="s">
        <v>221</v>
      </c>
      <c r="B23" s="1">
        <v>4</v>
      </c>
      <c r="C23" s="26" t="s">
        <v>4147</v>
      </c>
      <c r="D23" t="s">
        <v>252</v>
      </c>
      <c r="E23" s="27" t="s">
        <v>4148</v>
      </c>
      <c r="F23" s="28" t="s">
        <v>254</v>
      </c>
      <c r="G23" s="29">
        <v>9.9600000000000009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4149</v>
      </c>
    </row>
    <row r="25" ht="26">
      <c r="A25" s="1" t="s">
        <v>229</v>
      </c>
      <c r="E25" s="32" t="s">
        <v>4150</v>
      </c>
    </row>
    <row r="26" ht="100">
      <c r="A26" s="1" t="s">
        <v>231</v>
      </c>
      <c r="E26" s="27" t="s">
        <v>2929</v>
      </c>
    </row>
    <row r="27">
      <c r="A27" s="1" t="s">
        <v>221</v>
      </c>
      <c r="B27" s="1">
        <v>5</v>
      </c>
      <c r="C27" s="26" t="s">
        <v>4151</v>
      </c>
      <c r="D27" t="s">
        <v>252</v>
      </c>
      <c r="E27" s="27" t="s">
        <v>4152</v>
      </c>
      <c r="F27" s="28" t="s">
        <v>254</v>
      </c>
      <c r="G27" s="29">
        <v>14.1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">
      <c r="A29" s="1" t="s">
        <v>229</v>
      </c>
      <c r="E29" s="32" t="s">
        <v>4153</v>
      </c>
    </row>
    <row r="30" ht="100">
      <c r="A30" s="1" t="s">
        <v>231</v>
      </c>
      <c r="E30" s="27" t="s">
        <v>3779</v>
      </c>
    </row>
    <row r="31" ht="25">
      <c r="A31" s="1" t="s">
        <v>221</v>
      </c>
      <c r="B31" s="1">
        <v>6</v>
      </c>
      <c r="C31" s="26" t="s">
        <v>3780</v>
      </c>
      <c r="D31" t="s">
        <v>252</v>
      </c>
      <c r="E31" s="27" t="s">
        <v>3781</v>
      </c>
      <c r="F31" s="28" t="s">
        <v>254</v>
      </c>
      <c r="G31" s="29">
        <v>264.64999999999998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78">
      <c r="A33" s="1" t="s">
        <v>229</v>
      </c>
      <c r="E33" s="32" t="s">
        <v>4154</v>
      </c>
    </row>
    <row r="34" ht="100">
      <c r="A34" s="1" t="s">
        <v>231</v>
      </c>
      <c r="E34" s="27" t="s">
        <v>3779</v>
      </c>
    </row>
    <row r="35">
      <c r="A35" s="1" t="s">
        <v>221</v>
      </c>
      <c r="B35" s="1">
        <v>7</v>
      </c>
      <c r="C35" s="26" t="s">
        <v>4038</v>
      </c>
      <c r="D35" t="s">
        <v>252</v>
      </c>
      <c r="E35" s="27" t="s">
        <v>4039</v>
      </c>
      <c r="F35" s="28" t="s">
        <v>260</v>
      </c>
      <c r="G35" s="29">
        <v>208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">
      <c r="A37" s="1" t="s">
        <v>229</v>
      </c>
      <c r="E37" s="32" t="s">
        <v>4155</v>
      </c>
    </row>
    <row r="38" ht="100">
      <c r="A38" s="1" t="s">
        <v>231</v>
      </c>
      <c r="E38" s="27" t="s">
        <v>3779</v>
      </c>
    </row>
    <row r="39" ht="25">
      <c r="A39" s="1" t="s">
        <v>221</v>
      </c>
      <c r="B39" s="1">
        <v>8</v>
      </c>
      <c r="C39" s="26" t="s">
        <v>4156</v>
      </c>
      <c r="D39" t="s">
        <v>252</v>
      </c>
      <c r="E39" s="27" t="s">
        <v>4157</v>
      </c>
      <c r="F39" s="28" t="s">
        <v>260</v>
      </c>
      <c r="G39" s="29">
        <v>188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">
      <c r="A41" s="1" t="s">
        <v>229</v>
      </c>
      <c r="E41" s="32" t="s">
        <v>4158</v>
      </c>
    </row>
    <row r="42" ht="100">
      <c r="A42" s="1" t="s">
        <v>231</v>
      </c>
      <c r="E42" s="27" t="s">
        <v>3779</v>
      </c>
    </row>
    <row r="43">
      <c r="A43" s="1" t="s">
        <v>221</v>
      </c>
      <c r="B43" s="1">
        <v>9</v>
      </c>
      <c r="C43" s="26" t="s">
        <v>4159</v>
      </c>
      <c r="D43" t="s">
        <v>252</v>
      </c>
      <c r="E43" s="27" t="s">
        <v>4160</v>
      </c>
      <c r="F43" s="28" t="s">
        <v>254</v>
      </c>
      <c r="G43" s="29">
        <v>80.349999999999994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65">
      <c r="A45" s="1" t="s">
        <v>229</v>
      </c>
      <c r="E45" s="32" t="s">
        <v>4161</v>
      </c>
    </row>
    <row r="46" ht="87.5">
      <c r="A46" s="1" t="s">
        <v>231</v>
      </c>
      <c r="E46" s="27" t="s">
        <v>918</v>
      </c>
    </row>
    <row r="47">
      <c r="A47" s="1" t="s">
        <v>221</v>
      </c>
      <c r="B47" s="1">
        <v>10</v>
      </c>
      <c r="C47" s="26" t="s">
        <v>4041</v>
      </c>
      <c r="D47" t="s">
        <v>252</v>
      </c>
      <c r="E47" s="27" t="s">
        <v>4042</v>
      </c>
      <c r="F47" s="28" t="s">
        <v>260</v>
      </c>
      <c r="G47" s="29">
        <v>194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">
      <c r="A49" s="1" t="s">
        <v>229</v>
      </c>
      <c r="E49" s="32" t="s">
        <v>4162</v>
      </c>
    </row>
    <row r="50" ht="62.5">
      <c r="A50" s="1" t="s">
        <v>231</v>
      </c>
      <c r="E50" s="27" t="s">
        <v>4044</v>
      </c>
    </row>
    <row r="51">
      <c r="A51" s="1" t="s">
        <v>221</v>
      </c>
      <c r="B51" s="1">
        <v>11</v>
      </c>
      <c r="C51" s="26" t="s">
        <v>4045</v>
      </c>
      <c r="D51" t="s">
        <v>252</v>
      </c>
      <c r="E51" s="27" t="s">
        <v>4046</v>
      </c>
      <c r="F51" s="28" t="s">
        <v>254</v>
      </c>
      <c r="G51" s="29">
        <v>480.80000000000001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104">
      <c r="A53" s="1" t="s">
        <v>229</v>
      </c>
      <c r="E53" s="32" t="s">
        <v>4163</v>
      </c>
    </row>
    <row r="54" ht="400">
      <c r="A54" s="1" t="s">
        <v>231</v>
      </c>
      <c r="E54" s="27" t="s">
        <v>4048</v>
      </c>
    </row>
    <row r="55">
      <c r="A55" s="1" t="s">
        <v>221</v>
      </c>
      <c r="B55" s="1">
        <v>12</v>
      </c>
      <c r="C55" s="26" t="s">
        <v>3790</v>
      </c>
      <c r="D55" t="s">
        <v>4164</v>
      </c>
      <c r="E55" s="27" t="s">
        <v>3791</v>
      </c>
      <c r="F55" s="28" t="s">
        <v>254</v>
      </c>
      <c r="G55" s="29">
        <v>66.75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4165</v>
      </c>
    </row>
    <row r="57" ht="26">
      <c r="A57" s="1" t="s">
        <v>229</v>
      </c>
      <c r="E57" s="32" t="s">
        <v>4166</v>
      </c>
    </row>
    <row r="58" ht="312.5">
      <c r="A58" s="1" t="s">
        <v>231</v>
      </c>
      <c r="E58" s="27" t="s">
        <v>3793</v>
      </c>
    </row>
    <row r="59">
      <c r="A59" s="1" t="s">
        <v>221</v>
      </c>
      <c r="B59" s="1">
        <v>13</v>
      </c>
      <c r="C59" s="26" t="s">
        <v>3790</v>
      </c>
      <c r="D59" t="s">
        <v>4167</v>
      </c>
      <c r="E59" s="27" t="s">
        <v>3791</v>
      </c>
      <c r="F59" s="28" t="s">
        <v>254</v>
      </c>
      <c r="G59" s="29">
        <v>318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4049</v>
      </c>
    </row>
    <row r="61" ht="39">
      <c r="A61" s="1" t="s">
        <v>229</v>
      </c>
      <c r="E61" s="32" t="s">
        <v>4168</v>
      </c>
    </row>
    <row r="62" ht="312.5">
      <c r="A62" s="1" t="s">
        <v>231</v>
      </c>
      <c r="E62" s="27" t="s">
        <v>3793</v>
      </c>
    </row>
    <row r="63">
      <c r="A63" s="1" t="s">
        <v>221</v>
      </c>
      <c r="B63" s="1">
        <v>14</v>
      </c>
      <c r="C63" s="26" t="s">
        <v>3790</v>
      </c>
      <c r="D63" t="s">
        <v>4169</v>
      </c>
      <c r="E63" s="27" t="s">
        <v>3791</v>
      </c>
      <c r="F63" s="28" t="s">
        <v>254</v>
      </c>
      <c r="G63" s="29">
        <v>2.7999999999999998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4170</v>
      </c>
    </row>
    <row r="65" ht="26">
      <c r="A65" s="1" t="s">
        <v>229</v>
      </c>
      <c r="E65" s="32" t="s">
        <v>4171</v>
      </c>
    </row>
    <row r="66" ht="312.5">
      <c r="A66" s="1" t="s">
        <v>231</v>
      </c>
      <c r="E66" s="27" t="s">
        <v>3793</v>
      </c>
    </row>
    <row r="67">
      <c r="A67" s="1" t="s">
        <v>221</v>
      </c>
      <c r="B67" s="1">
        <v>15</v>
      </c>
      <c r="C67" s="26" t="s">
        <v>3794</v>
      </c>
      <c r="D67" t="s">
        <v>252</v>
      </c>
      <c r="E67" s="27" t="s">
        <v>3795</v>
      </c>
      <c r="F67" s="28" t="s">
        <v>254</v>
      </c>
      <c r="G67" s="29">
        <v>17.5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26">
      <c r="A69" s="1" t="s">
        <v>229</v>
      </c>
      <c r="E69" s="32" t="s">
        <v>4172</v>
      </c>
    </row>
    <row r="70" ht="350">
      <c r="A70" s="1" t="s">
        <v>231</v>
      </c>
      <c r="E70" s="27" t="s">
        <v>3797</v>
      </c>
    </row>
    <row r="71">
      <c r="A71" s="1" t="s">
        <v>221</v>
      </c>
      <c r="B71" s="1">
        <v>16</v>
      </c>
      <c r="C71" s="26" t="s">
        <v>4173</v>
      </c>
      <c r="D71" t="s">
        <v>252</v>
      </c>
      <c r="E71" s="27" t="s">
        <v>4174</v>
      </c>
      <c r="F71" s="28" t="s">
        <v>254</v>
      </c>
      <c r="G71" s="29">
        <v>105.59999999999999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78">
      <c r="A73" s="1" t="s">
        <v>229</v>
      </c>
      <c r="E73" s="32" t="s">
        <v>4175</v>
      </c>
    </row>
    <row r="74" ht="287.5">
      <c r="A74" s="1" t="s">
        <v>231</v>
      </c>
      <c r="E74" s="27" t="s">
        <v>4176</v>
      </c>
    </row>
    <row r="75">
      <c r="A75" s="1" t="s">
        <v>221</v>
      </c>
      <c r="B75" s="1">
        <v>17</v>
      </c>
      <c r="C75" s="26" t="s">
        <v>3404</v>
      </c>
      <c r="D75" t="s">
        <v>252</v>
      </c>
      <c r="E75" s="27" t="s">
        <v>3405</v>
      </c>
      <c r="F75" s="28" t="s">
        <v>254</v>
      </c>
      <c r="G75" s="29">
        <v>498.30000000000001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4177</v>
      </c>
    </row>
    <row r="78" ht="212.5">
      <c r="A78" s="1" t="s">
        <v>231</v>
      </c>
      <c r="E78" s="27" t="s">
        <v>3407</v>
      </c>
    </row>
    <row r="79">
      <c r="A79" s="1" t="s">
        <v>221</v>
      </c>
      <c r="B79" s="1">
        <v>18</v>
      </c>
      <c r="C79" s="26" t="s">
        <v>4056</v>
      </c>
      <c r="D79" t="s">
        <v>252</v>
      </c>
      <c r="E79" s="27" t="s">
        <v>4057</v>
      </c>
      <c r="F79" s="28" t="s">
        <v>254</v>
      </c>
      <c r="G79" s="29">
        <v>212.40000000000001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4058</v>
      </c>
    </row>
    <row r="81" ht="26">
      <c r="A81" s="1" t="s">
        <v>229</v>
      </c>
      <c r="E81" s="32" t="s">
        <v>4178</v>
      </c>
    </row>
    <row r="82" ht="212.5">
      <c r="A82" s="1" t="s">
        <v>231</v>
      </c>
      <c r="E82" s="27" t="s">
        <v>3407</v>
      </c>
    </row>
    <row r="83">
      <c r="A83" s="1" t="s">
        <v>221</v>
      </c>
      <c r="B83" s="1">
        <v>19</v>
      </c>
      <c r="C83" s="26" t="s">
        <v>263</v>
      </c>
      <c r="D83" t="s">
        <v>252</v>
      </c>
      <c r="E83" s="27" t="s">
        <v>264</v>
      </c>
      <c r="F83" s="28" t="s">
        <v>254</v>
      </c>
      <c r="G83" s="29">
        <v>2.7999999999999998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">
      <c r="A85" s="1" t="s">
        <v>229</v>
      </c>
      <c r="E85" s="32" t="s">
        <v>4179</v>
      </c>
    </row>
    <row r="86" ht="250">
      <c r="A86" s="1" t="s">
        <v>231</v>
      </c>
      <c r="E86" s="27" t="s">
        <v>266</v>
      </c>
    </row>
    <row r="87">
      <c r="A87" s="1" t="s">
        <v>221</v>
      </c>
      <c r="B87" s="1">
        <v>20</v>
      </c>
      <c r="C87" s="26" t="s">
        <v>3409</v>
      </c>
      <c r="D87" t="s">
        <v>252</v>
      </c>
      <c r="E87" s="27" t="s">
        <v>3410</v>
      </c>
      <c r="F87" s="28" t="s">
        <v>254</v>
      </c>
      <c r="G87" s="29">
        <v>8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">
      <c r="A89" s="1" t="s">
        <v>229</v>
      </c>
      <c r="E89" s="32" t="s">
        <v>4180</v>
      </c>
    </row>
    <row r="90" ht="325">
      <c r="A90" s="1" t="s">
        <v>231</v>
      </c>
      <c r="E90" s="27" t="s">
        <v>3412</v>
      </c>
    </row>
    <row r="91">
      <c r="A91" s="1" t="s">
        <v>221</v>
      </c>
      <c r="B91" s="1">
        <v>21</v>
      </c>
      <c r="C91" s="26" t="s">
        <v>2944</v>
      </c>
      <c r="D91" t="s">
        <v>252</v>
      </c>
      <c r="E91" s="27" t="s">
        <v>2945</v>
      </c>
      <c r="F91" s="28" t="s">
        <v>903</v>
      </c>
      <c r="G91" s="29">
        <v>1305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26">
      <c r="A93" s="1" t="s">
        <v>229</v>
      </c>
      <c r="E93" s="32" t="s">
        <v>4181</v>
      </c>
    </row>
    <row r="94" ht="50">
      <c r="A94" s="1" t="s">
        <v>231</v>
      </c>
      <c r="E94" s="27" t="s">
        <v>2947</v>
      </c>
    </row>
    <row r="95">
      <c r="A95" s="1" t="s">
        <v>221</v>
      </c>
      <c r="B95" s="1">
        <v>22</v>
      </c>
      <c r="C95" s="26" t="s">
        <v>3802</v>
      </c>
      <c r="D95" t="s">
        <v>252</v>
      </c>
      <c r="E95" s="27" t="s">
        <v>3803</v>
      </c>
      <c r="F95" s="28" t="s">
        <v>254</v>
      </c>
      <c r="G95" s="29">
        <v>66.75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26">
      <c r="A97" s="1" t="s">
        <v>229</v>
      </c>
      <c r="E97" s="32" t="s">
        <v>4182</v>
      </c>
    </row>
    <row r="98" ht="37.5">
      <c r="A98" s="1" t="s">
        <v>231</v>
      </c>
      <c r="E98" s="27" t="s">
        <v>3804</v>
      </c>
    </row>
    <row r="99">
      <c r="A99" s="1" t="s">
        <v>221</v>
      </c>
      <c r="B99" s="1">
        <v>23</v>
      </c>
      <c r="C99" s="26" t="s">
        <v>3805</v>
      </c>
      <c r="D99" t="s">
        <v>252</v>
      </c>
      <c r="E99" s="27" t="s">
        <v>3806</v>
      </c>
      <c r="F99" s="28" t="s">
        <v>903</v>
      </c>
      <c r="G99" s="29">
        <v>445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26">
      <c r="A101" s="1" t="s">
        <v>229</v>
      </c>
      <c r="E101" s="32" t="s">
        <v>4183</v>
      </c>
    </row>
    <row r="102" ht="62.5">
      <c r="A102" s="1" t="s">
        <v>231</v>
      </c>
      <c r="E102" s="27" t="s">
        <v>3808</v>
      </c>
    </row>
    <row r="103">
      <c r="A103" s="1" t="s">
        <v>221</v>
      </c>
      <c r="B103" s="1">
        <v>24</v>
      </c>
      <c r="C103" s="26" t="s">
        <v>4184</v>
      </c>
      <c r="D103" t="s">
        <v>252</v>
      </c>
      <c r="E103" s="27" t="s">
        <v>4185</v>
      </c>
      <c r="F103" s="28" t="s">
        <v>271</v>
      </c>
      <c r="G103" s="29">
        <v>9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26">
      <c r="A105" s="1" t="s">
        <v>229</v>
      </c>
      <c r="E105" s="32" t="s">
        <v>4186</v>
      </c>
    </row>
    <row r="106" ht="100">
      <c r="A106" s="1" t="s">
        <v>231</v>
      </c>
      <c r="E106" s="27" t="s">
        <v>4187</v>
      </c>
    </row>
    <row r="107">
      <c r="A107" s="1" t="s">
        <v>221</v>
      </c>
      <c r="B107" s="1">
        <v>25</v>
      </c>
      <c r="C107" s="26" t="s">
        <v>4188</v>
      </c>
      <c r="D107" t="s">
        <v>252</v>
      </c>
      <c r="E107" s="27" t="s">
        <v>4189</v>
      </c>
      <c r="F107" s="28" t="s">
        <v>903</v>
      </c>
      <c r="G107" s="29">
        <v>72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26">
      <c r="A109" s="1" t="s">
        <v>229</v>
      </c>
      <c r="E109" s="32" t="s">
        <v>4190</v>
      </c>
    </row>
    <row r="110" ht="62.5">
      <c r="A110" s="1" t="s">
        <v>231</v>
      </c>
      <c r="E110" s="27" t="s">
        <v>4191</v>
      </c>
    </row>
    <row r="111">
      <c r="A111" s="1" t="s">
        <v>221</v>
      </c>
      <c r="B111" s="1">
        <v>26</v>
      </c>
      <c r="C111" s="26" t="s">
        <v>4192</v>
      </c>
      <c r="D111" t="s">
        <v>252</v>
      </c>
      <c r="E111" s="27" t="s">
        <v>4193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26">
      <c r="A113" s="1" t="s">
        <v>229</v>
      </c>
      <c r="E113" s="32" t="s">
        <v>4194</v>
      </c>
    </row>
    <row r="114" ht="150">
      <c r="A114" s="1" t="s">
        <v>231</v>
      </c>
      <c r="E114" s="27" t="s">
        <v>4195</v>
      </c>
    </row>
    <row r="115" ht="13">
      <c r="A115" s="1" t="s">
        <v>218</v>
      </c>
      <c r="C115" s="22" t="s">
        <v>975</v>
      </c>
      <c r="E115" s="23" t="s">
        <v>2952</v>
      </c>
      <c r="L115" s="24">
        <f>SUMIFS(L116:L127,A116:A127,"P")</f>
        <v>0</v>
      </c>
      <c r="M115" s="24">
        <f>SUMIFS(M116:M127,A116:A127,"P")</f>
        <v>0</v>
      </c>
      <c r="N115" s="25"/>
    </row>
    <row r="116">
      <c r="A116" s="1" t="s">
        <v>221</v>
      </c>
      <c r="B116" s="1">
        <v>27</v>
      </c>
      <c r="C116" s="26" t="s">
        <v>4063</v>
      </c>
      <c r="D116" t="s">
        <v>252</v>
      </c>
      <c r="E116" s="27" t="s">
        <v>4064</v>
      </c>
      <c r="F116" s="28" t="s">
        <v>903</v>
      </c>
      <c r="G116" s="29">
        <v>314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227</v>
      </c>
      <c r="E117" s="27" t="s">
        <v>4065</v>
      </c>
    </row>
    <row r="118" ht="26">
      <c r="A118" s="1" t="s">
        <v>229</v>
      </c>
      <c r="E118" s="32" t="s">
        <v>4196</v>
      </c>
    </row>
    <row r="119" ht="87.5">
      <c r="A119" s="1" t="s">
        <v>231</v>
      </c>
      <c r="E119" s="27" t="s">
        <v>4067</v>
      </c>
    </row>
    <row r="120">
      <c r="A120" s="1" t="s">
        <v>221</v>
      </c>
      <c r="B120" s="1">
        <v>28</v>
      </c>
      <c r="C120" s="26" t="s">
        <v>2953</v>
      </c>
      <c r="D120" t="s">
        <v>252</v>
      </c>
      <c r="E120" s="27" t="s">
        <v>2954</v>
      </c>
      <c r="F120" s="28" t="s">
        <v>260</v>
      </c>
      <c r="G120" s="29">
        <v>157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252</v>
      </c>
    </row>
    <row r="122" ht="26">
      <c r="A122" s="1" t="s">
        <v>229</v>
      </c>
      <c r="E122" s="32" t="s">
        <v>4197</v>
      </c>
    </row>
    <row r="123" ht="187.5">
      <c r="A123" s="1" t="s">
        <v>231</v>
      </c>
      <c r="E123" s="27" t="s">
        <v>2956</v>
      </c>
    </row>
    <row r="124">
      <c r="A124" s="1" t="s">
        <v>221</v>
      </c>
      <c r="B124" s="1">
        <v>29</v>
      </c>
      <c r="C124" s="26" t="s">
        <v>4198</v>
      </c>
      <c r="D124" t="s">
        <v>252</v>
      </c>
      <c r="E124" s="27" t="s">
        <v>4199</v>
      </c>
      <c r="F124" s="28" t="s">
        <v>271</v>
      </c>
      <c r="G124" s="29">
        <v>4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226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 ht="37.5">
      <c r="A125" s="1" t="s">
        <v>227</v>
      </c>
      <c r="E125" s="27" t="s">
        <v>4200</v>
      </c>
    </row>
    <row r="126" ht="26">
      <c r="A126" s="1" t="s">
        <v>229</v>
      </c>
      <c r="E126" s="32" t="s">
        <v>4201</v>
      </c>
    </row>
    <row r="127" ht="225">
      <c r="A127" s="1" t="s">
        <v>231</v>
      </c>
      <c r="E127" s="27" t="s">
        <v>4202</v>
      </c>
    </row>
    <row r="128" ht="13">
      <c r="A128" s="1" t="s">
        <v>218</v>
      </c>
      <c r="C128" s="22" t="s">
        <v>2707</v>
      </c>
      <c r="E128" s="23" t="s">
        <v>3003</v>
      </c>
      <c r="L128" s="24">
        <f>SUMIFS(L129:L132,A129:A132,"P")</f>
        <v>0</v>
      </c>
      <c r="M128" s="24">
        <f>SUMIFS(M129:M132,A129:A132,"P")</f>
        <v>0</v>
      </c>
      <c r="N128" s="25"/>
    </row>
    <row r="129">
      <c r="A129" s="1" t="s">
        <v>221</v>
      </c>
      <c r="B129" s="1">
        <v>30</v>
      </c>
      <c r="C129" s="26" t="s">
        <v>3443</v>
      </c>
      <c r="D129" t="s">
        <v>252</v>
      </c>
      <c r="E129" s="27" t="s">
        <v>3444</v>
      </c>
      <c r="F129" s="28" t="s">
        <v>254</v>
      </c>
      <c r="G129" s="29">
        <v>0.91200000000000003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26">
      <c r="A131" s="1" t="s">
        <v>229</v>
      </c>
      <c r="E131" s="32" t="s">
        <v>4203</v>
      </c>
    </row>
    <row r="132" ht="75">
      <c r="A132" s="1" t="s">
        <v>231</v>
      </c>
      <c r="E132" s="27" t="s">
        <v>2289</v>
      </c>
    </row>
    <row r="133" ht="13">
      <c r="A133" s="1" t="s">
        <v>218</v>
      </c>
      <c r="C133" s="22" t="s">
        <v>2790</v>
      </c>
      <c r="E133" s="23" t="s">
        <v>2791</v>
      </c>
      <c r="L133" s="24">
        <f>SUMIFS(L134:L185,A134:A185,"P")</f>
        <v>0</v>
      </c>
      <c r="M133" s="24">
        <f>SUMIFS(M134:M185,A134:A185,"P")</f>
        <v>0</v>
      </c>
      <c r="N133" s="25"/>
    </row>
    <row r="134">
      <c r="A134" s="1" t="s">
        <v>221</v>
      </c>
      <c r="B134" s="1">
        <v>31</v>
      </c>
      <c r="C134" s="26" t="s">
        <v>4204</v>
      </c>
      <c r="D134" t="s">
        <v>252</v>
      </c>
      <c r="E134" s="27" t="s">
        <v>4205</v>
      </c>
      <c r="F134" s="28" t="s">
        <v>903</v>
      </c>
      <c r="G134" s="29">
        <v>126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">
      <c r="A136" s="1" t="s">
        <v>229</v>
      </c>
      <c r="E136" s="32" t="s">
        <v>4206</v>
      </c>
    </row>
    <row r="137" ht="75">
      <c r="A137" s="1" t="s">
        <v>231</v>
      </c>
      <c r="E137" s="27" t="s">
        <v>2851</v>
      </c>
    </row>
    <row r="138">
      <c r="A138" s="1" t="s">
        <v>221</v>
      </c>
      <c r="B138" s="1">
        <v>32</v>
      </c>
      <c r="C138" s="26" t="s">
        <v>4072</v>
      </c>
      <c r="D138" t="s">
        <v>252</v>
      </c>
      <c r="E138" s="27" t="s">
        <v>4073</v>
      </c>
      <c r="F138" s="28" t="s">
        <v>903</v>
      </c>
      <c r="G138" s="29">
        <v>643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39">
      <c r="A140" s="1" t="s">
        <v>229</v>
      </c>
      <c r="E140" s="32" t="s">
        <v>4207</v>
      </c>
    </row>
    <row r="141" ht="75">
      <c r="A141" s="1" t="s">
        <v>231</v>
      </c>
      <c r="E141" s="27" t="s">
        <v>2851</v>
      </c>
    </row>
    <row r="142">
      <c r="A142" s="1" t="s">
        <v>221</v>
      </c>
      <c r="B142" s="1">
        <v>33</v>
      </c>
      <c r="C142" s="26" t="s">
        <v>3036</v>
      </c>
      <c r="D142" t="s">
        <v>252</v>
      </c>
      <c r="E142" s="27" t="s">
        <v>3037</v>
      </c>
      <c r="F142" s="28" t="s">
        <v>254</v>
      </c>
      <c r="G142" s="29">
        <v>225.59999999999999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78">
      <c r="A144" s="1" t="s">
        <v>229</v>
      </c>
      <c r="E144" s="32" t="s">
        <v>4208</v>
      </c>
    </row>
    <row r="145" ht="75">
      <c r="A145" s="1" t="s">
        <v>231</v>
      </c>
      <c r="E145" s="27" t="s">
        <v>2851</v>
      </c>
    </row>
    <row r="146">
      <c r="A146" s="1" t="s">
        <v>221</v>
      </c>
      <c r="B146" s="1">
        <v>34</v>
      </c>
      <c r="C146" s="26" t="s">
        <v>3815</v>
      </c>
      <c r="D146" t="s">
        <v>252</v>
      </c>
      <c r="E146" s="27" t="s">
        <v>3816</v>
      </c>
      <c r="F146" s="28" t="s">
        <v>903</v>
      </c>
      <c r="G146" s="29">
        <v>247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4085</v>
      </c>
    </row>
    <row r="148" ht="26">
      <c r="A148" s="1" t="s">
        <v>229</v>
      </c>
      <c r="E148" s="32" t="s">
        <v>4209</v>
      </c>
    </row>
    <row r="149" ht="87.5">
      <c r="A149" s="1" t="s">
        <v>231</v>
      </c>
      <c r="E149" s="27" t="s">
        <v>3324</v>
      </c>
    </row>
    <row r="150">
      <c r="A150" s="1" t="s">
        <v>221</v>
      </c>
      <c r="B150" s="1">
        <v>35</v>
      </c>
      <c r="C150" s="26" t="s">
        <v>3818</v>
      </c>
      <c r="D150" t="s">
        <v>252</v>
      </c>
      <c r="E150" s="27" t="s">
        <v>3819</v>
      </c>
      <c r="F150" s="28" t="s">
        <v>903</v>
      </c>
      <c r="G150" s="29">
        <v>247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4087</v>
      </c>
    </row>
    <row r="152" ht="26">
      <c r="A152" s="1" t="s">
        <v>229</v>
      </c>
      <c r="E152" s="32" t="s">
        <v>4210</v>
      </c>
    </row>
    <row r="153" ht="87.5">
      <c r="A153" s="1" t="s">
        <v>231</v>
      </c>
      <c r="E153" s="27" t="s">
        <v>3324</v>
      </c>
    </row>
    <row r="154">
      <c r="A154" s="1" t="s">
        <v>221</v>
      </c>
      <c r="B154" s="1">
        <v>36</v>
      </c>
      <c r="C154" s="26" t="s">
        <v>3821</v>
      </c>
      <c r="D154" t="s">
        <v>252</v>
      </c>
      <c r="E154" s="27" t="s">
        <v>3822</v>
      </c>
      <c r="F154" s="28" t="s">
        <v>903</v>
      </c>
      <c r="G154" s="29">
        <v>247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4211</v>
      </c>
    </row>
    <row r="157" ht="162.5">
      <c r="A157" s="1" t="s">
        <v>231</v>
      </c>
      <c r="E157" s="27" t="s">
        <v>3327</v>
      </c>
    </row>
    <row r="158">
      <c r="A158" s="1" t="s">
        <v>221</v>
      </c>
      <c r="B158" s="1">
        <v>37</v>
      </c>
      <c r="C158" s="26" t="s">
        <v>4212</v>
      </c>
      <c r="D158" t="s">
        <v>252</v>
      </c>
      <c r="E158" s="27" t="s">
        <v>4213</v>
      </c>
      <c r="F158" s="28" t="s">
        <v>903</v>
      </c>
      <c r="G158" s="29">
        <v>247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4214</v>
      </c>
    </row>
    <row r="160" ht="26">
      <c r="A160" s="1" t="s">
        <v>229</v>
      </c>
      <c r="E160" s="32" t="s">
        <v>4211</v>
      </c>
    </row>
    <row r="161" ht="162.5">
      <c r="A161" s="1" t="s">
        <v>231</v>
      </c>
      <c r="E161" s="27" t="s">
        <v>3327</v>
      </c>
    </row>
    <row r="162">
      <c r="A162" s="1" t="s">
        <v>221</v>
      </c>
      <c r="B162" s="1">
        <v>38</v>
      </c>
      <c r="C162" s="26" t="s">
        <v>4092</v>
      </c>
      <c r="D162" t="s">
        <v>252</v>
      </c>
      <c r="E162" s="27" t="s">
        <v>4093</v>
      </c>
      <c r="F162" s="28" t="s">
        <v>903</v>
      </c>
      <c r="G162" s="29">
        <v>247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4094</v>
      </c>
    </row>
    <row r="164" ht="26">
      <c r="A164" s="1" t="s">
        <v>229</v>
      </c>
      <c r="E164" s="32" t="s">
        <v>4215</v>
      </c>
    </row>
    <row r="165" ht="62.5">
      <c r="A165" s="1" t="s">
        <v>231</v>
      </c>
      <c r="E165" s="27" t="s">
        <v>4096</v>
      </c>
    </row>
    <row r="166">
      <c r="A166" s="1" t="s">
        <v>221</v>
      </c>
      <c r="B166" s="1">
        <v>39</v>
      </c>
      <c r="C166" s="26" t="s">
        <v>3176</v>
      </c>
      <c r="D166" t="s">
        <v>4164</v>
      </c>
      <c r="E166" s="27" t="s">
        <v>3177</v>
      </c>
      <c r="F166" s="28" t="s">
        <v>903</v>
      </c>
      <c r="G166" s="29">
        <v>572.5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4097</v>
      </c>
    </row>
    <row r="168" ht="26">
      <c r="A168" s="1" t="s">
        <v>229</v>
      </c>
      <c r="E168" s="32" t="s">
        <v>4216</v>
      </c>
    </row>
    <row r="169" ht="162.5">
      <c r="A169" s="1" t="s">
        <v>231</v>
      </c>
      <c r="E169" s="27" t="s">
        <v>3175</v>
      </c>
    </row>
    <row r="170">
      <c r="A170" s="1" t="s">
        <v>221</v>
      </c>
      <c r="B170" s="1">
        <v>40</v>
      </c>
      <c r="C170" s="26" t="s">
        <v>3176</v>
      </c>
      <c r="D170" t="s">
        <v>4167</v>
      </c>
      <c r="E170" s="27" t="s">
        <v>3177</v>
      </c>
      <c r="F170" s="28" t="s">
        <v>903</v>
      </c>
      <c r="G170" s="29">
        <v>51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4217</v>
      </c>
    </row>
    <row r="172" ht="26">
      <c r="A172" s="1" t="s">
        <v>229</v>
      </c>
      <c r="E172" s="32" t="s">
        <v>4218</v>
      </c>
    </row>
    <row r="173" ht="162.5">
      <c r="A173" s="1" t="s">
        <v>231</v>
      </c>
      <c r="E173" s="27" t="s">
        <v>3175</v>
      </c>
    </row>
    <row r="174">
      <c r="A174" s="1" t="s">
        <v>221</v>
      </c>
      <c r="B174" s="1">
        <v>41</v>
      </c>
      <c r="C174" s="26" t="s">
        <v>4219</v>
      </c>
      <c r="D174" t="s">
        <v>252</v>
      </c>
      <c r="E174" s="27" t="s">
        <v>4220</v>
      </c>
      <c r="F174" s="28" t="s">
        <v>903</v>
      </c>
      <c r="G174" s="29">
        <v>411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">
      <c r="A176" s="1" t="s">
        <v>229</v>
      </c>
      <c r="E176" s="32" t="s">
        <v>4221</v>
      </c>
    </row>
    <row r="177" ht="162.5">
      <c r="A177" s="1" t="s">
        <v>231</v>
      </c>
      <c r="E177" s="27" t="s">
        <v>3175</v>
      </c>
    </row>
    <row r="178">
      <c r="A178" s="1" t="s">
        <v>221</v>
      </c>
      <c r="B178" s="1">
        <v>42</v>
      </c>
      <c r="C178" s="26" t="s">
        <v>4222</v>
      </c>
      <c r="D178" t="s">
        <v>252</v>
      </c>
      <c r="E178" s="27" t="s">
        <v>4223</v>
      </c>
      <c r="F178" s="28" t="s">
        <v>903</v>
      </c>
      <c r="G178" s="29">
        <v>19.600000000000001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4097</v>
      </c>
    </row>
    <row r="180" ht="26">
      <c r="A180" s="1" t="s">
        <v>229</v>
      </c>
      <c r="E180" s="32" t="s">
        <v>4224</v>
      </c>
    </row>
    <row r="181" ht="162.5">
      <c r="A181" s="1" t="s">
        <v>231</v>
      </c>
      <c r="E181" s="27" t="s">
        <v>3175</v>
      </c>
    </row>
    <row r="182" ht="25">
      <c r="A182" s="1" t="s">
        <v>221</v>
      </c>
      <c r="B182" s="1">
        <v>43</v>
      </c>
      <c r="C182" s="26" t="s">
        <v>3179</v>
      </c>
      <c r="D182" t="s">
        <v>252</v>
      </c>
      <c r="E182" s="27" t="s">
        <v>3180</v>
      </c>
      <c r="F182" s="28" t="s">
        <v>903</v>
      </c>
      <c r="G182" s="29">
        <v>17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 ht="26">
      <c r="A184" s="1" t="s">
        <v>229</v>
      </c>
      <c r="E184" s="32" t="s">
        <v>4225</v>
      </c>
    </row>
    <row r="185" ht="162.5">
      <c r="A185" s="1" t="s">
        <v>231</v>
      </c>
      <c r="E185" s="27" t="s">
        <v>3175</v>
      </c>
    </row>
    <row r="186" ht="13">
      <c r="A186" s="1" t="s">
        <v>218</v>
      </c>
      <c r="C186" s="22" t="s">
        <v>3044</v>
      </c>
      <c r="E186" s="23" t="s">
        <v>3045</v>
      </c>
      <c r="L186" s="24">
        <f>SUMIFS(L187:L198,A187:A198,"P")</f>
        <v>0</v>
      </c>
      <c r="M186" s="24">
        <f>SUMIFS(M187:M198,A187:A198,"P")</f>
        <v>0</v>
      </c>
      <c r="N186" s="25"/>
    </row>
    <row r="187">
      <c r="A187" s="1" t="s">
        <v>221</v>
      </c>
      <c r="B187" s="1">
        <v>44</v>
      </c>
      <c r="C187" s="26" t="s">
        <v>3739</v>
      </c>
      <c r="D187" t="s">
        <v>252</v>
      </c>
      <c r="E187" s="27" t="s">
        <v>3740</v>
      </c>
      <c r="F187" s="28" t="s">
        <v>260</v>
      </c>
      <c r="G187" s="29">
        <v>20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 ht="26">
      <c r="A189" s="1" t="s">
        <v>229</v>
      </c>
      <c r="E189" s="32" t="s">
        <v>4226</v>
      </c>
    </row>
    <row r="190" ht="250">
      <c r="A190" s="1" t="s">
        <v>231</v>
      </c>
      <c r="E190" s="27" t="s">
        <v>3049</v>
      </c>
    </row>
    <row r="191">
      <c r="A191" s="1" t="s">
        <v>221</v>
      </c>
      <c r="B191" s="1">
        <v>45</v>
      </c>
      <c r="C191" s="26" t="s">
        <v>4227</v>
      </c>
      <c r="D191" t="s">
        <v>252</v>
      </c>
      <c r="E191" s="27" t="s">
        <v>4228</v>
      </c>
      <c r="F191" s="28" t="s">
        <v>260</v>
      </c>
      <c r="G191" s="29">
        <v>20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 ht="26">
      <c r="A193" s="1" t="s">
        <v>229</v>
      </c>
      <c r="E193" s="32" t="s">
        <v>4229</v>
      </c>
    </row>
    <row r="194" ht="100">
      <c r="A194" s="1" t="s">
        <v>231</v>
      </c>
      <c r="E194" s="27" t="s">
        <v>3846</v>
      </c>
    </row>
    <row r="195">
      <c r="A195" s="1" t="s">
        <v>221</v>
      </c>
      <c r="B195" s="1">
        <v>46</v>
      </c>
      <c r="C195" s="26" t="s">
        <v>3849</v>
      </c>
      <c r="D195" t="s">
        <v>252</v>
      </c>
      <c r="E195" s="27" t="s">
        <v>3850</v>
      </c>
      <c r="F195" s="28" t="s">
        <v>260</v>
      </c>
      <c r="G195" s="29">
        <v>20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 ht="26">
      <c r="A197" s="1" t="s">
        <v>229</v>
      </c>
      <c r="E197" s="32" t="s">
        <v>4229</v>
      </c>
    </row>
    <row r="198" ht="75">
      <c r="A198" s="1" t="s">
        <v>231</v>
      </c>
      <c r="E198" s="27" t="s">
        <v>3852</v>
      </c>
    </row>
    <row r="199" ht="13">
      <c r="A199" s="1" t="s">
        <v>218</v>
      </c>
      <c r="C199" s="22" t="s">
        <v>2852</v>
      </c>
      <c r="E199" s="23" t="s">
        <v>2853</v>
      </c>
      <c r="L199" s="24">
        <f>SUMIFS(L200:L235,A200:A235,"P")</f>
        <v>0</v>
      </c>
      <c r="M199" s="24">
        <f>SUMIFS(M200:M235,A200:A235,"P")</f>
        <v>0</v>
      </c>
      <c r="N199" s="25"/>
    </row>
    <row r="200" ht="25">
      <c r="A200" s="1" t="s">
        <v>221</v>
      </c>
      <c r="B200" s="1">
        <v>47</v>
      </c>
      <c r="C200" s="26" t="s">
        <v>4110</v>
      </c>
      <c r="D200" t="s">
        <v>252</v>
      </c>
      <c r="E200" s="27" t="s">
        <v>4111</v>
      </c>
      <c r="F200" s="28" t="s">
        <v>271</v>
      </c>
      <c r="G200" s="29">
        <v>7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91">
      <c r="A202" s="1" t="s">
        <v>229</v>
      </c>
      <c r="E202" s="32" t="s">
        <v>4230</v>
      </c>
    </row>
    <row r="203" ht="50">
      <c r="A203" s="1" t="s">
        <v>231</v>
      </c>
      <c r="E203" s="27" t="s">
        <v>4113</v>
      </c>
    </row>
    <row r="204" ht="25">
      <c r="A204" s="1" t="s">
        <v>221</v>
      </c>
      <c r="B204" s="1">
        <v>48</v>
      </c>
      <c r="C204" s="26" t="s">
        <v>4114</v>
      </c>
      <c r="D204" t="s">
        <v>252</v>
      </c>
      <c r="E204" s="27" t="s">
        <v>4115</v>
      </c>
      <c r="F204" s="28" t="s">
        <v>271</v>
      </c>
      <c r="G204" s="29">
        <v>4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">
      <c r="A206" s="1" t="s">
        <v>229</v>
      </c>
      <c r="E206" s="32" t="s">
        <v>4231</v>
      </c>
    </row>
    <row r="207" ht="75">
      <c r="A207" s="1" t="s">
        <v>231</v>
      </c>
      <c r="E207" s="27" t="s">
        <v>4117</v>
      </c>
    </row>
    <row r="208">
      <c r="A208" s="1" t="s">
        <v>221</v>
      </c>
      <c r="B208" s="1">
        <v>49</v>
      </c>
      <c r="C208" s="26" t="s">
        <v>4232</v>
      </c>
      <c r="D208" t="s">
        <v>4164</v>
      </c>
      <c r="E208" s="27" t="s">
        <v>4233</v>
      </c>
      <c r="F208" s="28" t="s">
        <v>271</v>
      </c>
      <c r="G208" s="29">
        <v>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">
      <c r="A210" s="1" t="s">
        <v>229</v>
      </c>
      <c r="E210" s="32" t="s">
        <v>4234</v>
      </c>
    </row>
    <row r="211" ht="62.5">
      <c r="A211" s="1" t="s">
        <v>231</v>
      </c>
      <c r="E211" s="27" t="s">
        <v>4235</v>
      </c>
    </row>
    <row r="212">
      <c r="A212" s="1" t="s">
        <v>221</v>
      </c>
      <c r="B212" s="1">
        <v>50</v>
      </c>
      <c r="C212" s="26" t="s">
        <v>4232</v>
      </c>
      <c r="D212" t="s">
        <v>4167</v>
      </c>
      <c r="E212" s="27" t="s">
        <v>4233</v>
      </c>
      <c r="F212" s="28" t="s">
        <v>271</v>
      </c>
      <c r="G212" s="29">
        <v>8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">
      <c r="A214" s="1" t="s">
        <v>229</v>
      </c>
      <c r="E214" s="32" t="s">
        <v>4236</v>
      </c>
    </row>
    <row r="215" ht="62.5">
      <c r="A215" s="1" t="s">
        <v>231</v>
      </c>
      <c r="E215" s="27" t="s">
        <v>4235</v>
      </c>
    </row>
    <row r="216">
      <c r="A216" s="1" t="s">
        <v>221</v>
      </c>
      <c r="B216" s="1">
        <v>51</v>
      </c>
      <c r="C216" s="26" t="s">
        <v>4237</v>
      </c>
      <c r="D216" t="s">
        <v>252</v>
      </c>
      <c r="E216" s="27" t="s">
        <v>4238</v>
      </c>
      <c r="F216" s="28" t="s">
        <v>271</v>
      </c>
      <c r="G216" s="29">
        <v>8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26">
      <c r="A218" s="1" t="s">
        <v>229</v>
      </c>
      <c r="E218" s="32" t="s">
        <v>4239</v>
      </c>
    </row>
    <row r="219" ht="50">
      <c r="A219" s="1" t="s">
        <v>231</v>
      </c>
      <c r="E219" s="27" t="s">
        <v>4240</v>
      </c>
    </row>
    <row r="220">
      <c r="A220" s="1" t="s">
        <v>221</v>
      </c>
      <c r="B220" s="1">
        <v>52</v>
      </c>
      <c r="C220" s="26" t="s">
        <v>4241</v>
      </c>
      <c r="D220" t="s">
        <v>252</v>
      </c>
      <c r="E220" s="27" t="s">
        <v>4242</v>
      </c>
      <c r="F220" s="28" t="s">
        <v>260</v>
      </c>
      <c r="G220" s="29">
        <v>259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 ht="26">
      <c r="A222" s="1" t="s">
        <v>229</v>
      </c>
      <c r="E222" s="32" t="s">
        <v>4243</v>
      </c>
    </row>
    <row r="223" ht="75">
      <c r="A223" s="1" t="s">
        <v>231</v>
      </c>
      <c r="E223" s="27" t="s">
        <v>3195</v>
      </c>
    </row>
    <row r="224">
      <c r="A224" s="1" t="s">
        <v>221</v>
      </c>
      <c r="B224" s="1">
        <v>53</v>
      </c>
      <c r="C224" s="26" t="s">
        <v>3196</v>
      </c>
      <c r="D224" t="s">
        <v>252</v>
      </c>
      <c r="E224" s="27" t="s">
        <v>3197</v>
      </c>
      <c r="F224" s="28" t="s">
        <v>260</v>
      </c>
      <c r="G224" s="29">
        <v>321.5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52">
      <c r="A226" s="1" t="s">
        <v>229</v>
      </c>
      <c r="E226" s="32" t="s">
        <v>4244</v>
      </c>
    </row>
    <row r="227" ht="75">
      <c r="A227" s="1" t="s">
        <v>231</v>
      </c>
      <c r="E227" s="27" t="s">
        <v>3195</v>
      </c>
    </row>
    <row r="228">
      <c r="A228" s="1" t="s">
        <v>221</v>
      </c>
      <c r="B228" s="1">
        <v>54</v>
      </c>
      <c r="C228" s="26" t="s">
        <v>3196</v>
      </c>
      <c r="D228" t="s">
        <v>4164</v>
      </c>
      <c r="E228" s="27" t="s">
        <v>3197</v>
      </c>
      <c r="F228" s="28" t="s">
        <v>260</v>
      </c>
      <c r="G228" s="29">
        <v>137.5</v>
      </c>
      <c r="H228" s="28">
        <v>0</v>
      </c>
      <c r="I228" s="30">
        <f>ROUND(G228*H228,P4)</f>
        <v>0</v>
      </c>
      <c r="L228" s="30">
        <v>0</v>
      </c>
      <c r="M228" s="24">
        <f>ROUND(G228*L228,P4)</f>
        <v>0</v>
      </c>
      <c r="N228" s="25" t="s">
        <v>255</v>
      </c>
      <c r="O228" s="31">
        <f>M228*AA228</f>
        <v>0</v>
      </c>
      <c r="P228" s="1">
        <v>3</v>
      </c>
      <c r="AA228" s="1">
        <f>IF(P228=1,$O$3,IF(P228=2,$O$4,$O$5))</f>
        <v>0</v>
      </c>
    </row>
    <row r="229">
      <c r="A229" s="1" t="s">
        <v>227</v>
      </c>
      <c r="E229" s="27" t="s">
        <v>4245</v>
      </c>
    </row>
    <row r="230" ht="39">
      <c r="A230" s="1" t="s">
        <v>229</v>
      </c>
      <c r="E230" s="32" t="s">
        <v>4246</v>
      </c>
    </row>
    <row r="231" ht="75">
      <c r="A231" s="1" t="s">
        <v>231</v>
      </c>
      <c r="E231" s="27" t="s">
        <v>3195</v>
      </c>
    </row>
    <row r="232">
      <c r="A232" s="1" t="s">
        <v>221</v>
      </c>
      <c r="B232" s="1">
        <v>55</v>
      </c>
      <c r="C232" s="26" t="s">
        <v>4126</v>
      </c>
      <c r="D232" t="s">
        <v>252</v>
      </c>
      <c r="E232" s="27" t="s">
        <v>4127</v>
      </c>
      <c r="F232" s="28" t="s">
        <v>260</v>
      </c>
      <c r="G232" s="29">
        <v>194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255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 ht="26">
      <c r="A234" s="1" t="s">
        <v>229</v>
      </c>
      <c r="E234" s="32" t="s">
        <v>4162</v>
      </c>
    </row>
    <row r="235" ht="75">
      <c r="A235" s="1" t="s">
        <v>231</v>
      </c>
      <c r="E235" s="27" t="s">
        <v>3348</v>
      </c>
    </row>
    <row r="236" ht="13">
      <c r="A236" s="1" t="s">
        <v>218</v>
      </c>
      <c r="C236" s="22" t="s">
        <v>3525</v>
      </c>
      <c r="E236" s="23" t="s">
        <v>3526</v>
      </c>
      <c r="L236" s="24">
        <f>SUMIFS(L237:L248,A237:A248,"P")</f>
        <v>0</v>
      </c>
      <c r="M236" s="24">
        <f>SUMIFS(M237:M248,A237:A248,"P")</f>
        <v>0</v>
      </c>
      <c r="N236" s="25"/>
    </row>
    <row r="237" ht="37.5">
      <c r="A237" s="1" t="s">
        <v>221</v>
      </c>
      <c r="B237" s="1">
        <v>56</v>
      </c>
      <c r="C237" s="26" t="s">
        <v>222</v>
      </c>
      <c r="D237" t="s">
        <v>223</v>
      </c>
      <c r="E237" s="27" t="s">
        <v>224</v>
      </c>
      <c r="F237" s="28" t="s">
        <v>225</v>
      </c>
      <c r="G237" s="29">
        <v>1165.5999999999999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65">
      <c r="A239" s="1" t="s">
        <v>229</v>
      </c>
      <c r="E239" s="32" t="s">
        <v>4247</v>
      </c>
    </row>
    <row r="240" ht="87.5">
      <c r="A240" s="1" t="s">
        <v>231</v>
      </c>
      <c r="E240" s="27" t="s">
        <v>232</v>
      </c>
    </row>
    <row r="241" ht="37.5">
      <c r="A241" s="1" t="s">
        <v>221</v>
      </c>
      <c r="B241" s="1">
        <v>57</v>
      </c>
      <c r="C241" s="26" t="s">
        <v>233</v>
      </c>
      <c r="D241" t="s">
        <v>234</v>
      </c>
      <c r="E241" s="27" t="s">
        <v>235</v>
      </c>
      <c r="F241" s="28" t="s">
        <v>225</v>
      </c>
      <c r="G241" s="29">
        <v>59.549999999999997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226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228</v>
      </c>
    </row>
    <row r="243" ht="78">
      <c r="A243" s="1" t="s">
        <v>229</v>
      </c>
      <c r="E243" s="32" t="s">
        <v>4248</v>
      </c>
    </row>
    <row r="244" ht="87.5">
      <c r="A244" s="1" t="s">
        <v>231</v>
      </c>
      <c r="E244" s="27" t="s">
        <v>232</v>
      </c>
    </row>
    <row r="245" ht="25">
      <c r="A245" s="1" t="s">
        <v>221</v>
      </c>
      <c r="B245" s="1">
        <v>58</v>
      </c>
      <c r="C245" s="26" t="s">
        <v>3612</v>
      </c>
      <c r="D245" t="s">
        <v>3613</v>
      </c>
      <c r="E245" s="27" t="s">
        <v>3614</v>
      </c>
      <c r="F245" s="28" t="s">
        <v>225</v>
      </c>
      <c r="G245" s="29">
        <v>502.83499999999998</v>
      </c>
      <c r="H245" s="28">
        <v>0</v>
      </c>
      <c r="I245" s="30">
        <f>ROUND(G245*H245,P4)</f>
        <v>0</v>
      </c>
      <c r="L245" s="30">
        <v>0</v>
      </c>
      <c r="M245" s="24">
        <f>ROUND(G245*L245,P4)</f>
        <v>0</v>
      </c>
      <c r="N245" s="25" t="s">
        <v>226</v>
      </c>
      <c r="O245" s="31">
        <f>M245*AA245</f>
        <v>0</v>
      </c>
      <c r="P245" s="1">
        <v>3</v>
      </c>
      <c r="AA245" s="1">
        <f>IF(P245=1,$O$3,IF(P245=2,$O$4,$O$5))</f>
        <v>0</v>
      </c>
    </row>
    <row r="246">
      <c r="A246" s="1" t="s">
        <v>227</v>
      </c>
      <c r="E246" s="27" t="s">
        <v>228</v>
      </c>
    </row>
    <row r="247" ht="26">
      <c r="A247" s="1" t="s">
        <v>229</v>
      </c>
      <c r="E247" s="32" t="s">
        <v>4249</v>
      </c>
    </row>
    <row r="248" ht="87.5">
      <c r="A248" s="1" t="s">
        <v>231</v>
      </c>
      <c r="E248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COUNTIFS(L8:L241,"=0",A8:A241,"P")+COUNTIFS(L8:L241,"",A8:A241,"P")+SUM(Q8:Q241)</f>
        <v>0</v>
      </c>
    </row>
    <row r="8" ht="13">
      <c r="A8" s="1" t="s">
        <v>216</v>
      </c>
      <c r="C8" s="22" t="s">
        <v>4250</v>
      </c>
      <c r="E8" s="23" t="s">
        <v>141</v>
      </c>
      <c r="L8" s="24">
        <f>L9+L18+L95+L116+L121+L170+L183+L228</f>
        <v>0</v>
      </c>
      <c r="M8" s="24">
        <f>M9+M18+M95+M116+M121+M170+M183+M228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221</v>
      </c>
      <c r="B10" s="1">
        <v>1</v>
      </c>
      <c r="C10" s="26" t="s">
        <v>4033</v>
      </c>
      <c r="D10" t="s">
        <v>252</v>
      </c>
      <c r="E10" s="27" t="s">
        <v>4034</v>
      </c>
      <c r="F10" s="28" t="s">
        <v>254</v>
      </c>
      <c r="G10" s="29">
        <v>150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26">
      <c r="A12" s="1" t="s">
        <v>229</v>
      </c>
      <c r="E12" s="32" t="s">
        <v>4251</v>
      </c>
    </row>
    <row r="13" ht="62.5">
      <c r="A13" s="1" t="s">
        <v>231</v>
      </c>
      <c r="E13" s="27" t="s">
        <v>4036</v>
      </c>
    </row>
    <row r="14">
      <c r="A14" s="1" t="s">
        <v>221</v>
      </c>
      <c r="B14" s="1">
        <v>2</v>
      </c>
      <c r="C14" s="26" t="s">
        <v>4140</v>
      </c>
      <c r="D14" t="s">
        <v>252</v>
      </c>
      <c r="E14" s="27" t="s">
        <v>4141</v>
      </c>
      <c r="F14" s="28" t="s">
        <v>254</v>
      </c>
      <c r="G14" s="29">
        <v>79.200000000000003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26">
      <c r="A16" s="1" t="s">
        <v>229</v>
      </c>
      <c r="E16" s="32" t="s">
        <v>4252</v>
      </c>
    </row>
    <row r="17" ht="62.5">
      <c r="A17" s="1" t="s">
        <v>231</v>
      </c>
      <c r="E17" s="27" t="s">
        <v>4036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SUMIFS(L19:L94,A19:A94,"P")</f>
        <v>0</v>
      </c>
      <c r="M18" s="24">
        <f>SUMIFS(M19:M94,A19:A94,"P")</f>
        <v>0</v>
      </c>
      <c r="N18" s="25"/>
    </row>
    <row r="19">
      <c r="A19" s="1" t="s">
        <v>221</v>
      </c>
      <c r="B19" s="1">
        <v>3</v>
      </c>
      <c r="C19" s="26" t="s">
        <v>4143</v>
      </c>
      <c r="D19" t="s">
        <v>252</v>
      </c>
      <c r="E19" s="27" t="s">
        <v>4144</v>
      </c>
      <c r="F19" s="28" t="s">
        <v>903</v>
      </c>
      <c r="G19" s="29">
        <v>146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4253</v>
      </c>
    </row>
    <row r="22" ht="50">
      <c r="A22" s="1" t="s">
        <v>231</v>
      </c>
      <c r="E22" s="27" t="s">
        <v>4146</v>
      </c>
    </row>
    <row r="23" ht="25">
      <c r="A23" s="1" t="s">
        <v>221</v>
      </c>
      <c r="B23" s="1">
        <v>4</v>
      </c>
      <c r="C23" s="26" t="s">
        <v>4254</v>
      </c>
      <c r="D23" t="s">
        <v>252</v>
      </c>
      <c r="E23" s="27" t="s">
        <v>4255</v>
      </c>
      <c r="F23" s="28" t="s">
        <v>254</v>
      </c>
      <c r="G23" s="29">
        <v>103.63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">
      <c r="A25" s="1" t="s">
        <v>229</v>
      </c>
      <c r="E25" s="32" t="s">
        <v>4256</v>
      </c>
    </row>
    <row r="26" ht="100">
      <c r="A26" s="1" t="s">
        <v>231</v>
      </c>
      <c r="E26" s="27" t="s">
        <v>3779</v>
      </c>
    </row>
    <row r="27">
      <c r="A27" s="1" t="s">
        <v>221</v>
      </c>
      <c r="B27" s="1">
        <v>5</v>
      </c>
      <c r="C27" s="26" t="s">
        <v>4147</v>
      </c>
      <c r="D27" t="s">
        <v>252</v>
      </c>
      <c r="E27" s="27" t="s">
        <v>4148</v>
      </c>
      <c r="F27" s="28" t="s">
        <v>254</v>
      </c>
      <c r="G27" s="29">
        <v>11.76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4149</v>
      </c>
    </row>
    <row r="29" ht="26">
      <c r="A29" s="1" t="s">
        <v>229</v>
      </c>
      <c r="E29" s="32" t="s">
        <v>4257</v>
      </c>
    </row>
    <row r="30" ht="100">
      <c r="A30" s="1" t="s">
        <v>231</v>
      </c>
      <c r="E30" s="27" t="s">
        <v>2929</v>
      </c>
    </row>
    <row r="31">
      <c r="A31" s="1" t="s">
        <v>221</v>
      </c>
      <c r="B31" s="1">
        <v>6</v>
      </c>
      <c r="C31" s="26" t="s">
        <v>4151</v>
      </c>
      <c r="D31" t="s">
        <v>252</v>
      </c>
      <c r="E31" s="27" t="s">
        <v>4152</v>
      </c>
      <c r="F31" s="28" t="s">
        <v>254</v>
      </c>
      <c r="G31" s="29">
        <v>1.02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">
      <c r="A33" s="1" t="s">
        <v>229</v>
      </c>
      <c r="E33" s="32" t="s">
        <v>4258</v>
      </c>
    </row>
    <row r="34" ht="100">
      <c r="A34" s="1" t="s">
        <v>231</v>
      </c>
      <c r="E34" s="27" t="s">
        <v>3779</v>
      </c>
    </row>
    <row r="35" ht="25">
      <c r="A35" s="1" t="s">
        <v>221</v>
      </c>
      <c r="B35" s="1">
        <v>7</v>
      </c>
      <c r="C35" s="26" t="s">
        <v>3780</v>
      </c>
      <c r="D35" t="s">
        <v>252</v>
      </c>
      <c r="E35" s="27" t="s">
        <v>3781</v>
      </c>
      <c r="F35" s="28" t="s">
        <v>254</v>
      </c>
      <c r="G35" s="29">
        <v>591.38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91">
      <c r="A37" s="1" t="s">
        <v>229</v>
      </c>
      <c r="E37" s="32" t="s">
        <v>4259</v>
      </c>
    </row>
    <row r="38" ht="100">
      <c r="A38" s="1" t="s">
        <v>231</v>
      </c>
      <c r="E38" s="27" t="s">
        <v>3779</v>
      </c>
    </row>
    <row r="39">
      <c r="A39" s="1" t="s">
        <v>221</v>
      </c>
      <c r="B39" s="1">
        <v>8</v>
      </c>
      <c r="C39" s="26" t="s">
        <v>4038</v>
      </c>
      <c r="D39" t="s">
        <v>252</v>
      </c>
      <c r="E39" s="27" t="s">
        <v>4039</v>
      </c>
      <c r="F39" s="28" t="s">
        <v>260</v>
      </c>
      <c r="G39" s="29">
        <v>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">
      <c r="A41" s="1" t="s">
        <v>229</v>
      </c>
      <c r="E41" s="32" t="s">
        <v>4260</v>
      </c>
    </row>
    <row r="42" ht="100">
      <c r="A42" s="1" t="s">
        <v>231</v>
      </c>
      <c r="E42" s="27" t="s">
        <v>3779</v>
      </c>
    </row>
    <row r="43" ht="25">
      <c r="A43" s="1" t="s">
        <v>221</v>
      </c>
      <c r="B43" s="1">
        <v>9</v>
      </c>
      <c r="C43" s="26" t="s">
        <v>4156</v>
      </c>
      <c r="D43" t="s">
        <v>252</v>
      </c>
      <c r="E43" s="27" t="s">
        <v>4157</v>
      </c>
      <c r="F43" s="28" t="s">
        <v>260</v>
      </c>
      <c r="G43" s="29">
        <v>34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26">
      <c r="A45" s="1" t="s">
        <v>229</v>
      </c>
      <c r="E45" s="32" t="s">
        <v>4261</v>
      </c>
    </row>
    <row r="46" ht="100">
      <c r="A46" s="1" t="s">
        <v>231</v>
      </c>
      <c r="E46" s="27" t="s">
        <v>3779</v>
      </c>
    </row>
    <row r="47">
      <c r="A47" s="1" t="s">
        <v>221</v>
      </c>
      <c r="B47" s="1">
        <v>10</v>
      </c>
      <c r="C47" s="26" t="s">
        <v>4262</v>
      </c>
      <c r="D47" t="s">
        <v>252</v>
      </c>
      <c r="E47" s="27" t="s">
        <v>4263</v>
      </c>
      <c r="F47" s="28" t="s">
        <v>260</v>
      </c>
      <c r="G47" s="29">
        <v>27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4149</v>
      </c>
    </row>
    <row r="49" ht="26">
      <c r="A49" s="1" t="s">
        <v>229</v>
      </c>
      <c r="E49" s="32" t="s">
        <v>4264</v>
      </c>
    </row>
    <row r="50" ht="87.5">
      <c r="A50" s="1" t="s">
        <v>231</v>
      </c>
      <c r="E50" s="27" t="s">
        <v>918</v>
      </c>
    </row>
    <row r="51">
      <c r="A51" s="1" t="s">
        <v>221</v>
      </c>
      <c r="B51" s="1">
        <v>11</v>
      </c>
      <c r="C51" s="26" t="s">
        <v>4159</v>
      </c>
      <c r="D51" t="s">
        <v>252</v>
      </c>
      <c r="E51" s="27" t="s">
        <v>4160</v>
      </c>
      <c r="F51" s="28" t="s">
        <v>254</v>
      </c>
      <c r="G51" s="29">
        <v>132.34999999999999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65">
      <c r="A53" s="1" t="s">
        <v>229</v>
      </c>
      <c r="E53" s="32" t="s">
        <v>4265</v>
      </c>
    </row>
    <row r="54" ht="87.5">
      <c r="A54" s="1" t="s">
        <v>231</v>
      </c>
      <c r="E54" s="27" t="s">
        <v>918</v>
      </c>
    </row>
    <row r="55">
      <c r="A55" s="1" t="s">
        <v>221</v>
      </c>
      <c r="B55" s="1">
        <v>12</v>
      </c>
      <c r="C55" s="26" t="s">
        <v>4041</v>
      </c>
      <c r="D55" t="s">
        <v>252</v>
      </c>
      <c r="E55" s="27" t="s">
        <v>4042</v>
      </c>
      <c r="F55" s="28" t="s">
        <v>260</v>
      </c>
      <c r="G55" s="29">
        <v>177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">
      <c r="A57" s="1" t="s">
        <v>229</v>
      </c>
      <c r="E57" s="32" t="s">
        <v>4266</v>
      </c>
    </row>
    <row r="58" ht="62.5">
      <c r="A58" s="1" t="s">
        <v>231</v>
      </c>
      <c r="E58" s="27" t="s">
        <v>4044</v>
      </c>
    </row>
    <row r="59">
      <c r="A59" s="1" t="s">
        <v>221</v>
      </c>
      <c r="B59" s="1">
        <v>13</v>
      </c>
      <c r="C59" s="26" t="s">
        <v>4045</v>
      </c>
      <c r="D59" t="s">
        <v>252</v>
      </c>
      <c r="E59" s="27" t="s">
        <v>4046</v>
      </c>
      <c r="F59" s="28" t="s">
        <v>254</v>
      </c>
      <c r="G59" s="29">
        <v>264.31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104">
      <c r="A61" s="1" t="s">
        <v>229</v>
      </c>
      <c r="E61" s="32" t="s">
        <v>4267</v>
      </c>
    </row>
    <row r="62" ht="400">
      <c r="A62" s="1" t="s">
        <v>231</v>
      </c>
      <c r="E62" s="27" t="s">
        <v>4048</v>
      </c>
    </row>
    <row r="63">
      <c r="A63" s="1" t="s">
        <v>221</v>
      </c>
      <c r="B63" s="1">
        <v>14</v>
      </c>
      <c r="C63" s="26" t="s">
        <v>3790</v>
      </c>
      <c r="D63" t="s">
        <v>4164</v>
      </c>
      <c r="E63" s="27" t="s">
        <v>3791</v>
      </c>
      <c r="F63" s="28" t="s">
        <v>254</v>
      </c>
      <c r="G63" s="29">
        <v>79.200000000000003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4165</v>
      </c>
    </row>
    <row r="65" ht="26">
      <c r="A65" s="1" t="s">
        <v>229</v>
      </c>
      <c r="E65" s="32" t="s">
        <v>4268</v>
      </c>
    </row>
    <row r="66" ht="312.5">
      <c r="A66" s="1" t="s">
        <v>231</v>
      </c>
      <c r="E66" s="27" t="s">
        <v>3793</v>
      </c>
    </row>
    <row r="67">
      <c r="A67" s="1" t="s">
        <v>221</v>
      </c>
      <c r="B67" s="1">
        <v>15</v>
      </c>
      <c r="C67" s="26" t="s">
        <v>3790</v>
      </c>
      <c r="D67" t="s">
        <v>4167</v>
      </c>
      <c r="E67" s="27" t="s">
        <v>3791</v>
      </c>
      <c r="F67" s="28" t="s">
        <v>254</v>
      </c>
      <c r="G67" s="29">
        <v>150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4049</v>
      </c>
    </row>
    <row r="69" ht="26">
      <c r="A69" s="1" t="s">
        <v>229</v>
      </c>
      <c r="E69" s="32" t="s">
        <v>4269</v>
      </c>
    </row>
    <row r="70" ht="312.5">
      <c r="A70" s="1" t="s">
        <v>231</v>
      </c>
      <c r="E70" s="27" t="s">
        <v>3793</v>
      </c>
    </row>
    <row r="71">
      <c r="A71" s="1" t="s">
        <v>221</v>
      </c>
      <c r="B71" s="1">
        <v>16</v>
      </c>
      <c r="C71" s="26" t="s">
        <v>3794</v>
      </c>
      <c r="D71" t="s">
        <v>252</v>
      </c>
      <c r="E71" s="27" t="s">
        <v>3795</v>
      </c>
      <c r="F71" s="28" t="s">
        <v>254</v>
      </c>
      <c r="G71" s="29">
        <v>227.92500000000001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52">
      <c r="A73" s="1" t="s">
        <v>229</v>
      </c>
      <c r="E73" s="32" t="s">
        <v>4270</v>
      </c>
    </row>
    <row r="74" ht="350">
      <c r="A74" s="1" t="s">
        <v>231</v>
      </c>
      <c r="E74" s="27" t="s">
        <v>3797</v>
      </c>
    </row>
    <row r="75">
      <c r="A75" s="1" t="s">
        <v>221</v>
      </c>
      <c r="B75" s="1">
        <v>17</v>
      </c>
      <c r="C75" s="26" t="s">
        <v>3404</v>
      </c>
      <c r="D75" t="s">
        <v>252</v>
      </c>
      <c r="E75" s="27" t="s">
        <v>3405</v>
      </c>
      <c r="F75" s="28" t="s">
        <v>254</v>
      </c>
      <c r="G75" s="29">
        <v>492.23500000000001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4271</v>
      </c>
    </row>
    <row r="78" ht="212.5">
      <c r="A78" s="1" t="s">
        <v>231</v>
      </c>
      <c r="E78" s="27" t="s">
        <v>3407</v>
      </c>
    </row>
    <row r="79">
      <c r="A79" s="1" t="s">
        <v>221</v>
      </c>
      <c r="B79" s="1">
        <v>18</v>
      </c>
      <c r="C79" s="26" t="s">
        <v>4056</v>
      </c>
      <c r="D79" t="s">
        <v>252</v>
      </c>
      <c r="E79" s="27" t="s">
        <v>4057</v>
      </c>
      <c r="F79" s="28" t="s">
        <v>254</v>
      </c>
      <c r="G79" s="29">
        <v>150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4058</v>
      </c>
    </row>
    <row r="81" ht="26">
      <c r="A81" s="1" t="s">
        <v>229</v>
      </c>
      <c r="E81" s="32" t="s">
        <v>4272</v>
      </c>
    </row>
    <row r="82" ht="212.5">
      <c r="A82" s="1" t="s">
        <v>231</v>
      </c>
      <c r="E82" s="27" t="s">
        <v>3407</v>
      </c>
    </row>
    <row r="83">
      <c r="A83" s="1" t="s">
        <v>221</v>
      </c>
      <c r="B83" s="1">
        <v>19</v>
      </c>
      <c r="C83" s="26" t="s">
        <v>2944</v>
      </c>
      <c r="D83" t="s">
        <v>252</v>
      </c>
      <c r="E83" s="27" t="s">
        <v>2945</v>
      </c>
      <c r="F83" s="28" t="s">
        <v>903</v>
      </c>
      <c r="G83" s="29">
        <v>2080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26">
      <c r="A85" s="1" t="s">
        <v>229</v>
      </c>
      <c r="E85" s="32" t="s">
        <v>4273</v>
      </c>
    </row>
    <row r="86" ht="50">
      <c r="A86" s="1" t="s">
        <v>231</v>
      </c>
      <c r="E86" s="27" t="s">
        <v>2947</v>
      </c>
    </row>
    <row r="87">
      <c r="A87" s="1" t="s">
        <v>221</v>
      </c>
      <c r="B87" s="1">
        <v>20</v>
      </c>
      <c r="C87" s="26" t="s">
        <v>3802</v>
      </c>
      <c r="D87" t="s">
        <v>252</v>
      </c>
      <c r="E87" s="27" t="s">
        <v>3803</v>
      </c>
      <c r="F87" s="28" t="s">
        <v>254</v>
      </c>
      <c r="G87" s="29">
        <v>79.200000000000003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26">
      <c r="A89" s="1" t="s">
        <v>229</v>
      </c>
      <c r="E89" s="32" t="s">
        <v>4274</v>
      </c>
    </row>
    <row r="90" ht="37.5">
      <c r="A90" s="1" t="s">
        <v>231</v>
      </c>
      <c r="E90" s="27" t="s">
        <v>3804</v>
      </c>
    </row>
    <row r="91">
      <c r="A91" s="1" t="s">
        <v>221</v>
      </c>
      <c r="B91" s="1">
        <v>21</v>
      </c>
      <c r="C91" s="26" t="s">
        <v>3805</v>
      </c>
      <c r="D91" t="s">
        <v>252</v>
      </c>
      <c r="E91" s="27" t="s">
        <v>3806</v>
      </c>
      <c r="F91" s="28" t="s">
        <v>903</v>
      </c>
      <c r="G91" s="29">
        <v>264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26">
      <c r="A93" s="1" t="s">
        <v>229</v>
      </c>
      <c r="E93" s="32" t="s">
        <v>4275</v>
      </c>
    </row>
    <row r="94" ht="62.5">
      <c r="A94" s="1" t="s">
        <v>231</v>
      </c>
      <c r="E94" s="27" t="s">
        <v>3808</v>
      </c>
    </row>
    <row r="95" ht="13">
      <c r="A95" s="1" t="s">
        <v>218</v>
      </c>
      <c r="C95" s="22" t="s">
        <v>975</v>
      </c>
      <c r="E95" s="23" t="s">
        <v>2952</v>
      </c>
      <c r="L95" s="24">
        <f>SUMIFS(L96:L115,A96:A115,"P")</f>
        <v>0</v>
      </c>
      <c r="M95" s="24">
        <f>SUMIFS(M96:M115,A96:A115,"P")</f>
        <v>0</v>
      </c>
      <c r="N95" s="25"/>
    </row>
    <row r="96">
      <c r="A96" s="1" t="s">
        <v>221</v>
      </c>
      <c r="B96" s="1">
        <v>22</v>
      </c>
      <c r="C96" s="26" t="s">
        <v>4276</v>
      </c>
      <c r="D96" t="s">
        <v>252</v>
      </c>
      <c r="E96" s="27" t="s">
        <v>4277</v>
      </c>
      <c r="F96" s="28" t="s">
        <v>254</v>
      </c>
      <c r="G96" s="29">
        <v>227.92500000000001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39">
      <c r="A98" s="1" t="s">
        <v>229</v>
      </c>
      <c r="E98" s="32" t="s">
        <v>4278</v>
      </c>
    </row>
    <row r="99" ht="75">
      <c r="A99" s="1" t="s">
        <v>231</v>
      </c>
      <c r="E99" s="27" t="s">
        <v>4279</v>
      </c>
    </row>
    <row r="100">
      <c r="A100" s="1" t="s">
        <v>221</v>
      </c>
      <c r="B100" s="1">
        <v>23</v>
      </c>
      <c r="C100" s="26" t="s">
        <v>4280</v>
      </c>
      <c r="D100" t="s">
        <v>252</v>
      </c>
      <c r="E100" s="27" t="s">
        <v>4281</v>
      </c>
      <c r="F100" s="28" t="s">
        <v>254</v>
      </c>
      <c r="G100" s="29">
        <v>15.074999999999999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26">
      <c r="A102" s="1" t="s">
        <v>229</v>
      </c>
      <c r="E102" s="32" t="s">
        <v>4282</v>
      </c>
    </row>
    <row r="103" ht="75">
      <c r="A103" s="1" t="s">
        <v>231</v>
      </c>
      <c r="E103" s="27" t="s">
        <v>4279</v>
      </c>
    </row>
    <row r="104">
      <c r="A104" s="1" t="s">
        <v>221</v>
      </c>
      <c r="B104" s="1">
        <v>24</v>
      </c>
      <c r="C104" s="26" t="s">
        <v>4063</v>
      </c>
      <c r="D104" t="s">
        <v>252</v>
      </c>
      <c r="E104" s="27" t="s">
        <v>4064</v>
      </c>
      <c r="F104" s="28" t="s">
        <v>903</v>
      </c>
      <c r="G104" s="29">
        <v>1021.75</v>
      </c>
      <c r="H104" s="28">
        <v>0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255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4065</v>
      </c>
    </row>
    <row r="106" ht="52">
      <c r="A106" s="1" t="s">
        <v>229</v>
      </c>
      <c r="E106" s="32" t="s">
        <v>4283</v>
      </c>
    </row>
    <row r="107" ht="87.5">
      <c r="A107" s="1" t="s">
        <v>231</v>
      </c>
      <c r="E107" s="27" t="s">
        <v>4067</v>
      </c>
    </row>
    <row r="108">
      <c r="A108" s="1" t="s">
        <v>221</v>
      </c>
      <c r="B108" s="1">
        <v>25</v>
      </c>
      <c r="C108" s="26" t="s">
        <v>2953</v>
      </c>
      <c r="D108" t="s">
        <v>252</v>
      </c>
      <c r="E108" s="27" t="s">
        <v>2954</v>
      </c>
      <c r="F108" s="28" t="s">
        <v>260</v>
      </c>
      <c r="G108" s="29">
        <v>35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255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26">
      <c r="A110" s="1" t="s">
        <v>229</v>
      </c>
      <c r="E110" s="32" t="s">
        <v>4284</v>
      </c>
    </row>
    <row r="111" ht="187.5">
      <c r="A111" s="1" t="s">
        <v>231</v>
      </c>
      <c r="E111" s="27" t="s">
        <v>2956</v>
      </c>
    </row>
    <row r="112">
      <c r="A112" s="1" t="s">
        <v>221</v>
      </c>
      <c r="B112" s="1">
        <v>26</v>
      </c>
      <c r="C112" s="26" t="s">
        <v>4198</v>
      </c>
      <c r="D112" t="s">
        <v>252</v>
      </c>
      <c r="E112" s="27" t="s">
        <v>4199</v>
      </c>
      <c r="F112" s="28" t="s">
        <v>271</v>
      </c>
      <c r="G112" s="29">
        <v>1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226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 ht="37.5">
      <c r="A113" s="1" t="s">
        <v>227</v>
      </c>
      <c r="E113" s="27" t="s">
        <v>4200</v>
      </c>
    </row>
    <row r="114" ht="26">
      <c r="A114" s="1" t="s">
        <v>229</v>
      </c>
      <c r="E114" s="32" t="s">
        <v>4285</v>
      </c>
    </row>
    <row r="115" ht="225">
      <c r="A115" s="1" t="s">
        <v>231</v>
      </c>
      <c r="E115" s="27" t="s">
        <v>4202</v>
      </c>
    </row>
    <row r="116" ht="13">
      <c r="A116" s="1" t="s">
        <v>218</v>
      </c>
      <c r="C116" s="22" t="s">
        <v>2707</v>
      </c>
      <c r="E116" s="23" t="s">
        <v>3003</v>
      </c>
      <c r="L116" s="24">
        <f>SUMIFS(L117:L120,A117:A120,"P")</f>
        <v>0</v>
      </c>
      <c r="M116" s="24">
        <f>SUMIFS(M117:M120,A117:A120,"P")</f>
        <v>0</v>
      </c>
      <c r="N116" s="25"/>
    </row>
    <row r="117">
      <c r="A117" s="1" t="s">
        <v>221</v>
      </c>
      <c r="B117" s="1">
        <v>27</v>
      </c>
      <c r="C117" s="26" t="s">
        <v>3443</v>
      </c>
      <c r="D117" t="s">
        <v>252</v>
      </c>
      <c r="E117" s="27" t="s">
        <v>3444</v>
      </c>
      <c r="F117" s="28" t="s">
        <v>254</v>
      </c>
      <c r="G117" s="29">
        <v>0.22800000000000001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255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">
      <c r="A119" s="1" t="s">
        <v>229</v>
      </c>
      <c r="E119" s="32" t="s">
        <v>4286</v>
      </c>
    </row>
    <row r="120" ht="75">
      <c r="A120" s="1" t="s">
        <v>231</v>
      </c>
      <c r="E120" s="27" t="s">
        <v>2289</v>
      </c>
    </row>
    <row r="121" ht="13">
      <c r="A121" s="1" t="s">
        <v>218</v>
      </c>
      <c r="C121" s="22" t="s">
        <v>2790</v>
      </c>
      <c r="E121" s="23" t="s">
        <v>2791</v>
      </c>
      <c r="L121" s="24">
        <f>SUMIFS(L122:L169,A122:A169,"P")</f>
        <v>0</v>
      </c>
      <c r="M121" s="24">
        <f>SUMIFS(M122:M169,A122:A169,"P")</f>
        <v>0</v>
      </c>
      <c r="N121" s="25"/>
    </row>
    <row r="122">
      <c r="A122" s="1" t="s">
        <v>221</v>
      </c>
      <c r="B122" s="1">
        <v>28</v>
      </c>
      <c r="C122" s="26" t="s">
        <v>4204</v>
      </c>
      <c r="D122" t="s">
        <v>252</v>
      </c>
      <c r="E122" s="27" t="s">
        <v>4205</v>
      </c>
      <c r="F122" s="28" t="s">
        <v>903</v>
      </c>
      <c r="G122" s="29">
        <v>1336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4287</v>
      </c>
    </row>
    <row r="125" ht="75">
      <c r="A125" s="1" t="s">
        <v>231</v>
      </c>
      <c r="E125" s="27" t="s">
        <v>2851</v>
      </c>
    </row>
    <row r="126">
      <c r="A126" s="1" t="s">
        <v>221</v>
      </c>
      <c r="B126" s="1">
        <v>29</v>
      </c>
      <c r="C126" s="26" t="s">
        <v>4072</v>
      </c>
      <c r="D126" t="s">
        <v>252</v>
      </c>
      <c r="E126" s="27" t="s">
        <v>4073</v>
      </c>
      <c r="F126" s="28" t="s">
        <v>903</v>
      </c>
      <c r="G126" s="29">
        <v>178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39">
      <c r="A128" s="1" t="s">
        <v>229</v>
      </c>
      <c r="E128" s="32" t="s">
        <v>4288</v>
      </c>
    </row>
    <row r="129" ht="75">
      <c r="A129" s="1" t="s">
        <v>231</v>
      </c>
      <c r="E129" s="27" t="s">
        <v>2851</v>
      </c>
    </row>
    <row r="130">
      <c r="A130" s="1" t="s">
        <v>221</v>
      </c>
      <c r="B130" s="1">
        <v>30</v>
      </c>
      <c r="C130" s="26" t="s">
        <v>3036</v>
      </c>
      <c r="D130" t="s">
        <v>252</v>
      </c>
      <c r="E130" s="27" t="s">
        <v>3037</v>
      </c>
      <c r="F130" s="28" t="s">
        <v>254</v>
      </c>
      <c r="G130" s="29">
        <v>441.5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91">
      <c r="A132" s="1" t="s">
        <v>229</v>
      </c>
      <c r="E132" s="32" t="s">
        <v>4289</v>
      </c>
    </row>
    <row r="133" ht="75">
      <c r="A133" s="1" t="s">
        <v>231</v>
      </c>
      <c r="E133" s="27" t="s">
        <v>2851</v>
      </c>
    </row>
    <row r="134">
      <c r="A134" s="1" t="s">
        <v>221</v>
      </c>
      <c r="B134" s="1">
        <v>31</v>
      </c>
      <c r="C134" s="26" t="s">
        <v>3815</v>
      </c>
      <c r="D134" t="s">
        <v>252</v>
      </c>
      <c r="E134" s="27" t="s">
        <v>3816</v>
      </c>
      <c r="F134" s="28" t="s">
        <v>903</v>
      </c>
      <c r="G134" s="29">
        <v>1307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4085</v>
      </c>
    </row>
    <row r="136" ht="26">
      <c r="A136" s="1" t="s">
        <v>229</v>
      </c>
      <c r="E136" s="32" t="s">
        <v>4290</v>
      </c>
    </row>
    <row r="137" ht="87.5">
      <c r="A137" s="1" t="s">
        <v>231</v>
      </c>
      <c r="E137" s="27" t="s">
        <v>3324</v>
      </c>
    </row>
    <row r="138">
      <c r="A138" s="1" t="s">
        <v>221</v>
      </c>
      <c r="B138" s="1">
        <v>32</v>
      </c>
      <c r="C138" s="26" t="s">
        <v>3818</v>
      </c>
      <c r="D138" t="s">
        <v>252</v>
      </c>
      <c r="E138" s="27" t="s">
        <v>3819</v>
      </c>
      <c r="F138" s="28" t="s">
        <v>903</v>
      </c>
      <c r="G138" s="29">
        <v>1292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4087</v>
      </c>
    </row>
    <row r="140" ht="26">
      <c r="A140" s="1" t="s">
        <v>229</v>
      </c>
      <c r="E140" s="32" t="s">
        <v>4291</v>
      </c>
    </row>
    <row r="141" ht="87.5">
      <c r="A141" s="1" t="s">
        <v>231</v>
      </c>
      <c r="E141" s="27" t="s">
        <v>3324</v>
      </c>
    </row>
    <row r="142">
      <c r="A142" s="1" t="s">
        <v>221</v>
      </c>
      <c r="B142" s="1">
        <v>33</v>
      </c>
      <c r="C142" s="26" t="s">
        <v>3821</v>
      </c>
      <c r="D142" t="s">
        <v>252</v>
      </c>
      <c r="E142" s="27" t="s">
        <v>3822</v>
      </c>
      <c r="F142" s="28" t="s">
        <v>903</v>
      </c>
      <c r="G142" s="29">
        <v>1292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">
      <c r="A144" s="1" t="s">
        <v>229</v>
      </c>
      <c r="E144" s="32" t="s">
        <v>4292</v>
      </c>
    </row>
    <row r="145" ht="162.5">
      <c r="A145" s="1" t="s">
        <v>231</v>
      </c>
      <c r="E145" s="27" t="s">
        <v>3327</v>
      </c>
    </row>
    <row r="146">
      <c r="A146" s="1" t="s">
        <v>221</v>
      </c>
      <c r="B146" s="1">
        <v>34</v>
      </c>
      <c r="C146" s="26" t="s">
        <v>4212</v>
      </c>
      <c r="D146" t="s">
        <v>252</v>
      </c>
      <c r="E146" s="27" t="s">
        <v>4213</v>
      </c>
      <c r="F146" s="28" t="s">
        <v>903</v>
      </c>
      <c r="G146" s="29">
        <v>1307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4214</v>
      </c>
    </row>
    <row r="148" ht="26">
      <c r="A148" s="1" t="s">
        <v>229</v>
      </c>
      <c r="E148" s="32" t="s">
        <v>4293</v>
      </c>
    </row>
    <row r="149" ht="162.5">
      <c r="A149" s="1" t="s">
        <v>231</v>
      </c>
      <c r="E149" s="27" t="s">
        <v>3327</v>
      </c>
    </row>
    <row r="150">
      <c r="A150" s="1" t="s">
        <v>221</v>
      </c>
      <c r="B150" s="1">
        <v>35</v>
      </c>
      <c r="C150" s="26" t="s">
        <v>4092</v>
      </c>
      <c r="D150" t="s">
        <v>252</v>
      </c>
      <c r="E150" s="27" t="s">
        <v>4093</v>
      </c>
      <c r="F150" s="28" t="s">
        <v>903</v>
      </c>
      <c r="G150" s="29">
        <v>1307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4094</v>
      </c>
    </row>
    <row r="152" ht="26">
      <c r="A152" s="1" t="s">
        <v>229</v>
      </c>
      <c r="E152" s="32" t="s">
        <v>4294</v>
      </c>
    </row>
    <row r="153" ht="62.5">
      <c r="A153" s="1" t="s">
        <v>231</v>
      </c>
      <c r="E153" s="27" t="s">
        <v>4096</v>
      </c>
    </row>
    <row r="154">
      <c r="A154" s="1" t="s">
        <v>221</v>
      </c>
      <c r="B154" s="1">
        <v>36</v>
      </c>
      <c r="C154" s="26" t="s">
        <v>3172</v>
      </c>
      <c r="D154" t="s">
        <v>252</v>
      </c>
      <c r="E154" s="27" t="s">
        <v>3173</v>
      </c>
      <c r="F154" s="28" t="s">
        <v>903</v>
      </c>
      <c r="G154" s="29">
        <v>71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4295</v>
      </c>
    </row>
    <row r="157" ht="162.5">
      <c r="A157" s="1" t="s">
        <v>231</v>
      </c>
      <c r="E157" s="27" t="s">
        <v>3175</v>
      </c>
    </row>
    <row r="158">
      <c r="A158" s="1" t="s">
        <v>221</v>
      </c>
      <c r="B158" s="1">
        <v>37</v>
      </c>
      <c r="C158" s="26" t="s">
        <v>3176</v>
      </c>
      <c r="D158" t="s">
        <v>252</v>
      </c>
      <c r="E158" s="27" t="s">
        <v>3177</v>
      </c>
      <c r="F158" s="28" t="s">
        <v>903</v>
      </c>
      <c r="G158" s="29">
        <v>167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4097</v>
      </c>
    </row>
    <row r="160" ht="26">
      <c r="A160" s="1" t="s">
        <v>229</v>
      </c>
      <c r="E160" s="32" t="s">
        <v>4296</v>
      </c>
    </row>
    <row r="161" ht="162.5">
      <c r="A161" s="1" t="s">
        <v>231</v>
      </c>
      <c r="E161" s="27" t="s">
        <v>3175</v>
      </c>
    </row>
    <row r="162">
      <c r="A162" s="1" t="s">
        <v>221</v>
      </c>
      <c r="B162" s="1">
        <v>38</v>
      </c>
      <c r="C162" s="26" t="s">
        <v>4222</v>
      </c>
      <c r="D162" t="s">
        <v>252</v>
      </c>
      <c r="E162" s="27" t="s">
        <v>4223</v>
      </c>
      <c r="F162" s="28" t="s">
        <v>903</v>
      </c>
      <c r="G162" s="29">
        <v>11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4097</v>
      </c>
    </row>
    <row r="164" ht="26">
      <c r="A164" s="1" t="s">
        <v>229</v>
      </c>
      <c r="E164" s="32" t="s">
        <v>4297</v>
      </c>
    </row>
    <row r="165" ht="162.5">
      <c r="A165" s="1" t="s">
        <v>231</v>
      </c>
      <c r="E165" s="27" t="s">
        <v>3175</v>
      </c>
    </row>
    <row r="166">
      <c r="A166" s="1" t="s">
        <v>221</v>
      </c>
      <c r="B166" s="1">
        <v>39</v>
      </c>
      <c r="C166" s="26" t="s">
        <v>4298</v>
      </c>
      <c r="D166" t="s">
        <v>252</v>
      </c>
      <c r="E166" s="27" t="s">
        <v>4299</v>
      </c>
      <c r="F166" s="28" t="s">
        <v>903</v>
      </c>
      <c r="G166" s="29">
        <v>252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">
      <c r="A168" s="1" t="s">
        <v>229</v>
      </c>
      <c r="E168" s="32" t="s">
        <v>4300</v>
      </c>
    </row>
    <row r="169" ht="162.5">
      <c r="A169" s="1" t="s">
        <v>231</v>
      </c>
      <c r="E169" s="27" t="s">
        <v>4301</v>
      </c>
    </row>
    <row r="170" ht="13">
      <c r="A170" s="1" t="s">
        <v>218</v>
      </c>
      <c r="C170" s="22" t="s">
        <v>3044</v>
      </c>
      <c r="E170" s="23" t="s">
        <v>3045</v>
      </c>
      <c r="L170" s="24">
        <f>SUMIFS(L171:L182,A171:A182,"P")</f>
        <v>0</v>
      </c>
      <c r="M170" s="24">
        <f>SUMIFS(M171:M182,A171:A182,"P")</f>
        <v>0</v>
      </c>
      <c r="N170" s="25"/>
    </row>
    <row r="171">
      <c r="A171" s="1" t="s">
        <v>221</v>
      </c>
      <c r="B171" s="1">
        <v>40</v>
      </c>
      <c r="C171" s="26" t="s">
        <v>4302</v>
      </c>
      <c r="D171" t="s">
        <v>252</v>
      </c>
      <c r="E171" s="27" t="s">
        <v>4303</v>
      </c>
      <c r="F171" s="28" t="s">
        <v>271</v>
      </c>
      <c r="G171" s="29">
        <v>1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26">
      <c r="A173" s="1" t="s">
        <v>229</v>
      </c>
      <c r="E173" s="32" t="s">
        <v>4304</v>
      </c>
    </row>
    <row r="174" ht="112.5">
      <c r="A174" s="1" t="s">
        <v>231</v>
      </c>
      <c r="E174" s="27" t="s">
        <v>3063</v>
      </c>
    </row>
    <row r="175">
      <c r="A175" s="1" t="s">
        <v>221</v>
      </c>
      <c r="B175" s="1">
        <v>41</v>
      </c>
      <c r="C175" s="26" t="s">
        <v>3841</v>
      </c>
      <c r="D175" t="s">
        <v>252</v>
      </c>
      <c r="E175" s="27" t="s">
        <v>3842</v>
      </c>
      <c r="F175" s="28" t="s">
        <v>271</v>
      </c>
      <c r="G175" s="29">
        <v>1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252</v>
      </c>
    </row>
    <row r="177" ht="26">
      <c r="A177" s="1" t="s">
        <v>229</v>
      </c>
      <c r="E177" s="32" t="s">
        <v>4194</v>
      </c>
    </row>
    <row r="178" ht="100">
      <c r="A178" s="1" t="s">
        <v>231</v>
      </c>
      <c r="E178" s="27" t="s">
        <v>3843</v>
      </c>
    </row>
    <row r="179">
      <c r="A179" s="1" t="s">
        <v>221</v>
      </c>
      <c r="B179" s="1">
        <v>42</v>
      </c>
      <c r="C179" s="26" t="s">
        <v>4105</v>
      </c>
      <c r="D179" t="s">
        <v>252</v>
      </c>
      <c r="E179" s="27" t="s">
        <v>4106</v>
      </c>
      <c r="F179" s="28" t="s">
        <v>271</v>
      </c>
      <c r="G179" s="29">
        <v>1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26">
      <c r="A181" s="1" t="s">
        <v>229</v>
      </c>
      <c r="E181" s="32" t="s">
        <v>4194</v>
      </c>
    </row>
    <row r="182" ht="62.5">
      <c r="A182" s="1" t="s">
        <v>231</v>
      </c>
      <c r="E182" s="27" t="s">
        <v>4108</v>
      </c>
    </row>
    <row r="183" ht="13">
      <c r="A183" s="1" t="s">
        <v>218</v>
      </c>
      <c r="C183" s="22" t="s">
        <v>2852</v>
      </c>
      <c r="E183" s="23" t="s">
        <v>2853</v>
      </c>
      <c r="L183" s="24">
        <f>SUMIFS(L184:L227,A184:A227,"P")</f>
        <v>0</v>
      </c>
      <c r="M183" s="24">
        <f>SUMIFS(M184:M227,A184:A227,"P")</f>
        <v>0</v>
      </c>
      <c r="N183" s="25"/>
    </row>
    <row r="184" ht="25">
      <c r="A184" s="1" t="s">
        <v>221</v>
      </c>
      <c r="B184" s="1">
        <v>43</v>
      </c>
      <c r="C184" s="26" t="s">
        <v>4110</v>
      </c>
      <c r="D184" t="s">
        <v>252</v>
      </c>
      <c r="E184" s="27" t="s">
        <v>4111</v>
      </c>
      <c r="F184" s="28" t="s">
        <v>271</v>
      </c>
      <c r="G184" s="29">
        <v>12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255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156">
      <c r="A186" s="1" t="s">
        <v>229</v>
      </c>
      <c r="E186" s="32" t="s">
        <v>4305</v>
      </c>
    </row>
    <row r="187" ht="50">
      <c r="A187" s="1" t="s">
        <v>231</v>
      </c>
      <c r="E187" s="27" t="s">
        <v>4113</v>
      </c>
    </row>
    <row r="188">
      <c r="A188" s="1" t="s">
        <v>221</v>
      </c>
      <c r="B188" s="1">
        <v>44</v>
      </c>
      <c r="C188" s="26" t="s">
        <v>4306</v>
      </c>
      <c r="D188" t="s">
        <v>252</v>
      </c>
      <c r="E188" s="27" t="s">
        <v>4307</v>
      </c>
      <c r="F188" s="28" t="s">
        <v>271</v>
      </c>
      <c r="G188" s="29">
        <v>4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255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4149</v>
      </c>
    </row>
    <row r="190" ht="26">
      <c r="A190" s="1" t="s">
        <v>229</v>
      </c>
      <c r="E190" s="32" t="s">
        <v>4308</v>
      </c>
    </row>
    <row r="191" ht="50">
      <c r="A191" s="1" t="s">
        <v>231</v>
      </c>
      <c r="E191" s="27" t="s">
        <v>4309</v>
      </c>
    </row>
    <row r="192" ht="25">
      <c r="A192" s="1" t="s">
        <v>221</v>
      </c>
      <c r="B192" s="1">
        <v>45</v>
      </c>
      <c r="C192" s="26" t="s">
        <v>4114</v>
      </c>
      <c r="D192" t="s">
        <v>252</v>
      </c>
      <c r="E192" s="27" t="s">
        <v>4115</v>
      </c>
      <c r="F192" s="28" t="s">
        <v>271</v>
      </c>
      <c r="G192" s="29">
        <v>6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255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26">
      <c r="A194" s="1" t="s">
        <v>229</v>
      </c>
      <c r="E194" s="32" t="s">
        <v>4310</v>
      </c>
    </row>
    <row r="195" ht="75">
      <c r="A195" s="1" t="s">
        <v>231</v>
      </c>
      <c r="E195" s="27" t="s">
        <v>4117</v>
      </c>
    </row>
    <row r="196">
      <c r="A196" s="1" t="s">
        <v>221</v>
      </c>
      <c r="B196" s="1">
        <v>46</v>
      </c>
      <c r="C196" s="26" t="s">
        <v>4311</v>
      </c>
      <c r="D196" t="s">
        <v>252</v>
      </c>
      <c r="E196" s="27" t="s">
        <v>4312</v>
      </c>
      <c r="F196" s="28" t="s">
        <v>271</v>
      </c>
      <c r="G196" s="29">
        <v>2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255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4149</v>
      </c>
    </row>
    <row r="198" ht="26">
      <c r="A198" s="1" t="s">
        <v>229</v>
      </c>
      <c r="E198" s="32" t="s">
        <v>4313</v>
      </c>
    </row>
    <row r="199" ht="50">
      <c r="A199" s="1" t="s">
        <v>231</v>
      </c>
      <c r="E199" s="27" t="s">
        <v>4309</v>
      </c>
    </row>
    <row r="200">
      <c r="A200" s="1" t="s">
        <v>221</v>
      </c>
      <c r="B200" s="1">
        <v>47</v>
      </c>
      <c r="C200" s="26" t="s">
        <v>4232</v>
      </c>
      <c r="D200" t="s">
        <v>4164</v>
      </c>
      <c r="E200" s="27" t="s">
        <v>4233</v>
      </c>
      <c r="F200" s="28" t="s">
        <v>271</v>
      </c>
      <c r="G200" s="29">
        <v>2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255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26">
      <c r="A202" s="1" t="s">
        <v>229</v>
      </c>
      <c r="E202" s="32" t="s">
        <v>4314</v>
      </c>
    </row>
    <row r="203" ht="62.5">
      <c r="A203" s="1" t="s">
        <v>231</v>
      </c>
      <c r="E203" s="27" t="s">
        <v>4235</v>
      </c>
    </row>
    <row r="204">
      <c r="A204" s="1" t="s">
        <v>221</v>
      </c>
      <c r="B204" s="1">
        <v>48</v>
      </c>
      <c r="C204" s="26" t="s">
        <v>4232</v>
      </c>
      <c r="D204" t="s">
        <v>4167</v>
      </c>
      <c r="E204" s="27" t="s">
        <v>4233</v>
      </c>
      <c r="F204" s="28" t="s">
        <v>271</v>
      </c>
      <c r="G204" s="29">
        <v>2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255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">
      <c r="A206" s="1" t="s">
        <v>229</v>
      </c>
      <c r="E206" s="32" t="s">
        <v>4315</v>
      </c>
    </row>
    <row r="207" ht="62.5">
      <c r="A207" s="1" t="s">
        <v>231</v>
      </c>
      <c r="E207" s="27" t="s">
        <v>4235</v>
      </c>
    </row>
    <row r="208">
      <c r="A208" s="1" t="s">
        <v>221</v>
      </c>
      <c r="B208" s="1">
        <v>49</v>
      </c>
      <c r="C208" s="26" t="s">
        <v>4237</v>
      </c>
      <c r="D208" t="s">
        <v>252</v>
      </c>
      <c r="E208" s="27" t="s">
        <v>4238</v>
      </c>
      <c r="F208" s="28" t="s">
        <v>271</v>
      </c>
      <c r="G208" s="29">
        <v>2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255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">
      <c r="A210" s="1" t="s">
        <v>229</v>
      </c>
      <c r="E210" s="32" t="s">
        <v>4313</v>
      </c>
    </row>
    <row r="211" ht="50">
      <c r="A211" s="1" t="s">
        <v>231</v>
      </c>
      <c r="E211" s="27" t="s">
        <v>4240</v>
      </c>
    </row>
    <row r="212">
      <c r="A212" s="1" t="s">
        <v>221</v>
      </c>
      <c r="B212" s="1">
        <v>50</v>
      </c>
      <c r="C212" s="26" t="s">
        <v>3192</v>
      </c>
      <c r="D212" t="s">
        <v>252</v>
      </c>
      <c r="E212" s="27" t="s">
        <v>3193</v>
      </c>
      <c r="F212" s="28" t="s">
        <v>260</v>
      </c>
      <c r="G212" s="29">
        <v>78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255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">
      <c r="A214" s="1" t="s">
        <v>229</v>
      </c>
      <c r="E214" s="32" t="s">
        <v>4316</v>
      </c>
    </row>
    <row r="215" ht="75">
      <c r="A215" s="1" t="s">
        <v>231</v>
      </c>
      <c r="E215" s="27" t="s">
        <v>3195</v>
      </c>
    </row>
    <row r="216">
      <c r="A216" s="1" t="s">
        <v>221</v>
      </c>
      <c r="B216" s="1">
        <v>51</v>
      </c>
      <c r="C216" s="26" t="s">
        <v>3196</v>
      </c>
      <c r="D216" t="s">
        <v>252</v>
      </c>
      <c r="E216" s="27" t="s">
        <v>3197</v>
      </c>
      <c r="F216" s="28" t="s">
        <v>260</v>
      </c>
      <c r="G216" s="29">
        <v>108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255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26">
      <c r="A218" s="1" t="s">
        <v>229</v>
      </c>
      <c r="E218" s="32" t="s">
        <v>4317</v>
      </c>
    </row>
    <row r="219" ht="75">
      <c r="A219" s="1" t="s">
        <v>231</v>
      </c>
      <c r="E219" s="27" t="s">
        <v>3195</v>
      </c>
    </row>
    <row r="220">
      <c r="A220" s="1" t="s">
        <v>221</v>
      </c>
      <c r="B220" s="1">
        <v>52</v>
      </c>
      <c r="C220" s="26" t="s">
        <v>3196</v>
      </c>
      <c r="D220" t="s">
        <v>4164</v>
      </c>
      <c r="E220" s="27" t="s">
        <v>3197</v>
      </c>
      <c r="F220" s="28" t="s">
        <v>260</v>
      </c>
      <c r="G220" s="29">
        <v>34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255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4245</v>
      </c>
    </row>
    <row r="222" ht="26">
      <c r="A222" s="1" t="s">
        <v>229</v>
      </c>
      <c r="E222" s="32" t="s">
        <v>4261</v>
      </c>
    </row>
    <row r="223" ht="75">
      <c r="A223" s="1" t="s">
        <v>231</v>
      </c>
      <c r="E223" s="27" t="s">
        <v>3195</v>
      </c>
    </row>
    <row r="224">
      <c r="A224" s="1" t="s">
        <v>221</v>
      </c>
      <c r="B224" s="1">
        <v>53</v>
      </c>
      <c r="C224" s="26" t="s">
        <v>4126</v>
      </c>
      <c r="D224" t="s">
        <v>252</v>
      </c>
      <c r="E224" s="27" t="s">
        <v>4127</v>
      </c>
      <c r="F224" s="28" t="s">
        <v>260</v>
      </c>
      <c r="G224" s="29">
        <v>177</v>
      </c>
      <c r="H224" s="28">
        <v>0</v>
      </c>
      <c r="I224" s="30">
        <f>ROUND(G224*H224,P4)</f>
        <v>0</v>
      </c>
      <c r="L224" s="30">
        <v>0</v>
      </c>
      <c r="M224" s="24">
        <f>ROUND(G224*L224,P4)</f>
        <v>0</v>
      </c>
      <c r="N224" s="25" t="s">
        <v>255</v>
      </c>
      <c r="O224" s="31">
        <f>M224*AA224</f>
        <v>0</v>
      </c>
      <c r="P224" s="1">
        <v>3</v>
      </c>
      <c r="AA224" s="1">
        <f>IF(P224=1,$O$3,IF(P224=2,$O$4,$O$5))</f>
        <v>0</v>
      </c>
    </row>
    <row r="225">
      <c r="A225" s="1" t="s">
        <v>227</v>
      </c>
      <c r="E225" s="27" t="s">
        <v>252</v>
      </c>
    </row>
    <row r="226" ht="26">
      <c r="A226" s="1" t="s">
        <v>229</v>
      </c>
      <c r="E226" s="32" t="s">
        <v>4266</v>
      </c>
    </row>
    <row r="227" ht="75">
      <c r="A227" s="1" t="s">
        <v>231</v>
      </c>
      <c r="E227" s="27" t="s">
        <v>3348</v>
      </c>
    </row>
    <row r="228" ht="13">
      <c r="A228" s="1" t="s">
        <v>218</v>
      </c>
      <c r="C228" s="22" t="s">
        <v>3525</v>
      </c>
      <c r="E228" s="23" t="s">
        <v>3526</v>
      </c>
      <c r="L228" s="24">
        <f>SUMIFS(L229:L240,A229:A240,"P")</f>
        <v>0</v>
      </c>
      <c r="M228" s="24">
        <f>SUMIFS(M229:M240,A229:A240,"P")</f>
        <v>0</v>
      </c>
      <c r="N228" s="25"/>
    </row>
    <row r="229" ht="37.5">
      <c r="A229" s="1" t="s">
        <v>221</v>
      </c>
      <c r="B229" s="1">
        <v>54</v>
      </c>
      <c r="C229" s="26" t="s">
        <v>222</v>
      </c>
      <c r="D229" t="s">
        <v>223</v>
      </c>
      <c r="E229" s="27" t="s">
        <v>224</v>
      </c>
      <c r="F229" s="28" t="s">
        <v>225</v>
      </c>
      <c r="G229" s="29">
        <v>1013.67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226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228</v>
      </c>
    </row>
    <row r="231" ht="52">
      <c r="A231" s="1" t="s">
        <v>229</v>
      </c>
      <c r="E231" s="32" t="s">
        <v>4318</v>
      </c>
    </row>
    <row r="232" ht="87.5">
      <c r="A232" s="1" t="s">
        <v>231</v>
      </c>
      <c r="E232" s="27" t="s">
        <v>232</v>
      </c>
    </row>
    <row r="233" ht="37.5">
      <c r="A233" s="1" t="s">
        <v>221</v>
      </c>
      <c r="B233" s="1">
        <v>55</v>
      </c>
      <c r="C233" s="26" t="s">
        <v>233</v>
      </c>
      <c r="D233" t="s">
        <v>234</v>
      </c>
      <c r="E233" s="27" t="s">
        <v>235</v>
      </c>
      <c r="F233" s="28" t="s">
        <v>225</v>
      </c>
      <c r="G233" s="29">
        <v>265.14100000000002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91">
      <c r="A235" s="1" t="s">
        <v>229</v>
      </c>
      <c r="E235" s="32" t="s">
        <v>4319</v>
      </c>
    </row>
    <row r="236" ht="87.5">
      <c r="A236" s="1" t="s">
        <v>231</v>
      </c>
      <c r="E236" s="27" t="s">
        <v>232</v>
      </c>
    </row>
    <row r="237" ht="25">
      <c r="A237" s="1" t="s">
        <v>221</v>
      </c>
      <c r="B237" s="1">
        <v>56</v>
      </c>
      <c r="C237" s="26" t="s">
        <v>3612</v>
      </c>
      <c r="D237" t="s">
        <v>3613</v>
      </c>
      <c r="E237" s="27" t="s">
        <v>3614</v>
      </c>
      <c r="F237" s="28" t="s">
        <v>225</v>
      </c>
      <c r="G237" s="29">
        <v>1123.6220000000001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26">
      <c r="A239" s="1" t="s">
        <v>229</v>
      </c>
      <c r="E239" s="32" t="s">
        <v>4320</v>
      </c>
    </row>
    <row r="240" ht="87.5">
      <c r="A240" s="1" t="s">
        <v>231</v>
      </c>
      <c r="E240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132</v>
      </c>
      <c r="M3" s="20">
        <f>Rekapitulace!C70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132</v>
      </c>
      <c r="D4" s="1"/>
      <c r="E4" s="17" t="s">
        <v>133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COUNTIFS(L8:L237,"=0",A8:A237,"P")+COUNTIFS(L8:L237,"",A8:A237,"P")+SUM(Q8:Q237)</f>
        <v>0</v>
      </c>
    </row>
    <row r="8" ht="13">
      <c r="A8" s="1" t="s">
        <v>216</v>
      </c>
      <c r="C8" s="22" t="s">
        <v>4321</v>
      </c>
      <c r="E8" s="23" t="s">
        <v>143</v>
      </c>
      <c r="L8" s="24">
        <f>L9+L231</f>
        <v>0</v>
      </c>
      <c r="M8" s="24">
        <f>M9+M231</f>
        <v>0</v>
      </c>
      <c r="N8" s="25"/>
    </row>
    <row r="9" ht="13">
      <c r="A9" s="1" t="s">
        <v>4322</v>
      </c>
      <c r="C9" s="22" t="s">
        <v>4323</v>
      </c>
      <c r="E9" s="23" t="s">
        <v>143</v>
      </c>
      <c r="L9" s="24">
        <f>L10+L19+L100+L113+L118+L127+L156+L185+L214</f>
        <v>0</v>
      </c>
      <c r="M9" s="24">
        <f>M10+M19+M100+M113+M118+M127+M156+M185+M214</f>
        <v>0</v>
      </c>
      <c r="N9" s="25"/>
    </row>
    <row r="10" ht="13">
      <c r="A10" s="1" t="s">
        <v>218</v>
      </c>
      <c r="C10" s="22" t="s">
        <v>219</v>
      </c>
      <c r="E10" s="23" t="s">
        <v>220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4033</v>
      </c>
      <c r="D11" t="s">
        <v>252</v>
      </c>
      <c r="E11" s="27" t="s">
        <v>4034</v>
      </c>
      <c r="F11" s="28" t="s">
        <v>254</v>
      </c>
      <c r="G11" s="29">
        <v>111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255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26">
      <c r="A13" s="1" t="s">
        <v>229</v>
      </c>
      <c r="E13" s="32" t="s">
        <v>4324</v>
      </c>
    </row>
    <row r="14" ht="62.5">
      <c r="A14" s="1" t="s">
        <v>231</v>
      </c>
      <c r="E14" s="27" t="s">
        <v>4036</v>
      </c>
    </row>
    <row r="15">
      <c r="A15" s="1" t="s">
        <v>221</v>
      </c>
      <c r="B15" s="1">
        <v>2</v>
      </c>
      <c r="C15" s="26" t="s">
        <v>4140</v>
      </c>
      <c r="D15" t="s">
        <v>252</v>
      </c>
      <c r="E15" s="27" t="s">
        <v>4141</v>
      </c>
      <c r="F15" s="28" t="s">
        <v>254</v>
      </c>
      <c r="G15" s="29">
        <v>72.599999999999994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">
      <c r="A17" s="1" t="s">
        <v>229</v>
      </c>
      <c r="E17" s="32" t="s">
        <v>4325</v>
      </c>
    </row>
    <row r="18" ht="62.5">
      <c r="A18" s="1" t="s">
        <v>231</v>
      </c>
      <c r="E18" s="27" t="s">
        <v>4036</v>
      </c>
    </row>
    <row r="19" ht="13">
      <c r="A19" s="1" t="s">
        <v>218</v>
      </c>
      <c r="C19" s="22" t="s">
        <v>249</v>
      </c>
      <c r="E19" s="23" t="s">
        <v>250</v>
      </c>
      <c r="L19" s="24">
        <f>SUMIFS(L20:L99,A20:A99,"P")</f>
        <v>0</v>
      </c>
      <c r="M19" s="24">
        <f>SUMIFS(M20:M99,A20:A99,"P")</f>
        <v>0</v>
      </c>
      <c r="N19" s="25"/>
    </row>
    <row r="20">
      <c r="A20" s="1" t="s">
        <v>221</v>
      </c>
      <c r="B20" s="1">
        <v>3</v>
      </c>
      <c r="C20" s="26" t="s">
        <v>4143</v>
      </c>
      <c r="D20" t="s">
        <v>252</v>
      </c>
      <c r="E20" s="27" t="s">
        <v>4144</v>
      </c>
      <c r="F20" s="28" t="s">
        <v>903</v>
      </c>
      <c r="G20" s="29">
        <v>132</v>
      </c>
      <c r="H20" s="28">
        <v>0</v>
      </c>
      <c r="I20" s="30">
        <f>ROUND(G20*H20,P4)</f>
        <v>0</v>
      </c>
      <c r="L20" s="30">
        <v>0</v>
      </c>
      <c r="M20" s="24">
        <f>ROUND(G20*L20,P4)</f>
        <v>0</v>
      </c>
      <c r="N20" s="25" t="s">
        <v>255</v>
      </c>
      <c r="O20" s="31">
        <f>M20*AA20</f>
        <v>0</v>
      </c>
      <c r="P20" s="1">
        <v>3</v>
      </c>
      <c r="AA20" s="1">
        <f>IF(P20=1,$O$3,IF(P20=2,$O$4,$O$5))</f>
        <v>0</v>
      </c>
    </row>
    <row r="21">
      <c r="A21" s="1" t="s">
        <v>227</v>
      </c>
      <c r="E21" s="27" t="s">
        <v>252</v>
      </c>
    </row>
    <row r="22" ht="26">
      <c r="A22" s="1" t="s">
        <v>229</v>
      </c>
      <c r="E22" s="32" t="s">
        <v>4326</v>
      </c>
    </row>
    <row r="23" ht="50">
      <c r="A23" s="1" t="s">
        <v>231</v>
      </c>
      <c r="E23" s="27" t="s">
        <v>4146</v>
      </c>
    </row>
    <row r="24" ht="25">
      <c r="A24" s="1" t="s">
        <v>221</v>
      </c>
      <c r="B24" s="1">
        <v>4</v>
      </c>
      <c r="C24" s="26" t="s">
        <v>3776</v>
      </c>
      <c r="D24" t="s">
        <v>252</v>
      </c>
      <c r="E24" s="27" t="s">
        <v>3777</v>
      </c>
      <c r="F24" s="28" t="s">
        <v>254</v>
      </c>
      <c r="G24" s="29">
        <v>24.699999999999999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255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227</v>
      </c>
      <c r="E25" s="27" t="s">
        <v>252</v>
      </c>
    </row>
    <row r="26" ht="26">
      <c r="A26" s="1" t="s">
        <v>229</v>
      </c>
      <c r="E26" s="32" t="s">
        <v>4327</v>
      </c>
    </row>
    <row r="27" ht="100">
      <c r="A27" s="1" t="s">
        <v>231</v>
      </c>
      <c r="E27" s="27" t="s">
        <v>3779</v>
      </c>
    </row>
    <row r="28">
      <c r="A28" s="1" t="s">
        <v>221</v>
      </c>
      <c r="B28" s="1">
        <v>5</v>
      </c>
      <c r="C28" s="26" t="s">
        <v>4151</v>
      </c>
      <c r="D28" t="s">
        <v>252</v>
      </c>
      <c r="E28" s="27" t="s">
        <v>4152</v>
      </c>
      <c r="F28" s="28" t="s">
        <v>254</v>
      </c>
      <c r="G28" s="29">
        <v>6.7000000000000002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">
      <c r="A30" s="1" t="s">
        <v>229</v>
      </c>
      <c r="E30" s="32" t="s">
        <v>4328</v>
      </c>
    </row>
    <row r="31" ht="100">
      <c r="A31" s="1" t="s">
        <v>231</v>
      </c>
      <c r="E31" s="27" t="s">
        <v>3779</v>
      </c>
    </row>
    <row r="32" ht="25">
      <c r="A32" s="1" t="s">
        <v>221</v>
      </c>
      <c r="B32" s="1">
        <v>6</v>
      </c>
      <c r="C32" s="26" t="s">
        <v>3780</v>
      </c>
      <c r="D32" t="s">
        <v>252</v>
      </c>
      <c r="E32" s="27" t="s">
        <v>3781</v>
      </c>
      <c r="F32" s="28" t="s">
        <v>254</v>
      </c>
      <c r="G32" s="29">
        <v>75.799999999999997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65">
      <c r="A34" s="1" t="s">
        <v>229</v>
      </c>
      <c r="E34" s="32" t="s">
        <v>4329</v>
      </c>
    </row>
    <row r="35" ht="100">
      <c r="A35" s="1" t="s">
        <v>231</v>
      </c>
      <c r="E35" s="27" t="s">
        <v>3779</v>
      </c>
    </row>
    <row r="36">
      <c r="A36" s="1" t="s">
        <v>221</v>
      </c>
      <c r="B36" s="1">
        <v>7</v>
      </c>
      <c r="C36" s="26" t="s">
        <v>4038</v>
      </c>
      <c r="D36" t="s">
        <v>252</v>
      </c>
      <c r="E36" s="27" t="s">
        <v>4039</v>
      </c>
      <c r="F36" s="28" t="s">
        <v>260</v>
      </c>
      <c r="G36" s="29">
        <v>7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26">
      <c r="A38" s="1" t="s">
        <v>229</v>
      </c>
      <c r="E38" s="32" t="s">
        <v>4330</v>
      </c>
    </row>
    <row r="39" ht="100">
      <c r="A39" s="1" t="s">
        <v>231</v>
      </c>
      <c r="E39" s="27" t="s">
        <v>3779</v>
      </c>
    </row>
    <row r="40">
      <c r="A40" s="1" t="s">
        <v>221</v>
      </c>
      <c r="B40" s="1">
        <v>8</v>
      </c>
      <c r="C40" s="26" t="s">
        <v>4045</v>
      </c>
      <c r="D40" t="s">
        <v>252</v>
      </c>
      <c r="E40" s="27" t="s">
        <v>4046</v>
      </c>
      <c r="F40" s="28" t="s">
        <v>254</v>
      </c>
      <c r="G40" s="29">
        <v>156.19999999999999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65">
      <c r="A42" s="1" t="s">
        <v>229</v>
      </c>
      <c r="E42" s="32" t="s">
        <v>4331</v>
      </c>
    </row>
    <row r="43" ht="400">
      <c r="A43" s="1" t="s">
        <v>231</v>
      </c>
      <c r="E43" s="27" t="s">
        <v>4048</v>
      </c>
    </row>
    <row r="44">
      <c r="A44" s="1" t="s">
        <v>221</v>
      </c>
      <c r="B44" s="1">
        <v>9</v>
      </c>
      <c r="C44" s="26" t="s">
        <v>3790</v>
      </c>
      <c r="D44" t="s">
        <v>4164</v>
      </c>
      <c r="E44" s="27" t="s">
        <v>3791</v>
      </c>
      <c r="F44" s="28" t="s">
        <v>254</v>
      </c>
      <c r="G44" s="29">
        <v>72.599999999999994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4165</v>
      </c>
    </row>
    <row r="46" ht="26">
      <c r="A46" s="1" t="s">
        <v>229</v>
      </c>
      <c r="E46" s="32" t="s">
        <v>4332</v>
      </c>
    </row>
    <row r="47" ht="312.5">
      <c r="A47" s="1" t="s">
        <v>231</v>
      </c>
      <c r="E47" s="27" t="s">
        <v>3793</v>
      </c>
    </row>
    <row r="48">
      <c r="A48" s="1" t="s">
        <v>221</v>
      </c>
      <c r="B48" s="1">
        <v>10</v>
      </c>
      <c r="C48" s="26" t="s">
        <v>3790</v>
      </c>
      <c r="D48" t="s">
        <v>4167</v>
      </c>
      <c r="E48" s="27" t="s">
        <v>3791</v>
      </c>
      <c r="F48" s="28" t="s">
        <v>254</v>
      </c>
      <c r="G48" s="29">
        <v>111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4049</v>
      </c>
    </row>
    <row r="50" ht="26">
      <c r="A50" s="1" t="s">
        <v>229</v>
      </c>
      <c r="E50" s="32" t="s">
        <v>4333</v>
      </c>
    </row>
    <row r="51" ht="312.5">
      <c r="A51" s="1" t="s">
        <v>231</v>
      </c>
      <c r="E51" s="27" t="s">
        <v>3793</v>
      </c>
    </row>
    <row r="52">
      <c r="A52" s="1" t="s">
        <v>221</v>
      </c>
      <c r="B52" s="1">
        <v>11</v>
      </c>
      <c r="C52" s="26" t="s">
        <v>3790</v>
      </c>
      <c r="D52" t="s">
        <v>4169</v>
      </c>
      <c r="E52" s="27" t="s">
        <v>3791</v>
      </c>
      <c r="F52" s="28" t="s">
        <v>254</v>
      </c>
      <c r="G52" s="29">
        <v>113.48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4170</v>
      </c>
    </row>
    <row r="54" ht="26">
      <c r="A54" s="1" t="s">
        <v>229</v>
      </c>
      <c r="E54" s="32" t="s">
        <v>4334</v>
      </c>
    </row>
    <row r="55" ht="312.5">
      <c r="A55" s="1" t="s">
        <v>231</v>
      </c>
      <c r="E55" s="27" t="s">
        <v>3793</v>
      </c>
    </row>
    <row r="56">
      <c r="A56" s="1" t="s">
        <v>221</v>
      </c>
      <c r="B56" s="1">
        <v>12</v>
      </c>
      <c r="C56" s="26" t="s">
        <v>3872</v>
      </c>
      <c r="D56" t="s">
        <v>252</v>
      </c>
      <c r="E56" s="27" t="s">
        <v>3873</v>
      </c>
      <c r="F56" s="28" t="s">
        <v>254</v>
      </c>
      <c r="G56" s="29">
        <v>200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26">
      <c r="A58" s="1" t="s">
        <v>229</v>
      </c>
      <c r="E58" s="32" t="s">
        <v>4335</v>
      </c>
    </row>
    <row r="59" ht="350">
      <c r="A59" s="1" t="s">
        <v>231</v>
      </c>
      <c r="E59" s="27" t="s">
        <v>3797</v>
      </c>
    </row>
    <row r="60">
      <c r="A60" s="1" t="s">
        <v>221</v>
      </c>
      <c r="B60" s="1">
        <v>13</v>
      </c>
      <c r="C60" s="26" t="s">
        <v>3794</v>
      </c>
      <c r="D60" t="s">
        <v>252</v>
      </c>
      <c r="E60" s="27" t="s">
        <v>3795</v>
      </c>
      <c r="F60" s="28" t="s">
        <v>254</v>
      </c>
      <c r="G60" s="29">
        <v>16.800000000000001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26">
      <c r="A62" s="1" t="s">
        <v>229</v>
      </c>
      <c r="E62" s="32" t="s">
        <v>4336</v>
      </c>
    </row>
    <row r="63" ht="350">
      <c r="A63" s="1" t="s">
        <v>231</v>
      </c>
      <c r="E63" s="27" t="s">
        <v>3797</v>
      </c>
    </row>
    <row r="64">
      <c r="A64" s="1" t="s">
        <v>221</v>
      </c>
      <c r="B64" s="1">
        <v>14</v>
      </c>
      <c r="C64" s="26" t="s">
        <v>3404</v>
      </c>
      <c r="D64" t="s">
        <v>4164</v>
      </c>
      <c r="E64" s="27" t="s">
        <v>3405</v>
      </c>
      <c r="F64" s="28" t="s">
        <v>254</v>
      </c>
      <c r="G64" s="29">
        <v>373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4337</v>
      </c>
    </row>
    <row r="66" ht="39">
      <c r="A66" s="1" t="s">
        <v>229</v>
      </c>
      <c r="E66" s="32" t="s">
        <v>4338</v>
      </c>
    </row>
    <row r="67" ht="212.5">
      <c r="A67" s="1" t="s">
        <v>231</v>
      </c>
      <c r="E67" s="27" t="s">
        <v>3407</v>
      </c>
    </row>
    <row r="68">
      <c r="A68" s="1" t="s">
        <v>221</v>
      </c>
      <c r="B68" s="1">
        <v>15</v>
      </c>
      <c r="C68" s="26" t="s">
        <v>3404</v>
      </c>
      <c r="D68" t="s">
        <v>4167</v>
      </c>
      <c r="E68" s="27" t="s">
        <v>3405</v>
      </c>
      <c r="F68" s="28" t="s">
        <v>254</v>
      </c>
      <c r="G68" s="29">
        <v>34.200000000000003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4339</v>
      </c>
    </row>
    <row r="70" ht="65">
      <c r="A70" s="1" t="s">
        <v>229</v>
      </c>
      <c r="E70" s="32" t="s">
        <v>4340</v>
      </c>
    </row>
    <row r="71" ht="212.5">
      <c r="A71" s="1" t="s">
        <v>231</v>
      </c>
      <c r="E71" s="27" t="s">
        <v>3407</v>
      </c>
    </row>
    <row r="72">
      <c r="A72" s="1" t="s">
        <v>221</v>
      </c>
      <c r="B72" s="1">
        <v>16</v>
      </c>
      <c r="C72" s="26" t="s">
        <v>4056</v>
      </c>
      <c r="D72" t="s">
        <v>252</v>
      </c>
      <c r="E72" s="27" t="s">
        <v>4057</v>
      </c>
      <c r="F72" s="28" t="s">
        <v>254</v>
      </c>
      <c r="G72" s="29">
        <v>111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4058</v>
      </c>
    </row>
    <row r="74" ht="26">
      <c r="A74" s="1" t="s">
        <v>229</v>
      </c>
      <c r="E74" s="32" t="s">
        <v>4341</v>
      </c>
    </row>
    <row r="75" ht="212.5">
      <c r="A75" s="1" t="s">
        <v>231</v>
      </c>
      <c r="E75" s="27" t="s">
        <v>3407</v>
      </c>
    </row>
    <row r="76">
      <c r="A76" s="1" t="s">
        <v>221</v>
      </c>
      <c r="B76" s="1">
        <v>17</v>
      </c>
      <c r="C76" s="26" t="s">
        <v>263</v>
      </c>
      <c r="D76" t="s">
        <v>252</v>
      </c>
      <c r="E76" s="27" t="s">
        <v>264</v>
      </c>
      <c r="F76" s="28" t="s">
        <v>254</v>
      </c>
      <c r="G76" s="29">
        <v>113.48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52">
      <c r="A78" s="1" t="s">
        <v>229</v>
      </c>
      <c r="E78" s="32" t="s">
        <v>4342</v>
      </c>
    </row>
    <row r="79" ht="250">
      <c r="A79" s="1" t="s">
        <v>231</v>
      </c>
      <c r="E79" s="27" t="s">
        <v>266</v>
      </c>
    </row>
    <row r="80">
      <c r="A80" s="1" t="s">
        <v>221</v>
      </c>
      <c r="B80" s="1">
        <v>18</v>
      </c>
      <c r="C80" s="26" t="s">
        <v>3409</v>
      </c>
      <c r="D80" t="s">
        <v>4164</v>
      </c>
      <c r="E80" s="27" t="s">
        <v>3410</v>
      </c>
      <c r="F80" s="28" t="s">
        <v>254</v>
      </c>
      <c r="G80" s="29">
        <v>9.5999999999999996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4343</v>
      </c>
    </row>
    <row r="82" ht="26">
      <c r="A82" s="1" t="s">
        <v>229</v>
      </c>
      <c r="E82" s="32" t="s">
        <v>4344</v>
      </c>
    </row>
    <row r="83" ht="325">
      <c r="A83" s="1" t="s">
        <v>231</v>
      </c>
      <c r="E83" s="27" t="s">
        <v>3412</v>
      </c>
    </row>
    <row r="84">
      <c r="A84" s="1" t="s">
        <v>221</v>
      </c>
      <c r="B84" s="1">
        <v>19</v>
      </c>
      <c r="C84" s="26" t="s">
        <v>3409</v>
      </c>
      <c r="D84" t="s">
        <v>4167</v>
      </c>
      <c r="E84" s="27" t="s">
        <v>3410</v>
      </c>
      <c r="F84" s="28" t="s">
        <v>254</v>
      </c>
      <c r="G84" s="29">
        <v>45.468000000000004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4345</v>
      </c>
    </row>
    <row r="86" ht="26">
      <c r="A86" s="1" t="s">
        <v>229</v>
      </c>
      <c r="E86" s="32" t="s">
        <v>4346</v>
      </c>
    </row>
    <row r="87" ht="325">
      <c r="A87" s="1" t="s">
        <v>231</v>
      </c>
      <c r="E87" s="27" t="s">
        <v>3412</v>
      </c>
    </row>
    <row r="88">
      <c r="A88" s="1" t="s">
        <v>221</v>
      </c>
      <c r="B88" s="1">
        <v>20</v>
      </c>
      <c r="C88" s="26" t="s">
        <v>2944</v>
      </c>
      <c r="D88" t="s">
        <v>252</v>
      </c>
      <c r="E88" s="27" t="s">
        <v>2945</v>
      </c>
      <c r="F88" s="28" t="s">
        <v>903</v>
      </c>
      <c r="G88" s="29">
        <v>370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26">
      <c r="A90" s="1" t="s">
        <v>229</v>
      </c>
      <c r="E90" s="32" t="s">
        <v>4347</v>
      </c>
    </row>
    <row r="91" ht="50">
      <c r="A91" s="1" t="s">
        <v>231</v>
      </c>
      <c r="E91" s="27" t="s">
        <v>2947</v>
      </c>
    </row>
    <row r="92">
      <c r="A92" s="1" t="s">
        <v>221</v>
      </c>
      <c r="B92" s="1">
        <v>21</v>
      </c>
      <c r="C92" s="26" t="s">
        <v>3802</v>
      </c>
      <c r="D92" t="s">
        <v>252</v>
      </c>
      <c r="E92" s="27" t="s">
        <v>3803</v>
      </c>
      <c r="F92" s="28" t="s">
        <v>254</v>
      </c>
      <c r="G92" s="29">
        <v>72.599999999999994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26">
      <c r="A94" s="1" t="s">
        <v>229</v>
      </c>
      <c r="E94" s="32" t="s">
        <v>4348</v>
      </c>
    </row>
    <row r="95" ht="37.5">
      <c r="A95" s="1" t="s">
        <v>231</v>
      </c>
      <c r="E95" s="27" t="s">
        <v>3804</v>
      </c>
    </row>
    <row r="96">
      <c r="A96" s="1" t="s">
        <v>221</v>
      </c>
      <c r="B96" s="1">
        <v>22</v>
      </c>
      <c r="C96" s="26" t="s">
        <v>3805</v>
      </c>
      <c r="D96" t="s">
        <v>252</v>
      </c>
      <c r="E96" s="27" t="s">
        <v>3806</v>
      </c>
      <c r="F96" s="28" t="s">
        <v>903</v>
      </c>
      <c r="G96" s="29">
        <v>484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">
      <c r="A98" s="1" t="s">
        <v>229</v>
      </c>
      <c r="E98" s="32" t="s">
        <v>4349</v>
      </c>
    </row>
    <row r="99" ht="62.5">
      <c r="A99" s="1" t="s">
        <v>231</v>
      </c>
      <c r="E99" s="27" t="s">
        <v>3808</v>
      </c>
    </row>
    <row r="100" ht="13">
      <c r="A100" s="1" t="s">
        <v>218</v>
      </c>
      <c r="C100" s="22" t="s">
        <v>975</v>
      </c>
      <c r="E100" s="23" t="s">
        <v>2952</v>
      </c>
      <c r="L100" s="24">
        <f>SUMIFS(L101:L112,A101:A112,"P")</f>
        <v>0</v>
      </c>
      <c r="M100" s="24">
        <f>SUMIFS(M101:M112,A101:A112,"P")</f>
        <v>0</v>
      </c>
      <c r="N100" s="25"/>
    </row>
    <row r="101">
      <c r="A101" s="1" t="s">
        <v>221</v>
      </c>
      <c r="B101" s="1">
        <v>23</v>
      </c>
      <c r="C101" s="26" t="s">
        <v>4350</v>
      </c>
      <c r="D101" t="s">
        <v>252</v>
      </c>
      <c r="E101" s="27" t="s">
        <v>4351</v>
      </c>
      <c r="F101" s="28" t="s">
        <v>903</v>
      </c>
      <c r="G101" s="29">
        <v>83.400000000000006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26">
      <c r="A103" s="1" t="s">
        <v>229</v>
      </c>
      <c r="E103" s="32" t="s">
        <v>4352</v>
      </c>
    </row>
    <row r="104" ht="125">
      <c r="A104" s="1" t="s">
        <v>231</v>
      </c>
      <c r="E104" s="27" t="s">
        <v>4353</v>
      </c>
    </row>
    <row r="105">
      <c r="A105" s="1" t="s">
        <v>221</v>
      </c>
      <c r="B105" s="1">
        <v>24</v>
      </c>
      <c r="C105" s="26" t="s">
        <v>2970</v>
      </c>
      <c r="D105" t="s">
        <v>252</v>
      </c>
      <c r="E105" s="27" t="s">
        <v>2971</v>
      </c>
      <c r="F105" s="28" t="s">
        <v>254</v>
      </c>
      <c r="G105" s="29">
        <v>48.375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26">
      <c r="A107" s="1" t="s">
        <v>229</v>
      </c>
      <c r="E107" s="32" t="s">
        <v>4354</v>
      </c>
    </row>
    <row r="108" ht="75">
      <c r="A108" s="1" t="s">
        <v>231</v>
      </c>
      <c r="E108" s="27" t="s">
        <v>2973</v>
      </c>
    </row>
    <row r="109">
      <c r="A109" s="1" t="s">
        <v>221</v>
      </c>
      <c r="B109" s="1">
        <v>25</v>
      </c>
      <c r="C109" s="26" t="s">
        <v>4355</v>
      </c>
      <c r="D109" t="s">
        <v>252</v>
      </c>
      <c r="E109" s="27" t="s">
        <v>4199</v>
      </c>
      <c r="F109" s="28" t="s">
        <v>271</v>
      </c>
      <c r="G109" s="29">
        <v>1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226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 ht="37.5">
      <c r="A110" s="1" t="s">
        <v>227</v>
      </c>
      <c r="E110" s="27" t="s">
        <v>4356</v>
      </c>
    </row>
    <row r="111" ht="26">
      <c r="A111" s="1" t="s">
        <v>229</v>
      </c>
      <c r="E111" s="32" t="s">
        <v>4357</v>
      </c>
    </row>
    <row r="112" ht="225">
      <c r="A112" s="1" t="s">
        <v>231</v>
      </c>
      <c r="E112" s="27" t="s">
        <v>4202</v>
      </c>
    </row>
    <row r="113" ht="13">
      <c r="A113" s="1" t="s">
        <v>218</v>
      </c>
      <c r="C113" s="22" t="s">
        <v>1220</v>
      </c>
      <c r="E113" s="23" t="s">
        <v>2985</v>
      </c>
      <c r="L113" s="24">
        <f>SUMIFS(L114:L117,A114:A117,"P")</f>
        <v>0</v>
      </c>
      <c r="M113" s="24">
        <f>SUMIFS(M114:M117,A114:A117,"P")</f>
        <v>0</v>
      </c>
      <c r="N113" s="25"/>
    </row>
    <row r="114">
      <c r="A114" s="1" t="s">
        <v>221</v>
      </c>
      <c r="B114" s="1">
        <v>26</v>
      </c>
      <c r="C114" s="26" t="s">
        <v>4358</v>
      </c>
      <c r="D114" t="s">
        <v>252</v>
      </c>
      <c r="E114" s="27" t="s">
        <v>4359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226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4360</v>
      </c>
    </row>
    <row r="116" ht="26">
      <c r="A116" s="1" t="s">
        <v>229</v>
      </c>
      <c r="E116" s="32" t="s">
        <v>4361</v>
      </c>
    </row>
    <row r="117" ht="25">
      <c r="A117" s="1" t="s">
        <v>231</v>
      </c>
      <c r="E117" s="27" t="s">
        <v>4362</v>
      </c>
    </row>
    <row r="118" ht="13">
      <c r="A118" s="1" t="s">
        <v>218</v>
      </c>
      <c r="C118" s="22" t="s">
        <v>2707</v>
      </c>
      <c r="E118" s="23" t="s">
        <v>3003</v>
      </c>
      <c r="L118" s="24">
        <f>SUMIFS(L119:L126,A119:A126,"P")</f>
        <v>0</v>
      </c>
      <c r="M118" s="24">
        <f>SUMIFS(M119:M126,A119:A126,"P")</f>
        <v>0</v>
      </c>
      <c r="N118" s="25"/>
    </row>
    <row r="119">
      <c r="A119" s="1" t="s">
        <v>221</v>
      </c>
      <c r="B119" s="1">
        <v>27</v>
      </c>
      <c r="C119" s="26" t="s">
        <v>3443</v>
      </c>
      <c r="D119" t="s">
        <v>252</v>
      </c>
      <c r="E119" s="27" t="s">
        <v>3444</v>
      </c>
      <c r="F119" s="28" t="s">
        <v>254</v>
      </c>
      <c r="G119" s="29">
        <v>6.6740000000000004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52">
      <c r="A121" s="1" t="s">
        <v>229</v>
      </c>
      <c r="E121" s="32" t="s">
        <v>4363</v>
      </c>
    </row>
    <row r="122" ht="75">
      <c r="A122" s="1" t="s">
        <v>231</v>
      </c>
      <c r="E122" s="27" t="s">
        <v>2289</v>
      </c>
    </row>
    <row r="123">
      <c r="A123" s="1" t="s">
        <v>221</v>
      </c>
      <c r="B123" s="1">
        <v>28</v>
      </c>
      <c r="C123" s="26" t="s">
        <v>4364</v>
      </c>
      <c r="D123" t="s">
        <v>252</v>
      </c>
      <c r="E123" s="27" t="s">
        <v>4365</v>
      </c>
      <c r="F123" s="28" t="s">
        <v>254</v>
      </c>
      <c r="G123" s="29">
        <v>12.167999999999999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226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26">
      <c r="A125" s="1" t="s">
        <v>229</v>
      </c>
      <c r="E125" s="32" t="s">
        <v>4366</v>
      </c>
    </row>
    <row r="126" ht="50">
      <c r="A126" s="1" t="s">
        <v>231</v>
      </c>
      <c r="E126" s="27" t="s">
        <v>4367</v>
      </c>
    </row>
    <row r="127" ht="13">
      <c r="A127" s="1" t="s">
        <v>218</v>
      </c>
      <c r="C127" s="22" t="s">
        <v>2790</v>
      </c>
      <c r="E127" s="23" t="s">
        <v>2791</v>
      </c>
      <c r="L127" s="24">
        <f>SUMIFS(L128:L155,A128:A155,"P")</f>
        <v>0</v>
      </c>
      <c r="M127" s="24">
        <f>SUMIFS(M128:M155,A128:A155,"P")</f>
        <v>0</v>
      </c>
      <c r="N127" s="25"/>
    </row>
    <row r="128">
      <c r="A128" s="1" t="s">
        <v>221</v>
      </c>
      <c r="B128" s="1">
        <v>29</v>
      </c>
      <c r="C128" s="26" t="s">
        <v>3036</v>
      </c>
      <c r="D128" t="s">
        <v>252</v>
      </c>
      <c r="E128" s="27" t="s">
        <v>3037</v>
      </c>
      <c r="F128" s="28" t="s">
        <v>254</v>
      </c>
      <c r="G128" s="29">
        <v>71.400000000000006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65">
      <c r="A130" s="1" t="s">
        <v>229</v>
      </c>
      <c r="E130" s="32" t="s">
        <v>4368</v>
      </c>
    </row>
    <row r="131" ht="75">
      <c r="A131" s="1" t="s">
        <v>231</v>
      </c>
      <c r="E131" s="27" t="s">
        <v>2851</v>
      </c>
    </row>
    <row r="132">
      <c r="A132" s="1" t="s">
        <v>221</v>
      </c>
      <c r="B132" s="1">
        <v>30</v>
      </c>
      <c r="C132" s="26" t="s">
        <v>3172</v>
      </c>
      <c r="D132" t="s">
        <v>252</v>
      </c>
      <c r="E132" s="27" t="s">
        <v>3173</v>
      </c>
      <c r="F132" s="28" t="s">
        <v>903</v>
      </c>
      <c r="G132" s="29">
        <v>210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255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26">
      <c r="A134" s="1" t="s">
        <v>229</v>
      </c>
      <c r="E134" s="32" t="s">
        <v>4369</v>
      </c>
    </row>
    <row r="135" ht="162.5">
      <c r="A135" s="1" t="s">
        <v>231</v>
      </c>
      <c r="E135" s="27" t="s">
        <v>3175</v>
      </c>
    </row>
    <row r="136">
      <c r="A136" s="1" t="s">
        <v>221</v>
      </c>
      <c r="B136" s="1">
        <v>31</v>
      </c>
      <c r="C136" s="26" t="s">
        <v>3176</v>
      </c>
      <c r="D136" t="s">
        <v>252</v>
      </c>
      <c r="E136" s="27" t="s">
        <v>3177</v>
      </c>
      <c r="F136" s="28" t="s">
        <v>903</v>
      </c>
      <c r="G136" s="29">
        <v>103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255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252</v>
      </c>
    </row>
    <row r="138" ht="26">
      <c r="A138" s="1" t="s">
        <v>229</v>
      </c>
      <c r="E138" s="32" t="s">
        <v>4370</v>
      </c>
    </row>
    <row r="139" ht="162.5">
      <c r="A139" s="1" t="s">
        <v>231</v>
      </c>
      <c r="E139" s="27" t="s">
        <v>3175</v>
      </c>
    </row>
    <row r="140">
      <c r="A140" s="1" t="s">
        <v>221</v>
      </c>
      <c r="B140" s="1">
        <v>32</v>
      </c>
      <c r="C140" s="26" t="s">
        <v>4219</v>
      </c>
      <c r="D140" t="s">
        <v>252</v>
      </c>
      <c r="E140" s="27" t="s">
        <v>4220</v>
      </c>
      <c r="F140" s="28" t="s">
        <v>903</v>
      </c>
      <c r="G140" s="29">
        <v>25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255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252</v>
      </c>
    </row>
    <row r="142" ht="26">
      <c r="A142" s="1" t="s">
        <v>229</v>
      </c>
      <c r="E142" s="32" t="s">
        <v>4371</v>
      </c>
    </row>
    <row r="143" ht="162.5">
      <c r="A143" s="1" t="s">
        <v>231</v>
      </c>
      <c r="E143" s="27" t="s">
        <v>3175</v>
      </c>
    </row>
    <row r="144">
      <c r="A144" s="1" t="s">
        <v>221</v>
      </c>
      <c r="B144" s="1">
        <v>33</v>
      </c>
      <c r="C144" s="26" t="s">
        <v>4222</v>
      </c>
      <c r="D144" t="s">
        <v>252</v>
      </c>
      <c r="E144" s="27" t="s">
        <v>4223</v>
      </c>
      <c r="F144" s="28" t="s">
        <v>903</v>
      </c>
      <c r="G144" s="29">
        <v>22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26">
      <c r="A146" s="1" t="s">
        <v>229</v>
      </c>
      <c r="E146" s="32" t="s">
        <v>4372</v>
      </c>
    </row>
    <row r="147" ht="162.5">
      <c r="A147" s="1" t="s">
        <v>231</v>
      </c>
      <c r="E147" s="27" t="s">
        <v>3175</v>
      </c>
    </row>
    <row r="148" ht="25">
      <c r="A148" s="1" t="s">
        <v>221</v>
      </c>
      <c r="B148" s="1">
        <v>34</v>
      </c>
      <c r="C148" s="26" t="s">
        <v>3179</v>
      </c>
      <c r="D148" t="s">
        <v>252</v>
      </c>
      <c r="E148" s="27" t="s">
        <v>3180</v>
      </c>
      <c r="F148" s="28" t="s">
        <v>903</v>
      </c>
      <c r="G148" s="29">
        <v>4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26">
      <c r="A150" s="1" t="s">
        <v>229</v>
      </c>
      <c r="E150" s="32" t="s">
        <v>4373</v>
      </c>
    </row>
    <row r="151" ht="162.5">
      <c r="A151" s="1" t="s">
        <v>231</v>
      </c>
      <c r="E151" s="27" t="s">
        <v>3175</v>
      </c>
    </row>
    <row r="152" ht="25">
      <c r="A152" s="1" t="s">
        <v>221</v>
      </c>
      <c r="B152" s="1">
        <v>35</v>
      </c>
      <c r="C152" s="26" t="s">
        <v>3337</v>
      </c>
      <c r="D152" t="s">
        <v>252</v>
      </c>
      <c r="E152" s="27" t="s">
        <v>3338</v>
      </c>
      <c r="F152" s="28" t="s">
        <v>903</v>
      </c>
      <c r="G152" s="29">
        <v>10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26">
      <c r="A154" s="1" t="s">
        <v>229</v>
      </c>
      <c r="E154" s="32" t="s">
        <v>4374</v>
      </c>
    </row>
    <row r="155" ht="162.5">
      <c r="A155" s="1" t="s">
        <v>231</v>
      </c>
      <c r="E155" s="27" t="s">
        <v>3175</v>
      </c>
    </row>
    <row r="156" ht="13">
      <c r="A156" s="1" t="s">
        <v>218</v>
      </c>
      <c r="C156" s="22" t="s">
        <v>3044</v>
      </c>
      <c r="E156" s="23" t="s">
        <v>3045</v>
      </c>
      <c r="L156" s="24">
        <f>SUMIFS(L157:L184,A157:A184,"P")</f>
        <v>0</v>
      </c>
      <c r="M156" s="24">
        <f>SUMIFS(M157:M184,A157:A184,"P")</f>
        <v>0</v>
      </c>
      <c r="N156" s="25"/>
    </row>
    <row r="157">
      <c r="A157" s="1" t="s">
        <v>221</v>
      </c>
      <c r="B157" s="1">
        <v>36</v>
      </c>
      <c r="C157" s="26" t="s">
        <v>3046</v>
      </c>
      <c r="D157" t="s">
        <v>252</v>
      </c>
      <c r="E157" s="27" t="s">
        <v>3047</v>
      </c>
      <c r="F157" s="28" t="s">
        <v>260</v>
      </c>
      <c r="G157" s="29">
        <v>6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4103</v>
      </c>
    </row>
    <row r="159" ht="26">
      <c r="A159" s="1" t="s">
        <v>229</v>
      </c>
      <c r="E159" s="32" t="s">
        <v>4375</v>
      </c>
    </row>
    <row r="160" ht="250">
      <c r="A160" s="1" t="s">
        <v>231</v>
      </c>
      <c r="E160" s="27" t="s">
        <v>3049</v>
      </c>
    </row>
    <row r="161">
      <c r="A161" s="1" t="s">
        <v>221</v>
      </c>
      <c r="B161" s="1">
        <v>37</v>
      </c>
      <c r="C161" s="26" t="s">
        <v>3739</v>
      </c>
      <c r="D161" t="s">
        <v>252</v>
      </c>
      <c r="E161" s="27" t="s">
        <v>3740</v>
      </c>
      <c r="F161" s="28" t="s">
        <v>260</v>
      </c>
      <c r="G161" s="29">
        <v>18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255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 ht="26">
      <c r="A163" s="1" t="s">
        <v>229</v>
      </c>
      <c r="E163" s="32" t="s">
        <v>4376</v>
      </c>
    </row>
    <row r="164" ht="250">
      <c r="A164" s="1" t="s">
        <v>231</v>
      </c>
      <c r="E164" s="27" t="s">
        <v>3049</v>
      </c>
    </row>
    <row r="165">
      <c r="A165" s="1" t="s">
        <v>221</v>
      </c>
      <c r="B165" s="1">
        <v>38</v>
      </c>
      <c r="C165" s="26" t="s">
        <v>3839</v>
      </c>
      <c r="D165" t="s">
        <v>252</v>
      </c>
      <c r="E165" s="27" t="s">
        <v>3840</v>
      </c>
      <c r="F165" s="28" t="s">
        <v>271</v>
      </c>
      <c r="G165" s="29">
        <v>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 ht="26">
      <c r="A167" s="1" t="s">
        <v>229</v>
      </c>
      <c r="E167" s="32" t="s">
        <v>4194</v>
      </c>
    </row>
    <row r="168" ht="112.5">
      <c r="A168" s="1" t="s">
        <v>231</v>
      </c>
      <c r="E168" s="27" t="s">
        <v>3063</v>
      </c>
    </row>
    <row r="169">
      <c r="A169" s="1" t="s">
        <v>221</v>
      </c>
      <c r="B169" s="1">
        <v>39</v>
      </c>
      <c r="C169" s="26" t="s">
        <v>4105</v>
      </c>
      <c r="D169" t="s">
        <v>252</v>
      </c>
      <c r="E169" s="27" t="s">
        <v>4106</v>
      </c>
      <c r="F169" s="28" t="s">
        <v>271</v>
      </c>
      <c r="G169" s="29">
        <v>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 ht="26">
      <c r="A171" s="1" t="s">
        <v>229</v>
      </c>
      <c r="E171" s="32" t="s">
        <v>4194</v>
      </c>
    </row>
    <row r="172" ht="62.5">
      <c r="A172" s="1" t="s">
        <v>231</v>
      </c>
      <c r="E172" s="27" t="s">
        <v>4108</v>
      </c>
    </row>
    <row r="173">
      <c r="A173" s="1" t="s">
        <v>221</v>
      </c>
      <c r="B173" s="1">
        <v>40</v>
      </c>
      <c r="C173" s="26" t="s">
        <v>3844</v>
      </c>
      <c r="D173" t="s">
        <v>252</v>
      </c>
      <c r="E173" s="27" t="s">
        <v>3845</v>
      </c>
      <c r="F173" s="28" t="s">
        <v>260</v>
      </c>
      <c r="G173" s="29">
        <v>6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252</v>
      </c>
    </row>
    <row r="175" ht="26">
      <c r="A175" s="1" t="s">
        <v>229</v>
      </c>
      <c r="E175" s="32" t="s">
        <v>4377</v>
      </c>
    </row>
    <row r="176" ht="100">
      <c r="A176" s="1" t="s">
        <v>231</v>
      </c>
      <c r="E176" s="27" t="s">
        <v>3846</v>
      </c>
    </row>
    <row r="177">
      <c r="A177" s="1" t="s">
        <v>221</v>
      </c>
      <c r="B177" s="1">
        <v>41</v>
      </c>
      <c r="C177" s="26" t="s">
        <v>4227</v>
      </c>
      <c r="D177" t="s">
        <v>252</v>
      </c>
      <c r="E177" s="27" t="s">
        <v>4228</v>
      </c>
      <c r="F177" s="28" t="s">
        <v>260</v>
      </c>
      <c r="G177" s="29">
        <v>18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252</v>
      </c>
    </row>
    <row r="179" ht="26">
      <c r="A179" s="1" t="s">
        <v>229</v>
      </c>
      <c r="E179" s="32" t="s">
        <v>4378</v>
      </c>
    </row>
    <row r="180" ht="100">
      <c r="A180" s="1" t="s">
        <v>231</v>
      </c>
      <c r="E180" s="27" t="s">
        <v>3846</v>
      </c>
    </row>
    <row r="181">
      <c r="A181" s="1" t="s">
        <v>221</v>
      </c>
      <c r="B181" s="1">
        <v>42</v>
      </c>
      <c r="C181" s="26" t="s">
        <v>3849</v>
      </c>
      <c r="D181" t="s">
        <v>252</v>
      </c>
      <c r="E181" s="27" t="s">
        <v>3850</v>
      </c>
      <c r="F181" s="28" t="s">
        <v>260</v>
      </c>
      <c r="G181" s="29">
        <v>24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252</v>
      </c>
    </row>
    <row r="183" ht="26">
      <c r="A183" s="1" t="s">
        <v>229</v>
      </c>
      <c r="E183" s="32" t="s">
        <v>4379</v>
      </c>
    </row>
    <row r="184" ht="75">
      <c r="A184" s="1" t="s">
        <v>231</v>
      </c>
      <c r="E184" s="27" t="s">
        <v>3852</v>
      </c>
    </row>
    <row r="185" ht="13">
      <c r="A185" s="1" t="s">
        <v>218</v>
      </c>
      <c r="C185" s="22" t="s">
        <v>2852</v>
      </c>
      <c r="E185" s="23" t="s">
        <v>2853</v>
      </c>
      <c r="L185" s="24">
        <f>SUMIFS(L186:L213,A186:A213,"P")</f>
        <v>0</v>
      </c>
      <c r="M185" s="24">
        <f>SUMIFS(M186:M213,A186:A213,"P")</f>
        <v>0</v>
      </c>
      <c r="N185" s="25"/>
    </row>
    <row r="186">
      <c r="A186" s="1" t="s">
        <v>221</v>
      </c>
      <c r="B186" s="1">
        <v>43</v>
      </c>
      <c r="C186" s="26" t="s">
        <v>4306</v>
      </c>
      <c r="D186" t="s">
        <v>252</v>
      </c>
      <c r="E186" s="27" t="s">
        <v>4307</v>
      </c>
      <c r="F186" s="28" t="s">
        <v>271</v>
      </c>
      <c r="G186" s="29">
        <v>2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4149</v>
      </c>
    </row>
    <row r="188" ht="26">
      <c r="A188" s="1" t="s">
        <v>229</v>
      </c>
      <c r="E188" s="32" t="s">
        <v>4313</v>
      </c>
    </row>
    <row r="189" ht="50">
      <c r="A189" s="1" t="s">
        <v>231</v>
      </c>
      <c r="E189" s="27" t="s">
        <v>4309</v>
      </c>
    </row>
    <row r="190">
      <c r="A190" s="1" t="s">
        <v>221</v>
      </c>
      <c r="B190" s="1">
        <v>44</v>
      </c>
      <c r="C190" s="26" t="s">
        <v>4311</v>
      </c>
      <c r="D190" t="s">
        <v>252</v>
      </c>
      <c r="E190" s="27" t="s">
        <v>4312</v>
      </c>
      <c r="F190" s="28" t="s">
        <v>271</v>
      </c>
      <c r="G190" s="29">
        <v>1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4149</v>
      </c>
    </row>
    <row r="192" ht="26">
      <c r="A192" s="1" t="s">
        <v>229</v>
      </c>
      <c r="E192" s="32" t="s">
        <v>4194</v>
      </c>
    </row>
    <row r="193" ht="50">
      <c r="A193" s="1" t="s">
        <v>231</v>
      </c>
      <c r="E193" s="27" t="s">
        <v>4309</v>
      </c>
    </row>
    <row r="194">
      <c r="A194" s="1" t="s">
        <v>221</v>
      </c>
      <c r="B194" s="1">
        <v>45</v>
      </c>
      <c r="C194" s="26" t="s">
        <v>4241</v>
      </c>
      <c r="D194" t="s">
        <v>252</v>
      </c>
      <c r="E194" s="27" t="s">
        <v>4242</v>
      </c>
      <c r="F194" s="28" t="s">
        <v>260</v>
      </c>
      <c r="G194" s="29">
        <v>133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">
      <c r="A196" s="1" t="s">
        <v>229</v>
      </c>
      <c r="E196" s="32" t="s">
        <v>4380</v>
      </c>
    </row>
    <row r="197" ht="75">
      <c r="A197" s="1" t="s">
        <v>231</v>
      </c>
      <c r="E197" s="27" t="s">
        <v>3195</v>
      </c>
    </row>
    <row r="198">
      <c r="A198" s="1" t="s">
        <v>221</v>
      </c>
      <c r="B198" s="1">
        <v>46</v>
      </c>
      <c r="C198" s="26" t="s">
        <v>3761</v>
      </c>
      <c r="D198" t="s">
        <v>252</v>
      </c>
      <c r="E198" s="27" t="s">
        <v>3762</v>
      </c>
      <c r="F198" s="28" t="s">
        <v>225</v>
      </c>
      <c r="G198" s="29">
        <v>0.040000000000000001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4149</v>
      </c>
    </row>
    <row r="200" ht="26">
      <c r="A200" s="1" t="s">
        <v>229</v>
      </c>
      <c r="E200" s="32" t="s">
        <v>4381</v>
      </c>
    </row>
    <row r="201" ht="112.5">
      <c r="A201" s="1" t="s">
        <v>231</v>
      </c>
      <c r="E201" s="27" t="s">
        <v>3764</v>
      </c>
    </row>
    <row r="202">
      <c r="A202" s="1" t="s">
        <v>221</v>
      </c>
      <c r="B202" s="1">
        <v>47</v>
      </c>
      <c r="C202" s="26" t="s">
        <v>4382</v>
      </c>
      <c r="D202" t="s">
        <v>252</v>
      </c>
      <c r="E202" s="27" t="s">
        <v>4383</v>
      </c>
      <c r="F202" s="28" t="s">
        <v>271</v>
      </c>
      <c r="G202" s="29">
        <v>2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226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4384</v>
      </c>
    </row>
    <row r="204" ht="26">
      <c r="A204" s="1" t="s">
        <v>229</v>
      </c>
      <c r="E204" s="32" t="s">
        <v>4385</v>
      </c>
    </row>
    <row r="205" ht="75">
      <c r="A205" s="1" t="s">
        <v>231</v>
      </c>
      <c r="E205" s="27" t="s">
        <v>4386</v>
      </c>
    </row>
    <row r="206">
      <c r="A206" s="1" t="s">
        <v>221</v>
      </c>
      <c r="B206" s="1">
        <v>48</v>
      </c>
      <c r="C206" s="26" t="s">
        <v>4387</v>
      </c>
      <c r="D206" t="s">
        <v>252</v>
      </c>
      <c r="E206" s="27" t="s">
        <v>4388</v>
      </c>
      <c r="F206" s="28" t="s">
        <v>271</v>
      </c>
      <c r="G206" s="29">
        <v>11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226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4389</v>
      </c>
    </row>
    <row r="208" ht="26">
      <c r="A208" s="1" t="s">
        <v>229</v>
      </c>
      <c r="E208" s="32" t="s">
        <v>4390</v>
      </c>
    </row>
    <row r="209" ht="75">
      <c r="A209" s="1" t="s">
        <v>231</v>
      </c>
      <c r="E209" s="27" t="s">
        <v>4391</v>
      </c>
    </row>
    <row r="210">
      <c r="A210" s="1" t="s">
        <v>221</v>
      </c>
      <c r="B210" s="1">
        <v>49</v>
      </c>
      <c r="C210" s="26" t="s">
        <v>4392</v>
      </c>
      <c r="D210" t="s">
        <v>252</v>
      </c>
      <c r="E210" s="27" t="s">
        <v>4393</v>
      </c>
      <c r="F210" s="28" t="s">
        <v>271</v>
      </c>
      <c r="G210" s="29">
        <v>3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226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4394</v>
      </c>
    </row>
    <row r="212" ht="26">
      <c r="A212" s="1" t="s">
        <v>229</v>
      </c>
      <c r="E212" s="32" t="s">
        <v>4395</v>
      </c>
    </row>
    <row r="213" ht="75">
      <c r="A213" s="1" t="s">
        <v>231</v>
      </c>
      <c r="E213" s="27" t="s">
        <v>4391</v>
      </c>
    </row>
    <row r="214" ht="13">
      <c r="A214" s="1" t="s">
        <v>218</v>
      </c>
      <c r="C214" s="22" t="s">
        <v>3525</v>
      </c>
      <c r="E214" s="23" t="s">
        <v>3526</v>
      </c>
      <c r="L214" s="24">
        <f>SUMIFS(L215:L230,A215:A230,"P")</f>
        <v>0</v>
      </c>
      <c r="M214" s="24">
        <f>SUMIFS(M215:M230,A215:A230,"P")</f>
        <v>0</v>
      </c>
      <c r="N214" s="25"/>
    </row>
    <row r="215" ht="37.5">
      <c r="A215" s="1" t="s">
        <v>221</v>
      </c>
      <c r="B215" s="1">
        <v>50</v>
      </c>
      <c r="C215" s="26" t="s">
        <v>222</v>
      </c>
      <c r="D215" t="s">
        <v>223</v>
      </c>
      <c r="E215" s="27" t="s">
        <v>224</v>
      </c>
      <c r="F215" s="28" t="s">
        <v>225</v>
      </c>
      <c r="G215" s="29">
        <v>674.96000000000004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226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228</v>
      </c>
    </row>
    <row r="217" ht="65">
      <c r="A217" s="1" t="s">
        <v>229</v>
      </c>
      <c r="E217" s="32" t="s">
        <v>4396</v>
      </c>
    </row>
    <row r="218" ht="87.5">
      <c r="A218" s="1" t="s">
        <v>231</v>
      </c>
      <c r="E218" s="27" t="s">
        <v>232</v>
      </c>
    </row>
    <row r="219" ht="37.5">
      <c r="A219" s="1" t="s">
        <v>221</v>
      </c>
      <c r="B219" s="1">
        <v>51</v>
      </c>
      <c r="C219" s="26" t="s">
        <v>3234</v>
      </c>
      <c r="D219" t="s">
        <v>3235</v>
      </c>
      <c r="E219" s="27" t="s">
        <v>3236</v>
      </c>
      <c r="F219" s="28" t="s">
        <v>225</v>
      </c>
      <c r="G219" s="29">
        <v>61.75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226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228</v>
      </c>
    </row>
    <row r="221" ht="26">
      <c r="A221" s="1" t="s">
        <v>229</v>
      </c>
      <c r="E221" s="32" t="s">
        <v>4397</v>
      </c>
    </row>
    <row r="222" ht="87.5">
      <c r="A222" s="1" t="s">
        <v>231</v>
      </c>
      <c r="E222" s="27" t="s">
        <v>232</v>
      </c>
    </row>
    <row r="223" ht="37.5">
      <c r="A223" s="1" t="s">
        <v>221</v>
      </c>
      <c r="B223" s="1">
        <v>52</v>
      </c>
      <c r="C223" s="26" t="s">
        <v>233</v>
      </c>
      <c r="D223" t="s">
        <v>234</v>
      </c>
      <c r="E223" s="27" t="s">
        <v>235</v>
      </c>
      <c r="F223" s="28" t="s">
        <v>225</v>
      </c>
      <c r="G223" s="29">
        <v>15.69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226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228</v>
      </c>
    </row>
    <row r="225" ht="52">
      <c r="A225" s="1" t="s">
        <v>229</v>
      </c>
      <c r="E225" s="32" t="s">
        <v>4398</v>
      </c>
    </row>
    <row r="226" ht="87.5">
      <c r="A226" s="1" t="s">
        <v>231</v>
      </c>
      <c r="E226" s="27" t="s">
        <v>232</v>
      </c>
    </row>
    <row r="227" ht="25">
      <c r="A227" s="1" t="s">
        <v>221</v>
      </c>
      <c r="B227" s="1">
        <v>53</v>
      </c>
      <c r="C227" s="26" t="s">
        <v>3612</v>
      </c>
      <c r="D227" t="s">
        <v>3613</v>
      </c>
      <c r="E227" s="27" t="s">
        <v>3614</v>
      </c>
      <c r="F227" s="28" t="s">
        <v>225</v>
      </c>
      <c r="G227" s="29">
        <v>144.02000000000001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226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228</v>
      </c>
    </row>
    <row r="229" ht="26">
      <c r="A229" s="1" t="s">
        <v>229</v>
      </c>
      <c r="E229" s="32" t="s">
        <v>4399</v>
      </c>
    </row>
    <row r="230" ht="87.5">
      <c r="A230" s="1" t="s">
        <v>231</v>
      </c>
      <c r="E230" s="27" t="s">
        <v>232</v>
      </c>
    </row>
    <row r="231" ht="13">
      <c r="A231" s="1" t="s">
        <v>4322</v>
      </c>
      <c r="C231" s="22" t="s">
        <v>4400</v>
      </c>
      <c r="E231" s="23" t="s">
        <v>4401</v>
      </c>
      <c r="L231" s="24">
        <f>L232</f>
        <v>0</v>
      </c>
      <c r="M231" s="24">
        <f>M232</f>
        <v>0</v>
      </c>
      <c r="N231" s="25"/>
    </row>
    <row r="232" ht="13">
      <c r="A232" s="1" t="s">
        <v>218</v>
      </c>
      <c r="C232" s="22" t="s">
        <v>2852</v>
      </c>
      <c r="E232" s="23" t="s">
        <v>2853</v>
      </c>
      <c r="L232" s="24">
        <f>SUMIFS(L233:L236,A233:A236,"P")</f>
        <v>0</v>
      </c>
      <c r="M232" s="24">
        <f>SUMIFS(M233:M236,A233:A236,"P")</f>
        <v>0</v>
      </c>
      <c r="N232" s="25"/>
    </row>
    <row r="233">
      <c r="A233" s="1" t="s">
        <v>221</v>
      </c>
      <c r="B233" s="1">
        <v>1</v>
      </c>
      <c r="C233" s="26" t="s">
        <v>4402</v>
      </c>
      <c r="D233" t="s">
        <v>252</v>
      </c>
      <c r="E233" s="27" t="s">
        <v>4403</v>
      </c>
      <c r="F233" s="28" t="s">
        <v>271</v>
      </c>
      <c r="G233" s="29">
        <v>2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4384</v>
      </c>
    </row>
    <row r="235" ht="26">
      <c r="A235" s="1" t="s">
        <v>229</v>
      </c>
      <c r="E235" s="32" t="s">
        <v>4385</v>
      </c>
    </row>
    <row r="236" ht="112.5">
      <c r="A236" s="1" t="s">
        <v>231</v>
      </c>
      <c r="E236" s="27" t="s">
        <v>4404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144</v>
      </c>
      <c r="M3" s="20">
        <f>Rekapitulace!C76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144</v>
      </c>
      <c r="D4" s="1"/>
      <c r="E4" s="17" t="s">
        <v>145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COUNTIFS(L8:L166,"=0",A8:A166,"P")+COUNTIFS(L8:L166,"",A8:A166,"P")+SUM(Q8:Q166)</f>
        <v>0</v>
      </c>
    </row>
    <row r="8" ht="13">
      <c r="A8" s="1" t="s">
        <v>216</v>
      </c>
      <c r="C8" s="22" t="s">
        <v>4405</v>
      </c>
      <c r="E8" s="23" t="s">
        <v>147</v>
      </c>
      <c r="L8" s="24">
        <f>L9+L14+L31+L80+L93+L110+L143+L156+L161</f>
        <v>0</v>
      </c>
      <c r="M8" s="24">
        <f>M9+M14+M31+M80+M93+M110+M143+M156+M161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>
      <c r="A10" s="1" t="s">
        <v>221</v>
      </c>
      <c r="B10" s="1">
        <v>1</v>
      </c>
      <c r="C10" s="26" t="s">
        <v>4406</v>
      </c>
      <c r="D10" t="s">
        <v>3392</v>
      </c>
      <c r="E10" s="27" t="s">
        <v>3396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4407</v>
      </c>
    </row>
    <row r="13">
      <c r="A13" s="1" t="s">
        <v>231</v>
      </c>
      <c r="E13" s="27" t="s">
        <v>910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SUMIFS(L15:L30,A15:A30,"P")</f>
        <v>0</v>
      </c>
      <c r="M14" s="24">
        <f>SUMIFS(M15:M30,A15:A30,"P")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3398</v>
      </c>
      <c r="E15" s="27" t="s">
        <v>820</v>
      </c>
      <c r="F15" s="28" t="s">
        <v>254</v>
      </c>
      <c r="G15" s="29">
        <v>7564.3209999999999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195">
      <c r="A17" s="1" t="s">
        <v>229</v>
      </c>
      <c r="E17" s="32" t="s">
        <v>4408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4409</v>
      </c>
      <c r="D19" t="s">
        <v>3398</v>
      </c>
      <c r="E19" s="27" t="s">
        <v>4410</v>
      </c>
      <c r="F19" s="28" t="s">
        <v>260</v>
      </c>
      <c r="G19" s="29">
        <v>91.079999999999998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39">
      <c r="A21" s="1" t="s">
        <v>229</v>
      </c>
      <c r="E21" s="32" t="s">
        <v>4411</v>
      </c>
    </row>
    <row r="22" ht="75">
      <c r="A22" s="1" t="s">
        <v>231</v>
      </c>
      <c r="E22" s="27" t="s">
        <v>262</v>
      </c>
    </row>
    <row r="23">
      <c r="A23" s="1" t="s">
        <v>221</v>
      </c>
      <c r="B23" s="1">
        <v>4</v>
      </c>
      <c r="C23" s="26" t="s">
        <v>2940</v>
      </c>
      <c r="D23" t="s">
        <v>3398</v>
      </c>
      <c r="E23" s="27" t="s">
        <v>2941</v>
      </c>
      <c r="F23" s="28" t="s">
        <v>254</v>
      </c>
      <c r="G23" s="29">
        <v>5884.165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65">
      <c r="A25" s="1" t="s">
        <v>229</v>
      </c>
      <c r="E25" s="32" t="s">
        <v>4412</v>
      </c>
    </row>
    <row r="26" ht="250">
      <c r="A26" s="1" t="s">
        <v>231</v>
      </c>
      <c r="E26" s="27" t="s">
        <v>2943</v>
      </c>
    </row>
    <row r="27">
      <c r="A27" s="1" t="s">
        <v>221</v>
      </c>
      <c r="B27" s="1">
        <v>5</v>
      </c>
      <c r="C27" s="26" t="s">
        <v>3409</v>
      </c>
      <c r="D27" t="s">
        <v>3398</v>
      </c>
      <c r="E27" s="27" t="s">
        <v>3410</v>
      </c>
      <c r="F27" s="28" t="s">
        <v>254</v>
      </c>
      <c r="G27" s="29">
        <v>683.89200000000005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65">
      <c r="A29" s="1" t="s">
        <v>229</v>
      </c>
      <c r="E29" s="32" t="s">
        <v>4413</v>
      </c>
    </row>
    <row r="30" ht="325">
      <c r="A30" s="1" t="s">
        <v>231</v>
      </c>
      <c r="E30" s="27" t="s">
        <v>3412</v>
      </c>
    </row>
    <row r="31" ht="13">
      <c r="A31" s="1" t="s">
        <v>218</v>
      </c>
      <c r="C31" s="22" t="s">
        <v>975</v>
      </c>
      <c r="E31" s="23" t="s">
        <v>2952</v>
      </c>
      <c r="L31" s="24">
        <f>SUMIFS(L32:L79,A32:A79,"P")</f>
        <v>0</v>
      </c>
      <c r="M31" s="24">
        <f>SUMIFS(M32:M79,A32:A79,"P")</f>
        <v>0</v>
      </c>
      <c r="N31" s="25"/>
    </row>
    <row r="32">
      <c r="A32" s="1" t="s">
        <v>221</v>
      </c>
      <c r="B32" s="1">
        <v>6</v>
      </c>
      <c r="C32" s="26" t="s">
        <v>4414</v>
      </c>
      <c r="D32" t="s">
        <v>3398</v>
      </c>
      <c r="E32" s="27" t="s">
        <v>4415</v>
      </c>
      <c r="F32" s="28" t="s">
        <v>254</v>
      </c>
      <c r="G32" s="29">
        <v>63.679000000000002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65">
      <c r="A34" s="1" t="s">
        <v>229</v>
      </c>
      <c r="E34" s="32" t="s">
        <v>4416</v>
      </c>
    </row>
    <row r="35" ht="75">
      <c r="A35" s="1" t="s">
        <v>231</v>
      </c>
      <c r="E35" s="27" t="s">
        <v>4279</v>
      </c>
    </row>
    <row r="36">
      <c r="A36" s="1" t="s">
        <v>221</v>
      </c>
      <c r="B36" s="1">
        <v>7</v>
      </c>
      <c r="C36" s="26" t="s">
        <v>4417</v>
      </c>
      <c r="D36" t="s">
        <v>3398</v>
      </c>
      <c r="E36" s="27" t="s">
        <v>4418</v>
      </c>
      <c r="F36" s="28" t="s">
        <v>254</v>
      </c>
      <c r="G36" s="29">
        <v>40.5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">
      <c r="A38" s="1" t="s">
        <v>229</v>
      </c>
      <c r="E38" s="32" t="s">
        <v>4419</v>
      </c>
    </row>
    <row r="39" ht="409.5">
      <c r="A39" s="1" t="s">
        <v>231</v>
      </c>
      <c r="E39" s="27" t="s">
        <v>4420</v>
      </c>
    </row>
    <row r="40">
      <c r="A40" s="1" t="s">
        <v>221</v>
      </c>
      <c r="B40" s="1">
        <v>8</v>
      </c>
      <c r="C40" s="26" t="s">
        <v>4421</v>
      </c>
      <c r="D40" t="s">
        <v>3398</v>
      </c>
      <c r="E40" s="27" t="s">
        <v>4422</v>
      </c>
      <c r="F40" s="28" t="s">
        <v>225</v>
      </c>
      <c r="G40" s="29">
        <v>606.89099999999996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234">
      <c r="A42" s="1" t="s">
        <v>229</v>
      </c>
      <c r="E42" s="32" t="s">
        <v>4423</v>
      </c>
    </row>
    <row r="43" ht="112.5">
      <c r="A43" s="1" t="s">
        <v>231</v>
      </c>
      <c r="E43" s="27" t="s">
        <v>4424</v>
      </c>
    </row>
    <row r="44">
      <c r="A44" s="1" t="s">
        <v>221</v>
      </c>
      <c r="B44" s="1">
        <v>9</v>
      </c>
      <c r="C44" s="26" t="s">
        <v>4425</v>
      </c>
      <c r="D44" t="s">
        <v>3398</v>
      </c>
      <c r="E44" s="27" t="s">
        <v>4426</v>
      </c>
      <c r="F44" s="28" t="s">
        <v>260</v>
      </c>
      <c r="G44" s="29">
        <v>928.20000000000005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52">
      <c r="A46" s="1" t="s">
        <v>229</v>
      </c>
      <c r="E46" s="32" t="s">
        <v>4427</v>
      </c>
    </row>
    <row r="47" ht="100">
      <c r="A47" s="1" t="s">
        <v>231</v>
      </c>
      <c r="E47" s="27" t="s">
        <v>4428</v>
      </c>
    </row>
    <row r="48">
      <c r="A48" s="1" t="s">
        <v>221</v>
      </c>
      <c r="B48" s="1">
        <v>10</v>
      </c>
      <c r="C48" s="26" t="s">
        <v>4429</v>
      </c>
      <c r="D48" t="s">
        <v>3398</v>
      </c>
      <c r="E48" s="27" t="s">
        <v>4430</v>
      </c>
      <c r="F48" s="28" t="s">
        <v>260</v>
      </c>
      <c r="G48" s="29">
        <v>1001.88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4431</v>
      </c>
    </row>
    <row r="51" ht="112.5">
      <c r="A51" s="1" t="s">
        <v>231</v>
      </c>
      <c r="E51" s="27" t="s">
        <v>4432</v>
      </c>
    </row>
    <row r="52">
      <c r="A52" s="1" t="s">
        <v>221</v>
      </c>
      <c r="B52" s="1">
        <v>11</v>
      </c>
      <c r="C52" s="26" t="s">
        <v>4433</v>
      </c>
      <c r="D52" t="s">
        <v>3398</v>
      </c>
      <c r="E52" s="27" t="s">
        <v>4434</v>
      </c>
      <c r="F52" s="28" t="s">
        <v>903</v>
      </c>
      <c r="G52" s="29">
        <v>54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4435</v>
      </c>
    </row>
    <row r="55" ht="362.5">
      <c r="A55" s="1" t="s">
        <v>231</v>
      </c>
      <c r="E55" s="27" t="s">
        <v>4436</v>
      </c>
    </row>
    <row r="56">
      <c r="A56" s="1" t="s">
        <v>221</v>
      </c>
      <c r="B56" s="1">
        <v>12</v>
      </c>
      <c r="C56" s="26" t="s">
        <v>4437</v>
      </c>
      <c r="D56" t="s">
        <v>3398</v>
      </c>
      <c r="E56" s="27" t="s">
        <v>4438</v>
      </c>
      <c r="F56" s="28" t="s">
        <v>903</v>
      </c>
      <c r="G56" s="29">
        <v>54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4439</v>
      </c>
    </row>
    <row r="59" ht="50">
      <c r="A59" s="1" t="s">
        <v>231</v>
      </c>
      <c r="E59" s="27" t="s">
        <v>4440</v>
      </c>
    </row>
    <row r="60">
      <c r="A60" s="1" t="s">
        <v>221</v>
      </c>
      <c r="B60" s="1">
        <v>13</v>
      </c>
      <c r="C60" s="26" t="s">
        <v>4441</v>
      </c>
      <c r="D60" t="s">
        <v>3398</v>
      </c>
      <c r="E60" s="27" t="s">
        <v>4442</v>
      </c>
      <c r="F60" s="28" t="s">
        <v>260</v>
      </c>
      <c r="G60" s="29">
        <v>928.20000000000005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4443</v>
      </c>
    </row>
    <row r="63" ht="87.5">
      <c r="A63" s="1" t="s">
        <v>231</v>
      </c>
      <c r="E63" s="27" t="s">
        <v>3420</v>
      </c>
    </row>
    <row r="64">
      <c r="A64" s="1" t="s">
        <v>221</v>
      </c>
      <c r="B64" s="1">
        <v>14</v>
      </c>
      <c r="C64" s="26" t="s">
        <v>4444</v>
      </c>
      <c r="D64" t="s">
        <v>3398</v>
      </c>
      <c r="E64" s="27" t="s">
        <v>4445</v>
      </c>
      <c r="F64" s="28" t="s">
        <v>260</v>
      </c>
      <c r="G64" s="29">
        <v>528.86400000000003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78">
      <c r="A66" s="1" t="s">
        <v>229</v>
      </c>
      <c r="E66" s="32" t="s">
        <v>4446</v>
      </c>
    </row>
    <row r="67" ht="212.5">
      <c r="A67" s="1" t="s">
        <v>231</v>
      </c>
      <c r="E67" s="27" t="s">
        <v>4447</v>
      </c>
    </row>
    <row r="68">
      <c r="A68" s="1" t="s">
        <v>221</v>
      </c>
      <c r="B68" s="1">
        <v>15</v>
      </c>
      <c r="C68" s="26" t="s">
        <v>3627</v>
      </c>
      <c r="D68" t="s">
        <v>3398</v>
      </c>
      <c r="E68" s="27" t="s">
        <v>3628</v>
      </c>
      <c r="F68" s="28" t="s">
        <v>254</v>
      </c>
      <c r="G68" s="29">
        <v>11.84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4448</v>
      </c>
    </row>
    <row r="71" ht="100">
      <c r="A71" s="1" t="s">
        <v>231</v>
      </c>
      <c r="E71" s="27" t="s">
        <v>3424</v>
      </c>
    </row>
    <row r="72">
      <c r="A72" s="1" t="s">
        <v>221</v>
      </c>
      <c r="B72" s="1">
        <v>16</v>
      </c>
      <c r="C72" s="26" t="s">
        <v>3429</v>
      </c>
      <c r="D72" t="s">
        <v>3398</v>
      </c>
      <c r="E72" s="27" t="s">
        <v>3430</v>
      </c>
      <c r="F72" s="28" t="s">
        <v>254</v>
      </c>
      <c r="G72" s="29">
        <v>78.394999999999996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78">
      <c r="A74" s="1" t="s">
        <v>229</v>
      </c>
      <c r="E74" s="32" t="s">
        <v>4449</v>
      </c>
    </row>
    <row r="75" ht="375">
      <c r="A75" s="1" t="s">
        <v>231</v>
      </c>
      <c r="E75" s="27" t="s">
        <v>3432</v>
      </c>
    </row>
    <row r="76">
      <c r="A76" s="1" t="s">
        <v>221</v>
      </c>
      <c r="B76" s="1">
        <v>17</v>
      </c>
      <c r="C76" s="26" t="s">
        <v>3433</v>
      </c>
      <c r="D76" t="s">
        <v>3398</v>
      </c>
      <c r="E76" s="27" t="s">
        <v>3434</v>
      </c>
      <c r="F76" s="28" t="s">
        <v>225</v>
      </c>
      <c r="G76" s="29">
        <v>1.96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4450</v>
      </c>
    </row>
    <row r="79" ht="300">
      <c r="A79" s="1" t="s">
        <v>231</v>
      </c>
      <c r="E79" s="27" t="s">
        <v>3436</v>
      </c>
    </row>
    <row r="80" ht="13">
      <c r="A80" s="1" t="s">
        <v>218</v>
      </c>
      <c r="C80" s="22" t="s">
        <v>1220</v>
      </c>
      <c r="E80" s="23" t="s">
        <v>2985</v>
      </c>
      <c r="L80" s="24">
        <f>SUMIFS(L81:L92,A81:A92,"P")</f>
        <v>0</v>
      </c>
      <c r="M80" s="24">
        <f>SUMIFS(M81:M92,A81:A92,"P")</f>
        <v>0</v>
      </c>
      <c r="N80" s="25"/>
    </row>
    <row r="81">
      <c r="A81" s="1" t="s">
        <v>221</v>
      </c>
      <c r="B81" s="1">
        <v>18</v>
      </c>
      <c r="C81" s="26" t="s">
        <v>3565</v>
      </c>
      <c r="D81" t="s">
        <v>3398</v>
      </c>
      <c r="E81" s="27" t="s">
        <v>3566</v>
      </c>
      <c r="F81" s="28" t="s">
        <v>254</v>
      </c>
      <c r="G81" s="29">
        <v>212.46000000000001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39">
      <c r="A83" s="1" t="s">
        <v>229</v>
      </c>
      <c r="E83" s="32" t="s">
        <v>4451</v>
      </c>
    </row>
    <row r="84" ht="362.5">
      <c r="A84" s="1" t="s">
        <v>231</v>
      </c>
      <c r="E84" s="27" t="s">
        <v>2980</v>
      </c>
    </row>
    <row r="85">
      <c r="A85" s="1" t="s">
        <v>221</v>
      </c>
      <c r="B85" s="1">
        <v>19</v>
      </c>
      <c r="C85" s="26" t="s">
        <v>4452</v>
      </c>
      <c r="D85" t="s">
        <v>3398</v>
      </c>
      <c r="E85" s="27" t="s">
        <v>4453</v>
      </c>
      <c r="F85" s="28" t="s">
        <v>260</v>
      </c>
      <c r="G85" s="29">
        <v>3168.8000000000002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65">
      <c r="A87" s="1" t="s">
        <v>229</v>
      </c>
      <c r="E87" s="32" t="s">
        <v>4454</v>
      </c>
    </row>
    <row r="88" ht="75">
      <c r="A88" s="1" t="s">
        <v>231</v>
      </c>
      <c r="E88" s="27" t="s">
        <v>4455</v>
      </c>
    </row>
    <row r="89">
      <c r="A89" s="1" t="s">
        <v>221</v>
      </c>
      <c r="B89" s="1">
        <v>20</v>
      </c>
      <c r="C89" s="26" t="s">
        <v>4456</v>
      </c>
      <c r="D89" t="s">
        <v>3398</v>
      </c>
      <c r="E89" s="27" t="s">
        <v>4457</v>
      </c>
      <c r="F89" s="28" t="s">
        <v>225</v>
      </c>
      <c r="G89" s="29">
        <v>41.695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">
      <c r="A91" s="1" t="s">
        <v>229</v>
      </c>
      <c r="E91" s="32" t="s">
        <v>4458</v>
      </c>
    </row>
    <row r="92" ht="287.5">
      <c r="A92" s="1" t="s">
        <v>231</v>
      </c>
      <c r="E92" s="27" t="s">
        <v>3151</v>
      </c>
    </row>
    <row r="93" ht="13">
      <c r="A93" s="1" t="s">
        <v>218</v>
      </c>
      <c r="C93" s="22" t="s">
        <v>2707</v>
      </c>
      <c r="E93" s="23" t="s">
        <v>3003</v>
      </c>
      <c r="L93" s="24">
        <f>SUMIFS(L94:L109,A94:A109,"P")</f>
        <v>0</v>
      </c>
      <c r="M93" s="24">
        <f>SUMIFS(M94:M109,A94:A109,"P")</f>
        <v>0</v>
      </c>
      <c r="N93" s="25"/>
    </row>
    <row r="94">
      <c r="A94" s="1" t="s">
        <v>221</v>
      </c>
      <c r="B94" s="1">
        <v>21</v>
      </c>
      <c r="C94" s="26" t="s">
        <v>3004</v>
      </c>
      <c r="D94" t="s">
        <v>3398</v>
      </c>
      <c r="E94" s="27" t="s">
        <v>3005</v>
      </c>
      <c r="F94" s="28" t="s">
        <v>254</v>
      </c>
      <c r="G94" s="29">
        <v>43.32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52">
      <c r="A96" s="1" t="s">
        <v>229</v>
      </c>
      <c r="E96" s="32" t="s">
        <v>4459</v>
      </c>
    </row>
    <row r="97" ht="362.5">
      <c r="A97" s="1" t="s">
        <v>231</v>
      </c>
      <c r="E97" s="27" t="s">
        <v>1335</v>
      </c>
    </row>
    <row r="98">
      <c r="A98" s="1" t="s">
        <v>221</v>
      </c>
      <c r="B98" s="1">
        <v>22</v>
      </c>
      <c r="C98" s="26" t="s">
        <v>3437</v>
      </c>
      <c r="D98" t="s">
        <v>3398</v>
      </c>
      <c r="E98" s="27" t="s">
        <v>3438</v>
      </c>
      <c r="F98" s="28" t="s">
        <v>254</v>
      </c>
      <c r="G98" s="29">
        <v>24.600999999999999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39">
      <c r="A100" s="1" t="s">
        <v>229</v>
      </c>
      <c r="E100" s="32" t="s">
        <v>4460</v>
      </c>
    </row>
    <row r="101" ht="362.5">
      <c r="A101" s="1" t="s">
        <v>231</v>
      </c>
      <c r="E101" s="27" t="s">
        <v>1335</v>
      </c>
    </row>
    <row r="102">
      <c r="A102" s="1" t="s">
        <v>221</v>
      </c>
      <c r="B102" s="1">
        <v>23</v>
      </c>
      <c r="C102" s="26" t="s">
        <v>3443</v>
      </c>
      <c r="D102" t="s">
        <v>3398</v>
      </c>
      <c r="E102" s="27" t="s">
        <v>3444</v>
      </c>
      <c r="F102" s="28" t="s">
        <v>254</v>
      </c>
      <c r="G102" s="29">
        <v>84.780000000000001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65">
      <c r="A104" s="1" t="s">
        <v>229</v>
      </c>
      <c r="E104" s="32" t="s">
        <v>4461</v>
      </c>
    </row>
    <row r="105" ht="75">
      <c r="A105" s="1" t="s">
        <v>231</v>
      </c>
      <c r="E105" s="27" t="s">
        <v>2289</v>
      </c>
    </row>
    <row r="106">
      <c r="A106" s="1" t="s">
        <v>221</v>
      </c>
      <c r="B106" s="1">
        <v>24</v>
      </c>
      <c r="C106" s="26" t="s">
        <v>4462</v>
      </c>
      <c r="D106" t="s">
        <v>3398</v>
      </c>
      <c r="E106" s="27" t="s">
        <v>4463</v>
      </c>
      <c r="F106" s="28" t="s">
        <v>254</v>
      </c>
      <c r="G106" s="29">
        <v>44.573999999999998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65">
      <c r="A108" s="1" t="s">
        <v>229</v>
      </c>
      <c r="E108" s="32" t="s">
        <v>4464</v>
      </c>
    </row>
    <row r="109" ht="362.5">
      <c r="A109" s="1" t="s">
        <v>231</v>
      </c>
      <c r="E109" s="27" t="s">
        <v>1335</v>
      </c>
    </row>
    <row r="110" ht="13">
      <c r="A110" s="1" t="s">
        <v>218</v>
      </c>
      <c r="C110" s="22" t="s">
        <v>267</v>
      </c>
      <c r="E110" s="23" t="s">
        <v>268</v>
      </c>
      <c r="L110" s="24">
        <f>SUMIFS(L111:L142,A111:A142,"P")</f>
        <v>0</v>
      </c>
      <c r="M110" s="24">
        <f>SUMIFS(M111:M142,A111:A142,"P")</f>
        <v>0</v>
      </c>
      <c r="N110" s="25"/>
    </row>
    <row r="111" ht="25">
      <c r="A111" s="1" t="s">
        <v>221</v>
      </c>
      <c r="B111" s="1">
        <v>25</v>
      </c>
      <c r="C111" s="26" t="s">
        <v>4465</v>
      </c>
      <c r="D111" t="s">
        <v>3398</v>
      </c>
      <c r="E111" s="27" t="s">
        <v>4466</v>
      </c>
      <c r="F111" s="28" t="s">
        <v>271</v>
      </c>
      <c r="G111" s="29">
        <v>43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78">
      <c r="A113" s="1" t="s">
        <v>229</v>
      </c>
      <c r="E113" s="32" t="s">
        <v>4467</v>
      </c>
    </row>
    <row r="114" ht="125">
      <c r="A114" s="1" t="s">
        <v>231</v>
      </c>
      <c r="E114" s="27" t="s">
        <v>4468</v>
      </c>
    </row>
    <row r="115" ht="25">
      <c r="A115" s="1" t="s">
        <v>221</v>
      </c>
      <c r="B115" s="1">
        <v>26</v>
      </c>
      <c r="C115" s="26" t="s">
        <v>4469</v>
      </c>
      <c r="D115" t="s">
        <v>3398</v>
      </c>
      <c r="E115" s="27" t="s">
        <v>4470</v>
      </c>
      <c r="F115" s="28" t="s">
        <v>260</v>
      </c>
      <c r="G115" s="29">
        <v>51.299999999999997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52">
      <c r="A117" s="1" t="s">
        <v>229</v>
      </c>
      <c r="E117" s="32" t="s">
        <v>4471</v>
      </c>
    </row>
    <row r="118" ht="125">
      <c r="A118" s="1" t="s">
        <v>231</v>
      </c>
      <c r="E118" s="27" t="s">
        <v>1719</v>
      </c>
    </row>
    <row r="119">
      <c r="A119" s="1" t="s">
        <v>221</v>
      </c>
      <c r="B119" s="1">
        <v>27</v>
      </c>
      <c r="C119" s="26" t="s">
        <v>2531</v>
      </c>
      <c r="D119" t="s">
        <v>3398</v>
      </c>
      <c r="E119" s="27" t="s">
        <v>2532</v>
      </c>
      <c r="F119" s="28" t="s">
        <v>903</v>
      </c>
      <c r="G119" s="29">
        <v>1.968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52">
      <c r="A121" s="1" t="s">
        <v>229</v>
      </c>
      <c r="E121" s="32" t="s">
        <v>4472</v>
      </c>
    </row>
    <row r="122" ht="37.5">
      <c r="A122" s="1" t="s">
        <v>231</v>
      </c>
      <c r="E122" s="27" t="s">
        <v>1253</v>
      </c>
    </row>
    <row r="123">
      <c r="A123" s="1" t="s">
        <v>221</v>
      </c>
      <c r="B123" s="1">
        <v>28</v>
      </c>
      <c r="C123" s="26" t="s">
        <v>3477</v>
      </c>
      <c r="D123" t="s">
        <v>3398</v>
      </c>
      <c r="E123" s="27" t="s">
        <v>3478</v>
      </c>
      <c r="F123" s="28" t="s">
        <v>903</v>
      </c>
      <c r="G123" s="29">
        <v>459.774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65">
      <c r="A125" s="1" t="s">
        <v>229</v>
      </c>
      <c r="E125" s="32" t="s">
        <v>4473</v>
      </c>
    </row>
    <row r="126" ht="212.5">
      <c r="A126" s="1" t="s">
        <v>231</v>
      </c>
      <c r="E126" s="27" t="s">
        <v>3480</v>
      </c>
    </row>
    <row r="127">
      <c r="A127" s="1" t="s">
        <v>221</v>
      </c>
      <c r="B127" s="1">
        <v>29</v>
      </c>
      <c r="C127" s="26" t="s">
        <v>4474</v>
      </c>
      <c r="D127" t="s">
        <v>3398</v>
      </c>
      <c r="E127" s="27" t="s">
        <v>4475</v>
      </c>
      <c r="F127" s="28" t="s">
        <v>903</v>
      </c>
      <c r="G127" s="29">
        <v>45.409999999999997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52">
      <c r="A129" s="1" t="s">
        <v>229</v>
      </c>
      <c r="E129" s="32" t="s">
        <v>4476</v>
      </c>
    </row>
    <row r="130" ht="62.5">
      <c r="A130" s="1" t="s">
        <v>231</v>
      </c>
      <c r="E130" s="27" t="s">
        <v>3487</v>
      </c>
    </row>
    <row r="131">
      <c r="A131" s="1" t="s">
        <v>221</v>
      </c>
      <c r="B131" s="1">
        <v>30</v>
      </c>
      <c r="C131" s="26" t="s">
        <v>3484</v>
      </c>
      <c r="D131" t="s">
        <v>3398</v>
      </c>
      <c r="E131" s="27" t="s">
        <v>3485</v>
      </c>
      <c r="F131" s="28" t="s">
        <v>903</v>
      </c>
      <c r="G131" s="29">
        <v>1822.556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104">
      <c r="A133" s="1" t="s">
        <v>229</v>
      </c>
      <c r="E133" s="32" t="s">
        <v>4477</v>
      </c>
    </row>
    <row r="134" ht="62.5">
      <c r="A134" s="1" t="s">
        <v>231</v>
      </c>
      <c r="E134" s="27" t="s">
        <v>3487</v>
      </c>
    </row>
    <row r="135">
      <c r="A135" s="1" t="s">
        <v>221</v>
      </c>
      <c r="B135" s="1">
        <v>31</v>
      </c>
      <c r="C135" s="26" t="s">
        <v>4478</v>
      </c>
      <c r="D135" t="s">
        <v>3398</v>
      </c>
      <c r="E135" s="27" t="s">
        <v>4479</v>
      </c>
      <c r="F135" s="28" t="s">
        <v>271</v>
      </c>
      <c r="G135" s="29">
        <v>2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252</v>
      </c>
    </row>
    <row r="137" ht="39">
      <c r="A137" s="1" t="s">
        <v>229</v>
      </c>
      <c r="E137" s="32" t="s">
        <v>4480</v>
      </c>
    </row>
    <row r="138" ht="187.5">
      <c r="A138" s="1" t="s">
        <v>231</v>
      </c>
      <c r="E138" s="27" t="s">
        <v>3833</v>
      </c>
    </row>
    <row r="139">
      <c r="A139" s="1" t="s">
        <v>221</v>
      </c>
      <c r="B139" s="1">
        <v>32</v>
      </c>
      <c r="C139" s="26" t="s">
        <v>288</v>
      </c>
      <c r="D139" t="s">
        <v>3398</v>
      </c>
      <c r="E139" s="27" t="s">
        <v>289</v>
      </c>
      <c r="F139" s="28" t="s">
        <v>260</v>
      </c>
      <c r="G139" s="29">
        <v>930.64999999999998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252</v>
      </c>
    </row>
    <row r="141" ht="78">
      <c r="A141" s="1" t="s">
        <v>229</v>
      </c>
      <c r="E141" s="32" t="s">
        <v>4481</v>
      </c>
    </row>
    <row r="142" ht="112.5">
      <c r="A142" s="1" t="s">
        <v>231</v>
      </c>
      <c r="E142" s="27" t="s">
        <v>291</v>
      </c>
    </row>
    <row r="143" ht="13">
      <c r="A143" s="1" t="s">
        <v>218</v>
      </c>
      <c r="C143" s="22" t="s">
        <v>3044</v>
      </c>
      <c r="E143" s="23" t="s">
        <v>3045</v>
      </c>
      <c r="L143" s="24">
        <f>SUMIFS(L144:L155,A144:A155,"P")</f>
        <v>0</v>
      </c>
      <c r="M143" s="24">
        <f>SUMIFS(M144:M155,A144:A155,"P")</f>
        <v>0</v>
      </c>
      <c r="N143" s="25"/>
    </row>
    <row r="144">
      <c r="A144" s="1" t="s">
        <v>221</v>
      </c>
      <c r="B144" s="1">
        <v>33</v>
      </c>
      <c r="C144" s="26" t="s">
        <v>4482</v>
      </c>
      <c r="D144" t="s">
        <v>3398</v>
      </c>
      <c r="E144" s="27" t="s">
        <v>4483</v>
      </c>
      <c r="F144" s="28" t="s">
        <v>271</v>
      </c>
      <c r="G144" s="29">
        <v>7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255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252</v>
      </c>
    </row>
    <row r="146" ht="39">
      <c r="A146" s="1" t="s">
        <v>229</v>
      </c>
      <c r="E146" s="32" t="s">
        <v>4484</v>
      </c>
    </row>
    <row r="147" ht="50">
      <c r="A147" s="1" t="s">
        <v>231</v>
      </c>
      <c r="E147" s="27" t="s">
        <v>3074</v>
      </c>
    </row>
    <row r="148">
      <c r="A148" s="1" t="s">
        <v>221</v>
      </c>
      <c r="B148" s="1">
        <v>34</v>
      </c>
      <c r="C148" s="26" t="s">
        <v>4485</v>
      </c>
      <c r="D148" t="s">
        <v>3398</v>
      </c>
      <c r="E148" s="27" t="s">
        <v>4486</v>
      </c>
      <c r="F148" s="28" t="s">
        <v>271</v>
      </c>
      <c r="G148" s="29">
        <v>5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252</v>
      </c>
    </row>
    <row r="150" ht="39">
      <c r="A150" s="1" t="s">
        <v>229</v>
      </c>
      <c r="E150" s="32" t="s">
        <v>4487</v>
      </c>
    </row>
    <row r="151" ht="50">
      <c r="A151" s="1" t="s">
        <v>231</v>
      </c>
      <c r="E151" s="27" t="s">
        <v>3074</v>
      </c>
    </row>
    <row r="152">
      <c r="A152" s="1" t="s">
        <v>221</v>
      </c>
      <c r="B152" s="1">
        <v>35</v>
      </c>
      <c r="C152" s="26" t="s">
        <v>3582</v>
      </c>
      <c r="D152" t="s">
        <v>3398</v>
      </c>
      <c r="E152" s="27" t="s">
        <v>3583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252</v>
      </c>
    </row>
    <row r="154" ht="39">
      <c r="A154" s="1" t="s">
        <v>229</v>
      </c>
      <c r="E154" s="32" t="s">
        <v>4488</v>
      </c>
    </row>
    <row r="155" ht="50">
      <c r="A155" s="1" t="s">
        <v>231</v>
      </c>
      <c r="E155" s="27" t="s">
        <v>3074</v>
      </c>
    </row>
    <row r="156" ht="13">
      <c r="A156" s="1" t="s">
        <v>218</v>
      </c>
      <c r="C156" s="22" t="s">
        <v>2852</v>
      </c>
      <c r="E156" s="23" t="s">
        <v>2853</v>
      </c>
      <c r="L156" s="24">
        <f>SUMIFS(L157:L160,A157:A160,"P")</f>
        <v>0</v>
      </c>
      <c r="M156" s="24">
        <f>SUMIFS(M157:M160,A157:A160,"P")</f>
        <v>0</v>
      </c>
      <c r="N156" s="25"/>
    </row>
    <row r="157">
      <c r="A157" s="1" t="s">
        <v>221</v>
      </c>
      <c r="B157" s="1">
        <v>36</v>
      </c>
      <c r="C157" s="26" t="s">
        <v>4489</v>
      </c>
      <c r="D157" t="s">
        <v>3398</v>
      </c>
      <c r="E157" s="27" t="s">
        <v>4490</v>
      </c>
      <c r="F157" s="28" t="s">
        <v>2672</v>
      </c>
      <c r="G157" s="29">
        <v>4053.5300000000002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252</v>
      </c>
    </row>
    <row r="159" ht="39">
      <c r="A159" s="1" t="s">
        <v>229</v>
      </c>
      <c r="E159" s="32" t="s">
        <v>4491</v>
      </c>
    </row>
    <row r="160" ht="375">
      <c r="A160" s="1" t="s">
        <v>231</v>
      </c>
      <c r="E160" s="27" t="s">
        <v>4492</v>
      </c>
    </row>
    <row r="161" ht="13">
      <c r="A161" s="1" t="s">
        <v>218</v>
      </c>
      <c r="C161" s="22" t="s">
        <v>3525</v>
      </c>
      <c r="E161" s="23" t="s">
        <v>3526</v>
      </c>
      <c r="L161" s="24">
        <f>SUMIFS(L162:L165,A162:A165,"P")</f>
        <v>0</v>
      </c>
      <c r="M161" s="24">
        <f>SUMIFS(M162:M165,A162:A165,"P")</f>
        <v>0</v>
      </c>
      <c r="N161" s="25"/>
    </row>
    <row r="162" ht="37.5">
      <c r="A162" s="1" t="s">
        <v>221</v>
      </c>
      <c r="B162" s="1">
        <v>37</v>
      </c>
      <c r="C162" s="26" t="s">
        <v>222</v>
      </c>
      <c r="D162" t="s">
        <v>223</v>
      </c>
      <c r="E162" s="27" t="s">
        <v>224</v>
      </c>
      <c r="F162" s="28" t="s">
        <v>225</v>
      </c>
      <c r="G162" s="29">
        <v>15128.642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226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228</v>
      </c>
    </row>
    <row r="164" ht="39">
      <c r="A164" s="1" t="s">
        <v>229</v>
      </c>
      <c r="E164" s="32" t="s">
        <v>4493</v>
      </c>
    </row>
    <row r="165" ht="87.5">
      <c r="A165" s="1" t="s">
        <v>231</v>
      </c>
      <c r="E165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COUNTIFS(L8:L621,"=0",A8:A621,"P")+COUNTIFS(L8:L621,"",A8:A621,"P")+SUM(Q8:Q621)</f>
        <v>0</v>
      </c>
    </row>
    <row r="8" ht="13">
      <c r="A8" s="1" t="s">
        <v>216</v>
      </c>
      <c r="C8" s="22" t="s">
        <v>4494</v>
      </c>
      <c r="E8" s="23" t="s">
        <v>151</v>
      </c>
      <c r="L8" s="24">
        <f>L9+L19+L491+L615</f>
        <v>0</v>
      </c>
      <c r="M8" s="24">
        <f>M9+M19+M491+M615</f>
        <v>0</v>
      </c>
      <c r="N8" s="25"/>
    </row>
    <row r="9" ht="13">
      <c r="A9" s="1" t="s">
        <v>4322</v>
      </c>
      <c r="C9" s="22" t="s">
        <v>4495</v>
      </c>
      <c r="E9" s="23" t="s">
        <v>4496</v>
      </c>
      <c r="L9" s="24">
        <f>L10</f>
        <v>0</v>
      </c>
      <c r="M9" s="24">
        <f>M10</f>
        <v>0</v>
      </c>
      <c r="N9" s="25"/>
    </row>
    <row r="10" ht="13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4497</v>
      </c>
      <c r="D11" t="s">
        <v>252</v>
      </c>
      <c r="E11" s="27" t="s">
        <v>4498</v>
      </c>
      <c r="F11" s="28" t="s">
        <v>4499</v>
      </c>
      <c r="G11" s="29">
        <v>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4500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">
      <c r="A13" s="1" t="s">
        <v>229</v>
      </c>
      <c r="E13" s="32" t="s">
        <v>4501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4502</v>
      </c>
      <c r="D15" t="s">
        <v>252</v>
      </c>
      <c r="E15" s="27" t="s">
        <v>4503</v>
      </c>
      <c r="F15" s="28" t="s">
        <v>4499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4500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4501</v>
      </c>
    </row>
    <row r="18">
      <c r="A18" s="1" t="s">
        <v>231</v>
      </c>
      <c r="E18" s="27" t="s">
        <v>252</v>
      </c>
    </row>
    <row r="19" ht="13">
      <c r="A19" s="1" t="s">
        <v>4322</v>
      </c>
      <c r="C19" s="22" t="s">
        <v>4504</v>
      </c>
      <c r="E19" s="23" t="s">
        <v>4505</v>
      </c>
      <c r="L19" s="24">
        <f>L20+L33+L54+L59+L104+L173+L182+L231+L284+L317+L362+L371+L380+L453+L486</f>
        <v>0</v>
      </c>
      <c r="M19" s="24">
        <f>M20+M33+M54+M59+M104+M173+M182+M231+M284+M317+M362+M371+M380+M453+M486</f>
        <v>0</v>
      </c>
      <c r="N19" s="25"/>
    </row>
    <row r="20" ht="13">
      <c r="A20" s="1" t="s">
        <v>218</v>
      </c>
      <c r="C20" s="22" t="s">
        <v>249</v>
      </c>
      <c r="E20" s="23" t="s">
        <v>250</v>
      </c>
      <c r="L20" s="24">
        <f>SUMIFS(L21:L32,A21:A32,"P")</f>
        <v>0</v>
      </c>
      <c r="M20" s="24">
        <f>SUMIFS(M21:M32,A21:A32,"P")</f>
        <v>0</v>
      </c>
      <c r="N20" s="25"/>
    </row>
    <row r="21" ht="25">
      <c r="A21" s="1" t="s">
        <v>221</v>
      </c>
      <c r="B21" s="1">
        <v>1</v>
      </c>
      <c r="C21" s="26" t="s">
        <v>4506</v>
      </c>
      <c r="D21" t="s">
        <v>252</v>
      </c>
      <c r="E21" s="27" t="s">
        <v>4507</v>
      </c>
      <c r="F21" s="28" t="s">
        <v>4508</v>
      </c>
      <c r="G21" s="29">
        <v>65.170000000000002</v>
      </c>
      <c r="H21" s="28">
        <v>0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4500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 ht="13">
      <c r="A23" s="1" t="s">
        <v>229</v>
      </c>
      <c r="E23" s="32" t="s">
        <v>4509</v>
      </c>
    </row>
    <row r="24">
      <c r="A24" s="1" t="s">
        <v>231</v>
      </c>
      <c r="E24" s="27" t="s">
        <v>252</v>
      </c>
    </row>
    <row r="25" ht="25">
      <c r="A25" s="1" t="s">
        <v>221</v>
      </c>
      <c r="B25" s="1">
        <v>2</v>
      </c>
      <c r="C25" s="26" t="s">
        <v>4510</v>
      </c>
      <c r="D25" t="s">
        <v>252</v>
      </c>
      <c r="E25" s="27" t="s">
        <v>4511</v>
      </c>
      <c r="F25" s="28" t="s">
        <v>4512</v>
      </c>
      <c r="G25" s="29">
        <v>1.286</v>
      </c>
      <c r="H25" s="28">
        <v>0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4500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39">
      <c r="A27" s="1" t="s">
        <v>229</v>
      </c>
      <c r="E27" s="32" t="s">
        <v>4513</v>
      </c>
    </row>
    <row r="28">
      <c r="A28" s="1" t="s">
        <v>231</v>
      </c>
      <c r="E28" s="27" t="s">
        <v>252</v>
      </c>
    </row>
    <row r="29" ht="25">
      <c r="A29" s="1" t="s">
        <v>221</v>
      </c>
      <c r="B29" s="1">
        <v>3</v>
      </c>
      <c r="C29" s="26" t="s">
        <v>4514</v>
      </c>
      <c r="D29" t="s">
        <v>252</v>
      </c>
      <c r="E29" s="27" t="s">
        <v>4515</v>
      </c>
      <c r="F29" s="28" t="s">
        <v>4512</v>
      </c>
      <c r="G29" s="29">
        <v>4.0259999999999998</v>
      </c>
      <c r="H29" s="28">
        <v>0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4500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26">
      <c r="A31" s="1" t="s">
        <v>229</v>
      </c>
      <c r="E31" s="32" t="s">
        <v>4516</v>
      </c>
    </row>
    <row r="32">
      <c r="A32" s="1" t="s">
        <v>231</v>
      </c>
      <c r="E32" s="27" t="s">
        <v>252</v>
      </c>
    </row>
    <row r="33" ht="13">
      <c r="A33" s="1" t="s">
        <v>218</v>
      </c>
      <c r="C33" s="22" t="s">
        <v>975</v>
      </c>
      <c r="E33" s="23" t="s">
        <v>4517</v>
      </c>
      <c r="L33" s="24">
        <f>SUMIFS(L34:L53,A34:A53,"P")</f>
        <v>0</v>
      </c>
      <c r="M33" s="24">
        <f>SUMIFS(M34:M53,A34:A53,"P")</f>
        <v>0</v>
      </c>
      <c r="N33" s="25"/>
    </row>
    <row r="34">
      <c r="A34" s="1" t="s">
        <v>221</v>
      </c>
      <c r="B34" s="1">
        <v>4</v>
      </c>
      <c r="C34" s="26" t="s">
        <v>4518</v>
      </c>
      <c r="D34" t="s">
        <v>252</v>
      </c>
      <c r="E34" s="27" t="s">
        <v>4519</v>
      </c>
      <c r="F34" s="28" t="s">
        <v>4512</v>
      </c>
      <c r="G34" s="29">
        <v>3.7690000000000001</v>
      </c>
      <c r="H34" s="28">
        <v>2.1600000000000001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">
      <c r="A36" s="1" t="s">
        <v>229</v>
      </c>
      <c r="E36" s="32" t="s">
        <v>4520</v>
      </c>
    </row>
    <row r="37" ht="25">
      <c r="A37" s="1" t="s">
        <v>231</v>
      </c>
      <c r="E37" s="27" t="s">
        <v>4521</v>
      </c>
    </row>
    <row r="38" ht="25">
      <c r="A38" s="1" t="s">
        <v>221</v>
      </c>
      <c r="B38" s="1">
        <v>5</v>
      </c>
      <c r="C38" s="26" t="s">
        <v>4522</v>
      </c>
      <c r="D38" t="s">
        <v>252</v>
      </c>
      <c r="E38" s="27" t="s">
        <v>4523</v>
      </c>
      <c r="F38" s="28" t="s">
        <v>4512</v>
      </c>
      <c r="G38" s="29">
        <v>0.13500000000000001</v>
      </c>
      <c r="H38" s="28">
        <v>1.98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4500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">
      <c r="A40" s="1" t="s">
        <v>229</v>
      </c>
      <c r="E40" s="32" t="s">
        <v>4524</v>
      </c>
    </row>
    <row r="41">
      <c r="A41" s="1" t="s">
        <v>231</v>
      </c>
      <c r="E41" s="27" t="s">
        <v>252</v>
      </c>
    </row>
    <row r="42">
      <c r="A42" s="1" t="s">
        <v>221</v>
      </c>
      <c r="B42" s="1">
        <v>6</v>
      </c>
      <c r="C42" s="26" t="s">
        <v>4525</v>
      </c>
      <c r="D42" t="s">
        <v>252</v>
      </c>
      <c r="E42" s="27" t="s">
        <v>4526</v>
      </c>
      <c r="F42" s="28" t="s">
        <v>4512</v>
      </c>
      <c r="G42" s="29">
        <v>1.1539999999999999</v>
      </c>
      <c r="H42" s="28">
        <v>2.5018699999999998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4500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4527</v>
      </c>
    </row>
    <row r="45">
      <c r="A45" s="1" t="s">
        <v>231</v>
      </c>
      <c r="E45" s="27" t="s">
        <v>252</v>
      </c>
    </row>
    <row r="46" ht="25">
      <c r="A46" s="1" t="s">
        <v>221</v>
      </c>
      <c r="B46" s="1">
        <v>7</v>
      </c>
      <c r="C46" s="26" t="s">
        <v>4528</v>
      </c>
      <c r="D46" t="s">
        <v>252</v>
      </c>
      <c r="E46" s="27" t="s">
        <v>4529</v>
      </c>
      <c r="F46" s="28" t="s">
        <v>4508</v>
      </c>
      <c r="G46" s="29">
        <v>3.246</v>
      </c>
      <c r="H46" s="28">
        <v>0.73558000000000001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4500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4530</v>
      </c>
    </row>
    <row r="49">
      <c r="A49" s="1" t="s">
        <v>231</v>
      </c>
      <c r="E49" s="27" t="s">
        <v>252</v>
      </c>
    </row>
    <row r="50" ht="37.5">
      <c r="A50" s="1" t="s">
        <v>221</v>
      </c>
      <c r="B50" s="1">
        <v>8</v>
      </c>
      <c r="C50" s="26" t="s">
        <v>4531</v>
      </c>
      <c r="D50" t="s">
        <v>252</v>
      </c>
      <c r="E50" s="27" t="s">
        <v>4532</v>
      </c>
      <c r="F50" s="28" t="s">
        <v>4533</v>
      </c>
      <c r="G50" s="29">
        <v>0.027</v>
      </c>
      <c r="H50" s="28">
        <v>1.0593999999999999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4500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4">
      <c r="A52" s="1" t="s">
        <v>229</v>
      </c>
      <c r="E52" s="32" t="s">
        <v>4534</v>
      </c>
    </row>
    <row r="53">
      <c r="A53" s="1" t="s">
        <v>231</v>
      </c>
      <c r="E53" s="27" t="s">
        <v>252</v>
      </c>
    </row>
    <row r="54" ht="13">
      <c r="A54" s="1" t="s">
        <v>218</v>
      </c>
      <c r="C54" s="22" t="s">
        <v>2707</v>
      </c>
      <c r="E54" s="23" t="s">
        <v>3003</v>
      </c>
      <c r="L54" s="24">
        <f>SUMIFS(L55:L58,A55:A58,"P")</f>
        <v>0</v>
      </c>
      <c r="M54" s="24">
        <f>SUMIFS(M55:M58,A55:A58,"P")</f>
        <v>0</v>
      </c>
      <c r="N54" s="25"/>
    </row>
    <row r="55">
      <c r="A55" s="1" t="s">
        <v>221</v>
      </c>
      <c r="B55" s="1">
        <v>9</v>
      </c>
      <c r="C55" s="26" t="s">
        <v>4535</v>
      </c>
      <c r="D55" t="s">
        <v>252</v>
      </c>
      <c r="E55" s="27" t="s">
        <v>4536</v>
      </c>
      <c r="F55" s="28" t="s">
        <v>4508</v>
      </c>
      <c r="G55" s="29">
        <v>12.763999999999999</v>
      </c>
      <c r="H55" s="28">
        <v>0.37748999999999999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226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26">
      <c r="A57" s="1" t="s">
        <v>229</v>
      </c>
      <c r="E57" s="32" t="s">
        <v>4537</v>
      </c>
    </row>
    <row r="58">
      <c r="A58" s="1" t="s">
        <v>231</v>
      </c>
      <c r="E58" s="27" t="s">
        <v>4538</v>
      </c>
    </row>
    <row r="59" ht="13">
      <c r="A59" s="1" t="s">
        <v>218</v>
      </c>
      <c r="C59" s="22" t="s">
        <v>3182</v>
      </c>
      <c r="E59" s="23" t="s">
        <v>4539</v>
      </c>
      <c r="L59" s="24">
        <f>SUMIFS(L60:L103,A60:A103,"P")</f>
        <v>0</v>
      </c>
      <c r="M59" s="24">
        <f>SUMIFS(M60:M103,A60:A103,"P")</f>
        <v>0</v>
      </c>
      <c r="N59" s="25"/>
    </row>
    <row r="60" ht="25">
      <c r="A60" s="1" t="s">
        <v>221</v>
      </c>
      <c r="B60" s="1">
        <v>10</v>
      </c>
      <c r="C60" s="26" t="s">
        <v>4540</v>
      </c>
      <c r="D60" t="s">
        <v>252</v>
      </c>
      <c r="E60" s="27" t="s">
        <v>4541</v>
      </c>
      <c r="F60" s="28" t="s">
        <v>4508</v>
      </c>
      <c r="G60" s="29">
        <v>75.918999999999997</v>
      </c>
      <c r="H60" s="28">
        <v>0.017600000000000001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4500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117">
      <c r="A62" s="1" t="s">
        <v>229</v>
      </c>
      <c r="E62" s="32" t="s">
        <v>4542</v>
      </c>
    </row>
    <row r="63">
      <c r="A63" s="1" t="s">
        <v>231</v>
      </c>
      <c r="E63" s="27" t="s">
        <v>252</v>
      </c>
    </row>
    <row r="64" ht="25">
      <c r="A64" s="1" t="s">
        <v>221</v>
      </c>
      <c r="B64" s="1">
        <v>11</v>
      </c>
      <c r="C64" s="26" t="s">
        <v>4543</v>
      </c>
      <c r="D64" t="s">
        <v>252</v>
      </c>
      <c r="E64" s="27" t="s">
        <v>4544</v>
      </c>
      <c r="F64" s="28" t="s">
        <v>4508</v>
      </c>
      <c r="G64" s="29">
        <v>288.54700000000003</v>
      </c>
      <c r="H64" s="28">
        <v>0.017600000000000001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4500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12">
      <c r="A66" s="1" t="s">
        <v>229</v>
      </c>
      <c r="E66" s="32" t="s">
        <v>4545</v>
      </c>
    </row>
    <row r="67">
      <c r="A67" s="1" t="s">
        <v>231</v>
      </c>
      <c r="E67" s="27" t="s">
        <v>252</v>
      </c>
    </row>
    <row r="68" ht="25">
      <c r="A68" s="1" t="s">
        <v>221</v>
      </c>
      <c r="B68" s="1">
        <v>12</v>
      </c>
      <c r="C68" s="26" t="s">
        <v>4546</v>
      </c>
      <c r="D68" t="s">
        <v>252</v>
      </c>
      <c r="E68" s="27" t="s">
        <v>4547</v>
      </c>
      <c r="F68" s="28" t="s">
        <v>4508</v>
      </c>
      <c r="G68" s="29">
        <v>216.94800000000001</v>
      </c>
      <c r="H68" s="28">
        <v>0.0052399999999999999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4500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208">
      <c r="A70" s="1" t="s">
        <v>229</v>
      </c>
      <c r="E70" s="32" t="s">
        <v>4548</v>
      </c>
    </row>
    <row r="71">
      <c r="A71" s="1" t="s">
        <v>231</v>
      </c>
      <c r="E71" s="27" t="s">
        <v>252</v>
      </c>
    </row>
    <row r="72">
      <c r="A72" s="1" t="s">
        <v>221</v>
      </c>
      <c r="B72" s="1">
        <v>13</v>
      </c>
      <c r="C72" s="26" t="s">
        <v>4549</v>
      </c>
      <c r="D72" t="s">
        <v>252</v>
      </c>
      <c r="E72" s="27" t="s">
        <v>4550</v>
      </c>
      <c r="F72" s="28" t="s">
        <v>4508</v>
      </c>
      <c r="G72" s="29">
        <v>240.66800000000001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4500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65">
      <c r="A74" s="1" t="s">
        <v>229</v>
      </c>
      <c r="E74" s="32" t="s">
        <v>4551</v>
      </c>
    </row>
    <row r="75">
      <c r="A75" s="1" t="s">
        <v>231</v>
      </c>
      <c r="E75" s="27" t="s">
        <v>252</v>
      </c>
    </row>
    <row r="76" ht="25">
      <c r="A76" s="1" t="s">
        <v>221</v>
      </c>
      <c r="B76" s="1">
        <v>14</v>
      </c>
      <c r="C76" s="26" t="s">
        <v>4552</v>
      </c>
      <c r="D76" t="s">
        <v>252</v>
      </c>
      <c r="E76" s="27" t="s">
        <v>4553</v>
      </c>
      <c r="F76" s="28" t="s">
        <v>4512</v>
      </c>
      <c r="G76" s="29">
        <v>1.149</v>
      </c>
      <c r="H76" s="28">
        <v>2.5018699999999998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4500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26">
      <c r="A78" s="1" t="s">
        <v>229</v>
      </c>
      <c r="E78" s="32" t="s">
        <v>4554</v>
      </c>
    </row>
    <row r="79">
      <c r="A79" s="1" t="s">
        <v>231</v>
      </c>
      <c r="E79" s="27" t="s">
        <v>252</v>
      </c>
    </row>
    <row r="80" ht="25">
      <c r="A80" s="1" t="s">
        <v>221</v>
      </c>
      <c r="B80" s="1">
        <v>15</v>
      </c>
      <c r="C80" s="26" t="s">
        <v>4555</v>
      </c>
      <c r="D80" t="s">
        <v>252</v>
      </c>
      <c r="E80" s="27" t="s">
        <v>4556</v>
      </c>
      <c r="F80" s="28" t="s">
        <v>4512</v>
      </c>
      <c r="G80" s="29">
        <v>1.149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4500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13">
      <c r="A82" s="1" t="s">
        <v>229</v>
      </c>
      <c r="E82" s="32" t="s">
        <v>4557</v>
      </c>
    </row>
    <row r="83">
      <c r="A83" s="1" t="s">
        <v>231</v>
      </c>
      <c r="E83" s="27" t="s">
        <v>252</v>
      </c>
    </row>
    <row r="84">
      <c r="A84" s="1" t="s">
        <v>221</v>
      </c>
      <c r="B84" s="1">
        <v>16</v>
      </c>
      <c r="C84" s="26" t="s">
        <v>4558</v>
      </c>
      <c r="D84" t="s">
        <v>252</v>
      </c>
      <c r="E84" s="27" t="s">
        <v>4559</v>
      </c>
      <c r="F84" s="28" t="s">
        <v>4508</v>
      </c>
      <c r="G84" s="29">
        <v>1.1639999999999999</v>
      </c>
      <c r="H84" s="28">
        <v>0.016070000000000001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4500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26">
      <c r="A86" s="1" t="s">
        <v>229</v>
      </c>
      <c r="E86" s="32" t="s">
        <v>4560</v>
      </c>
    </row>
    <row r="87">
      <c r="A87" s="1" t="s">
        <v>231</v>
      </c>
      <c r="E87" s="27" t="s">
        <v>252</v>
      </c>
    </row>
    <row r="88">
      <c r="A88" s="1" t="s">
        <v>221</v>
      </c>
      <c r="B88" s="1">
        <v>17</v>
      </c>
      <c r="C88" s="26" t="s">
        <v>4561</v>
      </c>
      <c r="D88" t="s">
        <v>252</v>
      </c>
      <c r="E88" s="27" t="s">
        <v>4562</v>
      </c>
      <c r="F88" s="28" t="s">
        <v>4508</v>
      </c>
      <c r="G88" s="29">
        <v>1.1639999999999999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4500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13">
      <c r="A90" s="1" t="s">
        <v>229</v>
      </c>
      <c r="E90" s="32" t="s">
        <v>4563</v>
      </c>
    </row>
    <row r="91">
      <c r="A91" s="1" t="s">
        <v>231</v>
      </c>
      <c r="E91" s="27" t="s">
        <v>252</v>
      </c>
    </row>
    <row r="92">
      <c r="A92" s="1" t="s">
        <v>221</v>
      </c>
      <c r="B92" s="1">
        <v>18</v>
      </c>
      <c r="C92" s="26" t="s">
        <v>4564</v>
      </c>
      <c r="D92" t="s">
        <v>252</v>
      </c>
      <c r="E92" s="27" t="s">
        <v>4565</v>
      </c>
      <c r="F92" s="28" t="s">
        <v>4533</v>
      </c>
      <c r="G92" s="29">
        <v>0.044999999999999998</v>
      </c>
      <c r="H92" s="28">
        <v>1.06277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4500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39">
      <c r="A94" s="1" t="s">
        <v>229</v>
      </c>
      <c r="E94" s="32" t="s">
        <v>4566</v>
      </c>
    </row>
    <row r="95">
      <c r="A95" s="1" t="s">
        <v>231</v>
      </c>
      <c r="E95" s="27" t="s">
        <v>252</v>
      </c>
    </row>
    <row r="96" ht="25">
      <c r="A96" s="1" t="s">
        <v>221</v>
      </c>
      <c r="B96" s="1">
        <v>19</v>
      </c>
      <c r="C96" s="26" t="s">
        <v>4567</v>
      </c>
      <c r="D96" t="s">
        <v>252</v>
      </c>
      <c r="E96" s="27" t="s">
        <v>4568</v>
      </c>
      <c r="F96" s="28" t="s">
        <v>4512</v>
      </c>
      <c r="G96" s="29">
        <v>2.835</v>
      </c>
      <c r="H96" s="28">
        <v>1.837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4500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">
      <c r="A98" s="1" t="s">
        <v>229</v>
      </c>
      <c r="E98" s="32" t="s">
        <v>4569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20</v>
      </c>
      <c r="C100" s="26" t="s">
        <v>4570</v>
      </c>
      <c r="D100" t="s">
        <v>252</v>
      </c>
      <c r="E100" s="27" t="s">
        <v>4571</v>
      </c>
      <c r="F100" s="28" t="s">
        <v>4508</v>
      </c>
      <c r="G100" s="29">
        <v>160.316</v>
      </c>
      <c r="H100" s="28">
        <v>0.0074260000000000003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169">
      <c r="A102" s="1" t="s">
        <v>229</v>
      </c>
      <c r="E102" s="32" t="s">
        <v>4572</v>
      </c>
    </row>
    <row r="103">
      <c r="A103" s="1" t="s">
        <v>231</v>
      </c>
      <c r="E103" s="27" t="s">
        <v>4573</v>
      </c>
    </row>
    <row r="104" ht="13">
      <c r="A104" s="1" t="s">
        <v>218</v>
      </c>
      <c r="C104" s="22" t="s">
        <v>4574</v>
      </c>
      <c r="E104" s="23" t="s">
        <v>4575</v>
      </c>
      <c r="L104" s="24">
        <f>SUMIFS(L105:L172,A105:A172,"P")</f>
        <v>0</v>
      </c>
      <c r="M104" s="24">
        <f>SUMIFS(M105:M172,A105:A172,"P")</f>
        <v>0</v>
      </c>
      <c r="N104" s="25"/>
    </row>
    <row r="105" ht="25">
      <c r="A105" s="1" t="s">
        <v>221</v>
      </c>
      <c r="B105" s="1">
        <v>50</v>
      </c>
      <c r="C105" s="26" t="s">
        <v>4576</v>
      </c>
      <c r="D105" t="s">
        <v>252</v>
      </c>
      <c r="E105" s="27" t="s">
        <v>4577</v>
      </c>
      <c r="F105" s="28" t="s">
        <v>4508</v>
      </c>
      <c r="G105" s="29">
        <v>87.093999999999994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4500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13">
      <c r="A107" s="1" t="s">
        <v>229</v>
      </c>
      <c r="E107" s="32" t="s">
        <v>4578</v>
      </c>
    </row>
    <row r="108">
      <c r="A108" s="1" t="s">
        <v>231</v>
      </c>
      <c r="E108" s="27" t="s">
        <v>252</v>
      </c>
    </row>
    <row r="109" ht="25">
      <c r="A109" s="1" t="s">
        <v>221</v>
      </c>
      <c r="B109" s="1">
        <v>51</v>
      </c>
      <c r="C109" s="26" t="s">
        <v>4579</v>
      </c>
      <c r="D109" t="s">
        <v>252</v>
      </c>
      <c r="E109" s="27" t="s">
        <v>4580</v>
      </c>
      <c r="F109" s="28" t="s">
        <v>4508</v>
      </c>
      <c r="G109" s="29">
        <v>87.093999999999994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4500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13">
      <c r="A111" s="1" t="s">
        <v>229</v>
      </c>
      <c r="E111" s="32" t="s">
        <v>4578</v>
      </c>
    </row>
    <row r="112">
      <c r="A112" s="1" t="s">
        <v>231</v>
      </c>
      <c r="E112" s="27" t="s">
        <v>252</v>
      </c>
    </row>
    <row r="113">
      <c r="A113" s="1" t="s">
        <v>221</v>
      </c>
      <c r="B113" s="1">
        <v>52</v>
      </c>
      <c r="C113" s="26" t="s">
        <v>4581</v>
      </c>
      <c r="D113" t="s">
        <v>252</v>
      </c>
      <c r="E113" s="27" t="s">
        <v>4582</v>
      </c>
      <c r="F113" s="28" t="s">
        <v>4583</v>
      </c>
      <c r="G113" s="29">
        <v>30.483000000000001</v>
      </c>
      <c r="H113" s="28">
        <v>0.001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4500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13">
      <c r="A115" s="1" t="s">
        <v>229</v>
      </c>
      <c r="E115" s="32" t="s">
        <v>4584</v>
      </c>
    </row>
    <row r="116">
      <c r="A116" s="1" t="s">
        <v>231</v>
      </c>
      <c r="E116" s="27" t="s">
        <v>252</v>
      </c>
    </row>
    <row r="117" ht="25">
      <c r="A117" s="1" t="s">
        <v>221</v>
      </c>
      <c r="B117" s="1">
        <v>53</v>
      </c>
      <c r="C117" s="26" t="s">
        <v>4585</v>
      </c>
      <c r="D117" t="s">
        <v>252</v>
      </c>
      <c r="E117" s="27" t="s">
        <v>4586</v>
      </c>
      <c r="F117" s="28" t="s">
        <v>4508</v>
      </c>
      <c r="G117" s="29">
        <v>87.093999999999994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4500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">
      <c r="A119" s="1" t="s">
        <v>229</v>
      </c>
      <c r="E119" s="32" t="s">
        <v>4587</v>
      </c>
    </row>
    <row r="120">
      <c r="A120" s="1" t="s">
        <v>231</v>
      </c>
      <c r="E120" s="27" t="s">
        <v>252</v>
      </c>
    </row>
    <row r="121">
      <c r="A121" s="1" t="s">
        <v>221</v>
      </c>
      <c r="B121" s="1">
        <v>54</v>
      </c>
      <c r="C121" s="26" t="s">
        <v>4588</v>
      </c>
      <c r="D121" t="s">
        <v>252</v>
      </c>
      <c r="E121" s="27" t="s">
        <v>4589</v>
      </c>
      <c r="F121" s="28" t="s">
        <v>4508</v>
      </c>
      <c r="G121" s="29">
        <v>174.18799999999999</v>
      </c>
      <c r="H121" s="28">
        <v>0.00088000000000000003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4500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78">
      <c r="A123" s="1" t="s">
        <v>229</v>
      </c>
      <c r="E123" s="32" t="s">
        <v>4590</v>
      </c>
    </row>
    <row r="124">
      <c r="A124" s="1" t="s">
        <v>231</v>
      </c>
      <c r="E124" s="27" t="s">
        <v>252</v>
      </c>
    </row>
    <row r="125" ht="25">
      <c r="A125" s="1" t="s">
        <v>221</v>
      </c>
      <c r="B125" s="1">
        <v>55</v>
      </c>
      <c r="C125" s="26" t="s">
        <v>4591</v>
      </c>
      <c r="D125" t="s">
        <v>249</v>
      </c>
      <c r="E125" s="27" t="s">
        <v>4592</v>
      </c>
      <c r="F125" s="28" t="s">
        <v>4508</v>
      </c>
      <c r="G125" s="29">
        <v>100.158</v>
      </c>
      <c r="H125" s="28">
        <v>0.0054000000000000003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4500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13">
      <c r="A127" s="1" t="s">
        <v>229</v>
      </c>
      <c r="E127" s="32" t="s">
        <v>4593</v>
      </c>
    </row>
    <row r="128">
      <c r="A128" s="1" t="s">
        <v>231</v>
      </c>
      <c r="E128" s="27" t="s">
        <v>252</v>
      </c>
    </row>
    <row r="129" ht="25">
      <c r="A129" s="1" t="s">
        <v>221</v>
      </c>
      <c r="B129" s="1">
        <v>56</v>
      </c>
      <c r="C129" s="26" t="s">
        <v>4594</v>
      </c>
      <c r="D129" t="s">
        <v>249</v>
      </c>
      <c r="E129" s="27" t="s">
        <v>4595</v>
      </c>
      <c r="F129" s="28" t="s">
        <v>4508</v>
      </c>
      <c r="G129" s="29">
        <v>100.158</v>
      </c>
      <c r="H129" s="28">
        <v>0.0047999999999999996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4500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13">
      <c r="A131" s="1" t="s">
        <v>229</v>
      </c>
      <c r="E131" s="32" t="s">
        <v>4593</v>
      </c>
    </row>
    <row r="132">
      <c r="A132" s="1" t="s">
        <v>231</v>
      </c>
      <c r="E132" s="27" t="s">
        <v>252</v>
      </c>
    </row>
    <row r="133" ht="25">
      <c r="A133" s="1" t="s">
        <v>221</v>
      </c>
      <c r="B133" s="1">
        <v>57</v>
      </c>
      <c r="C133" s="26" t="s">
        <v>4596</v>
      </c>
      <c r="D133" t="s">
        <v>252</v>
      </c>
      <c r="E133" s="27" t="s">
        <v>4597</v>
      </c>
      <c r="F133" s="28" t="s">
        <v>4598</v>
      </c>
      <c r="G133" s="29">
        <v>27.404</v>
      </c>
      <c r="H133" s="28">
        <v>0.00046999999999999999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4500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">
      <c r="A135" s="1" t="s">
        <v>229</v>
      </c>
      <c r="E135" s="32" t="s">
        <v>4599</v>
      </c>
    </row>
    <row r="136">
      <c r="A136" s="1" t="s">
        <v>231</v>
      </c>
      <c r="E136" s="27" t="s">
        <v>252</v>
      </c>
    </row>
    <row r="137" ht="25">
      <c r="A137" s="1" t="s">
        <v>221</v>
      </c>
      <c r="B137" s="1">
        <v>58</v>
      </c>
      <c r="C137" s="26" t="s">
        <v>4591</v>
      </c>
      <c r="D137" t="s">
        <v>252</v>
      </c>
      <c r="E137" s="27" t="s">
        <v>4592</v>
      </c>
      <c r="F137" s="28" t="s">
        <v>4508</v>
      </c>
      <c r="G137" s="29">
        <v>16.442</v>
      </c>
      <c r="H137" s="28">
        <v>0.0054000000000000003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4500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13">
      <c r="A139" s="1" t="s">
        <v>229</v>
      </c>
      <c r="E139" s="32" t="s">
        <v>4600</v>
      </c>
    </row>
    <row r="140">
      <c r="A140" s="1" t="s">
        <v>231</v>
      </c>
      <c r="E140" s="27" t="s">
        <v>252</v>
      </c>
    </row>
    <row r="141" ht="25">
      <c r="A141" s="1" t="s">
        <v>221</v>
      </c>
      <c r="B141" s="1">
        <v>59</v>
      </c>
      <c r="C141" s="26" t="s">
        <v>4601</v>
      </c>
      <c r="D141" t="s">
        <v>252</v>
      </c>
      <c r="E141" s="27" t="s">
        <v>4602</v>
      </c>
      <c r="F141" s="28" t="s">
        <v>4508</v>
      </c>
      <c r="G141" s="29">
        <v>5.4809999999999999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4500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13">
      <c r="A143" s="1" t="s">
        <v>229</v>
      </c>
      <c r="E143" s="32" t="s">
        <v>4603</v>
      </c>
    </row>
    <row r="144">
      <c r="A144" s="1" t="s">
        <v>231</v>
      </c>
      <c r="E144" s="27" t="s">
        <v>252</v>
      </c>
    </row>
    <row r="145" ht="25">
      <c r="A145" s="1" t="s">
        <v>221</v>
      </c>
      <c r="B145" s="1">
        <v>60</v>
      </c>
      <c r="C145" s="26" t="s">
        <v>4604</v>
      </c>
      <c r="D145" t="s">
        <v>252</v>
      </c>
      <c r="E145" s="27" t="s">
        <v>4605</v>
      </c>
      <c r="F145" s="28" t="s">
        <v>4508</v>
      </c>
      <c r="G145" s="29">
        <v>5.4809999999999999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4500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26">
      <c r="A147" s="1" t="s">
        <v>229</v>
      </c>
      <c r="E147" s="32" t="s">
        <v>4606</v>
      </c>
    </row>
    <row r="148">
      <c r="A148" s="1" t="s">
        <v>231</v>
      </c>
      <c r="E148" s="27" t="s">
        <v>252</v>
      </c>
    </row>
    <row r="149">
      <c r="A149" s="1" t="s">
        <v>221</v>
      </c>
      <c r="B149" s="1">
        <v>61</v>
      </c>
      <c r="C149" s="26" t="s">
        <v>4581</v>
      </c>
      <c r="D149" t="s">
        <v>249</v>
      </c>
      <c r="E149" s="27" t="s">
        <v>4582</v>
      </c>
      <c r="F149" s="28" t="s">
        <v>4583</v>
      </c>
      <c r="G149" s="29">
        <v>2.1920000000000002</v>
      </c>
      <c r="H149" s="28">
        <v>0.001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4500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227</v>
      </c>
      <c r="E150" s="27" t="s">
        <v>252</v>
      </c>
    </row>
    <row r="151" ht="13">
      <c r="A151" s="1" t="s">
        <v>229</v>
      </c>
      <c r="E151" s="32" t="s">
        <v>4607</v>
      </c>
    </row>
    <row r="152">
      <c r="A152" s="1" t="s">
        <v>231</v>
      </c>
      <c r="E152" s="27" t="s">
        <v>252</v>
      </c>
    </row>
    <row r="153" ht="25">
      <c r="A153" s="1" t="s">
        <v>221</v>
      </c>
      <c r="B153" s="1">
        <v>62</v>
      </c>
      <c r="C153" s="26" t="s">
        <v>4608</v>
      </c>
      <c r="D153" t="s">
        <v>252</v>
      </c>
      <c r="E153" s="27" t="s">
        <v>4609</v>
      </c>
      <c r="F153" s="28" t="s">
        <v>4508</v>
      </c>
      <c r="G153" s="29">
        <v>5.4809999999999999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4500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227</v>
      </c>
      <c r="E154" s="27" t="s">
        <v>252</v>
      </c>
    </row>
    <row r="155" ht="26">
      <c r="A155" s="1" t="s">
        <v>229</v>
      </c>
      <c r="E155" s="32" t="s">
        <v>4606</v>
      </c>
    </row>
    <row r="156">
      <c r="A156" s="1" t="s">
        <v>231</v>
      </c>
      <c r="E156" s="27" t="s">
        <v>252</v>
      </c>
    </row>
    <row r="157" ht="25">
      <c r="A157" s="1" t="s">
        <v>221</v>
      </c>
      <c r="B157" s="1">
        <v>63</v>
      </c>
      <c r="C157" s="26" t="s">
        <v>4610</v>
      </c>
      <c r="D157" t="s">
        <v>252</v>
      </c>
      <c r="E157" s="27" t="s">
        <v>4611</v>
      </c>
      <c r="F157" s="28" t="s">
        <v>4508</v>
      </c>
      <c r="G157" s="29">
        <v>10.962</v>
      </c>
      <c r="H157" s="28">
        <v>0.00093999999999999997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4500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252</v>
      </c>
    </row>
    <row r="159" ht="13">
      <c r="A159" s="1" t="s">
        <v>229</v>
      </c>
      <c r="E159" s="32" t="s">
        <v>4612</v>
      </c>
    </row>
    <row r="160">
      <c r="A160" s="1" t="s">
        <v>231</v>
      </c>
      <c r="E160" s="27" t="s">
        <v>252</v>
      </c>
    </row>
    <row r="161" ht="25">
      <c r="A161" s="1" t="s">
        <v>221</v>
      </c>
      <c r="B161" s="1">
        <v>64</v>
      </c>
      <c r="C161" s="26" t="s">
        <v>4591</v>
      </c>
      <c r="D161" t="s">
        <v>975</v>
      </c>
      <c r="E161" s="27" t="s">
        <v>4592</v>
      </c>
      <c r="F161" s="28" t="s">
        <v>4508</v>
      </c>
      <c r="G161" s="29">
        <v>6.577</v>
      </c>
      <c r="H161" s="28">
        <v>0.0054000000000000003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4500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 ht="13">
      <c r="A163" s="1" t="s">
        <v>229</v>
      </c>
      <c r="E163" s="32" t="s">
        <v>4613</v>
      </c>
    </row>
    <row r="164">
      <c r="A164" s="1" t="s">
        <v>231</v>
      </c>
      <c r="E164" s="27" t="s">
        <v>252</v>
      </c>
    </row>
    <row r="165" ht="25">
      <c r="A165" s="1" t="s">
        <v>221</v>
      </c>
      <c r="B165" s="1">
        <v>65</v>
      </c>
      <c r="C165" s="26" t="s">
        <v>4594</v>
      </c>
      <c r="D165" t="s">
        <v>252</v>
      </c>
      <c r="E165" s="27" t="s">
        <v>4595</v>
      </c>
      <c r="F165" s="28" t="s">
        <v>4508</v>
      </c>
      <c r="G165" s="29">
        <v>6.577</v>
      </c>
      <c r="H165" s="28">
        <v>0.0047999999999999996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4500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 ht="13">
      <c r="A167" s="1" t="s">
        <v>229</v>
      </c>
      <c r="E167" s="32" t="s">
        <v>4613</v>
      </c>
    </row>
    <row r="168">
      <c r="A168" s="1" t="s">
        <v>231</v>
      </c>
      <c r="E168" s="27" t="s">
        <v>252</v>
      </c>
    </row>
    <row r="169" ht="25">
      <c r="A169" s="1" t="s">
        <v>221</v>
      </c>
      <c r="B169" s="1">
        <v>66</v>
      </c>
      <c r="C169" s="26" t="s">
        <v>4614</v>
      </c>
      <c r="D169" t="s">
        <v>252</v>
      </c>
      <c r="E169" s="27" t="s">
        <v>4615</v>
      </c>
      <c r="F169" s="28" t="s">
        <v>4533</v>
      </c>
      <c r="G169" s="29">
        <v>1.387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4500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 ht="13">
      <c r="A171" s="1" t="s">
        <v>229</v>
      </c>
      <c r="E171" s="32" t="s">
        <v>4616</v>
      </c>
    </row>
    <row r="172">
      <c r="A172" s="1" t="s">
        <v>231</v>
      </c>
      <c r="E172" s="27" t="s">
        <v>252</v>
      </c>
    </row>
    <row r="173" ht="13">
      <c r="A173" s="1" t="s">
        <v>218</v>
      </c>
      <c r="C173" s="22" t="s">
        <v>4617</v>
      </c>
      <c r="E173" s="23" t="s">
        <v>4618</v>
      </c>
      <c r="L173" s="24">
        <f>SUMIFS(L174:L181,A174:A181,"P")</f>
        <v>0</v>
      </c>
      <c r="M173" s="24">
        <f>SUMIFS(M174:M181,A174:A181,"P")</f>
        <v>0</v>
      </c>
      <c r="N173" s="25"/>
    </row>
    <row r="174" ht="37.5">
      <c r="A174" s="1" t="s">
        <v>221</v>
      </c>
      <c r="B174" s="1">
        <v>67</v>
      </c>
      <c r="C174" s="26" t="s">
        <v>4619</v>
      </c>
      <c r="D174" t="s">
        <v>252</v>
      </c>
      <c r="E174" s="27" t="s">
        <v>4620</v>
      </c>
      <c r="F174" s="28" t="s">
        <v>4508</v>
      </c>
      <c r="G174" s="29">
        <v>7.8040000000000003</v>
      </c>
      <c r="H174" s="28">
        <v>0.015789999999999998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4500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13">
      <c r="A176" s="1" t="s">
        <v>229</v>
      </c>
      <c r="E176" s="32" t="s">
        <v>4621</v>
      </c>
    </row>
    <row r="177">
      <c r="A177" s="1" t="s">
        <v>231</v>
      </c>
      <c r="E177" s="27" t="s">
        <v>252</v>
      </c>
    </row>
    <row r="178" ht="25">
      <c r="A178" s="1" t="s">
        <v>221</v>
      </c>
      <c r="B178" s="1">
        <v>68</v>
      </c>
      <c r="C178" s="26" t="s">
        <v>4622</v>
      </c>
      <c r="D178" t="s">
        <v>252</v>
      </c>
      <c r="E178" s="27" t="s">
        <v>4623</v>
      </c>
      <c r="F178" s="28" t="s">
        <v>4533</v>
      </c>
      <c r="G178" s="29">
        <v>0.123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4500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 ht="13">
      <c r="A180" s="1" t="s">
        <v>229</v>
      </c>
      <c r="E180" s="32" t="s">
        <v>4624</v>
      </c>
    </row>
    <row r="181">
      <c r="A181" s="1" t="s">
        <v>231</v>
      </c>
      <c r="E181" s="27" t="s">
        <v>252</v>
      </c>
    </row>
    <row r="182" ht="13">
      <c r="A182" s="1" t="s">
        <v>218</v>
      </c>
      <c r="C182" s="22" t="s">
        <v>4625</v>
      </c>
      <c r="E182" s="23" t="s">
        <v>4626</v>
      </c>
      <c r="L182" s="24">
        <f>SUMIFS(L183:L230,A183:A230,"P")</f>
        <v>0</v>
      </c>
      <c r="M182" s="24">
        <f>SUMIFS(M183:M230,A183:A230,"P")</f>
        <v>0</v>
      </c>
      <c r="N182" s="25"/>
    </row>
    <row r="183">
      <c r="A183" s="1" t="s">
        <v>221</v>
      </c>
      <c r="B183" s="1">
        <v>69</v>
      </c>
      <c r="C183" s="26" t="s">
        <v>4627</v>
      </c>
      <c r="D183" t="s">
        <v>252</v>
      </c>
      <c r="E183" s="27" t="s">
        <v>4628</v>
      </c>
      <c r="F183" s="28" t="s">
        <v>4598</v>
      </c>
      <c r="G183" s="29">
        <v>10.02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4500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252</v>
      </c>
    </row>
    <row r="185" ht="13">
      <c r="A185" s="1" t="s">
        <v>229</v>
      </c>
      <c r="E185" s="32" t="s">
        <v>4629</v>
      </c>
    </row>
    <row r="186">
      <c r="A186" s="1" t="s">
        <v>231</v>
      </c>
      <c r="E186" s="27" t="s">
        <v>252</v>
      </c>
    </row>
    <row r="187">
      <c r="A187" s="1" t="s">
        <v>221</v>
      </c>
      <c r="B187" s="1">
        <v>70</v>
      </c>
      <c r="C187" s="26" t="s">
        <v>4630</v>
      </c>
      <c r="D187" t="s">
        <v>252</v>
      </c>
      <c r="E187" s="27" t="s">
        <v>4631</v>
      </c>
      <c r="F187" s="28" t="s">
        <v>4598</v>
      </c>
      <c r="G187" s="29">
        <v>28.396999999999998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4500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 ht="13">
      <c r="A189" s="1" t="s">
        <v>229</v>
      </c>
      <c r="E189" s="32" t="s">
        <v>4632</v>
      </c>
    </row>
    <row r="190">
      <c r="A190" s="1" t="s">
        <v>231</v>
      </c>
      <c r="E190" s="27" t="s">
        <v>252</v>
      </c>
    </row>
    <row r="191">
      <c r="A191" s="1" t="s">
        <v>221</v>
      </c>
      <c r="B191" s="1">
        <v>71</v>
      </c>
      <c r="C191" s="26" t="s">
        <v>4633</v>
      </c>
      <c r="D191" t="s">
        <v>252</v>
      </c>
      <c r="E191" s="27" t="s">
        <v>4634</v>
      </c>
      <c r="F191" s="28" t="s">
        <v>4598</v>
      </c>
      <c r="G191" s="29">
        <v>27.404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4500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 ht="13">
      <c r="A193" s="1" t="s">
        <v>229</v>
      </c>
      <c r="E193" s="32" t="s">
        <v>4635</v>
      </c>
    </row>
    <row r="194">
      <c r="A194" s="1" t="s">
        <v>231</v>
      </c>
      <c r="E194" s="27" t="s">
        <v>252</v>
      </c>
    </row>
    <row r="195">
      <c r="A195" s="1" t="s">
        <v>221</v>
      </c>
      <c r="B195" s="1">
        <v>72</v>
      </c>
      <c r="C195" s="26" t="s">
        <v>4636</v>
      </c>
      <c r="D195" t="s">
        <v>252</v>
      </c>
      <c r="E195" s="27" t="s">
        <v>4637</v>
      </c>
      <c r="F195" s="28" t="s">
        <v>4598</v>
      </c>
      <c r="G195" s="29">
        <v>10.484999999999999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4500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 ht="13">
      <c r="A197" s="1" t="s">
        <v>229</v>
      </c>
      <c r="E197" s="32" t="s">
        <v>4638</v>
      </c>
    </row>
    <row r="198">
      <c r="A198" s="1" t="s">
        <v>231</v>
      </c>
      <c r="E198" s="27" t="s">
        <v>252</v>
      </c>
    </row>
    <row r="199">
      <c r="A199" s="1" t="s">
        <v>221</v>
      </c>
      <c r="B199" s="1">
        <v>73</v>
      </c>
      <c r="C199" s="26" t="s">
        <v>4639</v>
      </c>
      <c r="D199" t="s">
        <v>252</v>
      </c>
      <c r="E199" s="27" t="s">
        <v>4640</v>
      </c>
      <c r="F199" s="28" t="s">
        <v>4598</v>
      </c>
      <c r="G199" s="29">
        <v>5.7999999999999998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4500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252</v>
      </c>
    </row>
    <row r="201" ht="13">
      <c r="A201" s="1" t="s">
        <v>229</v>
      </c>
      <c r="E201" s="32" t="s">
        <v>4641</v>
      </c>
    </row>
    <row r="202">
      <c r="A202" s="1" t="s">
        <v>231</v>
      </c>
      <c r="E202" s="27" t="s">
        <v>252</v>
      </c>
    </row>
    <row r="203" ht="25">
      <c r="A203" s="1" t="s">
        <v>221</v>
      </c>
      <c r="B203" s="1">
        <v>74</v>
      </c>
      <c r="C203" s="26" t="s">
        <v>4642</v>
      </c>
      <c r="D203" t="s">
        <v>252</v>
      </c>
      <c r="E203" s="27" t="s">
        <v>4643</v>
      </c>
      <c r="F203" s="28" t="s">
        <v>4598</v>
      </c>
      <c r="G203" s="29">
        <v>10.02</v>
      </c>
      <c r="H203" s="28">
        <v>0.0015100000000000001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4500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252</v>
      </c>
    </row>
    <row r="205" ht="13">
      <c r="A205" s="1" t="s">
        <v>229</v>
      </c>
      <c r="E205" s="32" t="s">
        <v>4644</v>
      </c>
    </row>
    <row r="206">
      <c r="A206" s="1" t="s">
        <v>231</v>
      </c>
      <c r="E206" s="27" t="s">
        <v>252</v>
      </c>
    </row>
    <row r="207" ht="25">
      <c r="A207" s="1" t="s">
        <v>221</v>
      </c>
      <c r="B207" s="1">
        <v>75</v>
      </c>
      <c r="C207" s="26" t="s">
        <v>4645</v>
      </c>
      <c r="D207" t="s">
        <v>252</v>
      </c>
      <c r="E207" s="27" t="s">
        <v>4646</v>
      </c>
      <c r="F207" s="28" t="s">
        <v>4598</v>
      </c>
      <c r="G207" s="29">
        <v>28.396999999999998</v>
      </c>
      <c r="H207" s="28">
        <v>0.0020100000000000001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4500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252</v>
      </c>
    </row>
    <row r="209" ht="13">
      <c r="A209" s="1" t="s">
        <v>229</v>
      </c>
      <c r="E209" s="32" t="s">
        <v>4647</v>
      </c>
    </row>
    <row r="210">
      <c r="A210" s="1" t="s">
        <v>231</v>
      </c>
      <c r="E210" s="27" t="s">
        <v>252</v>
      </c>
    </row>
    <row r="211">
      <c r="A211" s="1" t="s">
        <v>221</v>
      </c>
      <c r="B211" s="1">
        <v>76</v>
      </c>
      <c r="C211" s="26" t="s">
        <v>4648</v>
      </c>
      <c r="D211" t="s">
        <v>252</v>
      </c>
      <c r="E211" s="27" t="s">
        <v>4649</v>
      </c>
      <c r="F211" s="28" t="s">
        <v>4598</v>
      </c>
      <c r="G211" s="29">
        <v>27.404</v>
      </c>
      <c r="H211" s="28">
        <v>0.0029399999999999999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252</v>
      </c>
    </row>
    <row r="213" ht="13">
      <c r="A213" s="1" t="s">
        <v>229</v>
      </c>
      <c r="E213" s="32" t="s">
        <v>4650</v>
      </c>
    </row>
    <row r="214">
      <c r="A214" s="1" t="s">
        <v>231</v>
      </c>
      <c r="E214" s="27" t="s">
        <v>4651</v>
      </c>
    </row>
    <row r="215" ht="25">
      <c r="A215" s="1" t="s">
        <v>221</v>
      </c>
      <c r="B215" s="1">
        <v>77</v>
      </c>
      <c r="C215" s="26" t="s">
        <v>4652</v>
      </c>
      <c r="D215" t="s">
        <v>252</v>
      </c>
      <c r="E215" s="27" t="s">
        <v>4653</v>
      </c>
      <c r="F215" s="28" t="s">
        <v>4598</v>
      </c>
      <c r="G215" s="29">
        <v>10.484999999999999</v>
      </c>
      <c r="H215" s="28">
        <v>0.0028600000000000001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4500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252</v>
      </c>
    </row>
    <row r="217" ht="13">
      <c r="A217" s="1" t="s">
        <v>229</v>
      </c>
      <c r="E217" s="32" t="s">
        <v>4638</v>
      </c>
    </row>
    <row r="218">
      <c r="A218" s="1" t="s">
        <v>231</v>
      </c>
      <c r="E218" s="27" t="s">
        <v>252</v>
      </c>
    </row>
    <row r="219" ht="25">
      <c r="A219" s="1" t="s">
        <v>221</v>
      </c>
      <c r="B219" s="1">
        <v>78</v>
      </c>
      <c r="C219" s="26" t="s">
        <v>4654</v>
      </c>
      <c r="D219" t="s">
        <v>252</v>
      </c>
      <c r="E219" s="27" t="s">
        <v>4655</v>
      </c>
      <c r="F219" s="28" t="s">
        <v>4499</v>
      </c>
      <c r="G219" s="29">
        <v>1</v>
      </c>
      <c r="H219" s="28">
        <v>0.00048000000000000001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4500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252</v>
      </c>
    </row>
    <row r="221" ht="13">
      <c r="A221" s="1" t="s">
        <v>229</v>
      </c>
      <c r="E221" s="32" t="s">
        <v>4656</v>
      </c>
    </row>
    <row r="222">
      <c r="A222" s="1" t="s">
        <v>231</v>
      </c>
      <c r="E222" s="27" t="s">
        <v>252</v>
      </c>
    </row>
    <row r="223" ht="25">
      <c r="A223" s="1" t="s">
        <v>221</v>
      </c>
      <c r="B223" s="1">
        <v>79</v>
      </c>
      <c r="C223" s="26" t="s">
        <v>4657</v>
      </c>
      <c r="D223" t="s">
        <v>252</v>
      </c>
      <c r="E223" s="27" t="s">
        <v>4658</v>
      </c>
      <c r="F223" s="28" t="s">
        <v>4598</v>
      </c>
      <c r="G223" s="29">
        <v>5.7999999999999998</v>
      </c>
      <c r="H223" s="28">
        <v>0.0022300000000000002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4500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252</v>
      </c>
    </row>
    <row r="225" ht="13">
      <c r="A225" s="1" t="s">
        <v>229</v>
      </c>
      <c r="E225" s="32" t="s">
        <v>4641</v>
      </c>
    </row>
    <row r="226">
      <c r="A226" s="1" t="s">
        <v>231</v>
      </c>
      <c r="E226" s="27" t="s">
        <v>252</v>
      </c>
    </row>
    <row r="227" ht="37.5">
      <c r="A227" s="1" t="s">
        <v>221</v>
      </c>
      <c r="B227" s="1">
        <v>80</v>
      </c>
      <c r="C227" s="26" t="s">
        <v>4659</v>
      </c>
      <c r="D227" t="s">
        <v>252</v>
      </c>
      <c r="E227" s="27" t="s">
        <v>4660</v>
      </c>
      <c r="F227" s="28" t="s">
        <v>4533</v>
      </c>
      <c r="G227" s="29">
        <v>0.19600000000000001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4500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252</v>
      </c>
    </row>
    <row r="229" ht="13">
      <c r="A229" s="1" t="s">
        <v>229</v>
      </c>
      <c r="E229" s="32" t="s">
        <v>4661</v>
      </c>
    </row>
    <row r="230">
      <c r="A230" s="1" t="s">
        <v>231</v>
      </c>
      <c r="E230" s="27" t="s">
        <v>252</v>
      </c>
    </row>
    <row r="231" ht="13">
      <c r="A231" s="1" t="s">
        <v>218</v>
      </c>
      <c r="C231" s="22" t="s">
        <v>4662</v>
      </c>
      <c r="E231" s="23" t="s">
        <v>4663</v>
      </c>
      <c r="L231" s="24">
        <f>SUMIFS(L232:L283,A232:A283,"P")</f>
        <v>0</v>
      </c>
      <c r="M231" s="24">
        <f>SUMIFS(M232:M283,A232:A283,"P")</f>
        <v>0</v>
      </c>
      <c r="N231" s="25"/>
    </row>
    <row r="232">
      <c r="A232" s="1" t="s">
        <v>221</v>
      </c>
      <c r="B232" s="1">
        <v>81</v>
      </c>
      <c r="C232" s="26" t="s">
        <v>4664</v>
      </c>
      <c r="D232" t="s">
        <v>252</v>
      </c>
      <c r="E232" s="27" t="s">
        <v>4665</v>
      </c>
      <c r="F232" s="28" t="s">
        <v>4499</v>
      </c>
      <c r="G232" s="29">
        <v>1</v>
      </c>
      <c r="H232" s="28">
        <v>0</v>
      </c>
      <c r="I232" s="30">
        <f>ROUND(G232*H232,P4)</f>
        <v>0</v>
      </c>
      <c r="L232" s="30">
        <v>0</v>
      </c>
      <c r="M232" s="24">
        <f>ROUND(G232*L232,P4)</f>
        <v>0</v>
      </c>
      <c r="N232" s="25" t="s">
        <v>4500</v>
      </c>
      <c r="O232" s="31">
        <f>M232*AA232</f>
        <v>0</v>
      </c>
      <c r="P232" s="1">
        <v>3</v>
      </c>
      <c r="AA232" s="1">
        <f>IF(P232=1,$O$3,IF(P232=2,$O$4,$O$5))</f>
        <v>0</v>
      </c>
    </row>
    <row r="233">
      <c r="A233" s="1" t="s">
        <v>227</v>
      </c>
      <c r="E233" s="27" t="s">
        <v>252</v>
      </c>
    </row>
    <row r="234" ht="13">
      <c r="A234" s="1" t="s">
        <v>229</v>
      </c>
      <c r="E234" s="32" t="s">
        <v>4656</v>
      </c>
    </row>
    <row r="235">
      <c r="A235" s="1" t="s">
        <v>231</v>
      </c>
      <c r="E235" s="27" t="s">
        <v>252</v>
      </c>
    </row>
    <row r="236">
      <c r="A236" s="1" t="s">
        <v>221</v>
      </c>
      <c r="B236" s="1">
        <v>82</v>
      </c>
      <c r="C236" s="26" t="s">
        <v>4666</v>
      </c>
      <c r="D236" t="s">
        <v>252</v>
      </c>
      <c r="E236" s="27" t="s">
        <v>4667</v>
      </c>
      <c r="F236" s="28" t="s">
        <v>4499</v>
      </c>
      <c r="G236" s="29">
        <v>6</v>
      </c>
      <c r="H236" s="28">
        <v>0</v>
      </c>
      <c r="I236" s="30">
        <f>ROUND(G236*H236,P4)</f>
        <v>0</v>
      </c>
      <c r="L236" s="30">
        <v>0</v>
      </c>
      <c r="M236" s="24">
        <f>ROUND(G236*L236,P4)</f>
        <v>0</v>
      </c>
      <c r="N236" s="25" t="s">
        <v>4500</v>
      </c>
      <c r="O236" s="31">
        <f>M236*AA236</f>
        <v>0</v>
      </c>
      <c r="P236" s="1">
        <v>3</v>
      </c>
      <c r="AA236" s="1">
        <f>IF(P236=1,$O$3,IF(P236=2,$O$4,$O$5))</f>
        <v>0</v>
      </c>
    </row>
    <row r="237">
      <c r="A237" s="1" t="s">
        <v>227</v>
      </c>
      <c r="E237" s="27" t="s">
        <v>252</v>
      </c>
    </row>
    <row r="238" ht="13">
      <c r="A238" s="1" t="s">
        <v>229</v>
      </c>
      <c r="E238" s="32" t="s">
        <v>4668</v>
      </c>
    </row>
    <row r="239">
      <c r="A239" s="1" t="s">
        <v>231</v>
      </c>
      <c r="E239" s="27" t="s">
        <v>252</v>
      </c>
    </row>
    <row r="240">
      <c r="A240" s="1" t="s">
        <v>221</v>
      </c>
      <c r="B240" s="1">
        <v>83</v>
      </c>
      <c r="C240" s="26" t="s">
        <v>4669</v>
      </c>
      <c r="D240" t="s">
        <v>252</v>
      </c>
      <c r="E240" s="27" t="s">
        <v>4670</v>
      </c>
      <c r="F240" s="28" t="s">
        <v>4508</v>
      </c>
      <c r="G240" s="29">
        <v>17.085999999999999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226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91">
      <c r="A242" s="1" t="s">
        <v>229</v>
      </c>
      <c r="E242" s="32" t="s">
        <v>4671</v>
      </c>
    </row>
    <row r="243">
      <c r="A243" s="1" t="s">
        <v>231</v>
      </c>
      <c r="E243" s="27" t="s">
        <v>4672</v>
      </c>
    </row>
    <row r="244">
      <c r="A244" s="1" t="s">
        <v>221</v>
      </c>
      <c r="B244" s="1">
        <v>84</v>
      </c>
      <c r="C244" s="26" t="s">
        <v>4673</v>
      </c>
      <c r="D244" t="s">
        <v>252</v>
      </c>
      <c r="E244" s="27" t="s">
        <v>4674</v>
      </c>
      <c r="F244" s="28" t="s">
        <v>4499</v>
      </c>
      <c r="G244" s="29">
        <v>12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226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 ht="13">
      <c r="A246" s="1" t="s">
        <v>229</v>
      </c>
      <c r="E246" s="32" t="s">
        <v>4675</v>
      </c>
    </row>
    <row r="247">
      <c r="A247" s="1" t="s">
        <v>231</v>
      </c>
      <c r="E247" s="27" t="s">
        <v>4672</v>
      </c>
    </row>
    <row r="248" ht="25">
      <c r="A248" s="1" t="s">
        <v>221</v>
      </c>
      <c r="B248" s="1">
        <v>85</v>
      </c>
      <c r="C248" s="26" t="s">
        <v>4676</v>
      </c>
      <c r="D248" t="s">
        <v>252</v>
      </c>
      <c r="E248" s="27" t="s">
        <v>4677</v>
      </c>
      <c r="F248" s="28" t="s">
        <v>4499</v>
      </c>
      <c r="G248" s="29">
        <v>6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226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 ht="13">
      <c r="A250" s="1" t="s">
        <v>229</v>
      </c>
      <c r="E250" s="32" t="s">
        <v>4678</v>
      </c>
    </row>
    <row r="251">
      <c r="A251" s="1" t="s">
        <v>231</v>
      </c>
      <c r="E251" s="27" t="s">
        <v>4679</v>
      </c>
    </row>
    <row r="252">
      <c r="A252" s="1" t="s">
        <v>221</v>
      </c>
      <c r="B252" s="1">
        <v>86</v>
      </c>
      <c r="C252" s="26" t="s">
        <v>4680</v>
      </c>
      <c r="D252" t="s">
        <v>252</v>
      </c>
      <c r="E252" s="27" t="s">
        <v>4681</v>
      </c>
      <c r="F252" s="28" t="s">
        <v>4499</v>
      </c>
      <c r="G252" s="29">
        <v>1</v>
      </c>
      <c r="H252" s="28">
        <v>0.033000000000000002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226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13">
      <c r="A254" s="1" t="s">
        <v>229</v>
      </c>
      <c r="E254" s="32" t="s">
        <v>4656</v>
      </c>
    </row>
    <row r="255">
      <c r="A255" s="1" t="s">
        <v>231</v>
      </c>
      <c r="E255" s="27" t="s">
        <v>4679</v>
      </c>
    </row>
    <row r="256">
      <c r="A256" s="1" t="s">
        <v>221</v>
      </c>
      <c r="B256" s="1">
        <v>87</v>
      </c>
      <c r="C256" s="26" t="s">
        <v>4682</v>
      </c>
      <c r="D256" t="s">
        <v>252</v>
      </c>
      <c r="E256" s="27" t="s">
        <v>4683</v>
      </c>
      <c r="F256" s="28" t="s">
        <v>4499</v>
      </c>
      <c r="G256" s="29">
        <v>4</v>
      </c>
      <c r="H256" s="28">
        <v>0.033000000000000002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226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 ht="13">
      <c r="A258" s="1" t="s">
        <v>229</v>
      </c>
      <c r="E258" s="32" t="s">
        <v>4684</v>
      </c>
    </row>
    <row r="259">
      <c r="A259" s="1" t="s">
        <v>231</v>
      </c>
      <c r="E259" s="27" t="s">
        <v>4679</v>
      </c>
    </row>
    <row r="260">
      <c r="A260" s="1" t="s">
        <v>221</v>
      </c>
      <c r="B260" s="1">
        <v>88</v>
      </c>
      <c r="C260" s="26" t="s">
        <v>4685</v>
      </c>
      <c r="D260" t="s">
        <v>252</v>
      </c>
      <c r="E260" s="27" t="s">
        <v>4686</v>
      </c>
      <c r="F260" s="28" t="s">
        <v>4499</v>
      </c>
      <c r="G260" s="29">
        <v>1</v>
      </c>
      <c r="H260" s="28">
        <v>0.035999999999999997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226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 ht="13">
      <c r="A262" s="1" t="s">
        <v>229</v>
      </c>
      <c r="E262" s="32" t="s">
        <v>4656</v>
      </c>
    </row>
    <row r="263">
      <c r="A263" s="1" t="s">
        <v>231</v>
      </c>
      <c r="E263" s="27" t="s">
        <v>4679</v>
      </c>
    </row>
    <row r="264">
      <c r="A264" s="1" t="s">
        <v>221</v>
      </c>
      <c r="B264" s="1">
        <v>89</v>
      </c>
      <c r="C264" s="26" t="s">
        <v>4687</v>
      </c>
      <c r="D264" t="s">
        <v>252</v>
      </c>
      <c r="E264" s="27" t="s">
        <v>4688</v>
      </c>
      <c r="F264" s="28" t="s">
        <v>4499</v>
      </c>
      <c r="G264" s="29">
        <v>1</v>
      </c>
      <c r="H264" s="28">
        <v>0.02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226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 ht="13">
      <c r="A266" s="1" t="s">
        <v>229</v>
      </c>
      <c r="E266" s="32" t="s">
        <v>4656</v>
      </c>
    </row>
    <row r="267">
      <c r="A267" s="1" t="s">
        <v>231</v>
      </c>
      <c r="E267" s="27" t="s">
        <v>4679</v>
      </c>
    </row>
    <row r="268">
      <c r="A268" s="1" t="s">
        <v>221</v>
      </c>
      <c r="B268" s="1">
        <v>90</v>
      </c>
      <c r="C268" s="26" t="s">
        <v>4689</v>
      </c>
      <c r="D268" t="s">
        <v>252</v>
      </c>
      <c r="E268" s="27" t="s">
        <v>4690</v>
      </c>
      <c r="F268" s="28" t="s">
        <v>4691</v>
      </c>
      <c r="G268" s="29">
        <v>2</v>
      </c>
      <c r="H268" s="28">
        <v>0.188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226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252</v>
      </c>
    </row>
    <row r="270" ht="13">
      <c r="A270" s="1" t="s">
        <v>229</v>
      </c>
      <c r="E270" s="32" t="s">
        <v>4692</v>
      </c>
    </row>
    <row r="271" ht="50">
      <c r="A271" s="1" t="s">
        <v>231</v>
      </c>
      <c r="E271" s="27" t="s">
        <v>4693</v>
      </c>
    </row>
    <row r="272">
      <c r="A272" s="1" t="s">
        <v>221</v>
      </c>
      <c r="B272" s="1">
        <v>91</v>
      </c>
      <c r="C272" s="26" t="s">
        <v>4694</v>
      </c>
      <c r="D272" t="s">
        <v>252</v>
      </c>
      <c r="E272" s="27" t="s">
        <v>4695</v>
      </c>
      <c r="F272" s="28" t="s">
        <v>4691</v>
      </c>
      <c r="G272" s="29">
        <v>1</v>
      </c>
      <c r="H272" s="28">
        <v>0.109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226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 ht="13">
      <c r="A274" s="1" t="s">
        <v>229</v>
      </c>
      <c r="E274" s="32" t="s">
        <v>4656</v>
      </c>
    </row>
    <row r="275" ht="50">
      <c r="A275" s="1" t="s">
        <v>231</v>
      </c>
      <c r="E275" s="27" t="s">
        <v>4693</v>
      </c>
    </row>
    <row r="276">
      <c r="A276" s="1" t="s">
        <v>221</v>
      </c>
      <c r="B276" s="1">
        <v>92</v>
      </c>
      <c r="C276" s="26" t="s">
        <v>4696</v>
      </c>
      <c r="D276" t="s">
        <v>252</v>
      </c>
      <c r="E276" s="27" t="s">
        <v>4697</v>
      </c>
      <c r="F276" s="28" t="s">
        <v>4499</v>
      </c>
      <c r="G276" s="29">
        <v>1</v>
      </c>
      <c r="H276" s="28">
        <v>0.047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226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 ht="13">
      <c r="A278" s="1" t="s">
        <v>229</v>
      </c>
      <c r="E278" s="32" t="s">
        <v>4656</v>
      </c>
    </row>
    <row r="279" ht="37.5">
      <c r="A279" s="1" t="s">
        <v>231</v>
      </c>
      <c r="E279" s="27" t="s">
        <v>4698</v>
      </c>
    </row>
    <row r="280" ht="37.5">
      <c r="A280" s="1" t="s">
        <v>221</v>
      </c>
      <c r="B280" s="1">
        <v>93</v>
      </c>
      <c r="C280" s="26" t="s">
        <v>4699</v>
      </c>
      <c r="D280" t="s">
        <v>252</v>
      </c>
      <c r="E280" s="27" t="s">
        <v>4700</v>
      </c>
      <c r="F280" s="28" t="s">
        <v>4533</v>
      </c>
      <c r="G280" s="29">
        <v>0.753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4500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 ht="13">
      <c r="A282" s="1" t="s">
        <v>229</v>
      </c>
      <c r="E282" s="32" t="s">
        <v>4701</v>
      </c>
    </row>
    <row r="283">
      <c r="A283" s="1" t="s">
        <v>231</v>
      </c>
      <c r="E283" s="27" t="s">
        <v>252</v>
      </c>
    </row>
    <row r="284" ht="13">
      <c r="A284" s="1" t="s">
        <v>218</v>
      </c>
      <c r="C284" s="22" t="s">
        <v>4702</v>
      </c>
      <c r="E284" s="23" t="s">
        <v>4703</v>
      </c>
      <c r="L284" s="24">
        <f>SUMIFS(L285:L316,A285:A316,"P")</f>
        <v>0</v>
      </c>
      <c r="M284" s="24">
        <f>SUMIFS(M285:M316,A285:A316,"P")</f>
        <v>0</v>
      </c>
      <c r="N284" s="25"/>
    </row>
    <row r="285">
      <c r="A285" s="1" t="s">
        <v>221</v>
      </c>
      <c r="B285" s="1">
        <v>94</v>
      </c>
      <c r="C285" s="26" t="s">
        <v>4704</v>
      </c>
      <c r="D285" t="s">
        <v>252</v>
      </c>
      <c r="E285" s="27" t="s">
        <v>4705</v>
      </c>
      <c r="F285" s="28" t="s">
        <v>4508</v>
      </c>
      <c r="G285" s="29">
        <v>48.023000000000003</v>
      </c>
      <c r="H285" s="28">
        <v>0.00020000000000000001</v>
      </c>
      <c r="I285" s="30">
        <f>ROUND(G285*H285,P4)</f>
        <v>0</v>
      </c>
      <c r="L285" s="30">
        <v>0</v>
      </c>
      <c r="M285" s="24">
        <f>ROUND(G285*L285,P4)</f>
        <v>0</v>
      </c>
      <c r="N285" s="25" t="s">
        <v>4500</v>
      </c>
      <c r="O285" s="31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227</v>
      </c>
      <c r="E286" s="27" t="s">
        <v>252</v>
      </c>
    </row>
    <row r="287" ht="13">
      <c r="A287" s="1" t="s">
        <v>229</v>
      </c>
      <c r="E287" s="32" t="s">
        <v>4706</v>
      </c>
    </row>
    <row r="288">
      <c r="A288" s="1" t="s">
        <v>231</v>
      </c>
      <c r="E288" s="27" t="s">
        <v>252</v>
      </c>
    </row>
    <row r="289">
      <c r="A289" s="1" t="s">
        <v>221</v>
      </c>
      <c r="B289" s="1">
        <v>95</v>
      </c>
      <c r="C289" s="26" t="s">
        <v>4707</v>
      </c>
      <c r="D289" t="s">
        <v>252</v>
      </c>
      <c r="E289" s="27" t="s">
        <v>4708</v>
      </c>
      <c r="F289" s="28" t="s">
        <v>4508</v>
      </c>
      <c r="G289" s="29">
        <v>48.023000000000003</v>
      </c>
      <c r="H289" s="28">
        <v>0</v>
      </c>
      <c r="I289" s="30">
        <f>ROUND(G289*H289,P4)</f>
        <v>0</v>
      </c>
      <c r="L289" s="30">
        <v>0</v>
      </c>
      <c r="M289" s="24">
        <f>ROUND(G289*L289,P4)</f>
        <v>0</v>
      </c>
      <c r="N289" s="25" t="s">
        <v>4500</v>
      </c>
      <c r="O289" s="31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227</v>
      </c>
      <c r="E290" s="27" t="s">
        <v>252</v>
      </c>
    </row>
    <row r="291" ht="65">
      <c r="A291" s="1" t="s">
        <v>229</v>
      </c>
      <c r="E291" s="32" t="s">
        <v>4709</v>
      </c>
    </row>
    <row r="292">
      <c r="A292" s="1" t="s">
        <v>231</v>
      </c>
      <c r="E292" s="27" t="s">
        <v>252</v>
      </c>
    </row>
    <row r="293">
      <c r="A293" s="1" t="s">
        <v>221</v>
      </c>
      <c r="B293" s="1">
        <v>96</v>
      </c>
      <c r="C293" s="26" t="s">
        <v>4710</v>
      </c>
      <c r="D293" t="s">
        <v>252</v>
      </c>
      <c r="E293" s="27" t="s">
        <v>4711</v>
      </c>
      <c r="F293" s="28" t="s">
        <v>4508</v>
      </c>
      <c r="G293" s="29">
        <v>48.023000000000003</v>
      </c>
      <c r="H293" s="28">
        <v>0.00040000000000000002</v>
      </c>
      <c r="I293" s="30">
        <f>ROUND(G293*H293,P4)</f>
        <v>0</v>
      </c>
      <c r="L293" s="30">
        <v>0</v>
      </c>
      <c r="M293" s="24">
        <f>ROUND(G293*L293,P4)</f>
        <v>0</v>
      </c>
      <c r="N293" s="25" t="s">
        <v>4500</v>
      </c>
      <c r="O293" s="31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227</v>
      </c>
      <c r="E294" s="27" t="s">
        <v>252</v>
      </c>
    </row>
    <row r="295" ht="65">
      <c r="A295" s="1" t="s">
        <v>229</v>
      </c>
      <c r="E295" s="32" t="s">
        <v>4709</v>
      </c>
    </row>
    <row r="296">
      <c r="A296" s="1" t="s">
        <v>231</v>
      </c>
      <c r="E296" s="27" t="s">
        <v>252</v>
      </c>
    </row>
    <row r="297">
      <c r="A297" s="1" t="s">
        <v>221</v>
      </c>
      <c r="B297" s="1">
        <v>97</v>
      </c>
      <c r="C297" s="26" t="s">
        <v>4712</v>
      </c>
      <c r="D297" t="s">
        <v>252</v>
      </c>
      <c r="E297" s="27" t="s">
        <v>4713</v>
      </c>
      <c r="F297" s="28" t="s">
        <v>4508</v>
      </c>
      <c r="G297" s="29">
        <v>52.825000000000003</v>
      </c>
      <c r="H297" s="28">
        <v>0.0062899999999999996</v>
      </c>
      <c r="I297" s="30">
        <f>ROUND(G297*H297,P4)</f>
        <v>0</v>
      </c>
      <c r="L297" s="30">
        <v>0</v>
      </c>
      <c r="M297" s="24">
        <f>ROUND(G297*L297,P4)</f>
        <v>0</v>
      </c>
      <c r="N297" s="25" t="s">
        <v>226</v>
      </c>
      <c r="O297" s="31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227</v>
      </c>
      <c r="E298" s="27" t="s">
        <v>252</v>
      </c>
    </row>
    <row r="299" ht="13">
      <c r="A299" s="1" t="s">
        <v>229</v>
      </c>
      <c r="E299" s="32" t="s">
        <v>4714</v>
      </c>
    </row>
    <row r="300">
      <c r="A300" s="1" t="s">
        <v>231</v>
      </c>
      <c r="E300" s="27" t="s">
        <v>212</v>
      </c>
    </row>
    <row r="301">
      <c r="A301" s="1" t="s">
        <v>221</v>
      </c>
      <c r="B301" s="1">
        <v>98</v>
      </c>
      <c r="C301" s="26" t="s">
        <v>4715</v>
      </c>
      <c r="D301" t="s">
        <v>252</v>
      </c>
      <c r="E301" s="27" t="s">
        <v>4716</v>
      </c>
      <c r="F301" s="28" t="s">
        <v>4598</v>
      </c>
      <c r="G301" s="29">
        <v>34.436999999999998</v>
      </c>
      <c r="H301" s="28">
        <v>1.0000000000000001E-05</v>
      </c>
      <c r="I301" s="30">
        <f>ROUND(G301*H301,P4)</f>
        <v>0</v>
      </c>
      <c r="L301" s="30">
        <v>0</v>
      </c>
      <c r="M301" s="24">
        <f>ROUND(G301*L301,P4)</f>
        <v>0</v>
      </c>
      <c r="N301" s="25" t="s">
        <v>4500</v>
      </c>
      <c r="O301" s="31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227</v>
      </c>
      <c r="E302" s="27" t="s">
        <v>252</v>
      </c>
    </row>
    <row r="303" ht="65">
      <c r="A303" s="1" t="s">
        <v>229</v>
      </c>
      <c r="E303" s="32" t="s">
        <v>4717</v>
      </c>
    </row>
    <row r="304">
      <c r="A304" s="1" t="s">
        <v>231</v>
      </c>
      <c r="E304" s="27" t="s">
        <v>252</v>
      </c>
    </row>
    <row r="305">
      <c r="A305" s="1" t="s">
        <v>221</v>
      </c>
      <c r="B305" s="1">
        <v>99</v>
      </c>
      <c r="C305" s="26" t="s">
        <v>4718</v>
      </c>
      <c r="D305" t="s">
        <v>252</v>
      </c>
      <c r="E305" s="27" t="s">
        <v>4719</v>
      </c>
      <c r="F305" s="28" t="s">
        <v>4598</v>
      </c>
      <c r="G305" s="29">
        <v>36.158999999999999</v>
      </c>
      <c r="H305" s="28">
        <v>0.00035</v>
      </c>
      <c r="I305" s="30">
        <f>ROUND(G305*H305,P4)</f>
        <v>0</v>
      </c>
      <c r="L305" s="30">
        <v>0</v>
      </c>
      <c r="M305" s="24">
        <f>ROUND(G305*L305,P4)</f>
        <v>0</v>
      </c>
      <c r="N305" s="25" t="s">
        <v>226</v>
      </c>
      <c r="O305" s="31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227</v>
      </c>
      <c r="E306" s="27" t="s">
        <v>252</v>
      </c>
    </row>
    <row r="307" ht="13">
      <c r="A307" s="1" t="s">
        <v>229</v>
      </c>
      <c r="E307" s="32" t="s">
        <v>4720</v>
      </c>
    </row>
    <row r="308">
      <c r="A308" s="1" t="s">
        <v>231</v>
      </c>
      <c r="E308" s="27" t="s">
        <v>212</v>
      </c>
    </row>
    <row r="309">
      <c r="A309" s="1" t="s">
        <v>221</v>
      </c>
      <c r="B309" s="1">
        <v>100</v>
      </c>
      <c r="C309" s="26" t="s">
        <v>4721</v>
      </c>
      <c r="D309" t="s">
        <v>252</v>
      </c>
      <c r="E309" s="27" t="s">
        <v>4722</v>
      </c>
      <c r="F309" s="28" t="s">
        <v>4508</v>
      </c>
      <c r="G309" s="29">
        <v>48.023000000000003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4500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252</v>
      </c>
    </row>
    <row r="311" ht="13">
      <c r="A311" s="1" t="s">
        <v>229</v>
      </c>
      <c r="E311" s="32" t="s">
        <v>4706</v>
      </c>
    </row>
    <row r="312">
      <c r="A312" s="1" t="s">
        <v>231</v>
      </c>
      <c r="E312" s="27" t="s">
        <v>252</v>
      </c>
    </row>
    <row r="313" ht="25">
      <c r="A313" s="1" t="s">
        <v>221</v>
      </c>
      <c r="B313" s="1">
        <v>101</v>
      </c>
      <c r="C313" s="26" t="s">
        <v>4723</v>
      </c>
      <c r="D313" t="s">
        <v>252</v>
      </c>
      <c r="E313" s="27" t="s">
        <v>4724</v>
      </c>
      <c r="F313" s="28" t="s">
        <v>4533</v>
      </c>
      <c r="G313" s="29">
        <v>0.374</v>
      </c>
      <c r="H313" s="28">
        <v>0</v>
      </c>
      <c r="I313" s="30">
        <f>ROUND(G313*H313,P4)</f>
        <v>0</v>
      </c>
      <c r="L313" s="30">
        <v>0</v>
      </c>
      <c r="M313" s="24">
        <f>ROUND(G313*L313,P4)</f>
        <v>0</v>
      </c>
      <c r="N313" s="25" t="s">
        <v>4500</v>
      </c>
      <c r="O313" s="31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227</v>
      </c>
      <c r="E314" s="27" t="s">
        <v>252</v>
      </c>
    </row>
    <row r="315" ht="13">
      <c r="A315" s="1" t="s">
        <v>229</v>
      </c>
      <c r="E315" s="32" t="s">
        <v>4725</v>
      </c>
    </row>
    <row r="316">
      <c r="A316" s="1" t="s">
        <v>231</v>
      </c>
      <c r="E316" s="27" t="s">
        <v>252</v>
      </c>
    </row>
    <row r="317" ht="13">
      <c r="A317" s="1" t="s">
        <v>218</v>
      </c>
      <c r="C317" s="22" t="s">
        <v>4726</v>
      </c>
      <c r="E317" s="23" t="s">
        <v>4727</v>
      </c>
      <c r="L317" s="24">
        <f>SUMIFS(L318:L361,A318:A361,"P")</f>
        <v>0</v>
      </c>
      <c r="M317" s="24">
        <f>SUMIFS(M318:M361,A318:A361,"P")</f>
        <v>0</v>
      </c>
      <c r="N317" s="25"/>
    </row>
    <row r="318" ht="25">
      <c r="A318" s="1" t="s">
        <v>221</v>
      </c>
      <c r="B318" s="1">
        <v>102</v>
      </c>
      <c r="C318" s="26" t="s">
        <v>4728</v>
      </c>
      <c r="D318" t="s">
        <v>252</v>
      </c>
      <c r="E318" s="27" t="s">
        <v>4729</v>
      </c>
      <c r="F318" s="28" t="s">
        <v>4508</v>
      </c>
      <c r="G318" s="29">
        <v>19.716000000000001</v>
      </c>
      <c r="H318" s="28">
        <v>6.9999999999999994E-05</v>
      </c>
      <c r="I318" s="30">
        <f>ROUND(G318*H318,P4)</f>
        <v>0</v>
      </c>
      <c r="L318" s="30">
        <v>0</v>
      </c>
      <c r="M318" s="24">
        <f>ROUND(G318*L318,P4)</f>
        <v>0</v>
      </c>
      <c r="N318" s="25" t="s">
        <v>4500</v>
      </c>
      <c r="O318" s="31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227</v>
      </c>
      <c r="E319" s="27" t="s">
        <v>252</v>
      </c>
    </row>
    <row r="320" ht="13">
      <c r="A320" s="1" t="s">
        <v>229</v>
      </c>
      <c r="E320" s="32" t="s">
        <v>4730</v>
      </c>
    </row>
    <row r="321">
      <c r="A321" s="1" t="s">
        <v>231</v>
      </c>
      <c r="E321" s="27" t="s">
        <v>252</v>
      </c>
    </row>
    <row r="322" ht="25">
      <c r="A322" s="1" t="s">
        <v>221</v>
      </c>
      <c r="B322" s="1">
        <v>103</v>
      </c>
      <c r="C322" s="26" t="s">
        <v>4731</v>
      </c>
      <c r="D322" t="s">
        <v>252</v>
      </c>
      <c r="E322" s="27" t="s">
        <v>4732</v>
      </c>
      <c r="F322" s="28" t="s">
        <v>4508</v>
      </c>
      <c r="G322" s="29">
        <v>19.716000000000001</v>
      </c>
      <c r="H322" s="28">
        <v>6.9999999999999994E-05</v>
      </c>
      <c r="I322" s="30">
        <f>ROUND(G322*H322,P4)</f>
        <v>0</v>
      </c>
      <c r="L322" s="30">
        <v>0</v>
      </c>
      <c r="M322" s="24">
        <f>ROUND(G322*L322,P4)</f>
        <v>0</v>
      </c>
      <c r="N322" s="25" t="s">
        <v>4500</v>
      </c>
      <c r="O322" s="31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227</v>
      </c>
      <c r="E323" s="27" t="s">
        <v>252</v>
      </c>
    </row>
    <row r="324" ht="13">
      <c r="A324" s="1" t="s">
        <v>229</v>
      </c>
      <c r="E324" s="32" t="s">
        <v>4730</v>
      </c>
    </row>
    <row r="325">
      <c r="A325" s="1" t="s">
        <v>231</v>
      </c>
      <c r="E325" s="27" t="s">
        <v>252</v>
      </c>
    </row>
    <row r="326">
      <c r="A326" s="1" t="s">
        <v>221</v>
      </c>
      <c r="B326" s="1">
        <v>104</v>
      </c>
      <c r="C326" s="26" t="s">
        <v>4733</v>
      </c>
      <c r="D326" t="s">
        <v>252</v>
      </c>
      <c r="E326" s="27" t="s">
        <v>4734</v>
      </c>
      <c r="F326" s="28" t="s">
        <v>4508</v>
      </c>
      <c r="G326" s="29">
        <v>19.716000000000001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4500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227</v>
      </c>
      <c r="E327" s="27" t="s">
        <v>252</v>
      </c>
    </row>
    <row r="328" ht="13">
      <c r="A328" s="1" t="s">
        <v>229</v>
      </c>
      <c r="E328" s="32" t="s">
        <v>4730</v>
      </c>
    </row>
    <row r="329">
      <c r="A329" s="1" t="s">
        <v>231</v>
      </c>
      <c r="E329" s="27" t="s">
        <v>252</v>
      </c>
    </row>
    <row r="330">
      <c r="A330" s="1" t="s">
        <v>221</v>
      </c>
      <c r="B330" s="1">
        <v>105</v>
      </c>
      <c r="C330" s="26" t="s">
        <v>4735</v>
      </c>
      <c r="D330" t="s">
        <v>252</v>
      </c>
      <c r="E330" s="27" t="s">
        <v>4736</v>
      </c>
      <c r="F330" s="28" t="s">
        <v>4508</v>
      </c>
      <c r="G330" s="29">
        <v>19.716000000000001</v>
      </c>
      <c r="H330" s="28">
        <v>0.00072000000000000005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226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227</v>
      </c>
      <c r="E331" s="27" t="s">
        <v>252</v>
      </c>
    </row>
    <row r="332" ht="130">
      <c r="A332" s="1" t="s">
        <v>229</v>
      </c>
      <c r="E332" s="32" t="s">
        <v>4737</v>
      </c>
    </row>
    <row r="333">
      <c r="A333" s="1" t="s">
        <v>231</v>
      </c>
      <c r="E333" s="27" t="s">
        <v>4651</v>
      </c>
    </row>
    <row r="334" ht="37.5">
      <c r="A334" s="1" t="s">
        <v>221</v>
      </c>
      <c r="B334" s="1">
        <v>106</v>
      </c>
      <c r="C334" s="26" t="s">
        <v>4738</v>
      </c>
      <c r="D334" t="s">
        <v>252</v>
      </c>
      <c r="E334" s="27" t="s">
        <v>4739</v>
      </c>
      <c r="F334" s="28" t="s">
        <v>4508</v>
      </c>
      <c r="G334" s="29">
        <v>86.778999999999996</v>
      </c>
      <c r="H334" s="28">
        <v>0.026040000000000001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4500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227</v>
      </c>
      <c r="E335" s="27" t="s">
        <v>252</v>
      </c>
    </row>
    <row r="336" ht="39">
      <c r="A336" s="1" t="s">
        <v>229</v>
      </c>
      <c r="E336" s="32" t="s">
        <v>4740</v>
      </c>
    </row>
    <row r="337">
      <c r="A337" s="1" t="s">
        <v>231</v>
      </c>
      <c r="E337" s="27" t="s">
        <v>252</v>
      </c>
    </row>
    <row r="338" ht="25">
      <c r="A338" s="1" t="s">
        <v>221</v>
      </c>
      <c r="B338" s="1">
        <v>107</v>
      </c>
      <c r="C338" s="26" t="s">
        <v>4741</v>
      </c>
      <c r="D338" t="s">
        <v>252</v>
      </c>
      <c r="E338" s="27" t="s">
        <v>4742</v>
      </c>
      <c r="F338" s="28" t="s">
        <v>4508</v>
      </c>
      <c r="G338" s="29">
        <v>216.94800000000001</v>
      </c>
      <c r="H338" s="28">
        <v>0.00017000000000000001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4500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227</v>
      </c>
      <c r="E339" s="27" t="s">
        <v>252</v>
      </c>
    </row>
    <row r="340" ht="26">
      <c r="A340" s="1" t="s">
        <v>229</v>
      </c>
      <c r="E340" s="32" t="s">
        <v>4743</v>
      </c>
    </row>
    <row r="341">
      <c r="A341" s="1" t="s">
        <v>231</v>
      </c>
      <c r="E341" s="27" t="s">
        <v>252</v>
      </c>
    </row>
    <row r="342" ht="25">
      <c r="A342" s="1" t="s">
        <v>221</v>
      </c>
      <c r="B342" s="1">
        <v>108</v>
      </c>
      <c r="C342" s="26" t="s">
        <v>4744</v>
      </c>
      <c r="D342" t="s">
        <v>252</v>
      </c>
      <c r="E342" s="27" t="s">
        <v>4745</v>
      </c>
      <c r="F342" s="28" t="s">
        <v>4508</v>
      </c>
      <c r="G342" s="29">
        <v>216.94800000000001</v>
      </c>
      <c r="H342" s="28">
        <v>0.00050000000000000001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4500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227</v>
      </c>
      <c r="E343" s="27" t="s">
        <v>252</v>
      </c>
    </row>
    <row r="344" ht="26">
      <c r="A344" s="1" t="s">
        <v>229</v>
      </c>
      <c r="E344" s="32" t="s">
        <v>4743</v>
      </c>
    </row>
    <row r="345">
      <c r="A345" s="1" t="s">
        <v>231</v>
      </c>
      <c r="E345" s="27" t="s">
        <v>252</v>
      </c>
    </row>
    <row r="346">
      <c r="A346" s="1" t="s">
        <v>221</v>
      </c>
      <c r="B346" s="1">
        <v>109</v>
      </c>
      <c r="C346" s="26" t="s">
        <v>4746</v>
      </c>
      <c r="D346" t="s">
        <v>252</v>
      </c>
      <c r="E346" s="27" t="s">
        <v>4747</v>
      </c>
      <c r="F346" s="28" t="s">
        <v>4508</v>
      </c>
      <c r="G346" s="29">
        <v>73.221999999999994</v>
      </c>
      <c r="H346" s="28">
        <v>0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4500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227</v>
      </c>
      <c r="E347" s="27" t="s">
        <v>252</v>
      </c>
    </row>
    <row r="348" ht="143">
      <c r="A348" s="1" t="s">
        <v>229</v>
      </c>
      <c r="E348" s="32" t="s">
        <v>4748</v>
      </c>
    </row>
    <row r="349">
      <c r="A349" s="1" t="s">
        <v>231</v>
      </c>
      <c r="E349" s="27" t="s">
        <v>252</v>
      </c>
    </row>
    <row r="350">
      <c r="A350" s="1" t="s">
        <v>221</v>
      </c>
      <c r="B350" s="1">
        <v>110</v>
      </c>
      <c r="C350" s="26" t="s">
        <v>4749</v>
      </c>
      <c r="D350" t="s">
        <v>252</v>
      </c>
      <c r="E350" s="27" t="s">
        <v>4750</v>
      </c>
      <c r="F350" s="28" t="s">
        <v>4508</v>
      </c>
      <c r="G350" s="29">
        <v>73.221999999999994</v>
      </c>
      <c r="H350" s="28">
        <v>0.00038000000000000002</v>
      </c>
      <c r="I350" s="30">
        <f>ROUND(G350*H350,P4)</f>
        <v>0</v>
      </c>
      <c r="L350" s="30">
        <v>0</v>
      </c>
      <c r="M350" s="24">
        <f>ROUND(G350*L350,P4)</f>
        <v>0</v>
      </c>
      <c r="N350" s="25" t="s">
        <v>226</v>
      </c>
      <c r="O350" s="31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227</v>
      </c>
      <c r="E351" s="27" t="s">
        <v>252</v>
      </c>
    </row>
    <row r="352" ht="143">
      <c r="A352" s="1" t="s">
        <v>229</v>
      </c>
      <c r="E352" s="32" t="s">
        <v>4748</v>
      </c>
    </row>
    <row r="353">
      <c r="A353" s="1" t="s">
        <v>231</v>
      </c>
      <c r="E353" s="27" t="s">
        <v>4751</v>
      </c>
    </row>
    <row r="354">
      <c r="A354" s="1" t="s">
        <v>221</v>
      </c>
      <c r="B354" s="1">
        <v>111</v>
      </c>
      <c r="C354" s="26" t="s">
        <v>4752</v>
      </c>
      <c r="D354" t="s">
        <v>252</v>
      </c>
      <c r="E354" s="27" t="s">
        <v>4753</v>
      </c>
      <c r="F354" s="28" t="s">
        <v>4508</v>
      </c>
      <c r="G354" s="29">
        <v>14.539</v>
      </c>
      <c r="H354" s="28">
        <v>0.00038000000000000002</v>
      </c>
      <c r="I354" s="30">
        <f>ROUND(G354*H354,P4)</f>
        <v>0</v>
      </c>
      <c r="L354" s="30">
        <v>0</v>
      </c>
      <c r="M354" s="24">
        <f>ROUND(G354*L354,P4)</f>
        <v>0</v>
      </c>
      <c r="N354" s="25" t="s">
        <v>226</v>
      </c>
      <c r="O354" s="31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227</v>
      </c>
      <c r="E355" s="27" t="s">
        <v>252</v>
      </c>
    </row>
    <row r="356" ht="26">
      <c r="A356" s="1" t="s">
        <v>229</v>
      </c>
      <c r="E356" s="32" t="s">
        <v>4754</v>
      </c>
    </row>
    <row r="357">
      <c r="A357" s="1" t="s">
        <v>231</v>
      </c>
      <c r="E357" s="27" t="s">
        <v>4751</v>
      </c>
    </row>
    <row r="358">
      <c r="A358" s="1" t="s">
        <v>221</v>
      </c>
      <c r="B358" s="1">
        <v>112</v>
      </c>
      <c r="C358" s="26" t="s">
        <v>4755</v>
      </c>
      <c r="D358" t="s">
        <v>252</v>
      </c>
      <c r="E358" s="27" t="s">
        <v>4756</v>
      </c>
      <c r="F358" s="28" t="s">
        <v>4508</v>
      </c>
      <c r="G358" s="29">
        <v>36.484000000000002</v>
      </c>
      <c r="H358" s="28">
        <v>0.00076000000000000004</v>
      </c>
      <c r="I358" s="30">
        <f>ROUND(G358*H358,P4)</f>
        <v>0</v>
      </c>
      <c r="L358" s="30">
        <v>0</v>
      </c>
      <c r="M358" s="24">
        <f>ROUND(G358*L358,P4)</f>
        <v>0</v>
      </c>
      <c r="N358" s="25" t="s">
        <v>226</v>
      </c>
      <c r="O358" s="31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227</v>
      </c>
      <c r="E359" s="27" t="s">
        <v>252</v>
      </c>
    </row>
    <row r="360" ht="65">
      <c r="A360" s="1" t="s">
        <v>229</v>
      </c>
      <c r="E360" s="32" t="s">
        <v>4757</v>
      </c>
    </row>
    <row r="361">
      <c r="A361" s="1" t="s">
        <v>231</v>
      </c>
      <c r="E361" s="27" t="s">
        <v>4751</v>
      </c>
    </row>
    <row r="362" ht="13">
      <c r="A362" s="1" t="s">
        <v>218</v>
      </c>
      <c r="C362" s="22" t="s">
        <v>4758</v>
      </c>
      <c r="E362" s="23" t="s">
        <v>4759</v>
      </c>
      <c r="L362" s="24">
        <f>SUMIFS(L363:L370,A363:A370,"P")</f>
        <v>0</v>
      </c>
      <c r="M362" s="24">
        <f>SUMIFS(M363:M370,A363:A370,"P")</f>
        <v>0</v>
      </c>
      <c r="N362" s="25"/>
    </row>
    <row r="363" ht="25">
      <c r="A363" s="1" t="s">
        <v>221</v>
      </c>
      <c r="B363" s="1">
        <v>113</v>
      </c>
      <c r="C363" s="26" t="s">
        <v>4760</v>
      </c>
      <c r="D363" t="s">
        <v>252</v>
      </c>
      <c r="E363" s="27" t="s">
        <v>4761</v>
      </c>
      <c r="F363" s="28" t="s">
        <v>4508</v>
      </c>
      <c r="G363" s="29">
        <v>364.46600000000001</v>
      </c>
      <c r="H363" s="28">
        <v>0.00020000000000000001</v>
      </c>
      <c r="I363" s="30">
        <f>ROUND(G363*H363,P4)</f>
        <v>0</v>
      </c>
      <c r="L363" s="30">
        <v>0</v>
      </c>
      <c r="M363" s="24">
        <f>ROUND(G363*L363,P4)</f>
        <v>0</v>
      </c>
      <c r="N363" s="25" t="s">
        <v>4500</v>
      </c>
      <c r="O363" s="31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227</v>
      </c>
      <c r="E364" s="27" t="s">
        <v>252</v>
      </c>
    </row>
    <row r="365" ht="26">
      <c r="A365" s="1" t="s">
        <v>229</v>
      </c>
      <c r="E365" s="32" t="s">
        <v>4762</v>
      </c>
    </row>
    <row r="366">
      <c r="A366" s="1" t="s">
        <v>231</v>
      </c>
      <c r="E366" s="27" t="s">
        <v>252</v>
      </c>
    </row>
    <row r="367" ht="25">
      <c r="A367" s="1" t="s">
        <v>221</v>
      </c>
      <c r="B367" s="1">
        <v>114</v>
      </c>
      <c r="C367" s="26" t="s">
        <v>4763</v>
      </c>
      <c r="D367" t="s">
        <v>252</v>
      </c>
      <c r="E367" s="27" t="s">
        <v>4764</v>
      </c>
      <c r="F367" s="28" t="s">
        <v>4508</v>
      </c>
      <c r="G367" s="29">
        <v>364.46600000000001</v>
      </c>
      <c r="H367" s="28">
        <v>0.00029</v>
      </c>
      <c r="I367" s="30">
        <f>ROUND(G367*H367,P4)</f>
        <v>0</v>
      </c>
      <c r="L367" s="30">
        <v>0</v>
      </c>
      <c r="M367" s="24">
        <f>ROUND(G367*L367,P4)</f>
        <v>0</v>
      </c>
      <c r="N367" s="25" t="s">
        <v>4500</v>
      </c>
      <c r="O367" s="31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227</v>
      </c>
      <c r="E368" s="27" t="s">
        <v>252</v>
      </c>
    </row>
    <row r="369" ht="26">
      <c r="A369" s="1" t="s">
        <v>229</v>
      </c>
      <c r="E369" s="32" t="s">
        <v>4762</v>
      </c>
    </row>
    <row r="370">
      <c r="A370" s="1" t="s">
        <v>231</v>
      </c>
      <c r="E370" s="27" t="s">
        <v>252</v>
      </c>
    </row>
    <row r="371" ht="13">
      <c r="A371" s="1" t="s">
        <v>218</v>
      </c>
      <c r="C371" s="22" t="s">
        <v>4765</v>
      </c>
      <c r="E371" s="23" t="s">
        <v>4766</v>
      </c>
      <c r="L371" s="24">
        <f>SUMIFS(L372:L379,A372:A379,"P")</f>
        <v>0</v>
      </c>
      <c r="M371" s="24">
        <f>SUMIFS(M372:M379,A372:A379,"P")</f>
        <v>0</v>
      </c>
      <c r="N371" s="25"/>
    </row>
    <row r="372" ht="25">
      <c r="A372" s="1" t="s">
        <v>221</v>
      </c>
      <c r="B372" s="1">
        <v>115</v>
      </c>
      <c r="C372" s="26" t="s">
        <v>4767</v>
      </c>
      <c r="D372" t="s">
        <v>252</v>
      </c>
      <c r="E372" s="27" t="s">
        <v>4768</v>
      </c>
      <c r="F372" s="28" t="s">
        <v>4508</v>
      </c>
      <c r="G372" s="29">
        <v>15.960000000000001</v>
      </c>
      <c r="H372" s="28">
        <v>0.017999999999999999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4500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26">
      <c r="A374" s="1" t="s">
        <v>229</v>
      </c>
      <c r="E374" s="32" t="s">
        <v>4769</v>
      </c>
    </row>
    <row r="375">
      <c r="A375" s="1" t="s">
        <v>231</v>
      </c>
      <c r="E375" s="27" t="s">
        <v>252</v>
      </c>
    </row>
    <row r="376">
      <c r="A376" s="1" t="s">
        <v>221</v>
      </c>
      <c r="B376" s="1">
        <v>116</v>
      </c>
      <c r="C376" s="26" t="s">
        <v>4770</v>
      </c>
      <c r="D376" t="s">
        <v>252</v>
      </c>
      <c r="E376" s="27" t="s">
        <v>4771</v>
      </c>
      <c r="F376" s="28" t="s">
        <v>4508</v>
      </c>
      <c r="G376" s="29">
        <v>15.960000000000001</v>
      </c>
      <c r="H376" s="28">
        <v>0.00124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226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 ht="13">
      <c r="A378" s="1" t="s">
        <v>229</v>
      </c>
      <c r="E378" s="32" t="s">
        <v>4772</v>
      </c>
    </row>
    <row r="379">
      <c r="A379" s="1" t="s">
        <v>231</v>
      </c>
      <c r="E379" s="27" t="s">
        <v>4651</v>
      </c>
    </row>
    <row r="380" ht="13">
      <c r="A380" s="1" t="s">
        <v>218</v>
      </c>
      <c r="C380" s="22" t="s">
        <v>2852</v>
      </c>
      <c r="E380" s="23" t="s">
        <v>4773</v>
      </c>
      <c r="L380" s="24">
        <f>SUMIFS(L381:L452,A381:A452,"P")</f>
        <v>0</v>
      </c>
      <c r="M380" s="24">
        <f>SUMIFS(M381:M452,A381:A452,"P")</f>
        <v>0</v>
      </c>
      <c r="N380" s="25"/>
    </row>
    <row r="381" ht="25">
      <c r="A381" s="1" t="s">
        <v>221</v>
      </c>
      <c r="B381" s="1">
        <v>21</v>
      </c>
      <c r="C381" s="26" t="s">
        <v>4774</v>
      </c>
      <c r="D381" t="s">
        <v>252</v>
      </c>
      <c r="E381" s="27" t="s">
        <v>4775</v>
      </c>
      <c r="F381" s="28" t="s">
        <v>4508</v>
      </c>
      <c r="G381" s="29">
        <v>202.07900000000001</v>
      </c>
      <c r="H381" s="28">
        <v>0</v>
      </c>
      <c r="I381" s="30">
        <f>ROUND(G381*H381,P4)</f>
        <v>0</v>
      </c>
      <c r="L381" s="30">
        <v>0</v>
      </c>
      <c r="M381" s="24">
        <f>ROUND(G381*L381,P4)</f>
        <v>0</v>
      </c>
      <c r="N381" s="25" t="s">
        <v>4500</v>
      </c>
      <c r="O381" s="31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227</v>
      </c>
      <c r="E382" s="27" t="s">
        <v>252</v>
      </c>
    </row>
    <row r="383" ht="117">
      <c r="A383" s="1" t="s">
        <v>229</v>
      </c>
      <c r="E383" s="32" t="s">
        <v>4776</v>
      </c>
    </row>
    <row r="384">
      <c r="A384" s="1" t="s">
        <v>231</v>
      </c>
      <c r="E384" s="27" t="s">
        <v>252</v>
      </c>
    </row>
    <row r="385" ht="25">
      <c r="A385" s="1" t="s">
        <v>221</v>
      </c>
      <c r="B385" s="1">
        <v>22</v>
      </c>
      <c r="C385" s="26" t="s">
        <v>4777</v>
      </c>
      <c r="D385" t="s">
        <v>252</v>
      </c>
      <c r="E385" s="27" t="s">
        <v>4778</v>
      </c>
      <c r="F385" s="28" t="s">
        <v>4508</v>
      </c>
      <c r="G385" s="29">
        <v>9093.5550000000003</v>
      </c>
      <c r="H385" s="28">
        <v>0</v>
      </c>
      <c r="I385" s="30">
        <f>ROUND(G385*H385,P4)</f>
        <v>0</v>
      </c>
      <c r="L385" s="30">
        <v>0</v>
      </c>
      <c r="M385" s="24">
        <f>ROUND(G385*L385,P4)</f>
        <v>0</v>
      </c>
      <c r="N385" s="25" t="s">
        <v>4500</v>
      </c>
      <c r="O385" s="31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227</v>
      </c>
      <c r="E386" s="27" t="s">
        <v>252</v>
      </c>
    </row>
    <row r="387" ht="13">
      <c r="A387" s="1" t="s">
        <v>229</v>
      </c>
      <c r="E387" s="32" t="s">
        <v>4779</v>
      </c>
    </row>
    <row r="388">
      <c r="A388" s="1" t="s">
        <v>231</v>
      </c>
      <c r="E388" s="27" t="s">
        <v>252</v>
      </c>
    </row>
    <row r="389" ht="37.5">
      <c r="A389" s="1" t="s">
        <v>221</v>
      </c>
      <c r="B389" s="1">
        <v>23</v>
      </c>
      <c r="C389" s="26" t="s">
        <v>4780</v>
      </c>
      <c r="D389" t="s">
        <v>252</v>
      </c>
      <c r="E389" s="27" t="s">
        <v>4781</v>
      </c>
      <c r="F389" s="28" t="s">
        <v>4499</v>
      </c>
      <c r="G389" s="29">
        <v>1</v>
      </c>
      <c r="H389" s="28">
        <v>0</v>
      </c>
      <c r="I389" s="30">
        <f>ROUND(G389*H389,P4)</f>
        <v>0</v>
      </c>
      <c r="L389" s="30">
        <v>0</v>
      </c>
      <c r="M389" s="24">
        <f>ROUND(G389*L389,P4)</f>
        <v>0</v>
      </c>
      <c r="N389" s="25" t="s">
        <v>4500</v>
      </c>
      <c r="O389" s="31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227</v>
      </c>
      <c r="E390" s="27" t="s">
        <v>252</v>
      </c>
    </row>
    <row r="391" ht="13">
      <c r="A391" s="1" t="s">
        <v>229</v>
      </c>
      <c r="E391" s="32" t="s">
        <v>4656</v>
      </c>
    </row>
    <row r="392">
      <c r="A392" s="1" t="s">
        <v>231</v>
      </c>
      <c r="E392" s="27" t="s">
        <v>252</v>
      </c>
    </row>
    <row r="393" ht="25">
      <c r="A393" s="1" t="s">
        <v>221</v>
      </c>
      <c r="B393" s="1">
        <v>24</v>
      </c>
      <c r="C393" s="26" t="s">
        <v>4782</v>
      </c>
      <c r="D393" t="s">
        <v>252</v>
      </c>
      <c r="E393" s="27" t="s">
        <v>4783</v>
      </c>
      <c r="F393" s="28" t="s">
        <v>4508</v>
      </c>
      <c r="G393" s="29">
        <v>202.07900000000001</v>
      </c>
      <c r="H393" s="28">
        <v>0</v>
      </c>
      <c r="I393" s="30">
        <f>ROUND(G393*H393,P4)</f>
        <v>0</v>
      </c>
      <c r="L393" s="30">
        <v>0</v>
      </c>
      <c r="M393" s="24">
        <f>ROUND(G393*L393,P4)</f>
        <v>0</v>
      </c>
      <c r="N393" s="25" t="s">
        <v>4500</v>
      </c>
      <c r="O393" s="31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227</v>
      </c>
      <c r="E394" s="27" t="s">
        <v>252</v>
      </c>
    </row>
    <row r="395" ht="13">
      <c r="A395" s="1" t="s">
        <v>229</v>
      </c>
      <c r="E395" s="32" t="s">
        <v>4784</v>
      </c>
    </row>
    <row r="396">
      <c r="A396" s="1" t="s">
        <v>231</v>
      </c>
      <c r="E396" s="27" t="s">
        <v>252</v>
      </c>
    </row>
    <row r="397">
      <c r="A397" s="1" t="s">
        <v>221</v>
      </c>
      <c r="B397" s="1">
        <v>25</v>
      </c>
      <c r="C397" s="26" t="s">
        <v>4785</v>
      </c>
      <c r="D397" t="s">
        <v>252</v>
      </c>
      <c r="E397" s="27" t="s">
        <v>4786</v>
      </c>
      <c r="F397" s="28" t="s">
        <v>4508</v>
      </c>
      <c r="G397" s="29">
        <v>202.07900000000001</v>
      </c>
      <c r="H397" s="28">
        <v>0</v>
      </c>
      <c r="I397" s="30">
        <f>ROUND(G397*H397,P4)</f>
        <v>0</v>
      </c>
      <c r="L397" s="30">
        <v>0</v>
      </c>
      <c r="M397" s="24">
        <f>ROUND(G397*L397,P4)</f>
        <v>0</v>
      </c>
      <c r="N397" s="25" t="s">
        <v>4500</v>
      </c>
      <c r="O397" s="31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227</v>
      </c>
      <c r="E398" s="27" t="s">
        <v>252</v>
      </c>
    </row>
    <row r="399" ht="13">
      <c r="A399" s="1" t="s">
        <v>229</v>
      </c>
      <c r="E399" s="32" t="s">
        <v>4784</v>
      </c>
    </row>
    <row r="400">
      <c r="A400" s="1" t="s">
        <v>231</v>
      </c>
      <c r="E400" s="27" t="s">
        <v>252</v>
      </c>
    </row>
    <row r="401" ht="25">
      <c r="A401" s="1" t="s">
        <v>221</v>
      </c>
      <c r="B401" s="1">
        <v>26</v>
      </c>
      <c r="C401" s="26" t="s">
        <v>4787</v>
      </c>
      <c r="D401" t="s">
        <v>252</v>
      </c>
      <c r="E401" s="27" t="s">
        <v>4788</v>
      </c>
      <c r="F401" s="28" t="s">
        <v>4508</v>
      </c>
      <c r="G401" s="29">
        <v>9093.5550000000003</v>
      </c>
      <c r="H401" s="28">
        <v>0</v>
      </c>
      <c r="I401" s="30">
        <f>ROUND(G401*H401,P4)</f>
        <v>0</v>
      </c>
      <c r="L401" s="30">
        <v>0</v>
      </c>
      <c r="M401" s="24">
        <f>ROUND(G401*L401,P4)</f>
        <v>0</v>
      </c>
      <c r="N401" s="25" t="s">
        <v>4500</v>
      </c>
      <c r="O401" s="31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227</v>
      </c>
      <c r="E402" s="27" t="s">
        <v>252</v>
      </c>
    </row>
    <row r="403" ht="13">
      <c r="A403" s="1" t="s">
        <v>229</v>
      </c>
      <c r="E403" s="32" t="s">
        <v>4779</v>
      </c>
    </row>
    <row r="404">
      <c r="A404" s="1" t="s">
        <v>231</v>
      </c>
      <c r="E404" s="27" t="s">
        <v>252</v>
      </c>
    </row>
    <row r="405">
      <c r="A405" s="1" t="s">
        <v>221</v>
      </c>
      <c r="B405" s="1">
        <v>27</v>
      </c>
      <c r="C405" s="26" t="s">
        <v>4789</v>
      </c>
      <c r="D405" t="s">
        <v>252</v>
      </c>
      <c r="E405" s="27" t="s">
        <v>4790</v>
      </c>
      <c r="F405" s="28" t="s">
        <v>4508</v>
      </c>
      <c r="G405" s="29">
        <v>202.07900000000001</v>
      </c>
      <c r="H405" s="28">
        <v>0</v>
      </c>
      <c r="I405" s="30">
        <f>ROUND(G405*H405,P4)</f>
        <v>0</v>
      </c>
      <c r="L405" s="30">
        <v>0</v>
      </c>
      <c r="M405" s="24">
        <f>ROUND(G405*L405,P4)</f>
        <v>0</v>
      </c>
      <c r="N405" s="25" t="s">
        <v>4500</v>
      </c>
      <c r="O405" s="31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227</v>
      </c>
      <c r="E406" s="27" t="s">
        <v>252</v>
      </c>
    </row>
    <row r="407" ht="13">
      <c r="A407" s="1" t="s">
        <v>229</v>
      </c>
      <c r="E407" s="32" t="s">
        <v>4784</v>
      </c>
    </row>
    <row r="408">
      <c r="A408" s="1" t="s">
        <v>231</v>
      </c>
      <c r="E408" s="27" t="s">
        <v>252</v>
      </c>
    </row>
    <row r="409" ht="25">
      <c r="A409" s="1" t="s">
        <v>221</v>
      </c>
      <c r="B409" s="1">
        <v>28</v>
      </c>
      <c r="C409" s="26" t="s">
        <v>4791</v>
      </c>
      <c r="D409" t="s">
        <v>252</v>
      </c>
      <c r="E409" s="27" t="s">
        <v>4792</v>
      </c>
      <c r="F409" s="28" t="s">
        <v>4508</v>
      </c>
      <c r="G409" s="29">
        <v>75.918999999999997</v>
      </c>
      <c r="H409" s="28">
        <v>0.00021000000000000001</v>
      </c>
      <c r="I409" s="30">
        <f>ROUND(G409*H409,P4)</f>
        <v>0</v>
      </c>
      <c r="L409" s="30">
        <v>0</v>
      </c>
      <c r="M409" s="24">
        <f>ROUND(G409*L409,P4)</f>
        <v>0</v>
      </c>
      <c r="N409" s="25" t="s">
        <v>4500</v>
      </c>
      <c r="O409" s="31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227</v>
      </c>
      <c r="E410" s="27" t="s">
        <v>252</v>
      </c>
    </row>
    <row r="411" ht="26">
      <c r="A411" s="1" t="s">
        <v>229</v>
      </c>
      <c r="E411" s="32" t="s">
        <v>4793</v>
      </c>
    </row>
    <row r="412">
      <c r="A412" s="1" t="s">
        <v>231</v>
      </c>
      <c r="E412" s="27" t="s">
        <v>252</v>
      </c>
    </row>
    <row r="413" ht="37.5">
      <c r="A413" s="1" t="s">
        <v>221</v>
      </c>
      <c r="B413" s="1">
        <v>29</v>
      </c>
      <c r="C413" s="26" t="s">
        <v>4794</v>
      </c>
      <c r="D413" t="s">
        <v>252</v>
      </c>
      <c r="E413" s="27" t="s">
        <v>4795</v>
      </c>
      <c r="F413" s="28" t="s">
        <v>4508</v>
      </c>
      <c r="G413" s="29">
        <v>106.82599999999999</v>
      </c>
      <c r="H413" s="28">
        <v>3.0000000000000001E-05</v>
      </c>
      <c r="I413" s="30">
        <f>ROUND(G413*H413,P4)</f>
        <v>0</v>
      </c>
      <c r="L413" s="30">
        <v>0</v>
      </c>
      <c r="M413" s="24">
        <f>ROUND(G413*L413,P4)</f>
        <v>0</v>
      </c>
      <c r="N413" s="25" t="s">
        <v>4500</v>
      </c>
      <c r="O413" s="31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227</v>
      </c>
      <c r="E414" s="27" t="s">
        <v>252</v>
      </c>
    </row>
    <row r="415" ht="13">
      <c r="A415" s="1" t="s">
        <v>229</v>
      </c>
      <c r="E415" s="32" t="s">
        <v>4796</v>
      </c>
    </row>
    <row r="416">
      <c r="A416" s="1" t="s">
        <v>231</v>
      </c>
      <c r="E416" s="27" t="s">
        <v>252</v>
      </c>
    </row>
    <row r="417" ht="25">
      <c r="A417" s="1" t="s">
        <v>221</v>
      </c>
      <c r="B417" s="1">
        <v>32</v>
      </c>
      <c r="C417" s="26" t="s">
        <v>4797</v>
      </c>
      <c r="D417" t="s">
        <v>252</v>
      </c>
      <c r="E417" s="27" t="s">
        <v>4798</v>
      </c>
      <c r="F417" s="28" t="s">
        <v>4512</v>
      </c>
      <c r="G417" s="29">
        <v>2.835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4500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227</v>
      </c>
      <c r="E418" s="27" t="s">
        <v>252</v>
      </c>
    </row>
    <row r="419" ht="26">
      <c r="A419" s="1" t="s">
        <v>229</v>
      </c>
      <c r="E419" s="32" t="s">
        <v>4569</v>
      </c>
    </row>
    <row r="420">
      <c r="A420" s="1" t="s">
        <v>231</v>
      </c>
      <c r="E420" s="27" t="s">
        <v>252</v>
      </c>
    </row>
    <row r="421" ht="25">
      <c r="A421" s="1" t="s">
        <v>221</v>
      </c>
      <c r="B421" s="1">
        <v>33</v>
      </c>
      <c r="C421" s="26" t="s">
        <v>4799</v>
      </c>
      <c r="D421" t="s">
        <v>252</v>
      </c>
      <c r="E421" s="27" t="s">
        <v>4800</v>
      </c>
      <c r="F421" s="28" t="s">
        <v>4598</v>
      </c>
      <c r="G421" s="29">
        <v>12.935</v>
      </c>
      <c r="H421" s="28">
        <v>0.00020000000000000001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4500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227</v>
      </c>
      <c r="E422" s="27" t="s">
        <v>252</v>
      </c>
    </row>
    <row r="423" ht="26">
      <c r="A423" s="1" t="s">
        <v>229</v>
      </c>
      <c r="E423" s="32" t="s">
        <v>4801</v>
      </c>
    </row>
    <row r="424">
      <c r="A424" s="1" t="s">
        <v>231</v>
      </c>
      <c r="E424" s="27" t="s">
        <v>252</v>
      </c>
    </row>
    <row r="425" ht="25">
      <c r="A425" s="1" t="s">
        <v>221</v>
      </c>
      <c r="B425" s="1">
        <v>34</v>
      </c>
      <c r="C425" s="26" t="s">
        <v>4802</v>
      </c>
      <c r="D425" t="s">
        <v>252</v>
      </c>
      <c r="E425" s="27" t="s">
        <v>4803</v>
      </c>
      <c r="F425" s="28" t="s">
        <v>4508</v>
      </c>
      <c r="G425" s="29">
        <v>75.918999999999997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4500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227</v>
      </c>
      <c r="E426" s="27" t="s">
        <v>252</v>
      </c>
    </row>
    <row r="427" ht="26">
      <c r="A427" s="1" t="s">
        <v>229</v>
      </c>
      <c r="E427" s="32" t="s">
        <v>4793</v>
      </c>
    </row>
    <row r="428">
      <c r="A428" s="1" t="s">
        <v>231</v>
      </c>
      <c r="E428" s="27" t="s">
        <v>252</v>
      </c>
    </row>
    <row r="429" ht="25">
      <c r="A429" s="1" t="s">
        <v>221</v>
      </c>
      <c r="B429" s="1">
        <v>35</v>
      </c>
      <c r="C429" s="26" t="s">
        <v>4804</v>
      </c>
      <c r="D429" t="s">
        <v>252</v>
      </c>
      <c r="E429" s="27" t="s">
        <v>4805</v>
      </c>
      <c r="F429" s="28" t="s">
        <v>4508</v>
      </c>
      <c r="G429" s="29">
        <v>288.54700000000003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4500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227</v>
      </c>
      <c r="E430" s="27" t="s">
        <v>252</v>
      </c>
    </row>
    <row r="431" ht="26">
      <c r="A431" s="1" t="s">
        <v>229</v>
      </c>
      <c r="E431" s="32" t="s">
        <v>4806</v>
      </c>
    </row>
    <row r="432">
      <c r="A432" s="1" t="s">
        <v>231</v>
      </c>
      <c r="E432" s="27" t="s">
        <v>252</v>
      </c>
    </row>
    <row r="433" ht="25">
      <c r="A433" s="1" t="s">
        <v>221</v>
      </c>
      <c r="B433" s="1">
        <v>36</v>
      </c>
      <c r="C433" s="26" t="s">
        <v>4807</v>
      </c>
      <c r="D433" t="s">
        <v>252</v>
      </c>
      <c r="E433" s="27" t="s">
        <v>4808</v>
      </c>
      <c r="F433" s="28" t="s">
        <v>4508</v>
      </c>
      <c r="G433" s="29">
        <v>216.94800000000001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4500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227</v>
      </c>
      <c r="E434" s="27" t="s">
        <v>252</v>
      </c>
    </row>
    <row r="435" ht="26">
      <c r="A435" s="1" t="s">
        <v>229</v>
      </c>
      <c r="E435" s="32" t="s">
        <v>4743</v>
      </c>
    </row>
    <row r="436">
      <c r="A436" s="1" t="s">
        <v>231</v>
      </c>
      <c r="E436" s="27" t="s">
        <v>252</v>
      </c>
    </row>
    <row r="437">
      <c r="A437" s="1" t="s">
        <v>221</v>
      </c>
      <c r="B437" s="1">
        <v>37</v>
      </c>
      <c r="C437" s="26" t="s">
        <v>4809</v>
      </c>
      <c r="D437" t="s">
        <v>252</v>
      </c>
      <c r="E437" s="27" t="s">
        <v>4810</v>
      </c>
      <c r="F437" s="28" t="s">
        <v>4512</v>
      </c>
      <c r="G437" s="29">
        <v>3.359</v>
      </c>
      <c r="H437" s="28">
        <v>0.0001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4500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227</v>
      </c>
      <c r="E438" s="27" t="s">
        <v>252</v>
      </c>
    </row>
    <row r="439" ht="13">
      <c r="A439" s="1" t="s">
        <v>229</v>
      </c>
      <c r="E439" s="32" t="s">
        <v>4811</v>
      </c>
    </row>
    <row r="440">
      <c r="A440" s="1" t="s">
        <v>231</v>
      </c>
      <c r="E440" s="27" t="s">
        <v>252</v>
      </c>
    </row>
    <row r="441">
      <c r="A441" s="1" t="s">
        <v>221</v>
      </c>
      <c r="B441" s="1">
        <v>38</v>
      </c>
      <c r="C441" s="26" t="s">
        <v>4812</v>
      </c>
      <c r="D441" t="s">
        <v>252</v>
      </c>
      <c r="E441" s="27" t="s">
        <v>4813</v>
      </c>
      <c r="F441" s="28" t="s">
        <v>4508</v>
      </c>
      <c r="G441" s="29">
        <v>2.3719999999999999</v>
      </c>
      <c r="H441" s="28">
        <v>0.040289999999999999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226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227</v>
      </c>
      <c r="E442" s="27" t="s">
        <v>252</v>
      </c>
    </row>
    <row r="443" ht="78">
      <c r="A443" s="1" t="s">
        <v>229</v>
      </c>
      <c r="E443" s="32" t="s">
        <v>4814</v>
      </c>
    </row>
    <row r="444">
      <c r="A444" s="1" t="s">
        <v>231</v>
      </c>
      <c r="E444" s="27" t="s">
        <v>4651</v>
      </c>
    </row>
    <row r="445">
      <c r="A445" s="1" t="s">
        <v>221</v>
      </c>
      <c r="B445" s="1">
        <v>39</v>
      </c>
      <c r="C445" s="26" t="s">
        <v>4815</v>
      </c>
      <c r="D445" t="s">
        <v>252</v>
      </c>
      <c r="E445" s="27" t="s">
        <v>4816</v>
      </c>
      <c r="F445" s="28" t="s">
        <v>4508</v>
      </c>
      <c r="G445" s="29">
        <v>202.07900000000001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4500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227</v>
      </c>
      <c r="E446" s="27" t="s">
        <v>252</v>
      </c>
    </row>
    <row r="447" ht="13">
      <c r="A447" s="1" t="s">
        <v>229</v>
      </c>
      <c r="E447" s="32" t="s">
        <v>4784</v>
      </c>
    </row>
    <row r="448">
      <c r="A448" s="1" t="s">
        <v>231</v>
      </c>
      <c r="E448" s="27" t="s">
        <v>252</v>
      </c>
    </row>
    <row r="449" ht="25">
      <c r="A449" s="1" t="s">
        <v>221</v>
      </c>
      <c r="B449" s="1">
        <v>40</v>
      </c>
      <c r="C449" s="26" t="s">
        <v>4817</v>
      </c>
      <c r="D449" t="s">
        <v>252</v>
      </c>
      <c r="E449" s="27" t="s">
        <v>4818</v>
      </c>
      <c r="F449" s="28" t="s">
        <v>4508</v>
      </c>
      <c r="G449" s="29">
        <v>202.07900000000001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4500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227</v>
      </c>
      <c r="E450" s="27" t="s">
        <v>252</v>
      </c>
    </row>
    <row r="451" ht="13">
      <c r="A451" s="1" t="s">
        <v>229</v>
      </c>
      <c r="E451" s="32" t="s">
        <v>4784</v>
      </c>
    </row>
    <row r="452">
      <c r="A452" s="1" t="s">
        <v>231</v>
      </c>
      <c r="E452" s="27" t="s">
        <v>252</v>
      </c>
    </row>
    <row r="453" ht="13">
      <c r="A453" s="1" t="s">
        <v>218</v>
      </c>
      <c r="C453" s="22" t="s">
        <v>4819</v>
      </c>
      <c r="E453" s="23" t="s">
        <v>4820</v>
      </c>
      <c r="L453" s="24">
        <f>SUMIFS(L454:L485,A454:A485,"P")</f>
        <v>0</v>
      </c>
      <c r="M453" s="24">
        <f>SUMIFS(M454:M485,A454:A485,"P")</f>
        <v>0</v>
      </c>
      <c r="N453" s="25"/>
    </row>
    <row r="454" ht="37.5">
      <c r="A454" s="1" t="s">
        <v>221</v>
      </c>
      <c r="B454" s="1">
        <v>41</v>
      </c>
      <c r="C454" s="26" t="s">
        <v>1336</v>
      </c>
      <c r="D454" t="s">
        <v>1337</v>
      </c>
      <c r="E454" s="27" t="s">
        <v>1338</v>
      </c>
      <c r="F454" s="28" t="s">
        <v>225</v>
      </c>
      <c r="G454" s="29">
        <v>9.2959999999999994</v>
      </c>
      <c r="H454" s="28">
        <v>0</v>
      </c>
      <c r="I454" s="30">
        <f>ROUND(G454*H454,P4)</f>
        <v>0</v>
      </c>
      <c r="L454" s="30">
        <v>0</v>
      </c>
      <c r="M454" s="24">
        <f>ROUND(G454*L454,P4)</f>
        <v>0</v>
      </c>
      <c r="N454" s="25" t="s">
        <v>226</v>
      </c>
      <c r="O454" s="31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227</v>
      </c>
      <c r="E455" s="27" t="s">
        <v>228</v>
      </c>
    </row>
    <row r="456" ht="13">
      <c r="A456" s="1" t="s">
        <v>229</v>
      </c>
      <c r="E456" s="32" t="s">
        <v>4821</v>
      </c>
    </row>
    <row r="457" ht="87.5">
      <c r="A457" s="1" t="s">
        <v>231</v>
      </c>
      <c r="E457" s="27" t="s">
        <v>232</v>
      </c>
    </row>
    <row r="458" ht="37.5">
      <c r="A458" s="1" t="s">
        <v>221</v>
      </c>
      <c r="B458" s="1">
        <v>42</v>
      </c>
      <c r="C458" s="26" t="s">
        <v>3767</v>
      </c>
      <c r="D458" t="s">
        <v>3768</v>
      </c>
      <c r="E458" s="27" t="s">
        <v>3769</v>
      </c>
      <c r="F458" s="28" t="s">
        <v>225</v>
      </c>
      <c r="G458" s="29">
        <v>4.9989999999999997</v>
      </c>
      <c r="H458" s="28">
        <v>0</v>
      </c>
      <c r="I458" s="30">
        <f>ROUND(G458*H458,P4)</f>
        <v>0</v>
      </c>
      <c r="L458" s="30">
        <v>0</v>
      </c>
      <c r="M458" s="24">
        <f>ROUND(G458*L458,P4)</f>
        <v>0</v>
      </c>
      <c r="N458" s="25" t="s">
        <v>226</v>
      </c>
      <c r="O458" s="31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227</v>
      </c>
      <c r="E459" s="27" t="s">
        <v>228</v>
      </c>
    </row>
    <row r="460" ht="65">
      <c r="A460" s="1" t="s">
        <v>229</v>
      </c>
      <c r="E460" s="32" t="s">
        <v>4822</v>
      </c>
    </row>
    <row r="461" ht="87.5">
      <c r="A461" s="1" t="s">
        <v>231</v>
      </c>
      <c r="E461" s="27" t="s">
        <v>232</v>
      </c>
    </row>
    <row r="462" ht="37.5">
      <c r="A462" s="1" t="s">
        <v>221</v>
      </c>
      <c r="B462" s="1">
        <v>43</v>
      </c>
      <c r="C462" s="26" t="s">
        <v>233</v>
      </c>
      <c r="D462" t="s">
        <v>234</v>
      </c>
      <c r="E462" s="27" t="s">
        <v>235</v>
      </c>
      <c r="F462" s="28" t="s">
        <v>225</v>
      </c>
      <c r="G462" s="29">
        <v>8.0950000000000006</v>
      </c>
      <c r="H462" s="28">
        <v>0</v>
      </c>
      <c r="I462" s="30">
        <f>ROUND(G462*H462,P4)</f>
        <v>0</v>
      </c>
      <c r="L462" s="30">
        <v>0</v>
      </c>
      <c r="M462" s="24">
        <f>ROUND(G462*L462,P4)</f>
        <v>0</v>
      </c>
      <c r="N462" s="25" t="s">
        <v>226</v>
      </c>
      <c r="O462" s="31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227</v>
      </c>
      <c r="E463" s="27" t="s">
        <v>228</v>
      </c>
    </row>
    <row r="464" ht="26">
      <c r="A464" s="1" t="s">
        <v>229</v>
      </c>
      <c r="E464" s="32" t="s">
        <v>4823</v>
      </c>
    </row>
    <row r="465" ht="87.5">
      <c r="A465" s="1" t="s">
        <v>231</v>
      </c>
      <c r="E465" s="27" t="s">
        <v>232</v>
      </c>
    </row>
    <row r="466" ht="25">
      <c r="A466" s="1" t="s">
        <v>221</v>
      </c>
      <c r="B466" s="1">
        <v>44</v>
      </c>
      <c r="C466" s="26" t="s">
        <v>966</v>
      </c>
      <c r="D466" t="s">
        <v>967</v>
      </c>
      <c r="E466" s="27" t="s">
        <v>968</v>
      </c>
      <c r="F466" s="28" t="s">
        <v>225</v>
      </c>
      <c r="G466" s="29">
        <v>0.19600000000000001</v>
      </c>
      <c r="H466" s="28">
        <v>0</v>
      </c>
      <c r="I466" s="30">
        <f>ROUND(G466*H466,P4)</f>
        <v>0</v>
      </c>
      <c r="L466" s="30">
        <v>0</v>
      </c>
      <c r="M466" s="24">
        <f>ROUND(G466*L466,P4)</f>
        <v>0</v>
      </c>
      <c r="N466" s="25" t="s">
        <v>226</v>
      </c>
      <c r="O466" s="31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227</v>
      </c>
      <c r="E467" s="27" t="s">
        <v>228</v>
      </c>
    </row>
    <row r="468" ht="13">
      <c r="A468" s="1" t="s">
        <v>229</v>
      </c>
      <c r="E468" s="32" t="s">
        <v>4824</v>
      </c>
    </row>
    <row r="469" ht="87.5">
      <c r="A469" s="1" t="s">
        <v>231</v>
      </c>
      <c r="E469" s="27" t="s">
        <v>232</v>
      </c>
    </row>
    <row r="470" ht="37.5">
      <c r="A470" s="1" t="s">
        <v>221</v>
      </c>
      <c r="B470" s="1">
        <v>45</v>
      </c>
      <c r="C470" s="26" t="s">
        <v>4825</v>
      </c>
      <c r="D470" t="s">
        <v>4826</v>
      </c>
      <c r="E470" s="27" t="s">
        <v>4827</v>
      </c>
      <c r="F470" s="28" t="s">
        <v>225</v>
      </c>
      <c r="G470" s="29">
        <v>0.14399999999999999</v>
      </c>
      <c r="H470" s="28">
        <v>0</v>
      </c>
      <c r="I470" s="30">
        <f>ROUND(G470*H470,P4)</f>
        <v>0</v>
      </c>
      <c r="L470" s="30">
        <v>0</v>
      </c>
      <c r="M470" s="24">
        <f>ROUND(G470*L470,P4)</f>
        <v>0</v>
      </c>
      <c r="N470" s="25" t="s">
        <v>226</v>
      </c>
      <c r="O470" s="31">
        <f>M470*AA470</f>
        <v>0</v>
      </c>
      <c r="P470" s="1">
        <v>3</v>
      </c>
      <c r="AA470" s="1">
        <f>IF(P470=1,$O$3,IF(P470=2,$O$4,$O$5))</f>
        <v>0</v>
      </c>
    </row>
    <row r="471">
      <c r="A471" s="1" t="s">
        <v>227</v>
      </c>
      <c r="E471" s="27" t="s">
        <v>228</v>
      </c>
    </row>
    <row r="472" ht="26">
      <c r="A472" s="1" t="s">
        <v>229</v>
      </c>
      <c r="E472" s="32" t="s">
        <v>4828</v>
      </c>
    </row>
    <row r="473" ht="87.5">
      <c r="A473" s="1" t="s">
        <v>231</v>
      </c>
      <c r="E473" s="27" t="s">
        <v>232</v>
      </c>
    </row>
    <row r="474" ht="37.5">
      <c r="A474" s="1" t="s">
        <v>221</v>
      </c>
      <c r="B474" s="1">
        <v>46</v>
      </c>
      <c r="C474" s="26" t="s">
        <v>2498</v>
      </c>
      <c r="D474" t="s">
        <v>2499</v>
      </c>
      <c r="E474" s="27" t="s">
        <v>2500</v>
      </c>
      <c r="F474" s="28" t="s">
        <v>225</v>
      </c>
      <c r="G474" s="29">
        <v>1.2030000000000001</v>
      </c>
      <c r="H474" s="28">
        <v>0</v>
      </c>
      <c r="I474" s="30">
        <f>ROUND(G474*H474,P4)</f>
        <v>0</v>
      </c>
      <c r="L474" s="30">
        <v>0</v>
      </c>
      <c r="M474" s="24">
        <f>ROUND(G474*L474,P4)</f>
        <v>0</v>
      </c>
      <c r="N474" s="25" t="s">
        <v>226</v>
      </c>
      <c r="O474" s="31">
        <f>M474*AA474</f>
        <v>0</v>
      </c>
      <c r="P474" s="1">
        <v>3</v>
      </c>
      <c r="AA474" s="1">
        <f>IF(P474=1,$O$3,IF(P474=2,$O$4,$O$5))</f>
        <v>0</v>
      </c>
    </row>
    <row r="475">
      <c r="A475" s="1" t="s">
        <v>227</v>
      </c>
      <c r="E475" s="27" t="s">
        <v>228</v>
      </c>
    </row>
    <row r="476" ht="26">
      <c r="A476" s="1" t="s">
        <v>229</v>
      </c>
      <c r="E476" s="32" t="s">
        <v>4829</v>
      </c>
    </row>
    <row r="477" ht="87.5">
      <c r="A477" s="1" t="s">
        <v>231</v>
      </c>
      <c r="E477" s="27" t="s">
        <v>232</v>
      </c>
    </row>
    <row r="478" ht="25">
      <c r="A478" s="1" t="s">
        <v>221</v>
      </c>
      <c r="B478" s="1">
        <v>47</v>
      </c>
      <c r="C478" s="26" t="s">
        <v>2512</v>
      </c>
      <c r="D478" t="s">
        <v>2513</v>
      </c>
      <c r="E478" s="27" t="s">
        <v>2514</v>
      </c>
      <c r="F478" s="28" t="s">
        <v>225</v>
      </c>
      <c r="G478" s="29">
        <v>1.103</v>
      </c>
      <c r="H478" s="28">
        <v>0</v>
      </c>
      <c r="I478" s="30">
        <f>ROUND(G478*H478,P4)</f>
        <v>0</v>
      </c>
      <c r="L478" s="30">
        <v>0</v>
      </c>
      <c r="M478" s="24">
        <f>ROUND(G478*L478,P4)</f>
        <v>0</v>
      </c>
      <c r="N478" s="25" t="s">
        <v>226</v>
      </c>
      <c r="O478" s="31">
        <f>M478*AA478</f>
        <v>0</v>
      </c>
      <c r="P478" s="1">
        <v>3</v>
      </c>
      <c r="AA478" s="1">
        <f>IF(P478=1,$O$3,IF(P478=2,$O$4,$O$5))</f>
        <v>0</v>
      </c>
    </row>
    <row r="479">
      <c r="A479" s="1" t="s">
        <v>227</v>
      </c>
      <c r="E479" s="27" t="s">
        <v>228</v>
      </c>
    </row>
    <row r="480" ht="26">
      <c r="A480" s="1" t="s">
        <v>229</v>
      </c>
      <c r="E480" s="32" t="s">
        <v>4830</v>
      </c>
    </row>
    <row r="481" ht="87.5">
      <c r="A481" s="1" t="s">
        <v>231</v>
      </c>
      <c r="E481" s="27" t="s">
        <v>232</v>
      </c>
    </row>
    <row r="482" ht="37.5">
      <c r="A482" s="1" t="s">
        <v>221</v>
      </c>
      <c r="B482" s="1">
        <v>48</v>
      </c>
      <c r="C482" s="26" t="s">
        <v>4831</v>
      </c>
      <c r="D482" t="s">
        <v>4832</v>
      </c>
      <c r="E482" s="27" t="s">
        <v>4833</v>
      </c>
      <c r="F482" s="28" t="s">
        <v>225</v>
      </c>
      <c r="G482" s="29">
        <v>4.2560000000000002</v>
      </c>
      <c r="H482" s="28">
        <v>0</v>
      </c>
      <c r="I482" s="30">
        <f>ROUND(G482*H482,P4)</f>
        <v>0</v>
      </c>
      <c r="L482" s="30">
        <v>0</v>
      </c>
      <c r="M482" s="24">
        <f>ROUND(G482*L482,P4)</f>
        <v>0</v>
      </c>
      <c r="N482" s="25" t="s">
        <v>226</v>
      </c>
      <c r="O482" s="31">
        <f>M482*AA482</f>
        <v>0</v>
      </c>
      <c r="P482" s="1">
        <v>3</v>
      </c>
      <c r="AA482" s="1">
        <f>IF(P482=1,$O$3,IF(P482=2,$O$4,$O$5))</f>
        <v>0</v>
      </c>
    </row>
    <row r="483">
      <c r="A483" s="1" t="s">
        <v>227</v>
      </c>
      <c r="E483" s="27" t="s">
        <v>228</v>
      </c>
    </row>
    <row r="484" ht="26">
      <c r="A484" s="1" t="s">
        <v>229</v>
      </c>
      <c r="E484" s="32" t="s">
        <v>4834</v>
      </c>
    </row>
    <row r="485" ht="87.5">
      <c r="A485" s="1" t="s">
        <v>231</v>
      </c>
      <c r="E485" s="27" t="s">
        <v>232</v>
      </c>
    </row>
    <row r="486" ht="13">
      <c r="A486" s="1" t="s">
        <v>218</v>
      </c>
      <c r="C486" s="22" t="s">
        <v>4835</v>
      </c>
      <c r="E486" s="23" t="s">
        <v>4836</v>
      </c>
      <c r="L486" s="24">
        <f>SUMIFS(L487:L490,A487:A490,"P")</f>
        <v>0</v>
      </c>
      <c r="M486" s="24">
        <f>SUMIFS(M487:M490,A487:A490,"P")</f>
        <v>0</v>
      </c>
      <c r="N486" s="25"/>
    </row>
    <row r="487" ht="37.5">
      <c r="A487" s="1" t="s">
        <v>221</v>
      </c>
      <c r="B487" s="1">
        <v>49</v>
      </c>
      <c r="C487" s="26" t="s">
        <v>4837</v>
      </c>
      <c r="D487" t="s">
        <v>252</v>
      </c>
      <c r="E487" s="27" t="s">
        <v>4838</v>
      </c>
      <c r="F487" s="28" t="s">
        <v>4533</v>
      </c>
      <c r="G487" s="29">
        <v>35.557000000000002</v>
      </c>
      <c r="H487" s="28">
        <v>0</v>
      </c>
      <c r="I487" s="30">
        <f>ROUND(G487*H487,P4)</f>
        <v>0</v>
      </c>
      <c r="L487" s="30">
        <v>0</v>
      </c>
      <c r="M487" s="24">
        <f>ROUND(G487*L487,P4)</f>
        <v>0</v>
      </c>
      <c r="N487" s="25" t="s">
        <v>4839</v>
      </c>
      <c r="O487" s="31">
        <f>M487*AA487</f>
        <v>0</v>
      </c>
      <c r="P487" s="1">
        <v>3</v>
      </c>
      <c r="AA487" s="1">
        <f>IF(P487=1,$O$3,IF(P487=2,$O$4,$O$5))</f>
        <v>0</v>
      </c>
    </row>
    <row r="488">
      <c r="A488" s="1" t="s">
        <v>227</v>
      </c>
      <c r="E488" s="27" t="s">
        <v>252</v>
      </c>
    </row>
    <row r="489" ht="13">
      <c r="A489" s="1" t="s">
        <v>229</v>
      </c>
      <c r="E489" s="32" t="s">
        <v>4840</v>
      </c>
    </row>
    <row r="490">
      <c r="A490" s="1" t="s">
        <v>231</v>
      </c>
      <c r="E490" s="27" t="s">
        <v>252</v>
      </c>
    </row>
    <row r="491" ht="13">
      <c r="A491" s="1" t="s">
        <v>4322</v>
      </c>
      <c r="C491" s="22" t="s">
        <v>4841</v>
      </c>
      <c r="E491" s="23" t="s">
        <v>4842</v>
      </c>
      <c r="L491" s="24">
        <f>L492+L497+L502+L519+L528+L581+L590</f>
        <v>0</v>
      </c>
      <c r="M491" s="24">
        <f>M492+M497+M502+M519+M528+M581+M590</f>
        <v>0</v>
      </c>
      <c r="N491" s="25"/>
    </row>
    <row r="492" ht="13">
      <c r="A492" s="1" t="s">
        <v>218</v>
      </c>
      <c r="C492" s="22" t="s">
        <v>4843</v>
      </c>
      <c r="E492" s="23" t="s">
        <v>4844</v>
      </c>
      <c r="L492" s="24">
        <f>SUMIFS(L493:L496,A493:A496,"P")</f>
        <v>0</v>
      </c>
      <c r="M492" s="24">
        <f>SUMIFS(M493:M496,A493:A496,"P")</f>
        <v>0</v>
      </c>
      <c r="N492" s="25"/>
    </row>
    <row r="493">
      <c r="A493" s="1" t="s">
        <v>221</v>
      </c>
      <c r="B493" s="1">
        <v>1</v>
      </c>
      <c r="C493" s="26" t="s">
        <v>4845</v>
      </c>
      <c r="D493" t="s">
        <v>252</v>
      </c>
      <c r="E493" s="27" t="s">
        <v>4846</v>
      </c>
      <c r="F493" s="28" t="s">
        <v>4598</v>
      </c>
      <c r="G493" s="29">
        <v>98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4847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227</v>
      </c>
      <c r="E494" s="27" t="s">
        <v>252</v>
      </c>
    </row>
    <row r="495" ht="39">
      <c r="A495" s="1" t="s">
        <v>229</v>
      </c>
      <c r="E495" s="32" t="s">
        <v>4848</v>
      </c>
    </row>
    <row r="496">
      <c r="A496" s="1" t="s">
        <v>231</v>
      </c>
      <c r="E496" s="27" t="s">
        <v>4849</v>
      </c>
    </row>
    <row r="497" ht="13">
      <c r="A497" s="1" t="s">
        <v>218</v>
      </c>
      <c r="C497" s="22" t="s">
        <v>4662</v>
      </c>
      <c r="E497" s="23" t="s">
        <v>4663</v>
      </c>
      <c r="L497" s="24">
        <f>SUMIFS(L498:L501,A498:A501,"P")</f>
        <v>0</v>
      </c>
      <c r="M497" s="24">
        <f>SUMIFS(M498:M501,A498:A501,"P")</f>
        <v>0</v>
      </c>
      <c r="N497" s="25"/>
    </row>
    <row r="498">
      <c r="A498" s="1" t="s">
        <v>221</v>
      </c>
      <c r="B498" s="1">
        <v>2</v>
      </c>
      <c r="C498" s="26" t="s">
        <v>4850</v>
      </c>
      <c r="D498" t="s">
        <v>252</v>
      </c>
      <c r="E498" s="27" t="s">
        <v>4851</v>
      </c>
      <c r="F498" s="28" t="s">
        <v>4499</v>
      </c>
      <c r="G498" s="29">
        <v>80</v>
      </c>
      <c r="H498" s="28">
        <v>0</v>
      </c>
      <c r="I498" s="30">
        <f>ROUND(G498*H498,P4)</f>
        <v>0</v>
      </c>
      <c r="L498" s="30">
        <v>0</v>
      </c>
      <c r="M498" s="24">
        <f>ROUND(G498*L498,P4)</f>
        <v>0</v>
      </c>
      <c r="N498" s="25" t="s">
        <v>4847</v>
      </c>
      <c r="O498" s="31">
        <f>M498*AA498</f>
        <v>0</v>
      </c>
      <c r="P498" s="1">
        <v>3</v>
      </c>
      <c r="AA498" s="1">
        <f>IF(P498=1,$O$3,IF(P498=2,$O$4,$O$5))</f>
        <v>0</v>
      </c>
    </row>
    <row r="499">
      <c r="A499" s="1" t="s">
        <v>227</v>
      </c>
      <c r="E499" s="27" t="s">
        <v>252</v>
      </c>
    </row>
    <row r="500" ht="39">
      <c r="A500" s="1" t="s">
        <v>229</v>
      </c>
      <c r="E500" s="32" t="s">
        <v>4852</v>
      </c>
    </row>
    <row r="501">
      <c r="A501" s="1" t="s">
        <v>231</v>
      </c>
      <c r="E501" s="27" t="s">
        <v>4853</v>
      </c>
    </row>
    <row r="502" ht="13">
      <c r="A502" s="1" t="s">
        <v>218</v>
      </c>
      <c r="C502" s="22" t="s">
        <v>4854</v>
      </c>
      <c r="E502" s="23" t="s">
        <v>4855</v>
      </c>
      <c r="L502" s="24">
        <f>SUMIFS(L503:L518,A503:A518,"P")</f>
        <v>0</v>
      </c>
      <c r="M502" s="24">
        <f>SUMIFS(M503:M518,A503:A518,"P")</f>
        <v>0</v>
      </c>
      <c r="N502" s="25"/>
    </row>
    <row r="503">
      <c r="A503" s="1" t="s">
        <v>221</v>
      </c>
      <c r="B503" s="1">
        <v>3</v>
      </c>
      <c r="C503" s="26" t="s">
        <v>4856</v>
      </c>
      <c r="D503" t="s">
        <v>252</v>
      </c>
      <c r="E503" s="27" t="s">
        <v>4857</v>
      </c>
      <c r="F503" s="28" t="s">
        <v>4499</v>
      </c>
      <c r="G503" s="29">
        <v>5</v>
      </c>
      <c r="H503" s="28">
        <v>0</v>
      </c>
      <c r="I503" s="30">
        <f>ROUND(G503*H503,P4)</f>
        <v>0</v>
      </c>
      <c r="L503" s="30">
        <v>0</v>
      </c>
      <c r="M503" s="24">
        <f>ROUND(G503*L503,P4)</f>
        <v>0</v>
      </c>
      <c r="N503" s="25" t="s">
        <v>4847</v>
      </c>
      <c r="O503" s="31">
        <f>M503*AA503</f>
        <v>0</v>
      </c>
      <c r="P503" s="1">
        <v>3</v>
      </c>
      <c r="AA503" s="1">
        <f>IF(P503=1,$O$3,IF(P503=2,$O$4,$O$5))</f>
        <v>0</v>
      </c>
    </row>
    <row r="504">
      <c r="A504" s="1" t="s">
        <v>227</v>
      </c>
      <c r="E504" s="27" t="s">
        <v>252</v>
      </c>
    </row>
    <row r="505" ht="39">
      <c r="A505" s="1" t="s">
        <v>229</v>
      </c>
      <c r="E505" s="32" t="s">
        <v>4858</v>
      </c>
    </row>
    <row r="506">
      <c r="A506" s="1" t="s">
        <v>231</v>
      </c>
      <c r="E506" s="27" t="s">
        <v>252</v>
      </c>
    </row>
    <row r="507">
      <c r="A507" s="1" t="s">
        <v>221</v>
      </c>
      <c r="B507" s="1">
        <v>4</v>
      </c>
      <c r="C507" s="26" t="s">
        <v>4859</v>
      </c>
      <c r="D507" t="s">
        <v>252</v>
      </c>
      <c r="E507" s="27" t="s">
        <v>4860</v>
      </c>
      <c r="F507" s="28" t="s">
        <v>4499</v>
      </c>
      <c r="G507" s="29">
        <v>9</v>
      </c>
      <c r="H507" s="28">
        <v>0</v>
      </c>
      <c r="I507" s="30">
        <f>ROUND(G507*H507,P4)</f>
        <v>0</v>
      </c>
      <c r="L507" s="30">
        <v>0</v>
      </c>
      <c r="M507" s="24">
        <f>ROUND(G507*L507,P4)</f>
        <v>0</v>
      </c>
      <c r="N507" s="25" t="s">
        <v>4847</v>
      </c>
      <c r="O507" s="31">
        <f>M507*AA507</f>
        <v>0</v>
      </c>
      <c r="P507" s="1">
        <v>3</v>
      </c>
      <c r="AA507" s="1">
        <f>IF(P507=1,$O$3,IF(P507=2,$O$4,$O$5))</f>
        <v>0</v>
      </c>
    </row>
    <row r="508">
      <c r="A508" s="1" t="s">
        <v>227</v>
      </c>
      <c r="E508" s="27" t="s">
        <v>252</v>
      </c>
    </row>
    <row r="509" ht="39">
      <c r="A509" s="1" t="s">
        <v>229</v>
      </c>
      <c r="E509" s="32" t="s">
        <v>4861</v>
      </c>
    </row>
    <row r="510">
      <c r="A510" s="1" t="s">
        <v>231</v>
      </c>
      <c r="E510" s="27" t="s">
        <v>252</v>
      </c>
    </row>
    <row r="511">
      <c r="A511" s="1" t="s">
        <v>221</v>
      </c>
      <c r="B511" s="1">
        <v>5</v>
      </c>
      <c r="C511" s="26" t="s">
        <v>4862</v>
      </c>
      <c r="D511" t="s">
        <v>252</v>
      </c>
      <c r="E511" s="27" t="s">
        <v>4863</v>
      </c>
      <c r="F511" s="28" t="s">
        <v>4499</v>
      </c>
      <c r="G511" s="29">
        <v>4</v>
      </c>
      <c r="H511" s="28">
        <v>0</v>
      </c>
      <c r="I511" s="30">
        <f>ROUND(G511*H511,P4)</f>
        <v>0</v>
      </c>
      <c r="L511" s="30">
        <v>0</v>
      </c>
      <c r="M511" s="24">
        <f>ROUND(G511*L511,P4)</f>
        <v>0</v>
      </c>
      <c r="N511" s="25" t="s">
        <v>4847</v>
      </c>
      <c r="O511" s="31">
        <f>M511*AA511</f>
        <v>0</v>
      </c>
      <c r="P511" s="1">
        <v>3</v>
      </c>
      <c r="AA511" s="1">
        <f>IF(P511=1,$O$3,IF(P511=2,$O$4,$O$5))</f>
        <v>0</v>
      </c>
    </row>
    <row r="512">
      <c r="A512" s="1" t="s">
        <v>227</v>
      </c>
      <c r="E512" s="27" t="s">
        <v>252</v>
      </c>
    </row>
    <row r="513" ht="39">
      <c r="A513" s="1" t="s">
        <v>229</v>
      </c>
      <c r="E513" s="32" t="s">
        <v>4864</v>
      </c>
    </row>
    <row r="514">
      <c r="A514" s="1" t="s">
        <v>231</v>
      </c>
      <c r="E514" s="27" t="s">
        <v>252</v>
      </c>
    </row>
    <row r="515">
      <c r="A515" s="1" t="s">
        <v>221</v>
      </c>
      <c r="B515" s="1">
        <v>6</v>
      </c>
      <c r="C515" s="26" t="s">
        <v>4865</v>
      </c>
      <c r="D515" t="s">
        <v>252</v>
      </c>
      <c r="E515" s="27" t="s">
        <v>4866</v>
      </c>
      <c r="F515" s="28" t="s">
        <v>4598</v>
      </c>
      <c r="G515" s="29">
        <v>98</v>
      </c>
      <c r="H515" s="28">
        <v>0</v>
      </c>
      <c r="I515" s="30">
        <f>ROUND(G515*H515,P4)</f>
        <v>0</v>
      </c>
      <c r="L515" s="30">
        <v>0</v>
      </c>
      <c r="M515" s="24">
        <f>ROUND(G515*L515,P4)</f>
        <v>0</v>
      </c>
      <c r="N515" s="25" t="s">
        <v>4847</v>
      </c>
      <c r="O515" s="31">
        <f>M515*AA515</f>
        <v>0</v>
      </c>
      <c r="P515" s="1">
        <v>3</v>
      </c>
      <c r="AA515" s="1">
        <f>IF(P515=1,$O$3,IF(P515=2,$O$4,$O$5))</f>
        <v>0</v>
      </c>
    </row>
    <row r="516">
      <c r="A516" s="1" t="s">
        <v>227</v>
      </c>
      <c r="E516" s="27" t="s">
        <v>252</v>
      </c>
    </row>
    <row r="517" ht="39">
      <c r="A517" s="1" t="s">
        <v>229</v>
      </c>
      <c r="E517" s="32" t="s">
        <v>4848</v>
      </c>
    </row>
    <row r="518">
      <c r="A518" s="1" t="s">
        <v>231</v>
      </c>
      <c r="E518" s="27" t="s">
        <v>252</v>
      </c>
    </row>
    <row r="519" ht="13">
      <c r="A519" s="1" t="s">
        <v>218</v>
      </c>
      <c r="C519" s="22" t="s">
        <v>260</v>
      </c>
      <c r="E519" s="23" t="s">
        <v>4867</v>
      </c>
      <c r="L519" s="24">
        <f>SUMIFS(L520:L527,A520:A527,"P")</f>
        <v>0</v>
      </c>
      <c r="M519" s="24">
        <f>SUMIFS(M520:M527,A520:A527,"P")</f>
        <v>0</v>
      </c>
      <c r="N519" s="25"/>
    </row>
    <row r="520" ht="25">
      <c r="A520" s="1" t="s">
        <v>221</v>
      </c>
      <c r="B520" s="1">
        <v>7</v>
      </c>
      <c r="C520" s="26" t="s">
        <v>4868</v>
      </c>
      <c r="D520" t="s">
        <v>252</v>
      </c>
      <c r="E520" s="27" t="s">
        <v>4869</v>
      </c>
      <c r="F520" s="28" t="s">
        <v>4499</v>
      </c>
      <c r="G520" s="29">
        <v>6</v>
      </c>
      <c r="H520" s="28">
        <v>0</v>
      </c>
      <c r="I520" s="30">
        <f>ROUND(G520*H520,P4)</f>
        <v>0</v>
      </c>
      <c r="L520" s="30">
        <v>0</v>
      </c>
      <c r="M520" s="24">
        <f>ROUND(G520*L520,P4)</f>
        <v>0</v>
      </c>
      <c r="N520" s="25" t="s">
        <v>4847</v>
      </c>
      <c r="O520" s="31">
        <f>M520*AA520</f>
        <v>0</v>
      </c>
      <c r="P520" s="1">
        <v>3</v>
      </c>
      <c r="AA520" s="1">
        <f>IF(P520=1,$O$3,IF(P520=2,$O$4,$O$5))</f>
        <v>0</v>
      </c>
    </row>
    <row r="521">
      <c r="A521" s="1" t="s">
        <v>227</v>
      </c>
      <c r="E521" s="27" t="s">
        <v>252</v>
      </c>
    </row>
    <row r="522" ht="39">
      <c r="A522" s="1" t="s">
        <v>229</v>
      </c>
      <c r="E522" s="32" t="s">
        <v>4870</v>
      </c>
    </row>
    <row r="523">
      <c r="A523" s="1" t="s">
        <v>231</v>
      </c>
      <c r="E523" s="27" t="s">
        <v>4871</v>
      </c>
    </row>
    <row r="524">
      <c r="A524" s="1" t="s">
        <v>221</v>
      </c>
      <c r="B524" s="1">
        <v>8</v>
      </c>
      <c r="C524" s="26" t="s">
        <v>4872</v>
      </c>
      <c r="D524" t="s">
        <v>252</v>
      </c>
      <c r="E524" s="27" t="s">
        <v>4873</v>
      </c>
      <c r="F524" s="28" t="s">
        <v>4499</v>
      </c>
      <c r="G524" s="29">
        <v>1</v>
      </c>
      <c r="H524" s="28">
        <v>0</v>
      </c>
      <c r="I524" s="30">
        <f>ROUND(G524*H524,P4)</f>
        <v>0</v>
      </c>
      <c r="L524" s="30">
        <v>0</v>
      </c>
      <c r="M524" s="24">
        <f>ROUND(G524*L524,P4)</f>
        <v>0</v>
      </c>
      <c r="N524" s="25" t="s">
        <v>4847</v>
      </c>
      <c r="O524" s="31">
        <f>M524*AA524</f>
        <v>0</v>
      </c>
      <c r="P524" s="1">
        <v>3</v>
      </c>
      <c r="AA524" s="1">
        <f>IF(P524=1,$O$3,IF(P524=2,$O$4,$O$5))</f>
        <v>0</v>
      </c>
    </row>
    <row r="525">
      <c r="A525" s="1" t="s">
        <v>227</v>
      </c>
      <c r="E525" s="27" t="s">
        <v>252</v>
      </c>
    </row>
    <row r="526" ht="39">
      <c r="A526" s="1" t="s">
        <v>229</v>
      </c>
      <c r="E526" s="32" t="s">
        <v>4874</v>
      </c>
    </row>
    <row r="527" ht="25">
      <c r="A527" s="1" t="s">
        <v>231</v>
      </c>
      <c r="E527" s="27" t="s">
        <v>4875</v>
      </c>
    </row>
    <row r="528" ht="13">
      <c r="A528" s="1" t="s">
        <v>218</v>
      </c>
      <c r="C528" s="22" t="s">
        <v>4876</v>
      </c>
      <c r="E528" s="23" t="s">
        <v>4877</v>
      </c>
      <c r="L528" s="24">
        <f>SUMIFS(L529:L580,A529:A580,"P")</f>
        <v>0</v>
      </c>
      <c r="M528" s="24">
        <f>SUMIFS(M529:M580,A529:A580,"P")</f>
        <v>0</v>
      </c>
      <c r="N528" s="25"/>
    </row>
    <row r="529">
      <c r="A529" s="1" t="s">
        <v>221</v>
      </c>
      <c r="B529" s="1">
        <v>9</v>
      </c>
      <c r="C529" s="26" t="s">
        <v>4878</v>
      </c>
      <c r="D529" t="s">
        <v>252</v>
      </c>
      <c r="E529" s="27" t="s">
        <v>4879</v>
      </c>
      <c r="F529" s="28" t="s">
        <v>4499</v>
      </c>
      <c r="G529" s="29">
        <v>5</v>
      </c>
      <c r="H529" s="28">
        <v>0</v>
      </c>
      <c r="I529" s="30">
        <f>ROUND(G529*H529,P4)</f>
        <v>0</v>
      </c>
      <c r="L529" s="30">
        <v>0</v>
      </c>
      <c r="M529" s="24">
        <f>ROUND(G529*L529,P4)</f>
        <v>0</v>
      </c>
      <c r="N529" s="25" t="s">
        <v>4847</v>
      </c>
      <c r="O529" s="31">
        <f>M529*AA529</f>
        <v>0</v>
      </c>
      <c r="P529" s="1">
        <v>3</v>
      </c>
      <c r="AA529" s="1">
        <f>IF(P529=1,$O$3,IF(P529=2,$O$4,$O$5))</f>
        <v>0</v>
      </c>
    </row>
    <row r="530">
      <c r="A530" s="1" t="s">
        <v>227</v>
      </c>
      <c r="E530" s="27" t="s">
        <v>252</v>
      </c>
    </row>
    <row r="531" ht="39">
      <c r="A531" s="1" t="s">
        <v>229</v>
      </c>
      <c r="E531" s="32" t="s">
        <v>4858</v>
      </c>
    </row>
    <row r="532">
      <c r="A532" s="1" t="s">
        <v>231</v>
      </c>
      <c r="E532" s="27" t="s">
        <v>4880</v>
      </c>
    </row>
    <row r="533">
      <c r="A533" s="1" t="s">
        <v>221</v>
      </c>
      <c r="B533" s="1">
        <v>10</v>
      </c>
      <c r="C533" s="26" t="s">
        <v>4881</v>
      </c>
      <c r="D533" t="s">
        <v>252</v>
      </c>
      <c r="E533" s="27" t="s">
        <v>4882</v>
      </c>
      <c r="F533" s="28" t="s">
        <v>4499</v>
      </c>
      <c r="G533" s="29">
        <v>6</v>
      </c>
      <c r="H533" s="28">
        <v>0</v>
      </c>
      <c r="I533" s="30">
        <f>ROUND(G533*H533,P4)</f>
        <v>0</v>
      </c>
      <c r="L533" s="30">
        <v>0</v>
      </c>
      <c r="M533" s="24">
        <f>ROUND(G533*L533,P4)</f>
        <v>0</v>
      </c>
      <c r="N533" s="25" t="s">
        <v>4847</v>
      </c>
      <c r="O533" s="31">
        <f>M533*AA533</f>
        <v>0</v>
      </c>
      <c r="P533" s="1">
        <v>3</v>
      </c>
      <c r="AA533" s="1">
        <f>IF(P533=1,$O$3,IF(P533=2,$O$4,$O$5))</f>
        <v>0</v>
      </c>
    </row>
    <row r="534">
      <c r="A534" s="1" t="s">
        <v>227</v>
      </c>
      <c r="E534" s="27" t="s">
        <v>252</v>
      </c>
    </row>
    <row r="535" ht="39">
      <c r="A535" s="1" t="s">
        <v>229</v>
      </c>
      <c r="E535" s="32" t="s">
        <v>4870</v>
      </c>
    </row>
    <row r="536">
      <c r="A536" s="1" t="s">
        <v>231</v>
      </c>
      <c r="E536" s="27" t="s">
        <v>252</v>
      </c>
    </row>
    <row r="537">
      <c r="A537" s="1" t="s">
        <v>221</v>
      </c>
      <c r="B537" s="1">
        <v>11</v>
      </c>
      <c r="C537" s="26" t="s">
        <v>4883</v>
      </c>
      <c r="D537" t="s">
        <v>252</v>
      </c>
      <c r="E537" s="27" t="s">
        <v>4884</v>
      </c>
      <c r="F537" s="28" t="s">
        <v>4598</v>
      </c>
      <c r="G537" s="29">
        <v>6</v>
      </c>
      <c r="H537" s="28">
        <v>0</v>
      </c>
      <c r="I537" s="30">
        <f>ROUND(G537*H537,P4)</f>
        <v>0</v>
      </c>
      <c r="L537" s="30">
        <v>0</v>
      </c>
      <c r="M537" s="24">
        <f>ROUND(G537*L537,P4)</f>
        <v>0</v>
      </c>
      <c r="N537" s="25" t="s">
        <v>4847</v>
      </c>
      <c r="O537" s="31">
        <f>M537*AA537</f>
        <v>0</v>
      </c>
      <c r="P537" s="1">
        <v>3</v>
      </c>
      <c r="AA537" s="1">
        <f>IF(P537=1,$O$3,IF(P537=2,$O$4,$O$5))</f>
        <v>0</v>
      </c>
    </row>
    <row r="538">
      <c r="A538" s="1" t="s">
        <v>227</v>
      </c>
      <c r="E538" s="27" t="s">
        <v>252</v>
      </c>
    </row>
    <row r="539" ht="39">
      <c r="A539" s="1" t="s">
        <v>229</v>
      </c>
      <c r="E539" s="32" t="s">
        <v>4870</v>
      </c>
    </row>
    <row r="540">
      <c r="A540" s="1" t="s">
        <v>231</v>
      </c>
      <c r="E540" s="27" t="s">
        <v>4885</v>
      </c>
    </row>
    <row r="541">
      <c r="A541" s="1" t="s">
        <v>221</v>
      </c>
      <c r="B541" s="1">
        <v>12</v>
      </c>
      <c r="C541" s="26" t="s">
        <v>4886</v>
      </c>
      <c r="D541" t="s">
        <v>252</v>
      </c>
      <c r="E541" s="27" t="s">
        <v>4887</v>
      </c>
      <c r="F541" s="28" t="s">
        <v>4598</v>
      </c>
      <c r="G541" s="29">
        <v>48</v>
      </c>
      <c r="H541" s="28">
        <v>0</v>
      </c>
      <c r="I541" s="30">
        <f>ROUND(G541*H541,P4)</f>
        <v>0</v>
      </c>
      <c r="L541" s="30">
        <v>0</v>
      </c>
      <c r="M541" s="24">
        <f>ROUND(G541*L541,P4)</f>
        <v>0</v>
      </c>
      <c r="N541" s="25" t="s">
        <v>4847</v>
      </c>
      <c r="O541" s="31">
        <f>M541*AA541</f>
        <v>0</v>
      </c>
      <c r="P541" s="1">
        <v>3</v>
      </c>
      <c r="AA541" s="1">
        <f>IF(P541=1,$O$3,IF(P541=2,$O$4,$O$5))</f>
        <v>0</v>
      </c>
    </row>
    <row r="542">
      <c r="A542" s="1" t="s">
        <v>227</v>
      </c>
      <c r="E542" s="27" t="s">
        <v>252</v>
      </c>
    </row>
    <row r="543" ht="39">
      <c r="A543" s="1" t="s">
        <v>229</v>
      </c>
      <c r="E543" s="32" t="s">
        <v>4888</v>
      </c>
    </row>
    <row r="544">
      <c r="A544" s="1" t="s">
        <v>231</v>
      </c>
      <c r="E544" s="27" t="s">
        <v>4889</v>
      </c>
    </row>
    <row r="545">
      <c r="A545" s="1" t="s">
        <v>221</v>
      </c>
      <c r="B545" s="1">
        <v>13</v>
      </c>
      <c r="C545" s="26" t="s">
        <v>4890</v>
      </c>
      <c r="D545" t="s">
        <v>252</v>
      </c>
      <c r="E545" s="27" t="s">
        <v>4891</v>
      </c>
      <c r="F545" s="28" t="s">
        <v>4499</v>
      </c>
      <c r="G545" s="29">
        <v>40</v>
      </c>
      <c r="H545" s="28">
        <v>0</v>
      </c>
      <c r="I545" s="30">
        <f>ROUND(G545*H545,P4)</f>
        <v>0</v>
      </c>
      <c r="L545" s="30">
        <v>0</v>
      </c>
      <c r="M545" s="24">
        <f>ROUND(G545*L545,P4)</f>
        <v>0</v>
      </c>
      <c r="N545" s="25" t="s">
        <v>4847</v>
      </c>
      <c r="O545" s="31">
        <f>M545*AA545</f>
        <v>0</v>
      </c>
      <c r="P545" s="1">
        <v>3</v>
      </c>
      <c r="AA545" s="1">
        <f>IF(P545=1,$O$3,IF(P545=2,$O$4,$O$5))</f>
        <v>0</v>
      </c>
    </row>
    <row r="546">
      <c r="A546" s="1" t="s">
        <v>227</v>
      </c>
      <c r="E546" s="27" t="s">
        <v>252</v>
      </c>
    </row>
    <row r="547" ht="39">
      <c r="A547" s="1" t="s">
        <v>229</v>
      </c>
      <c r="E547" s="32" t="s">
        <v>4892</v>
      </c>
    </row>
    <row r="548">
      <c r="A548" s="1" t="s">
        <v>231</v>
      </c>
      <c r="E548" s="27" t="s">
        <v>4893</v>
      </c>
    </row>
    <row r="549">
      <c r="A549" s="1" t="s">
        <v>221</v>
      </c>
      <c r="B549" s="1">
        <v>14</v>
      </c>
      <c r="C549" s="26" t="s">
        <v>4894</v>
      </c>
      <c r="D549" t="s">
        <v>252</v>
      </c>
      <c r="E549" s="27" t="s">
        <v>4891</v>
      </c>
      <c r="F549" s="28" t="s">
        <v>4499</v>
      </c>
      <c r="G549" s="29">
        <v>2</v>
      </c>
      <c r="H549" s="28">
        <v>0</v>
      </c>
      <c r="I549" s="30">
        <f>ROUND(G549*H549,P4)</f>
        <v>0</v>
      </c>
      <c r="L549" s="30">
        <v>0</v>
      </c>
      <c r="M549" s="24">
        <f>ROUND(G549*L549,P4)</f>
        <v>0</v>
      </c>
      <c r="N549" s="25" t="s">
        <v>4847</v>
      </c>
      <c r="O549" s="31">
        <f>M549*AA549</f>
        <v>0</v>
      </c>
      <c r="P549" s="1">
        <v>3</v>
      </c>
      <c r="AA549" s="1">
        <f>IF(P549=1,$O$3,IF(P549=2,$O$4,$O$5))</f>
        <v>0</v>
      </c>
    </row>
    <row r="550">
      <c r="A550" s="1" t="s">
        <v>227</v>
      </c>
      <c r="E550" s="27" t="s">
        <v>252</v>
      </c>
    </row>
    <row r="551" ht="39">
      <c r="A551" s="1" t="s">
        <v>229</v>
      </c>
      <c r="E551" s="32" t="s">
        <v>4501</v>
      </c>
    </row>
    <row r="552">
      <c r="A552" s="1" t="s">
        <v>231</v>
      </c>
      <c r="E552" s="27" t="s">
        <v>4895</v>
      </c>
    </row>
    <row r="553">
      <c r="A553" s="1" t="s">
        <v>221</v>
      </c>
      <c r="B553" s="1">
        <v>15</v>
      </c>
      <c r="C553" s="26" t="s">
        <v>4896</v>
      </c>
      <c r="D553" t="s">
        <v>252</v>
      </c>
      <c r="E553" s="27" t="s">
        <v>4897</v>
      </c>
      <c r="F553" s="28" t="s">
        <v>4499</v>
      </c>
      <c r="G553" s="29">
        <v>2</v>
      </c>
      <c r="H553" s="28">
        <v>0</v>
      </c>
      <c r="I553" s="30">
        <f>ROUND(G553*H553,P4)</f>
        <v>0</v>
      </c>
      <c r="L553" s="30">
        <v>0</v>
      </c>
      <c r="M553" s="24">
        <f>ROUND(G553*L553,P4)</f>
        <v>0</v>
      </c>
      <c r="N553" s="25" t="s">
        <v>4847</v>
      </c>
      <c r="O553" s="31">
        <f>M553*AA553</f>
        <v>0</v>
      </c>
      <c r="P553" s="1">
        <v>3</v>
      </c>
      <c r="AA553" s="1">
        <f>IF(P553=1,$O$3,IF(P553=2,$O$4,$O$5))</f>
        <v>0</v>
      </c>
    </row>
    <row r="554">
      <c r="A554" s="1" t="s">
        <v>227</v>
      </c>
      <c r="E554" s="27" t="s">
        <v>252</v>
      </c>
    </row>
    <row r="555" ht="39">
      <c r="A555" s="1" t="s">
        <v>229</v>
      </c>
      <c r="E555" s="32" t="s">
        <v>4501</v>
      </c>
    </row>
    <row r="556">
      <c r="A556" s="1" t="s">
        <v>231</v>
      </c>
      <c r="E556" s="27" t="s">
        <v>4898</v>
      </c>
    </row>
    <row r="557">
      <c r="A557" s="1" t="s">
        <v>221</v>
      </c>
      <c r="B557" s="1">
        <v>16</v>
      </c>
      <c r="C557" s="26" t="s">
        <v>4899</v>
      </c>
      <c r="D557" t="s">
        <v>252</v>
      </c>
      <c r="E557" s="27" t="s">
        <v>4900</v>
      </c>
      <c r="F557" s="28" t="s">
        <v>4499</v>
      </c>
      <c r="G557" s="29">
        <v>2</v>
      </c>
      <c r="H557" s="28">
        <v>0</v>
      </c>
      <c r="I557" s="30">
        <f>ROUND(G557*H557,P4)</f>
        <v>0</v>
      </c>
      <c r="L557" s="30">
        <v>0</v>
      </c>
      <c r="M557" s="24">
        <f>ROUND(G557*L557,P4)</f>
        <v>0</v>
      </c>
      <c r="N557" s="25" t="s">
        <v>4847</v>
      </c>
      <c r="O557" s="31">
        <f>M557*AA557</f>
        <v>0</v>
      </c>
      <c r="P557" s="1">
        <v>3</v>
      </c>
      <c r="AA557" s="1">
        <f>IF(P557=1,$O$3,IF(P557=2,$O$4,$O$5))</f>
        <v>0</v>
      </c>
    </row>
    <row r="558">
      <c r="A558" s="1" t="s">
        <v>227</v>
      </c>
      <c r="E558" s="27" t="s">
        <v>252</v>
      </c>
    </row>
    <row r="559" ht="39">
      <c r="A559" s="1" t="s">
        <v>229</v>
      </c>
      <c r="E559" s="32" t="s">
        <v>4501</v>
      </c>
    </row>
    <row r="560">
      <c r="A560" s="1" t="s">
        <v>231</v>
      </c>
      <c r="E560" s="27" t="s">
        <v>4901</v>
      </c>
    </row>
    <row r="561">
      <c r="A561" s="1" t="s">
        <v>221</v>
      </c>
      <c r="B561" s="1">
        <v>17</v>
      </c>
      <c r="C561" s="26" t="s">
        <v>4902</v>
      </c>
      <c r="D561" t="s">
        <v>252</v>
      </c>
      <c r="E561" s="27" t="s">
        <v>4903</v>
      </c>
      <c r="F561" s="28" t="s">
        <v>4499</v>
      </c>
      <c r="G561" s="29">
        <v>2</v>
      </c>
      <c r="H561" s="28">
        <v>0</v>
      </c>
      <c r="I561" s="30">
        <f>ROUND(G561*H561,P4)</f>
        <v>0</v>
      </c>
      <c r="L561" s="30">
        <v>0</v>
      </c>
      <c r="M561" s="24">
        <f>ROUND(G561*L561,P4)</f>
        <v>0</v>
      </c>
      <c r="N561" s="25" t="s">
        <v>4847</v>
      </c>
      <c r="O561" s="31">
        <f>M561*AA561</f>
        <v>0</v>
      </c>
      <c r="P561" s="1">
        <v>3</v>
      </c>
      <c r="AA561" s="1">
        <f>IF(P561=1,$O$3,IF(P561=2,$O$4,$O$5))</f>
        <v>0</v>
      </c>
    </row>
    <row r="562">
      <c r="A562" s="1" t="s">
        <v>227</v>
      </c>
      <c r="E562" s="27" t="s">
        <v>252</v>
      </c>
    </row>
    <row r="563" ht="39">
      <c r="A563" s="1" t="s">
        <v>229</v>
      </c>
      <c r="E563" s="32" t="s">
        <v>4501</v>
      </c>
    </row>
    <row r="564">
      <c r="A564" s="1" t="s">
        <v>231</v>
      </c>
      <c r="E564" s="27" t="s">
        <v>4904</v>
      </c>
    </row>
    <row r="565">
      <c r="A565" s="1" t="s">
        <v>221</v>
      </c>
      <c r="B565" s="1">
        <v>18</v>
      </c>
      <c r="C565" s="26" t="s">
        <v>4905</v>
      </c>
      <c r="D565" t="s">
        <v>252</v>
      </c>
      <c r="E565" s="27" t="s">
        <v>4906</v>
      </c>
      <c r="F565" s="28" t="s">
        <v>4598</v>
      </c>
      <c r="G565" s="29">
        <v>77</v>
      </c>
      <c r="H565" s="28">
        <v>0</v>
      </c>
      <c r="I565" s="30">
        <f>ROUND(G565*H565,P4)</f>
        <v>0</v>
      </c>
      <c r="L565" s="30">
        <v>0</v>
      </c>
      <c r="M565" s="24">
        <f>ROUND(G565*L565,P4)</f>
        <v>0</v>
      </c>
      <c r="N565" s="25" t="s">
        <v>4847</v>
      </c>
      <c r="O565" s="31">
        <f>M565*AA565</f>
        <v>0</v>
      </c>
      <c r="P565" s="1">
        <v>3</v>
      </c>
      <c r="AA565" s="1">
        <f>IF(P565=1,$O$3,IF(P565=2,$O$4,$O$5))</f>
        <v>0</v>
      </c>
    </row>
    <row r="566">
      <c r="A566" s="1" t="s">
        <v>227</v>
      </c>
      <c r="E566" s="27" t="s">
        <v>252</v>
      </c>
    </row>
    <row r="567" ht="39">
      <c r="A567" s="1" t="s">
        <v>229</v>
      </c>
      <c r="E567" s="32" t="s">
        <v>4907</v>
      </c>
    </row>
    <row r="568">
      <c r="A568" s="1" t="s">
        <v>231</v>
      </c>
      <c r="E568" s="27" t="s">
        <v>4908</v>
      </c>
    </row>
    <row r="569">
      <c r="A569" s="1" t="s">
        <v>221</v>
      </c>
      <c r="B569" s="1">
        <v>19</v>
      </c>
      <c r="C569" s="26" t="s">
        <v>4909</v>
      </c>
      <c r="D569" t="s">
        <v>252</v>
      </c>
      <c r="E569" s="27" t="s">
        <v>4910</v>
      </c>
      <c r="F569" s="28" t="s">
        <v>4598</v>
      </c>
      <c r="G569" s="29">
        <v>72</v>
      </c>
      <c r="H569" s="28">
        <v>0</v>
      </c>
      <c r="I569" s="30">
        <f>ROUND(G569*H569,P4)</f>
        <v>0</v>
      </c>
      <c r="L569" s="30">
        <v>0</v>
      </c>
      <c r="M569" s="24">
        <f>ROUND(G569*L569,P4)</f>
        <v>0</v>
      </c>
      <c r="N569" s="25" t="s">
        <v>4847</v>
      </c>
      <c r="O569" s="31">
        <f>M569*AA569</f>
        <v>0</v>
      </c>
      <c r="P569" s="1">
        <v>3</v>
      </c>
      <c r="AA569" s="1">
        <f>IF(P569=1,$O$3,IF(P569=2,$O$4,$O$5))</f>
        <v>0</v>
      </c>
    </row>
    <row r="570">
      <c r="A570" s="1" t="s">
        <v>227</v>
      </c>
      <c r="E570" s="27" t="s">
        <v>252</v>
      </c>
    </row>
    <row r="571" ht="39">
      <c r="A571" s="1" t="s">
        <v>229</v>
      </c>
      <c r="E571" s="32" t="s">
        <v>4911</v>
      </c>
    </row>
    <row r="572">
      <c r="A572" s="1" t="s">
        <v>231</v>
      </c>
      <c r="E572" s="27" t="s">
        <v>4908</v>
      </c>
    </row>
    <row r="573">
      <c r="A573" s="1" t="s">
        <v>221</v>
      </c>
      <c r="B573" s="1">
        <v>20</v>
      </c>
      <c r="C573" s="26" t="s">
        <v>4912</v>
      </c>
      <c r="D573" t="s">
        <v>252</v>
      </c>
      <c r="E573" s="27" t="s">
        <v>4913</v>
      </c>
      <c r="F573" s="28" t="s">
        <v>4598</v>
      </c>
      <c r="G573" s="29">
        <v>10</v>
      </c>
      <c r="H573" s="28">
        <v>0</v>
      </c>
      <c r="I573" s="30">
        <f>ROUND(G573*H573,P4)</f>
        <v>0</v>
      </c>
      <c r="L573" s="30">
        <v>0</v>
      </c>
      <c r="M573" s="24">
        <f>ROUND(G573*L573,P4)</f>
        <v>0</v>
      </c>
      <c r="N573" s="25" t="s">
        <v>4847</v>
      </c>
      <c r="O573" s="31">
        <f>M573*AA573</f>
        <v>0</v>
      </c>
      <c r="P573" s="1">
        <v>3</v>
      </c>
      <c r="AA573" s="1">
        <f>IF(P573=1,$O$3,IF(P573=2,$O$4,$O$5))</f>
        <v>0</v>
      </c>
    </row>
    <row r="574">
      <c r="A574" s="1" t="s">
        <v>227</v>
      </c>
      <c r="E574" s="27" t="s">
        <v>252</v>
      </c>
    </row>
    <row r="575" ht="39">
      <c r="A575" s="1" t="s">
        <v>229</v>
      </c>
      <c r="E575" s="32" t="s">
        <v>4914</v>
      </c>
    </row>
    <row r="576">
      <c r="A576" s="1" t="s">
        <v>231</v>
      </c>
      <c r="E576" s="27" t="s">
        <v>4915</v>
      </c>
    </row>
    <row r="577">
      <c r="A577" s="1" t="s">
        <v>221</v>
      </c>
      <c r="B577" s="1">
        <v>21</v>
      </c>
      <c r="C577" s="26" t="s">
        <v>4916</v>
      </c>
      <c r="D577" t="s">
        <v>252</v>
      </c>
      <c r="E577" s="27" t="s">
        <v>4917</v>
      </c>
      <c r="F577" s="28" t="s">
        <v>4598</v>
      </c>
      <c r="G577" s="29">
        <v>10</v>
      </c>
      <c r="H577" s="28">
        <v>0</v>
      </c>
      <c r="I577" s="30">
        <f>ROUND(G577*H577,P4)</f>
        <v>0</v>
      </c>
      <c r="L577" s="30">
        <v>0</v>
      </c>
      <c r="M577" s="24">
        <f>ROUND(G577*L577,P4)</f>
        <v>0</v>
      </c>
      <c r="N577" s="25" t="s">
        <v>4847</v>
      </c>
      <c r="O577" s="31">
        <f>M577*AA577</f>
        <v>0</v>
      </c>
      <c r="P577" s="1">
        <v>3</v>
      </c>
      <c r="AA577" s="1">
        <f>IF(P577=1,$O$3,IF(P577=2,$O$4,$O$5))</f>
        <v>0</v>
      </c>
    </row>
    <row r="578">
      <c r="A578" s="1" t="s">
        <v>227</v>
      </c>
      <c r="E578" s="27" t="s">
        <v>252</v>
      </c>
    </row>
    <row r="579" ht="39">
      <c r="A579" s="1" t="s">
        <v>229</v>
      </c>
      <c r="E579" s="32" t="s">
        <v>4914</v>
      </c>
    </row>
    <row r="580">
      <c r="A580" s="1" t="s">
        <v>231</v>
      </c>
      <c r="E580" s="27" t="s">
        <v>4918</v>
      </c>
    </row>
    <row r="581" ht="13">
      <c r="A581" s="1" t="s">
        <v>218</v>
      </c>
      <c r="C581" s="22" t="s">
        <v>4919</v>
      </c>
      <c r="E581" s="23" t="s">
        <v>4920</v>
      </c>
      <c r="L581" s="24">
        <f>SUMIFS(L582:L589,A582:A589,"P")</f>
        <v>0</v>
      </c>
      <c r="M581" s="24">
        <f>SUMIFS(M582:M589,A582:A589,"P")</f>
        <v>0</v>
      </c>
      <c r="N581" s="25"/>
    </row>
    <row r="582">
      <c r="A582" s="1" t="s">
        <v>221</v>
      </c>
      <c r="B582" s="1">
        <v>22</v>
      </c>
      <c r="C582" s="26" t="s">
        <v>4921</v>
      </c>
      <c r="D582" t="s">
        <v>252</v>
      </c>
      <c r="E582" s="27" t="s">
        <v>4922</v>
      </c>
      <c r="F582" s="28" t="s">
        <v>4923</v>
      </c>
      <c r="G582" s="29">
        <v>10</v>
      </c>
      <c r="H582" s="28">
        <v>0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4847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227</v>
      </c>
      <c r="E583" s="27" t="s">
        <v>252</v>
      </c>
    </row>
    <row r="584" ht="39">
      <c r="A584" s="1" t="s">
        <v>229</v>
      </c>
      <c r="E584" s="32" t="s">
        <v>4914</v>
      </c>
    </row>
    <row r="585">
      <c r="A585" s="1" t="s">
        <v>231</v>
      </c>
      <c r="E585" s="27" t="s">
        <v>252</v>
      </c>
    </row>
    <row r="586">
      <c r="A586" s="1" t="s">
        <v>221</v>
      </c>
      <c r="B586" s="1">
        <v>23</v>
      </c>
      <c r="C586" s="26" t="s">
        <v>4924</v>
      </c>
      <c r="D586" t="s">
        <v>252</v>
      </c>
      <c r="E586" s="27" t="s">
        <v>4925</v>
      </c>
      <c r="F586" s="28" t="s">
        <v>4691</v>
      </c>
      <c r="G586" s="29">
        <v>1</v>
      </c>
      <c r="H586" s="28">
        <v>0</v>
      </c>
      <c r="I586" s="30">
        <f>ROUND(G586*H586,P4)</f>
        <v>0</v>
      </c>
      <c r="L586" s="30">
        <v>0</v>
      </c>
      <c r="M586" s="24">
        <f>ROUND(G586*L586,P4)</f>
        <v>0</v>
      </c>
      <c r="N586" s="25" t="s">
        <v>4847</v>
      </c>
      <c r="O586" s="31">
        <f>M586*AA586</f>
        <v>0</v>
      </c>
      <c r="P586" s="1">
        <v>3</v>
      </c>
      <c r="AA586" s="1">
        <f>IF(P586=1,$O$3,IF(P586=2,$O$4,$O$5))</f>
        <v>0</v>
      </c>
    </row>
    <row r="587">
      <c r="A587" s="1" t="s">
        <v>227</v>
      </c>
      <c r="E587" s="27" t="s">
        <v>252</v>
      </c>
    </row>
    <row r="588" ht="39">
      <c r="A588" s="1" t="s">
        <v>229</v>
      </c>
      <c r="E588" s="32" t="s">
        <v>4874</v>
      </c>
    </row>
    <row r="589">
      <c r="A589" s="1" t="s">
        <v>231</v>
      </c>
      <c r="E589" s="27" t="s">
        <v>4926</v>
      </c>
    </row>
    <row r="590" ht="13">
      <c r="A590" s="1" t="s">
        <v>218</v>
      </c>
      <c r="C590" s="22" t="s">
        <v>4927</v>
      </c>
      <c r="E590" s="23" t="s">
        <v>4928</v>
      </c>
      <c r="L590" s="24">
        <f>SUMIFS(L591:L614,A591:A614,"P")</f>
        <v>0</v>
      </c>
      <c r="M590" s="24">
        <f>SUMIFS(M591:M614,A591:A614,"P")</f>
        <v>0</v>
      </c>
      <c r="N590" s="25"/>
    </row>
    <row r="591">
      <c r="A591" s="1" t="s">
        <v>221</v>
      </c>
      <c r="B591" s="1">
        <v>24</v>
      </c>
      <c r="C591" s="26" t="s">
        <v>4929</v>
      </c>
      <c r="D591" t="s">
        <v>252</v>
      </c>
      <c r="E591" s="27" t="s">
        <v>4930</v>
      </c>
      <c r="F591" s="28" t="s">
        <v>4499</v>
      </c>
      <c r="G591" s="29">
        <v>9</v>
      </c>
      <c r="H591" s="28">
        <v>0</v>
      </c>
      <c r="I591" s="30">
        <f>ROUND(G591*H591,P4)</f>
        <v>0</v>
      </c>
      <c r="L591" s="30">
        <v>0</v>
      </c>
      <c r="M591" s="24">
        <f>ROUND(G591*L591,P4)</f>
        <v>0</v>
      </c>
      <c r="N591" s="25" t="s">
        <v>4847</v>
      </c>
      <c r="O591" s="31">
        <f>M591*AA591</f>
        <v>0</v>
      </c>
      <c r="P591" s="1">
        <v>3</v>
      </c>
      <c r="AA591" s="1">
        <f>IF(P591=1,$O$3,IF(P591=2,$O$4,$O$5))</f>
        <v>0</v>
      </c>
    </row>
    <row r="592">
      <c r="A592" s="1" t="s">
        <v>227</v>
      </c>
      <c r="E592" s="27" t="s">
        <v>252</v>
      </c>
    </row>
    <row r="593" ht="39">
      <c r="A593" s="1" t="s">
        <v>229</v>
      </c>
      <c r="E593" s="32" t="s">
        <v>4861</v>
      </c>
    </row>
    <row r="594">
      <c r="A594" s="1" t="s">
        <v>231</v>
      </c>
      <c r="E594" s="27" t="s">
        <v>4931</v>
      </c>
    </row>
    <row r="595">
      <c r="A595" s="1" t="s">
        <v>221</v>
      </c>
      <c r="B595" s="1">
        <v>25</v>
      </c>
      <c r="C595" s="26" t="s">
        <v>4932</v>
      </c>
      <c r="D595" t="s">
        <v>252</v>
      </c>
      <c r="E595" s="27" t="s">
        <v>4933</v>
      </c>
      <c r="F595" s="28" t="s">
        <v>4499</v>
      </c>
      <c r="G595" s="29">
        <v>1</v>
      </c>
      <c r="H595" s="28">
        <v>0</v>
      </c>
      <c r="I595" s="30">
        <f>ROUND(G595*H595,P4)</f>
        <v>0</v>
      </c>
      <c r="L595" s="30">
        <v>0</v>
      </c>
      <c r="M595" s="24">
        <f>ROUND(G595*L595,P4)</f>
        <v>0</v>
      </c>
      <c r="N595" s="25" t="s">
        <v>4847</v>
      </c>
      <c r="O595" s="31">
        <f>M595*AA595</f>
        <v>0</v>
      </c>
      <c r="P595" s="1">
        <v>3</v>
      </c>
      <c r="AA595" s="1">
        <f>IF(P595=1,$O$3,IF(P595=2,$O$4,$O$5))</f>
        <v>0</v>
      </c>
    </row>
    <row r="596">
      <c r="A596" s="1" t="s">
        <v>227</v>
      </c>
      <c r="E596" s="27" t="s">
        <v>252</v>
      </c>
    </row>
    <row r="597" ht="39">
      <c r="A597" s="1" t="s">
        <v>229</v>
      </c>
      <c r="E597" s="32" t="s">
        <v>4874</v>
      </c>
    </row>
    <row r="598">
      <c r="A598" s="1" t="s">
        <v>231</v>
      </c>
      <c r="E598" s="27" t="s">
        <v>252</v>
      </c>
    </row>
    <row r="599">
      <c r="A599" s="1" t="s">
        <v>221</v>
      </c>
      <c r="B599" s="1">
        <v>26</v>
      </c>
      <c r="C599" s="26" t="s">
        <v>4934</v>
      </c>
      <c r="D599" t="s">
        <v>252</v>
      </c>
      <c r="E599" s="27" t="s">
        <v>4935</v>
      </c>
      <c r="F599" s="28" t="s">
        <v>4499</v>
      </c>
      <c r="G599" s="29">
        <v>4</v>
      </c>
      <c r="H599" s="28">
        <v>0</v>
      </c>
      <c r="I599" s="30">
        <f>ROUND(G599*H599,P4)</f>
        <v>0</v>
      </c>
      <c r="L599" s="30">
        <v>0</v>
      </c>
      <c r="M599" s="24">
        <f>ROUND(G599*L599,P4)</f>
        <v>0</v>
      </c>
      <c r="N599" s="25" t="s">
        <v>4847</v>
      </c>
      <c r="O599" s="31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227</v>
      </c>
      <c r="E600" s="27" t="s">
        <v>252</v>
      </c>
    </row>
    <row r="601" ht="39">
      <c r="A601" s="1" t="s">
        <v>229</v>
      </c>
      <c r="E601" s="32" t="s">
        <v>4864</v>
      </c>
    </row>
    <row r="602">
      <c r="A602" s="1" t="s">
        <v>231</v>
      </c>
      <c r="E602" s="27" t="s">
        <v>4936</v>
      </c>
    </row>
    <row r="603">
      <c r="A603" s="1" t="s">
        <v>221</v>
      </c>
      <c r="B603" s="1">
        <v>27</v>
      </c>
      <c r="C603" s="26" t="s">
        <v>4937</v>
      </c>
      <c r="D603" t="s">
        <v>252</v>
      </c>
      <c r="E603" s="27" t="s">
        <v>4938</v>
      </c>
      <c r="F603" s="28" t="s">
        <v>4499</v>
      </c>
      <c r="G603" s="29">
        <v>30</v>
      </c>
      <c r="H603" s="28">
        <v>0</v>
      </c>
      <c r="I603" s="30">
        <f>ROUND(G603*H603,P4)</f>
        <v>0</v>
      </c>
      <c r="L603" s="30">
        <v>0</v>
      </c>
      <c r="M603" s="24">
        <f>ROUND(G603*L603,P4)</f>
        <v>0</v>
      </c>
      <c r="N603" s="25" t="s">
        <v>4847</v>
      </c>
      <c r="O603" s="31">
        <f>M603*AA603</f>
        <v>0</v>
      </c>
      <c r="P603" s="1">
        <v>3</v>
      </c>
      <c r="AA603" s="1">
        <f>IF(P603=1,$O$3,IF(P603=2,$O$4,$O$5))</f>
        <v>0</v>
      </c>
    </row>
    <row r="604">
      <c r="A604" s="1" t="s">
        <v>227</v>
      </c>
      <c r="E604" s="27" t="s">
        <v>252</v>
      </c>
    </row>
    <row r="605" ht="39">
      <c r="A605" s="1" t="s">
        <v>229</v>
      </c>
      <c r="E605" s="32" t="s">
        <v>4939</v>
      </c>
    </row>
    <row r="606">
      <c r="A606" s="1" t="s">
        <v>231</v>
      </c>
      <c r="E606" s="27" t="s">
        <v>252</v>
      </c>
    </row>
    <row r="607">
      <c r="A607" s="1" t="s">
        <v>221</v>
      </c>
      <c r="B607" s="1">
        <v>28</v>
      </c>
      <c r="C607" s="26" t="s">
        <v>4940</v>
      </c>
      <c r="D607" t="s">
        <v>252</v>
      </c>
      <c r="E607" s="27" t="s">
        <v>4941</v>
      </c>
      <c r="F607" s="28" t="s">
        <v>4499</v>
      </c>
      <c r="G607" s="29">
        <v>8</v>
      </c>
      <c r="H607" s="28">
        <v>0</v>
      </c>
      <c r="I607" s="30">
        <f>ROUND(G607*H607,P4)</f>
        <v>0</v>
      </c>
      <c r="L607" s="30">
        <v>0</v>
      </c>
      <c r="M607" s="24">
        <f>ROUND(G607*L607,P4)</f>
        <v>0</v>
      </c>
      <c r="N607" s="25" t="s">
        <v>4847</v>
      </c>
      <c r="O607" s="31">
        <f>M607*AA607</f>
        <v>0</v>
      </c>
      <c r="P607" s="1">
        <v>3</v>
      </c>
      <c r="AA607" s="1">
        <f>IF(P607=1,$O$3,IF(P607=2,$O$4,$O$5))</f>
        <v>0</v>
      </c>
    </row>
    <row r="608">
      <c r="A608" s="1" t="s">
        <v>227</v>
      </c>
      <c r="E608" s="27" t="s">
        <v>252</v>
      </c>
    </row>
    <row r="609" ht="39">
      <c r="A609" s="1" t="s">
        <v>229</v>
      </c>
      <c r="E609" s="32" t="s">
        <v>4942</v>
      </c>
    </row>
    <row r="610">
      <c r="A610" s="1" t="s">
        <v>231</v>
      </c>
      <c r="E610" s="27" t="s">
        <v>252</v>
      </c>
    </row>
    <row r="611">
      <c r="A611" s="1" t="s">
        <v>221</v>
      </c>
      <c r="B611" s="1">
        <v>29</v>
      </c>
      <c r="C611" s="26" t="s">
        <v>4943</v>
      </c>
      <c r="D611" t="s">
        <v>252</v>
      </c>
      <c r="E611" s="27" t="s">
        <v>4944</v>
      </c>
      <c r="F611" s="28" t="s">
        <v>4499</v>
      </c>
      <c r="G611" s="29">
        <v>2</v>
      </c>
      <c r="H611" s="28">
        <v>0</v>
      </c>
      <c r="I611" s="30">
        <f>ROUND(G611*H611,P4)</f>
        <v>0</v>
      </c>
      <c r="L611" s="30">
        <v>0</v>
      </c>
      <c r="M611" s="24">
        <f>ROUND(G611*L611,P4)</f>
        <v>0</v>
      </c>
      <c r="N611" s="25" t="s">
        <v>4847</v>
      </c>
      <c r="O611" s="31">
        <f>M611*AA611</f>
        <v>0</v>
      </c>
      <c r="P611" s="1">
        <v>3</v>
      </c>
      <c r="AA611" s="1">
        <f>IF(P611=1,$O$3,IF(P611=2,$O$4,$O$5))</f>
        <v>0</v>
      </c>
    </row>
    <row r="612">
      <c r="A612" s="1" t="s">
        <v>227</v>
      </c>
      <c r="E612" s="27" t="s">
        <v>252</v>
      </c>
    </row>
    <row r="613" ht="39">
      <c r="A613" s="1" t="s">
        <v>229</v>
      </c>
      <c r="E613" s="32" t="s">
        <v>4501</v>
      </c>
    </row>
    <row r="614">
      <c r="A614" s="1" t="s">
        <v>231</v>
      </c>
      <c r="E614" s="27" t="s">
        <v>252</v>
      </c>
    </row>
    <row r="615" ht="13">
      <c r="A615" s="1" t="s">
        <v>4322</v>
      </c>
      <c r="C615" s="22" t="s">
        <v>4945</v>
      </c>
      <c r="E615" s="23" t="s">
        <v>1157</v>
      </c>
      <c r="L615" s="24">
        <f>L616</f>
        <v>0</v>
      </c>
      <c r="M615" s="24">
        <f>M616</f>
        <v>0</v>
      </c>
      <c r="N615" s="25"/>
    </row>
    <row r="616" ht="13">
      <c r="A616" s="1" t="s">
        <v>218</v>
      </c>
      <c r="C616" s="22" t="s">
        <v>4946</v>
      </c>
      <c r="E616" s="23" t="s">
        <v>4947</v>
      </c>
      <c r="L616" s="24">
        <f>SUMIFS(L617:L620,A617:A620,"P")</f>
        <v>0</v>
      </c>
      <c r="M616" s="24">
        <f>SUMIFS(M617:M620,A617:A620,"P")</f>
        <v>0</v>
      </c>
      <c r="N616" s="25"/>
    </row>
    <row r="617">
      <c r="A617" s="1" t="s">
        <v>221</v>
      </c>
      <c r="B617" s="1">
        <v>1</v>
      </c>
      <c r="C617" s="26" t="s">
        <v>4948</v>
      </c>
      <c r="D617" t="s">
        <v>252</v>
      </c>
      <c r="E617" s="27" t="s">
        <v>4949</v>
      </c>
      <c r="F617" s="28" t="s">
        <v>4691</v>
      </c>
      <c r="G617" s="29">
        <v>1</v>
      </c>
      <c r="H617" s="28">
        <v>0</v>
      </c>
      <c r="I617" s="30">
        <f>ROUND(G617*H617,P4)</f>
        <v>0</v>
      </c>
      <c r="L617" s="30">
        <v>0</v>
      </c>
      <c r="M617" s="24">
        <f>ROUND(G617*L617,P4)</f>
        <v>0</v>
      </c>
      <c r="N617" s="25" t="s">
        <v>4500</v>
      </c>
      <c r="O617" s="31">
        <f>M617*AA617</f>
        <v>0</v>
      </c>
      <c r="P617" s="1">
        <v>3</v>
      </c>
      <c r="AA617" s="1">
        <f>IF(P617=1,$O$3,IF(P617=2,$O$4,$O$5))</f>
        <v>0</v>
      </c>
    </row>
    <row r="618">
      <c r="A618" s="1" t="s">
        <v>227</v>
      </c>
      <c r="E618" s="27" t="s">
        <v>252</v>
      </c>
    </row>
    <row r="619" ht="39">
      <c r="A619" s="1" t="s">
        <v>229</v>
      </c>
      <c r="E619" s="32" t="s">
        <v>4874</v>
      </c>
    </row>
    <row r="620">
      <c r="A620" s="1" t="s">
        <v>231</v>
      </c>
      <c r="E620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COUNTIFS(L8:L104,"=0",A8:A104,"P")+COUNTIFS(L8:L104,"",A8:A104,"P")+SUM(Q8:Q104)</f>
        <v>0</v>
      </c>
    </row>
    <row r="8" ht="13">
      <c r="A8" s="1" t="s">
        <v>216</v>
      </c>
      <c r="C8" s="22" t="s">
        <v>851</v>
      </c>
      <c r="E8" s="23" t="s">
        <v>23</v>
      </c>
      <c r="L8" s="24">
        <f>L9+L14+L23</f>
        <v>0</v>
      </c>
      <c r="M8" s="24">
        <f>M9+M14+M23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237</v>
      </c>
      <c r="D10" t="s">
        <v>238</v>
      </c>
      <c r="E10" s="27" t="s">
        <v>239</v>
      </c>
      <c r="F10" s="28" t="s">
        <v>225</v>
      </c>
      <c r="G10" s="29">
        <v>1.8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852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SUMIFS(L15:L22,A15:A22,"P")</f>
        <v>0</v>
      </c>
      <c r="M14" s="24">
        <f>SUMIFS(M15:M22,A15:A22,"P")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0.25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853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258</v>
      </c>
      <c r="D19" t="s">
        <v>252</v>
      </c>
      <c r="E19" s="27" t="s">
        <v>259</v>
      </c>
      <c r="F19" s="28" t="s">
        <v>260</v>
      </c>
      <c r="G19" s="29">
        <v>14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854</v>
      </c>
    </row>
    <row r="22" ht="75">
      <c r="A22" s="1" t="s">
        <v>231</v>
      </c>
      <c r="E22" s="27" t="s">
        <v>262</v>
      </c>
    </row>
    <row r="23" ht="13">
      <c r="A23" s="1" t="s">
        <v>218</v>
      </c>
      <c r="C23" s="22" t="s">
        <v>267</v>
      </c>
      <c r="E23" s="23" t="s">
        <v>268</v>
      </c>
      <c r="L23" s="24">
        <f>SUMIFS(L24:L103,A24:A103,"P")</f>
        <v>0</v>
      </c>
      <c r="M23" s="24">
        <f>SUMIFS(M24:M103,A24:A103,"P")</f>
        <v>0</v>
      </c>
      <c r="N23" s="25"/>
    </row>
    <row r="24" ht="25">
      <c r="A24" s="1" t="s">
        <v>221</v>
      </c>
      <c r="B24" s="1">
        <v>4</v>
      </c>
      <c r="C24" s="26" t="s">
        <v>419</v>
      </c>
      <c r="D24" t="s">
        <v>252</v>
      </c>
      <c r="E24" s="27" t="s">
        <v>420</v>
      </c>
      <c r="F24" s="28" t="s">
        <v>271</v>
      </c>
      <c r="G24" s="29">
        <v>2</v>
      </c>
      <c r="H24" s="28">
        <v>0</v>
      </c>
      <c r="I24" s="30">
        <f>ROUND(G24*H24,P4)</f>
        <v>0</v>
      </c>
      <c r="L24" s="30">
        <v>0</v>
      </c>
      <c r="M24" s="24">
        <f>ROUND(G24*L24,P4)</f>
        <v>0</v>
      </c>
      <c r="N24" s="25" t="s">
        <v>255</v>
      </c>
      <c r="O24" s="31">
        <f>M24*AA24</f>
        <v>0</v>
      </c>
      <c r="P24" s="1">
        <v>3</v>
      </c>
      <c r="AA24" s="1">
        <f>IF(P24=1,$O$3,IF(P24=2,$O$4,$O$5))</f>
        <v>0</v>
      </c>
    </row>
    <row r="25">
      <c r="A25" s="1" t="s">
        <v>227</v>
      </c>
      <c r="E25" s="27" t="s">
        <v>252</v>
      </c>
    </row>
    <row r="26" ht="39">
      <c r="A26" s="1" t="s">
        <v>229</v>
      </c>
      <c r="E26" s="32" t="s">
        <v>855</v>
      </c>
    </row>
    <row r="27" ht="125">
      <c r="A27" s="1" t="s">
        <v>231</v>
      </c>
      <c r="E27" s="27" t="s">
        <v>422</v>
      </c>
    </row>
    <row r="28" ht="25">
      <c r="A28" s="1" t="s">
        <v>221</v>
      </c>
      <c r="B28" s="1">
        <v>5</v>
      </c>
      <c r="C28" s="26" t="s">
        <v>843</v>
      </c>
      <c r="D28" t="s">
        <v>252</v>
      </c>
      <c r="E28" s="27" t="s">
        <v>844</v>
      </c>
      <c r="F28" s="28" t="s">
        <v>845</v>
      </c>
      <c r="G28" s="29">
        <v>6.6790000000000003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">
      <c r="A30" s="1" t="s">
        <v>229</v>
      </c>
      <c r="E30" s="32" t="s">
        <v>856</v>
      </c>
    </row>
    <row r="31" ht="137.5">
      <c r="A31" s="1" t="s">
        <v>231</v>
      </c>
      <c r="E31" s="27" t="s">
        <v>847</v>
      </c>
    </row>
    <row r="32">
      <c r="A32" s="1" t="s">
        <v>221</v>
      </c>
      <c r="B32" s="1">
        <v>6</v>
      </c>
      <c r="C32" s="26" t="s">
        <v>479</v>
      </c>
      <c r="D32" t="s">
        <v>252</v>
      </c>
      <c r="E32" s="27" t="s">
        <v>480</v>
      </c>
      <c r="F32" s="28" t="s">
        <v>271</v>
      </c>
      <c r="G32" s="29">
        <v>1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39">
      <c r="A34" s="1" t="s">
        <v>229</v>
      </c>
      <c r="E34" s="32" t="s">
        <v>833</v>
      </c>
    </row>
    <row r="35" ht="112.5">
      <c r="A35" s="1" t="s">
        <v>231</v>
      </c>
      <c r="E35" s="27" t="s">
        <v>482</v>
      </c>
    </row>
    <row r="36">
      <c r="A36" s="1" t="s">
        <v>221</v>
      </c>
      <c r="B36" s="1">
        <v>7</v>
      </c>
      <c r="C36" s="26" t="s">
        <v>483</v>
      </c>
      <c r="D36" t="s">
        <v>252</v>
      </c>
      <c r="E36" s="27" t="s">
        <v>484</v>
      </c>
      <c r="F36" s="28" t="s">
        <v>271</v>
      </c>
      <c r="G36" s="29">
        <v>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39">
      <c r="A38" s="1" t="s">
        <v>229</v>
      </c>
      <c r="E38" s="32" t="s">
        <v>833</v>
      </c>
    </row>
    <row r="39" ht="137.5">
      <c r="A39" s="1" t="s">
        <v>231</v>
      </c>
      <c r="E39" s="27" t="s">
        <v>485</v>
      </c>
    </row>
    <row r="40">
      <c r="A40" s="1" t="s">
        <v>221</v>
      </c>
      <c r="B40" s="1">
        <v>8</v>
      </c>
      <c r="C40" s="26" t="s">
        <v>857</v>
      </c>
      <c r="D40" t="s">
        <v>252</v>
      </c>
      <c r="E40" s="27" t="s">
        <v>858</v>
      </c>
      <c r="F40" s="28" t="s">
        <v>271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252</v>
      </c>
    </row>
    <row r="42" ht="39">
      <c r="A42" s="1" t="s">
        <v>229</v>
      </c>
      <c r="E42" s="32" t="s">
        <v>833</v>
      </c>
    </row>
    <row r="43" ht="112.5">
      <c r="A43" s="1" t="s">
        <v>231</v>
      </c>
      <c r="E43" s="27" t="s">
        <v>489</v>
      </c>
    </row>
    <row r="44">
      <c r="A44" s="1" t="s">
        <v>221</v>
      </c>
      <c r="B44" s="1">
        <v>9</v>
      </c>
      <c r="C44" s="26" t="s">
        <v>859</v>
      </c>
      <c r="D44" t="s">
        <v>252</v>
      </c>
      <c r="E44" s="27" t="s">
        <v>860</v>
      </c>
      <c r="F44" s="28" t="s">
        <v>271</v>
      </c>
      <c r="G44" s="29">
        <v>1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252</v>
      </c>
    </row>
    <row r="46" ht="39">
      <c r="A46" s="1" t="s">
        <v>229</v>
      </c>
      <c r="E46" s="32" t="s">
        <v>833</v>
      </c>
    </row>
    <row r="47" ht="125">
      <c r="A47" s="1" t="s">
        <v>231</v>
      </c>
      <c r="E47" s="27" t="s">
        <v>861</v>
      </c>
    </row>
    <row r="48">
      <c r="A48" s="1" t="s">
        <v>221</v>
      </c>
      <c r="B48" s="1">
        <v>10</v>
      </c>
      <c r="C48" s="26" t="s">
        <v>496</v>
      </c>
      <c r="D48" t="s">
        <v>252</v>
      </c>
      <c r="E48" s="27" t="s">
        <v>497</v>
      </c>
      <c r="F48" s="28" t="s">
        <v>271</v>
      </c>
      <c r="G48" s="29">
        <v>1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39">
      <c r="A50" s="1" t="s">
        <v>229</v>
      </c>
      <c r="E50" s="32" t="s">
        <v>862</v>
      </c>
    </row>
    <row r="51" ht="137.5">
      <c r="A51" s="1" t="s">
        <v>231</v>
      </c>
      <c r="E51" s="27" t="s">
        <v>498</v>
      </c>
    </row>
    <row r="52">
      <c r="A52" s="1" t="s">
        <v>221</v>
      </c>
      <c r="B52" s="1">
        <v>11</v>
      </c>
      <c r="C52" s="26" t="s">
        <v>863</v>
      </c>
      <c r="D52" t="s">
        <v>252</v>
      </c>
      <c r="E52" s="27" t="s">
        <v>864</v>
      </c>
      <c r="F52" s="28" t="s">
        <v>271</v>
      </c>
      <c r="G52" s="29">
        <v>1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833</v>
      </c>
    </row>
    <row r="55" ht="112.5">
      <c r="A55" s="1" t="s">
        <v>231</v>
      </c>
      <c r="E55" s="27" t="s">
        <v>865</v>
      </c>
    </row>
    <row r="56">
      <c r="A56" s="1" t="s">
        <v>221</v>
      </c>
      <c r="B56" s="1">
        <v>12</v>
      </c>
      <c r="C56" s="26" t="s">
        <v>866</v>
      </c>
      <c r="D56" t="s">
        <v>252</v>
      </c>
      <c r="E56" s="27" t="s">
        <v>867</v>
      </c>
      <c r="F56" s="28" t="s">
        <v>271</v>
      </c>
      <c r="G56" s="29">
        <v>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39">
      <c r="A58" s="1" t="s">
        <v>229</v>
      </c>
      <c r="E58" s="32" t="s">
        <v>833</v>
      </c>
    </row>
    <row r="59" ht="125">
      <c r="A59" s="1" t="s">
        <v>231</v>
      </c>
      <c r="E59" s="27" t="s">
        <v>868</v>
      </c>
    </row>
    <row r="60">
      <c r="A60" s="1" t="s">
        <v>221</v>
      </c>
      <c r="B60" s="1">
        <v>13</v>
      </c>
      <c r="C60" s="26" t="s">
        <v>508</v>
      </c>
      <c r="D60" t="s">
        <v>252</v>
      </c>
      <c r="E60" s="27" t="s">
        <v>509</v>
      </c>
      <c r="F60" s="28" t="s">
        <v>271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833</v>
      </c>
    </row>
    <row r="63" ht="112.5">
      <c r="A63" s="1" t="s">
        <v>231</v>
      </c>
      <c r="E63" s="27" t="s">
        <v>511</v>
      </c>
    </row>
    <row r="64">
      <c r="A64" s="1" t="s">
        <v>221</v>
      </c>
      <c r="B64" s="1">
        <v>14</v>
      </c>
      <c r="C64" s="26" t="s">
        <v>512</v>
      </c>
      <c r="D64" t="s">
        <v>252</v>
      </c>
      <c r="E64" s="27" t="s">
        <v>513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833</v>
      </c>
    </row>
    <row r="67" ht="125">
      <c r="A67" s="1" t="s">
        <v>231</v>
      </c>
      <c r="E67" s="27" t="s">
        <v>514</v>
      </c>
    </row>
    <row r="68" ht="25">
      <c r="A68" s="1" t="s">
        <v>221</v>
      </c>
      <c r="B68" s="1">
        <v>15</v>
      </c>
      <c r="C68" s="26" t="s">
        <v>515</v>
      </c>
      <c r="D68" t="s">
        <v>252</v>
      </c>
      <c r="E68" s="27" t="s">
        <v>516</v>
      </c>
      <c r="F68" s="28" t="s">
        <v>271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252</v>
      </c>
    </row>
    <row r="70" ht="39">
      <c r="A70" s="1" t="s">
        <v>229</v>
      </c>
      <c r="E70" s="32" t="s">
        <v>862</v>
      </c>
    </row>
    <row r="71" ht="137.5">
      <c r="A71" s="1" t="s">
        <v>231</v>
      </c>
      <c r="E71" s="27" t="s">
        <v>518</v>
      </c>
    </row>
    <row r="72" ht="25">
      <c r="A72" s="1" t="s">
        <v>221</v>
      </c>
      <c r="B72" s="1">
        <v>16</v>
      </c>
      <c r="C72" s="26" t="s">
        <v>581</v>
      </c>
      <c r="D72" t="s">
        <v>252</v>
      </c>
      <c r="E72" s="27" t="s">
        <v>582</v>
      </c>
      <c r="F72" s="28" t="s">
        <v>271</v>
      </c>
      <c r="G72" s="29">
        <v>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252</v>
      </c>
    </row>
    <row r="74" ht="39">
      <c r="A74" s="1" t="s">
        <v>229</v>
      </c>
      <c r="E74" s="32" t="s">
        <v>869</v>
      </c>
    </row>
    <row r="75" ht="112.5">
      <c r="A75" s="1" t="s">
        <v>231</v>
      </c>
      <c r="E75" s="27" t="s">
        <v>584</v>
      </c>
    </row>
    <row r="76" ht="25">
      <c r="A76" s="1" t="s">
        <v>221</v>
      </c>
      <c r="B76" s="1">
        <v>17</v>
      </c>
      <c r="C76" s="26" t="s">
        <v>585</v>
      </c>
      <c r="D76" t="s">
        <v>252</v>
      </c>
      <c r="E76" s="27" t="s">
        <v>586</v>
      </c>
      <c r="F76" s="28" t="s">
        <v>271</v>
      </c>
      <c r="G76" s="29">
        <v>7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255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39">
      <c r="A78" s="1" t="s">
        <v>229</v>
      </c>
      <c r="E78" s="32" t="s">
        <v>870</v>
      </c>
    </row>
    <row r="79" ht="112.5">
      <c r="A79" s="1" t="s">
        <v>231</v>
      </c>
      <c r="E79" s="27" t="s">
        <v>587</v>
      </c>
    </row>
    <row r="80">
      <c r="A80" s="1" t="s">
        <v>221</v>
      </c>
      <c r="B80" s="1">
        <v>18</v>
      </c>
      <c r="C80" s="26" t="s">
        <v>605</v>
      </c>
      <c r="D80" t="s">
        <v>252</v>
      </c>
      <c r="E80" s="27" t="s">
        <v>606</v>
      </c>
      <c r="F80" s="28" t="s">
        <v>271</v>
      </c>
      <c r="G80" s="29">
        <v>3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255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39">
      <c r="A82" s="1" t="s">
        <v>229</v>
      </c>
      <c r="E82" s="32" t="s">
        <v>871</v>
      </c>
    </row>
    <row r="83" ht="112.5">
      <c r="A83" s="1" t="s">
        <v>231</v>
      </c>
      <c r="E83" s="27" t="s">
        <v>608</v>
      </c>
    </row>
    <row r="84">
      <c r="A84" s="1" t="s">
        <v>221</v>
      </c>
      <c r="B84" s="1">
        <v>19</v>
      </c>
      <c r="C84" s="26" t="s">
        <v>609</v>
      </c>
      <c r="D84" t="s">
        <v>252</v>
      </c>
      <c r="E84" s="27" t="s">
        <v>610</v>
      </c>
      <c r="F84" s="28" t="s">
        <v>271</v>
      </c>
      <c r="G84" s="29">
        <v>3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255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871</v>
      </c>
    </row>
    <row r="87" ht="112.5">
      <c r="A87" s="1" t="s">
        <v>231</v>
      </c>
      <c r="E87" s="27" t="s">
        <v>612</v>
      </c>
    </row>
    <row r="88">
      <c r="A88" s="1" t="s">
        <v>221</v>
      </c>
      <c r="B88" s="1">
        <v>20</v>
      </c>
      <c r="C88" s="26" t="s">
        <v>714</v>
      </c>
      <c r="D88" t="s">
        <v>252</v>
      </c>
      <c r="E88" s="27" t="s">
        <v>715</v>
      </c>
      <c r="F88" s="28" t="s">
        <v>716</v>
      </c>
      <c r="G88" s="29">
        <v>60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255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26">
      <c r="A90" s="1" t="s">
        <v>229</v>
      </c>
      <c r="E90" s="32" t="s">
        <v>872</v>
      </c>
    </row>
    <row r="91" ht="112.5">
      <c r="A91" s="1" t="s">
        <v>231</v>
      </c>
      <c r="E91" s="27" t="s">
        <v>718</v>
      </c>
    </row>
    <row r="92">
      <c r="A92" s="1" t="s">
        <v>221</v>
      </c>
      <c r="B92" s="1">
        <v>21</v>
      </c>
      <c r="C92" s="26" t="s">
        <v>719</v>
      </c>
      <c r="D92" t="s">
        <v>252</v>
      </c>
      <c r="E92" s="27" t="s">
        <v>720</v>
      </c>
      <c r="F92" s="28" t="s">
        <v>716</v>
      </c>
      <c r="G92" s="29">
        <v>16</v>
      </c>
      <c r="H92" s="28">
        <v>0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255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26">
      <c r="A94" s="1" t="s">
        <v>229</v>
      </c>
      <c r="E94" s="32" t="s">
        <v>376</v>
      </c>
    </row>
    <row r="95" ht="100">
      <c r="A95" s="1" t="s">
        <v>231</v>
      </c>
      <c r="E95" s="27" t="s">
        <v>721</v>
      </c>
    </row>
    <row r="96" ht="25">
      <c r="A96" s="1" t="s">
        <v>221</v>
      </c>
      <c r="B96" s="1">
        <v>22</v>
      </c>
      <c r="C96" s="26" t="s">
        <v>733</v>
      </c>
      <c r="D96" t="s">
        <v>252</v>
      </c>
      <c r="E96" s="27" t="s">
        <v>734</v>
      </c>
      <c r="F96" s="28" t="s">
        <v>271</v>
      </c>
      <c r="G96" s="29">
        <v>2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255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26">
      <c r="A98" s="1" t="s">
        <v>229</v>
      </c>
      <c r="E98" s="32" t="s">
        <v>387</v>
      </c>
    </row>
    <row r="99" ht="100">
      <c r="A99" s="1" t="s">
        <v>231</v>
      </c>
      <c r="E99" s="27" t="s">
        <v>736</v>
      </c>
    </row>
    <row r="100">
      <c r="A100" s="1" t="s">
        <v>221</v>
      </c>
      <c r="B100" s="1">
        <v>23</v>
      </c>
      <c r="C100" s="26" t="s">
        <v>796</v>
      </c>
      <c r="D100" t="s">
        <v>252</v>
      </c>
      <c r="E100" s="27" t="s">
        <v>797</v>
      </c>
      <c r="F100" s="28" t="s">
        <v>716</v>
      </c>
      <c r="G100" s="29">
        <v>36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255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26">
      <c r="A102" s="1" t="s">
        <v>229</v>
      </c>
      <c r="E102" s="32" t="s">
        <v>850</v>
      </c>
    </row>
    <row r="103" ht="112.5">
      <c r="A103" s="1" t="s">
        <v>231</v>
      </c>
      <c r="E103" s="27" t="s">
        <v>798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COUNTIFS(L8:L747,"=0",A8:A747,"P")+COUNTIFS(L8:L747,"",A8:A747,"P")+SUM(Q8:Q747)</f>
        <v>0</v>
      </c>
    </row>
    <row r="8" ht="13">
      <c r="A8" s="1" t="s">
        <v>216</v>
      </c>
      <c r="C8" s="22" t="s">
        <v>4950</v>
      </c>
      <c r="E8" s="23" t="s">
        <v>153</v>
      </c>
      <c r="L8" s="24">
        <f>L9+L19+L313+L548+L612+L741</f>
        <v>0</v>
      </c>
      <c r="M8" s="24">
        <f>M9+M19+M313+M548+M612+M741</f>
        <v>0</v>
      </c>
      <c r="N8" s="25"/>
    </row>
    <row r="9" ht="13">
      <c r="A9" s="1" t="s">
        <v>4322</v>
      </c>
      <c r="C9" s="22" t="s">
        <v>4951</v>
      </c>
      <c r="E9" s="23" t="s">
        <v>4496</v>
      </c>
      <c r="L9" s="24">
        <f>L10</f>
        <v>0</v>
      </c>
      <c r="M9" s="24">
        <f>M10</f>
        <v>0</v>
      </c>
      <c r="N9" s="25"/>
    </row>
    <row r="10" ht="13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4952</v>
      </c>
      <c r="D11" t="s">
        <v>252</v>
      </c>
      <c r="E11" s="27" t="s">
        <v>4953</v>
      </c>
      <c r="F11" s="28" t="s">
        <v>4499</v>
      </c>
      <c r="G11" s="29">
        <v>1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4500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">
      <c r="A13" s="1" t="s">
        <v>229</v>
      </c>
      <c r="E13" s="32" t="s">
        <v>4874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4502</v>
      </c>
      <c r="D15" t="s">
        <v>252</v>
      </c>
      <c r="E15" s="27" t="s">
        <v>4503</v>
      </c>
      <c r="F15" s="28" t="s">
        <v>4499</v>
      </c>
      <c r="G15" s="29">
        <v>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4500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4874</v>
      </c>
    </row>
    <row r="18">
      <c r="A18" s="1" t="s">
        <v>231</v>
      </c>
      <c r="E18" s="27" t="s">
        <v>252</v>
      </c>
    </row>
    <row r="19" ht="13">
      <c r="A19" s="1" t="s">
        <v>4322</v>
      </c>
      <c r="C19" s="22" t="s">
        <v>4954</v>
      </c>
      <c r="E19" s="23" t="s">
        <v>4505</v>
      </c>
      <c r="L19" s="24">
        <f>L20+L33+L54+L63+L104+L117+L146+L163+L204+L245+L262+L287+L308</f>
        <v>0</v>
      </c>
      <c r="M19" s="24">
        <f>M20+M33+M54+M63+M104+M117+M146+M163+M204+M245+M262+M287+M308</f>
        <v>0</v>
      </c>
      <c r="N19" s="25"/>
    </row>
    <row r="20" ht="13">
      <c r="A20" s="1" t="s">
        <v>218</v>
      </c>
      <c r="C20" s="22" t="s">
        <v>1220</v>
      </c>
      <c r="E20" s="23" t="s">
        <v>4955</v>
      </c>
      <c r="L20" s="24">
        <f>SUMIFS(L21:L32,A21:A32,"P")</f>
        <v>0</v>
      </c>
      <c r="M20" s="24">
        <f>SUMIFS(M21:M32,A21:A32,"P")</f>
        <v>0</v>
      </c>
      <c r="N20" s="25"/>
    </row>
    <row r="21" ht="25">
      <c r="A21" s="1" t="s">
        <v>221</v>
      </c>
      <c r="B21" s="1">
        <v>1</v>
      </c>
      <c r="C21" s="26" t="s">
        <v>4956</v>
      </c>
      <c r="D21" t="s">
        <v>252</v>
      </c>
      <c r="E21" s="27" t="s">
        <v>4957</v>
      </c>
      <c r="F21" s="28" t="s">
        <v>4512</v>
      </c>
      <c r="G21" s="29">
        <v>0.36899999999999999</v>
      </c>
      <c r="H21" s="28">
        <v>1.8774999999999999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4500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 ht="26">
      <c r="A23" s="1" t="s">
        <v>229</v>
      </c>
      <c r="E23" s="32" t="s">
        <v>4958</v>
      </c>
    </row>
    <row r="24">
      <c r="A24" s="1" t="s">
        <v>231</v>
      </c>
      <c r="E24" s="27" t="s">
        <v>252</v>
      </c>
    </row>
    <row r="25" ht="25">
      <c r="A25" s="1" t="s">
        <v>221</v>
      </c>
      <c r="B25" s="1">
        <v>2</v>
      </c>
      <c r="C25" s="26" t="s">
        <v>4959</v>
      </c>
      <c r="D25" t="s">
        <v>252</v>
      </c>
      <c r="E25" s="27" t="s">
        <v>4960</v>
      </c>
      <c r="F25" s="28" t="s">
        <v>4508</v>
      </c>
      <c r="G25" s="29">
        <v>0.498</v>
      </c>
      <c r="H25" s="28">
        <v>0.028570000000000002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4500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26">
      <c r="A27" s="1" t="s">
        <v>229</v>
      </c>
      <c r="E27" s="32" t="s">
        <v>4961</v>
      </c>
    </row>
    <row r="28">
      <c r="A28" s="1" t="s">
        <v>231</v>
      </c>
      <c r="E28" s="27" t="s">
        <v>252</v>
      </c>
    </row>
    <row r="29" ht="25">
      <c r="A29" s="1" t="s">
        <v>221</v>
      </c>
      <c r="B29" s="1">
        <v>3</v>
      </c>
      <c r="C29" s="26" t="s">
        <v>4962</v>
      </c>
      <c r="D29" t="s">
        <v>252</v>
      </c>
      <c r="E29" s="27" t="s">
        <v>4963</v>
      </c>
      <c r="F29" s="28" t="s">
        <v>4508</v>
      </c>
      <c r="G29" s="29">
        <v>0.82899999999999996</v>
      </c>
      <c r="H29" s="28">
        <v>0.26723000000000002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4500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26">
      <c r="A31" s="1" t="s">
        <v>229</v>
      </c>
      <c r="E31" s="32" t="s">
        <v>4964</v>
      </c>
    </row>
    <row r="32">
      <c r="A32" s="1" t="s">
        <v>231</v>
      </c>
      <c r="E32" s="27" t="s">
        <v>252</v>
      </c>
    </row>
    <row r="33" ht="13">
      <c r="A33" s="1" t="s">
        <v>218</v>
      </c>
      <c r="C33" s="22" t="s">
        <v>3182</v>
      </c>
      <c r="E33" s="23" t="s">
        <v>4539</v>
      </c>
      <c r="L33" s="24">
        <f>SUMIFS(L34:L53,A34:A53,"P")</f>
        <v>0</v>
      </c>
      <c r="M33" s="24">
        <f>SUMIFS(M34:M53,A34:A53,"P")</f>
        <v>0</v>
      </c>
      <c r="N33" s="25"/>
    </row>
    <row r="34" ht="25">
      <c r="A34" s="1" t="s">
        <v>221</v>
      </c>
      <c r="B34" s="1">
        <v>4</v>
      </c>
      <c r="C34" s="26" t="s">
        <v>4965</v>
      </c>
      <c r="D34" t="s">
        <v>252</v>
      </c>
      <c r="E34" s="27" t="s">
        <v>4966</v>
      </c>
      <c r="F34" s="28" t="s">
        <v>4499</v>
      </c>
      <c r="G34" s="29">
        <v>1</v>
      </c>
      <c r="H34" s="28">
        <v>0.1658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4500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26">
      <c r="A36" s="1" t="s">
        <v>229</v>
      </c>
      <c r="E36" s="32" t="s">
        <v>4967</v>
      </c>
    </row>
    <row r="37">
      <c r="A37" s="1" t="s">
        <v>231</v>
      </c>
      <c r="E37" s="27" t="s">
        <v>252</v>
      </c>
    </row>
    <row r="38">
      <c r="A38" s="1" t="s">
        <v>221</v>
      </c>
      <c r="B38" s="1">
        <v>5</v>
      </c>
      <c r="C38" s="26" t="s">
        <v>4968</v>
      </c>
      <c r="D38" t="s">
        <v>252</v>
      </c>
      <c r="E38" s="27" t="s">
        <v>4969</v>
      </c>
      <c r="F38" s="28" t="s">
        <v>4508</v>
      </c>
      <c r="G38" s="29">
        <v>3.1379999999999999</v>
      </c>
      <c r="H38" s="28">
        <v>0.034680000000000002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4500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52">
      <c r="A40" s="1" t="s">
        <v>229</v>
      </c>
      <c r="E40" s="32" t="s">
        <v>4970</v>
      </c>
    </row>
    <row r="41">
      <c r="A41" s="1" t="s">
        <v>231</v>
      </c>
      <c r="E41" s="27" t="s">
        <v>252</v>
      </c>
    </row>
    <row r="42" ht="25">
      <c r="A42" s="1" t="s">
        <v>221</v>
      </c>
      <c r="B42" s="1">
        <v>6</v>
      </c>
      <c r="C42" s="26" t="s">
        <v>4971</v>
      </c>
      <c r="D42" t="s">
        <v>252</v>
      </c>
      <c r="E42" s="27" t="s">
        <v>4972</v>
      </c>
      <c r="F42" s="28" t="s">
        <v>4508</v>
      </c>
      <c r="G42" s="29">
        <v>87.421000000000006</v>
      </c>
      <c r="H42" s="28">
        <v>0.0057099999999999998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4500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130">
      <c r="A44" s="1" t="s">
        <v>229</v>
      </c>
      <c r="E44" s="32" t="s">
        <v>4973</v>
      </c>
    </row>
    <row r="45">
      <c r="A45" s="1" t="s">
        <v>231</v>
      </c>
      <c r="E45" s="27" t="s">
        <v>252</v>
      </c>
    </row>
    <row r="46">
      <c r="A46" s="1" t="s">
        <v>221</v>
      </c>
      <c r="B46" s="1">
        <v>7</v>
      </c>
      <c r="C46" s="26" t="s">
        <v>4974</v>
      </c>
      <c r="D46" t="s">
        <v>252</v>
      </c>
      <c r="E46" s="27" t="s">
        <v>4975</v>
      </c>
      <c r="F46" s="28" t="s">
        <v>4598</v>
      </c>
      <c r="G46" s="29">
        <v>4.2199999999999998</v>
      </c>
      <c r="H46" s="28">
        <v>0.010319999999999999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4500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13">
      <c r="A48" s="1" t="s">
        <v>229</v>
      </c>
      <c r="E48" s="32" t="s">
        <v>4976</v>
      </c>
    </row>
    <row r="49">
      <c r="A49" s="1" t="s">
        <v>231</v>
      </c>
      <c r="E49" s="27" t="s">
        <v>252</v>
      </c>
    </row>
    <row r="50">
      <c r="A50" s="1" t="s">
        <v>221</v>
      </c>
      <c r="B50" s="1">
        <v>8</v>
      </c>
      <c r="C50" s="26" t="s">
        <v>4570</v>
      </c>
      <c r="D50" t="s">
        <v>252</v>
      </c>
      <c r="E50" s="27" t="s">
        <v>4977</v>
      </c>
      <c r="F50" s="28" t="s">
        <v>4508</v>
      </c>
      <c r="G50" s="29">
        <v>39.189999999999998</v>
      </c>
      <c r="H50" s="28">
        <v>0.0074260000000000003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">
      <c r="A52" s="1" t="s">
        <v>229</v>
      </c>
      <c r="E52" s="32" t="s">
        <v>4978</v>
      </c>
    </row>
    <row r="53">
      <c r="A53" s="1" t="s">
        <v>231</v>
      </c>
      <c r="E53" s="27" t="s">
        <v>4979</v>
      </c>
    </row>
    <row r="54" ht="13">
      <c r="A54" s="1" t="s">
        <v>218</v>
      </c>
      <c r="C54" s="22" t="s">
        <v>4617</v>
      </c>
      <c r="E54" s="23" t="s">
        <v>4618</v>
      </c>
      <c r="L54" s="24">
        <f>SUMIFS(L55:L62,A55:A62,"P")</f>
        <v>0</v>
      </c>
      <c r="M54" s="24">
        <f>SUMIFS(M55:M62,A55:A62,"P")</f>
        <v>0</v>
      </c>
      <c r="N54" s="25"/>
    </row>
    <row r="55" ht="25">
      <c r="A55" s="1" t="s">
        <v>221</v>
      </c>
      <c r="B55" s="1">
        <v>23</v>
      </c>
      <c r="C55" s="26" t="s">
        <v>4980</v>
      </c>
      <c r="D55" t="s">
        <v>252</v>
      </c>
      <c r="E55" s="27" t="s">
        <v>4981</v>
      </c>
      <c r="F55" s="28" t="s">
        <v>4508</v>
      </c>
      <c r="G55" s="29">
        <v>39.189999999999998</v>
      </c>
      <c r="H55" s="28">
        <v>0.0078300000000000002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4500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">
      <c r="A57" s="1" t="s">
        <v>229</v>
      </c>
      <c r="E57" s="32" t="s">
        <v>4978</v>
      </c>
    </row>
    <row r="58">
      <c r="A58" s="1" t="s">
        <v>231</v>
      </c>
      <c r="E58" s="27" t="s">
        <v>252</v>
      </c>
    </row>
    <row r="59" ht="25">
      <c r="A59" s="1" t="s">
        <v>221</v>
      </c>
      <c r="B59" s="1">
        <v>24</v>
      </c>
      <c r="C59" s="26" t="s">
        <v>4622</v>
      </c>
      <c r="D59" t="s">
        <v>252</v>
      </c>
      <c r="E59" s="27" t="s">
        <v>4623</v>
      </c>
      <c r="F59" s="28" t="s">
        <v>4533</v>
      </c>
      <c r="G59" s="29">
        <v>0.307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4500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13">
      <c r="A61" s="1" t="s">
        <v>229</v>
      </c>
      <c r="E61" s="32" t="s">
        <v>4982</v>
      </c>
    </row>
    <row r="62">
      <c r="A62" s="1" t="s">
        <v>231</v>
      </c>
      <c r="E62" s="27" t="s">
        <v>252</v>
      </c>
    </row>
    <row r="63" ht="13">
      <c r="A63" s="1" t="s">
        <v>218</v>
      </c>
      <c r="C63" s="22" t="s">
        <v>4983</v>
      </c>
      <c r="E63" s="23" t="s">
        <v>4984</v>
      </c>
      <c r="L63" s="24">
        <f>SUMIFS(L64:L103,A64:A103,"P")</f>
        <v>0</v>
      </c>
      <c r="M63" s="24">
        <f>SUMIFS(M64:M103,A64:A103,"P")</f>
        <v>0</v>
      </c>
      <c r="N63" s="25"/>
    </row>
    <row r="64">
      <c r="A64" s="1" t="s">
        <v>221</v>
      </c>
      <c r="B64" s="1">
        <v>25</v>
      </c>
      <c r="C64" s="26" t="s">
        <v>4985</v>
      </c>
      <c r="D64" t="s">
        <v>252</v>
      </c>
      <c r="E64" s="27" t="s">
        <v>4986</v>
      </c>
      <c r="F64" s="28" t="s">
        <v>4508</v>
      </c>
      <c r="G64" s="29">
        <v>6.0259999999999998</v>
      </c>
      <c r="H64" s="28">
        <v>0.044290000000000003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4500</v>
      </c>
      <c r="O64" s="31">
        <f>M64*AA64</f>
        <v>0</v>
      </c>
      <c r="P64" s="1">
        <v>3</v>
      </c>
      <c r="AA64" s="1">
        <f>IF(P64=1,$O$3,IF(P64=2,$O$4,$O$5))</f>
        <v>0</v>
      </c>
    </row>
    <row r="65" ht="37.5">
      <c r="A65" s="1" t="s">
        <v>227</v>
      </c>
      <c r="E65" s="27" t="s">
        <v>4987</v>
      </c>
    </row>
    <row r="66" ht="13">
      <c r="A66" s="1" t="s">
        <v>229</v>
      </c>
      <c r="E66" s="32" t="s">
        <v>4988</v>
      </c>
    </row>
    <row r="67">
      <c r="A67" s="1" t="s">
        <v>231</v>
      </c>
      <c r="E67" s="27" t="s">
        <v>252</v>
      </c>
    </row>
    <row r="68">
      <c r="A68" s="1" t="s">
        <v>221</v>
      </c>
      <c r="B68" s="1">
        <v>26</v>
      </c>
      <c r="C68" s="26" t="s">
        <v>4989</v>
      </c>
      <c r="D68" t="s">
        <v>252</v>
      </c>
      <c r="E68" s="27" t="s">
        <v>4990</v>
      </c>
      <c r="F68" s="28" t="s">
        <v>4508</v>
      </c>
      <c r="G68" s="29">
        <v>8.0489999999999995</v>
      </c>
      <c r="H68" s="28">
        <v>0.04555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4500</v>
      </c>
      <c r="O68" s="31">
        <f>M68*AA68</f>
        <v>0</v>
      </c>
      <c r="P68" s="1">
        <v>3</v>
      </c>
      <c r="AA68" s="1">
        <f>IF(P68=1,$O$3,IF(P68=2,$O$4,$O$5))</f>
        <v>0</v>
      </c>
    </row>
    <row r="69" ht="37.5">
      <c r="A69" s="1" t="s">
        <v>227</v>
      </c>
      <c r="E69" s="27" t="s">
        <v>4991</v>
      </c>
    </row>
    <row r="70" ht="39">
      <c r="A70" s="1" t="s">
        <v>229</v>
      </c>
      <c r="E70" s="32" t="s">
        <v>4992</v>
      </c>
    </row>
    <row r="71">
      <c r="A71" s="1" t="s">
        <v>231</v>
      </c>
      <c r="E71" s="27" t="s">
        <v>252</v>
      </c>
    </row>
    <row r="72" ht="25">
      <c r="A72" s="1" t="s">
        <v>221</v>
      </c>
      <c r="B72" s="1">
        <v>27</v>
      </c>
      <c r="C72" s="26" t="s">
        <v>4993</v>
      </c>
      <c r="D72" t="s">
        <v>252</v>
      </c>
      <c r="E72" s="27" t="s">
        <v>4994</v>
      </c>
      <c r="F72" s="28" t="s">
        <v>4508</v>
      </c>
      <c r="G72" s="29">
        <v>8.3300000000000001</v>
      </c>
      <c r="H72" s="28">
        <v>0.046969999999999998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4500</v>
      </c>
      <c r="O72" s="31">
        <f>M72*AA72</f>
        <v>0</v>
      </c>
      <c r="P72" s="1">
        <v>3</v>
      </c>
      <c r="AA72" s="1">
        <f>IF(P72=1,$O$3,IF(P72=2,$O$4,$O$5))</f>
        <v>0</v>
      </c>
    </row>
    <row r="73" ht="37.5">
      <c r="A73" s="1" t="s">
        <v>227</v>
      </c>
      <c r="E73" s="27" t="s">
        <v>4995</v>
      </c>
    </row>
    <row r="74" ht="13">
      <c r="A74" s="1" t="s">
        <v>229</v>
      </c>
      <c r="E74" s="32" t="s">
        <v>4996</v>
      </c>
    </row>
    <row r="75">
      <c r="A75" s="1" t="s">
        <v>231</v>
      </c>
      <c r="E75" s="27" t="s">
        <v>252</v>
      </c>
    </row>
    <row r="76" ht="25">
      <c r="A76" s="1" t="s">
        <v>221</v>
      </c>
      <c r="B76" s="1">
        <v>28</v>
      </c>
      <c r="C76" s="26" t="s">
        <v>4997</v>
      </c>
      <c r="D76" t="s">
        <v>252</v>
      </c>
      <c r="E76" s="27" t="s">
        <v>4998</v>
      </c>
      <c r="F76" s="28" t="s">
        <v>4508</v>
      </c>
      <c r="G76" s="29">
        <v>22.405000000000001</v>
      </c>
      <c r="H76" s="28">
        <v>0.00020000000000000001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4500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252</v>
      </c>
    </row>
    <row r="78" ht="13">
      <c r="A78" s="1" t="s">
        <v>229</v>
      </c>
      <c r="E78" s="32" t="s">
        <v>4999</v>
      </c>
    </row>
    <row r="79">
      <c r="A79" s="1" t="s">
        <v>231</v>
      </c>
      <c r="E79" s="27" t="s">
        <v>252</v>
      </c>
    </row>
    <row r="80" ht="25">
      <c r="A80" s="1" t="s">
        <v>221</v>
      </c>
      <c r="B80" s="1">
        <v>29</v>
      </c>
      <c r="C80" s="26" t="s">
        <v>5000</v>
      </c>
      <c r="D80" t="s">
        <v>252</v>
      </c>
      <c r="E80" s="27" t="s">
        <v>5001</v>
      </c>
      <c r="F80" s="28" t="s">
        <v>4508</v>
      </c>
      <c r="G80" s="29">
        <v>7.6360000000000001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4500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252</v>
      </c>
    </row>
    <row r="82" ht="52">
      <c r="A82" s="1" t="s">
        <v>229</v>
      </c>
      <c r="E82" s="32" t="s">
        <v>5002</v>
      </c>
    </row>
    <row r="83">
      <c r="A83" s="1" t="s">
        <v>231</v>
      </c>
      <c r="E83" s="27" t="s">
        <v>252</v>
      </c>
    </row>
    <row r="84" ht="37.5">
      <c r="A84" s="1" t="s">
        <v>221</v>
      </c>
      <c r="B84" s="1">
        <v>30</v>
      </c>
      <c r="C84" s="26" t="s">
        <v>5003</v>
      </c>
      <c r="D84" t="s">
        <v>252</v>
      </c>
      <c r="E84" s="27" t="s">
        <v>5004</v>
      </c>
      <c r="F84" s="28" t="s">
        <v>4508</v>
      </c>
      <c r="G84" s="29">
        <v>32.540999999999997</v>
      </c>
      <c r="H84" s="28">
        <v>0.015769999999999999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4500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91">
      <c r="A86" s="1" t="s">
        <v>229</v>
      </c>
      <c r="E86" s="32" t="s">
        <v>5005</v>
      </c>
    </row>
    <row r="87">
      <c r="A87" s="1" t="s">
        <v>231</v>
      </c>
      <c r="E87" s="27" t="s">
        <v>252</v>
      </c>
    </row>
    <row r="88" ht="37.5">
      <c r="A88" s="1" t="s">
        <v>221</v>
      </c>
      <c r="B88" s="1">
        <v>31</v>
      </c>
      <c r="C88" s="26" t="s">
        <v>5006</v>
      </c>
      <c r="D88" t="s">
        <v>252</v>
      </c>
      <c r="E88" s="27" t="s">
        <v>5007</v>
      </c>
      <c r="F88" s="28" t="s">
        <v>4508</v>
      </c>
      <c r="G88" s="29">
        <v>5.54</v>
      </c>
      <c r="H88" s="28">
        <v>0.01609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4500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52">
      <c r="A90" s="1" t="s">
        <v>229</v>
      </c>
      <c r="E90" s="32" t="s">
        <v>5008</v>
      </c>
    </row>
    <row r="91">
      <c r="A91" s="1" t="s">
        <v>231</v>
      </c>
      <c r="E91" s="27" t="s">
        <v>252</v>
      </c>
    </row>
    <row r="92" ht="25">
      <c r="A92" s="1" t="s">
        <v>221</v>
      </c>
      <c r="B92" s="1">
        <v>32</v>
      </c>
      <c r="C92" s="26" t="s">
        <v>5009</v>
      </c>
      <c r="D92" t="s">
        <v>252</v>
      </c>
      <c r="E92" s="27" t="s">
        <v>5010</v>
      </c>
      <c r="F92" s="28" t="s">
        <v>4508</v>
      </c>
      <c r="G92" s="29">
        <v>38.081000000000003</v>
      </c>
      <c r="H92" s="28">
        <v>0.0001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4500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13">
      <c r="A94" s="1" t="s">
        <v>229</v>
      </c>
      <c r="E94" s="32" t="s">
        <v>5011</v>
      </c>
    </row>
    <row r="95">
      <c r="A95" s="1" t="s">
        <v>231</v>
      </c>
      <c r="E95" s="27" t="s">
        <v>252</v>
      </c>
    </row>
    <row r="96" ht="25">
      <c r="A96" s="1" t="s">
        <v>221</v>
      </c>
      <c r="B96" s="1">
        <v>33</v>
      </c>
      <c r="C96" s="26" t="s">
        <v>5012</v>
      </c>
      <c r="D96" t="s">
        <v>252</v>
      </c>
      <c r="E96" s="27" t="s">
        <v>5013</v>
      </c>
      <c r="F96" s="28" t="s">
        <v>4499</v>
      </c>
      <c r="G96" s="29">
        <v>1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4500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13">
      <c r="A98" s="1" t="s">
        <v>229</v>
      </c>
      <c r="E98" s="32" t="s">
        <v>4656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34</v>
      </c>
      <c r="C100" s="26" t="s">
        <v>5014</v>
      </c>
      <c r="D100" t="s">
        <v>252</v>
      </c>
      <c r="E100" s="27" t="s">
        <v>5015</v>
      </c>
      <c r="F100" s="28" t="s">
        <v>4533</v>
      </c>
      <c r="G100" s="29">
        <v>1.635</v>
      </c>
      <c r="H100" s="28">
        <v>0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4500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 ht="37.5">
      <c r="A101" s="1" t="s">
        <v>227</v>
      </c>
      <c r="E101" s="27" t="s">
        <v>5016</v>
      </c>
    </row>
    <row r="102" ht="13">
      <c r="A102" s="1" t="s">
        <v>229</v>
      </c>
      <c r="E102" s="32" t="s">
        <v>5017</v>
      </c>
    </row>
    <row r="103">
      <c r="A103" s="1" t="s">
        <v>231</v>
      </c>
      <c r="E103" s="27" t="s">
        <v>252</v>
      </c>
    </row>
    <row r="104" ht="13">
      <c r="A104" s="1" t="s">
        <v>218</v>
      </c>
      <c r="C104" s="22" t="s">
        <v>4625</v>
      </c>
      <c r="E104" s="23" t="s">
        <v>4626</v>
      </c>
      <c r="L104" s="24">
        <f>SUMIFS(L105:L116,A105:A116,"P")</f>
        <v>0</v>
      </c>
      <c r="M104" s="24">
        <f>SUMIFS(M105:M116,A105:A116,"P")</f>
        <v>0</v>
      </c>
      <c r="N104" s="25"/>
    </row>
    <row r="105">
      <c r="A105" s="1" t="s">
        <v>221</v>
      </c>
      <c r="B105" s="1">
        <v>35</v>
      </c>
      <c r="C105" s="26" t="s">
        <v>5018</v>
      </c>
      <c r="D105" t="s">
        <v>252</v>
      </c>
      <c r="E105" s="27" t="s">
        <v>5019</v>
      </c>
      <c r="F105" s="28" t="s">
        <v>4598</v>
      </c>
      <c r="G105" s="29">
        <v>4.2199999999999998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4500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13">
      <c r="A107" s="1" t="s">
        <v>229</v>
      </c>
      <c r="E107" s="32" t="s">
        <v>5020</v>
      </c>
    </row>
    <row r="108">
      <c r="A108" s="1" t="s">
        <v>231</v>
      </c>
      <c r="E108" s="27" t="s">
        <v>252</v>
      </c>
    </row>
    <row r="109" ht="25">
      <c r="A109" s="1" t="s">
        <v>221</v>
      </c>
      <c r="B109" s="1">
        <v>36</v>
      </c>
      <c r="C109" s="26" t="s">
        <v>5021</v>
      </c>
      <c r="D109" t="s">
        <v>252</v>
      </c>
      <c r="E109" s="27" t="s">
        <v>5022</v>
      </c>
      <c r="F109" s="28" t="s">
        <v>4598</v>
      </c>
      <c r="G109" s="29">
        <v>4.2199999999999998</v>
      </c>
      <c r="H109" s="28">
        <v>0.0020200000000000001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4500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13">
      <c r="A111" s="1" t="s">
        <v>229</v>
      </c>
      <c r="E111" s="32" t="s">
        <v>4976</v>
      </c>
    </row>
    <row r="112">
      <c r="A112" s="1" t="s">
        <v>231</v>
      </c>
      <c r="E112" s="27" t="s">
        <v>252</v>
      </c>
    </row>
    <row r="113" ht="37.5">
      <c r="A113" s="1" t="s">
        <v>221</v>
      </c>
      <c r="B113" s="1">
        <v>37</v>
      </c>
      <c r="C113" s="26" t="s">
        <v>4659</v>
      </c>
      <c r="D113" t="s">
        <v>252</v>
      </c>
      <c r="E113" s="27" t="s">
        <v>4660</v>
      </c>
      <c r="F113" s="28" t="s">
        <v>4533</v>
      </c>
      <c r="G113" s="29">
        <v>0.0089999999999999993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4500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13">
      <c r="A115" s="1" t="s">
        <v>229</v>
      </c>
      <c r="E115" s="32" t="s">
        <v>5023</v>
      </c>
    </row>
    <row r="116">
      <c r="A116" s="1" t="s">
        <v>231</v>
      </c>
      <c r="E116" s="27" t="s">
        <v>252</v>
      </c>
    </row>
    <row r="117" ht="13">
      <c r="A117" s="1" t="s">
        <v>218</v>
      </c>
      <c r="C117" s="22" t="s">
        <v>5024</v>
      </c>
      <c r="E117" s="23" t="s">
        <v>5025</v>
      </c>
      <c r="L117" s="24">
        <f>SUMIFS(L118:L145,A118:A145,"P")</f>
        <v>0</v>
      </c>
      <c r="M117" s="24">
        <f>SUMIFS(M118:M145,A118:A145,"P")</f>
        <v>0</v>
      </c>
      <c r="N117" s="25"/>
    </row>
    <row r="118" ht="25">
      <c r="A118" s="1" t="s">
        <v>221</v>
      </c>
      <c r="B118" s="1">
        <v>38</v>
      </c>
      <c r="C118" s="26" t="s">
        <v>5026</v>
      </c>
      <c r="D118" t="s">
        <v>252</v>
      </c>
      <c r="E118" s="27" t="s">
        <v>5027</v>
      </c>
      <c r="F118" s="28" t="s">
        <v>4499</v>
      </c>
      <c r="G118" s="29">
        <v>4.2199999999999998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4839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13">
      <c r="A120" s="1" t="s">
        <v>229</v>
      </c>
      <c r="E120" s="32" t="s">
        <v>5020</v>
      </c>
    </row>
    <row r="121">
      <c r="A121" s="1" t="s">
        <v>231</v>
      </c>
      <c r="E121" s="27" t="s">
        <v>252</v>
      </c>
    </row>
    <row r="122">
      <c r="A122" s="1" t="s">
        <v>221</v>
      </c>
      <c r="B122" s="1">
        <v>39</v>
      </c>
      <c r="C122" s="26" t="s">
        <v>5028</v>
      </c>
      <c r="D122" t="s">
        <v>252</v>
      </c>
      <c r="E122" s="27" t="s">
        <v>5029</v>
      </c>
      <c r="F122" s="28" t="s">
        <v>4499</v>
      </c>
      <c r="G122" s="29">
        <v>1</v>
      </c>
      <c r="H122" s="28">
        <v>0.121188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226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13">
      <c r="A124" s="1" t="s">
        <v>229</v>
      </c>
      <c r="E124" s="32" t="s">
        <v>4656</v>
      </c>
    </row>
    <row r="125">
      <c r="A125" s="1" t="s">
        <v>231</v>
      </c>
      <c r="E125" s="27" t="s">
        <v>5030</v>
      </c>
    </row>
    <row r="126">
      <c r="A126" s="1" t="s">
        <v>221</v>
      </c>
      <c r="B126" s="1">
        <v>40</v>
      </c>
      <c r="C126" s="26" t="s">
        <v>5031</v>
      </c>
      <c r="D126" t="s">
        <v>252</v>
      </c>
      <c r="E126" s="27" t="s">
        <v>5032</v>
      </c>
      <c r="F126" s="28" t="s">
        <v>4499</v>
      </c>
      <c r="G126" s="29">
        <v>1</v>
      </c>
      <c r="H126" s="28">
        <v>0.090983999999999995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226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13">
      <c r="A128" s="1" t="s">
        <v>229</v>
      </c>
      <c r="E128" s="32" t="s">
        <v>4656</v>
      </c>
    </row>
    <row r="129">
      <c r="A129" s="1" t="s">
        <v>231</v>
      </c>
      <c r="E129" s="27" t="s">
        <v>5030</v>
      </c>
    </row>
    <row r="130">
      <c r="A130" s="1" t="s">
        <v>221</v>
      </c>
      <c r="B130" s="1">
        <v>41</v>
      </c>
      <c r="C130" s="26" t="s">
        <v>5033</v>
      </c>
      <c r="D130" t="s">
        <v>252</v>
      </c>
      <c r="E130" s="27" t="s">
        <v>5034</v>
      </c>
      <c r="F130" s="28" t="s">
        <v>4499</v>
      </c>
      <c r="G130" s="29">
        <v>1</v>
      </c>
      <c r="H130" s="28">
        <v>0.090862999999999999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13">
      <c r="A132" s="1" t="s">
        <v>229</v>
      </c>
      <c r="E132" s="32" t="s">
        <v>4656</v>
      </c>
    </row>
    <row r="133">
      <c r="A133" s="1" t="s">
        <v>231</v>
      </c>
      <c r="E133" s="27" t="s">
        <v>5030</v>
      </c>
    </row>
    <row r="134">
      <c r="A134" s="1" t="s">
        <v>221</v>
      </c>
      <c r="B134" s="1">
        <v>42</v>
      </c>
      <c r="C134" s="26" t="s">
        <v>5035</v>
      </c>
      <c r="D134" t="s">
        <v>252</v>
      </c>
      <c r="E134" s="27" t="s">
        <v>5036</v>
      </c>
      <c r="F134" s="28" t="s">
        <v>4598</v>
      </c>
      <c r="G134" s="29">
        <v>4.2199999999999998</v>
      </c>
      <c r="H134" s="28">
        <v>0.0033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226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13">
      <c r="A136" s="1" t="s">
        <v>229</v>
      </c>
      <c r="E136" s="32" t="s">
        <v>4976</v>
      </c>
    </row>
    <row r="137">
      <c r="A137" s="1" t="s">
        <v>231</v>
      </c>
      <c r="E137" s="27" t="s">
        <v>5037</v>
      </c>
    </row>
    <row r="138">
      <c r="A138" s="1" t="s">
        <v>221</v>
      </c>
      <c r="B138" s="1">
        <v>43</v>
      </c>
      <c r="C138" s="26" t="s">
        <v>5038</v>
      </c>
      <c r="D138" t="s">
        <v>252</v>
      </c>
      <c r="E138" s="27" t="s">
        <v>5039</v>
      </c>
      <c r="F138" s="28" t="s">
        <v>4499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4500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13">
      <c r="A140" s="1" t="s">
        <v>229</v>
      </c>
      <c r="E140" s="32" t="s">
        <v>4656</v>
      </c>
    </row>
    <row r="141">
      <c r="A141" s="1" t="s">
        <v>231</v>
      </c>
      <c r="E141" s="27" t="s">
        <v>252</v>
      </c>
    </row>
    <row r="142" ht="25">
      <c r="A142" s="1" t="s">
        <v>221</v>
      </c>
      <c r="B142" s="1">
        <v>44</v>
      </c>
      <c r="C142" s="26" t="s">
        <v>5040</v>
      </c>
      <c r="D142" t="s">
        <v>252</v>
      </c>
      <c r="E142" s="27" t="s">
        <v>5041</v>
      </c>
      <c r="F142" s="28" t="s">
        <v>4533</v>
      </c>
      <c r="G142" s="29">
        <v>0.317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4500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13">
      <c r="A144" s="1" t="s">
        <v>229</v>
      </c>
      <c r="E144" s="32" t="s">
        <v>5042</v>
      </c>
    </row>
    <row r="145">
      <c r="A145" s="1" t="s">
        <v>231</v>
      </c>
      <c r="E145" s="27" t="s">
        <v>252</v>
      </c>
    </row>
    <row r="146" ht="13">
      <c r="A146" s="1" t="s">
        <v>218</v>
      </c>
      <c r="C146" s="22" t="s">
        <v>4662</v>
      </c>
      <c r="E146" s="23" t="s">
        <v>4663</v>
      </c>
      <c r="L146" s="24">
        <f>SUMIFS(L147:L162,A147:A162,"P")</f>
        <v>0</v>
      </c>
      <c r="M146" s="24">
        <f>SUMIFS(M147:M162,A147:A162,"P")</f>
        <v>0</v>
      </c>
      <c r="N146" s="25"/>
    </row>
    <row r="147">
      <c r="A147" s="1" t="s">
        <v>221</v>
      </c>
      <c r="B147" s="1">
        <v>45</v>
      </c>
      <c r="C147" s="26" t="s">
        <v>5043</v>
      </c>
      <c r="D147" t="s">
        <v>252</v>
      </c>
      <c r="E147" s="27" t="s">
        <v>5044</v>
      </c>
      <c r="F147" s="28" t="s">
        <v>4499</v>
      </c>
      <c r="G147" s="29">
        <v>1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4500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252</v>
      </c>
    </row>
    <row r="149" ht="13">
      <c r="A149" s="1" t="s">
        <v>229</v>
      </c>
      <c r="E149" s="32" t="s">
        <v>4656</v>
      </c>
    </row>
    <row r="150">
      <c r="A150" s="1" t="s">
        <v>231</v>
      </c>
      <c r="E150" s="27" t="s">
        <v>252</v>
      </c>
    </row>
    <row r="151">
      <c r="A151" s="1" t="s">
        <v>221</v>
      </c>
      <c r="B151" s="1">
        <v>46</v>
      </c>
      <c r="C151" s="26" t="s">
        <v>5045</v>
      </c>
      <c r="D151" t="s">
        <v>252</v>
      </c>
      <c r="E151" s="27" t="s">
        <v>5046</v>
      </c>
      <c r="F151" s="28" t="s">
        <v>4508</v>
      </c>
      <c r="G151" s="29">
        <v>1</v>
      </c>
      <c r="H151" s="28">
        <v>0.024230000000000002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252</v>
      </c>
    </row>
    <row r="153" ht="13">
      <c r="A153" s="1" t="s">
        <v>229</v>
      </c>
      <c r="E153" s="32" t="s">
        <v>4656</v>
      </c>
    </row>
    <row r="154">
      <c r="A154" s="1" t="s">
        <v>231</v>
      </c>
      <c r="E154" s="27" t="s">
        <v>5047</v>
      </c>
    </row>
    <row r="155">
      <c r="A155" s="1" t="s">
        <v>221</v>
      </c>
      <c r="B155" s="1">
        <v>47</v>
      </c>
      <c r="C155" s="26" t="s">
        <v>5048</v>
      </c>
      <c r="D155" t="s">
        <v>252</v>
      </c>
      <c r="E155" s="27" t="s">
        <v>5049</v>
      </c>
      <c r="F155" s="28" t="s">
        <v>4508</v>
      </c>
      <c r="G155" s="29">
        <v>2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4500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252</v>
      </c>
    </row>
    <row r="157" ht="13">
      <c r="A157" s="1" t="s">
        <v>229</v>
      </c>
      <c r="E157" s="32" t="s">
        <v>5050</v>
      </c>
    </row>
    <row r="158">
      <c r="A158" s="1" t="s">
        <v>231</v>
      </c>
      <c r="E158" s="27" t="s">
        <v>252</v>
      </c>
    </row>
    <row r="159" ht="37.5">
      <c r="A159" s="1" t="s">
        <v>221</v>
      </c>
      <c r="B159" s="1">
        <v>48</v>
      </c>
      <c r="C159" s="26" t="s">
        <v>4699</v>
      </c>
      <c r="D159" t="s">
        <v>252</v>
      </c>
      <c r="E159" s="27" t="s">
        <v>4700</v>
      </c>
      <c r="F159" s="28" t="s">
        <v>4533</v>
      </c>
      <c r="G159" s="29">
        <v>0.024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4500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252</v>
      </c>
    </row>
    <row r="161" ht="13">
      <c r="A161" s="1" t="s">
        <v>229</v>
      </c>
      <c r="E161" s="32" t="s">
        <v>5051</v>
      </c>
    </row>
    <row r="162">
      <c r="A162" s="1" t="s">
        <v>231</v>
      </c>
      <c r="E162" s="27" t="s">
        <v>252</v>
      </c>
    </row>
    <row r="163" ht="13">
      <c r="A163" s="1" t="s">
        <v>218</v>
      </c>
      <c r="C163" s="22" t="s">
        <v>4702</v>
      </c>
      <c r="E163" s="23" t="s">
        <v>4703</v>
      </c>
      <c r="L163" s="24">
        <f>SUMIFS(L164:L203,A164:A203,"P")</f>
        <v>0</v>
      </c>
      <c r="M163" s="24">
        <f>SUMIFS(M164:M203,A164:A203,"P")</f>
        <v>0</v>
      </c>
      <c r="N163" s="25"/>
    </row>
    <row r="164">
      <c r="A164" s="1" t="s">
        <v>221</v>
      </c>
      <c r="B164" s="1">
        <v>49</v>
      </c>
      <c r="C164" s="26" t="s">
        <v>4704</v>
      </c>
      <c r="D164" t="s">
        <v>252</v>
      </c>
      <c r="E164" s="27" t="s">
        <v>4705</v>
      </c>
      <c r="F164" s="28" t="s">
        <v>4508</v>
      </c>
      <c r="G164" s="29">
        <v>38.148000000000003</v>
      </c>
      <c r="H164" s="28">
        <v>0.00020000000000000001</v>
      </c>
      <c r="I164" s="30">
        <f>ROUND(G164*H164,P4)</f>
        <v>0</v>
      </c>
      <c r="L164" s="30">
        <v>0</v>
      </c>
      <c r="M164" s="24">
        <f>ROUND(G164*L164,P4)</f>
        <v>0</v>
      </c>
      <c r="N164" s="25" t="s">
        <v>4500</v>
      </c>
      <c r="O164" s="31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227</v>
      </c>
      <c r="E165" s="27" t="s">
        <v>252</v>
      </c>
    </row>
    <row r="166" ht="13">
      <c r="A166" s="1" t="s">
        <v>229</v>
      </c>
      <c r="E166" s="32" t="s">
        <v>5052</v>
      </c>
    </row>
    <row r="167">
      <c r="A167" s="1" t="s">
        <v>231</v>
      </c>
      <c r="E167" s="27" t="s">
        <v>252</v>
      </c>
    </row>
    <row r="168">
      <c r="A168" s="1" t="s">
        <v>221</v>
      </c>
      <c r="B168" s="1">
        <v>50</v>
      </c>
      <c r="C168" s="26" t="s">
        <v>4707</v>
      </c>
      <c r="D168" t="s">
        <v>252</v>
      </c>
      <c r="E168" s="27" t="s">
        <v>4708</v>
      </c>
      <c r="F168" s="28" t="s">
        <v>4508</v>
      </c>
      <c r="G168" s="29">
        <v>38.777000000000001</v>
      </c>
      <c r="H168" s="28">
        <v>0</v>
      </c>
      <c r="I168" s="30">
        <f>ROUND(G168*H168,P4)</f>
        <v>0</v>
      </c>
      <c r="L168" s="30">
        <v>0</v>
      </c>
      <c r="M168" s="24">
        <f>ROUND(G168*L168,P4)</f>
        <v>0</v>
      </c>
      <c r="N168" s="25" t="s">
        <v>4500</v>
      </c>
      <c r="O168" s="31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227</v>
      </c>
      <c r="E169" s="27" t="s">
        <v>252</v>
      </c>
    </row>
    <row r="170" ht="91">
      <c r="A170" s="1" t="s">
        <v>229</v>
      </c>
      <c r="E170" s="32" t="s">
        <v>5053</v>
      </c>
    </row>
    <row r="171">
      <c r="A171" s="1" t="s">
        <v>231</v>
      </c>
      <c r="E171" s="27" t="s">
        <v>252</v>
      </c>
    </row>
    <row r="172">
      <c r="A172" s="1" t="s">
        <v>221</v>
      </c>
      <c r="B172" s="1">
        <v>51</v>
      </c>
      <c r="C172" s="26" t="s">
        <v>5054</v>
      </c>
      <c r="D172" t="s">
        <v>252</v>
      </c>
      <c r="E172" s="27" t="s">
        <v>5055</v>
      </c>
      <c r="F172" s="28" t="s">
        <v>4508</v>
      </c>
      <c r="G172" s="29">
        <v>38.148000000000003</v>
      </c>
      <c r="H172" s="28">
        <v>0.00029999999999999997</v>
      </c>
      <c r="I172" s="30">
        <f>ROUND(G172*H172,P4)</f>
        <v>0</v>
      </c>
      <c r="L172" s="30">
        <v>0</v>
      </c>
      <c r="M172" s="24">
        <f>ROUND(G172*L172,P4)</f>
        <v>0</v>
      </c>
      <c r="N172" s="25" t="s">
        <v>4500</v>
      </c>
      <c r="O172" s="31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227</v>
      </c>
      <c r="E173" s="27" t="s">
        <v>252</v>
      </c>
    </row>
    <row r="174" ht="130">
      <c r="A174" s="1" t="s">
        <v>229</v>
      </c>
      <c r="E174" s="32" t="s">
        <v>5056</v>
      </c>
    </row>
    <row r="175">
      <c r="A175" s="1" t="s">
        <v>231</v>
      </c>
      <c r="E175" s="27" t="s">
        <v>252</v>
      </c>
    </row>
    <row r="176">
      <c r="A176" s="1" t="s">
        <v>221</v>
      </c>
      <c r="B176" s="1">
        <v>52</v>
      </c>
      <c r="C176" s="26" t="s">
        <v>5057</v>
      </c>
      <c r="D176" t="s">
        <v>252</v>
      </c>
      <c r="E176" s="27" t="s">
        <v>5058</v>
      </c>
      <c r="F176" s="28" t="s">
        <v>4508</v>
      </c>
      <c r="G176" s="29">
        <v>41.963000000000001</v>
      </c>
      <c r="H176" s="28">
        <v>0.0032000000000000002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4500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13">
      <c r="A178" s="1" t="s">
        <v>229</v>
      </c>
      <c r="E178" s="32" t="s">
        <v>5059</v>
      </c>
    </row>
    <row r="179">
      <c r="A179" s="1" t="s">
        <v>231</v>
      </c>
      <c r="E179" s="27" t="s">
        <v>252</v>
      </c>
    </row>
    <row r="180">
      <c r="A180" s="1" t="s">
        <v>221</v>
      </c>
      <c r="B180" s="1">
        <v>53</v>
      </c>
      <c r="C180" s="26" t="s">
        <v>5060</v>
      </c>
      <c r="D180" t="s">
        <v>252</v>
      </c>
      <c r="E180" s="27" t="s">
        <v>5061</v>
      </c>
      <c r="F180" s="28" t="s">
        <v>4598</v>
      </c>
      <c r="G180" s="29">
        <v>30.465</v>
      </c>
      <c r="H180" s="28">
        <v>0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4500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13">
      <c r="A182" s="1" t="s">
        <v>229</v>
      </c>
      <c r="E182" s="32" t="s">
        <v>5062</v>
      </c>
    </row>
    <row r="183">
      <c r="A183" s="1" t="s">
        <v>231</v>
      </c>
      <c r="E183" s="27" t="s">
        <v>252</v>
      </c>
    </row>
    <row r="184">
      <c r="A184" s="1" t="s">
        <v>221</v>
      </c>
      <c r="B184" s="1">
        <v>54</v>
      </c>
      <c r="C184" s="26" t="s">
        <v>5063</v>
      </c>
      <c r="D184" t="s">
        <v>252</v>
      </c>
      <c r="E184" s="27" t="s">
        <v>5064</v>
      </c>
      <c r="F184" s="28" t="s">
        <v>4598</v>
      </c>
      <c r="G184" s="29">
        <v>38.609999999999999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4500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91">
      <c r="A186" s="1" t="s">
        <v>229</v>
      </c>
      <c r="E186" s="32" t="s">
        <v>5065</v>
      </c>
    </row>
    <row r="187">
      <c r="A187" s="1" t="s">
        <v>231</v>
      </c>
      <c r="E187" s="27" t="s">
        <v>252</v>
      </c>
    </row>
    <row r="188">
      <c r="A188" s="1" t="s">
        <v>221</v>
      </c>
      <c r="B188" s="1">
        <v>55</v>
      </c>
      <c r="C188" s="26" t="s">
        <v>4715</v>
      </c>
      <c r="D188" t="s">
        <v>252</v>
      </c>
      <c r="E188" s="27" t="s">
        <v>4716</v>
      </c>
      <c r="F188" s="28" t="s">
        <v>4598</v>
      </c>
      <c r="G188" s="29">
        <v>48.460000000000001</v>
      </c>
      <c r="H188" s="28">
        <v>1.0000000000000001E-05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4500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 ht="117">
      <c r="A190" s="1" t="s">
        <v>229</v>
      </c>
      <c r="E190" s="32" t="s">
        <v>5066</v>
      </c>
    </row>
    <row r="191">
      <c r="A191" s="1" t="s">
        <v>231</v>
      </c>
      <c r="E191" s="27" t="s">
        <v>252</v>
      </c>
    </row>
    <row r="192">
      <c r="A192" s="1" t="s">
        <v>221</v>
      </c>
      <c r="B192" s="1">
        <v>56</v>
      </c>
      <c r="C192" s="26" t="s">
        <v>5067</v>
      </c>
      <c r="D192" t="s">
        <v>252</v>
      </c>
      <c r="E192" s="27" t="s">
        <v>5068</v>
      </c>
      <c r="F192" s="28" t="s">
        <v>4598</v>
      </c>
      <c r="G192" s="29">
        <v>53.305999999999997</v>
      </c>
      <c r="H192" s="28">
        <v>0.00035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4500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13">
      <c r="A194" s="1" t="s">
        <v>229</v>
      </c>
      <c r="E194" s="32" t="s">
        <v>5069</v>
      </c>
    </row>
    <row r="195">
      <c r="A195" s="1" t="s">
        <v>231</v>
      </c>
      <c r="E195" s="27" t="s">
        <v>252</v>
      </c>
    </row>
    <row r="196">
      <c r="A196" s="1" t="s">
        <v>221</v>
      </c>
      <c r="B196" s="1">
        <v>57</v>
      </c>
      <c r="C196" s="26" t="s">
        <v>4721</v>
      </c>
      <c r="D196" t="s">
        <v>252</v>
      </c>
      <c r="E196" s="27" t="s">
        <v>4722</v>
      </c>
      <c r="F196" s="28" t="s">
        <v>4508</v>
      </c>
      <c r="G196" s="29">
        <v>38.777000000000001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4500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26">
      <c r="A198" s="1" t="s">
        <v>229</v>
      </c>
      <c r="E198" s="32" t="s">
        <v>5070</v>
      </c>
    </row>
    <row r="199">
      <c r="A199" s="1" t="s">
        <v>231</v>
      </c>
      <c r="E199" s="27" t="s">
        <v>252</v>
      </c>
    </row>
    <row r="200" ht="25">
      <c r="A200" s="1" t="s">
        <v>221</v>
      </c>
      <c r="B200" s="1">
        <v>58</v>
      </c>
      <c r="C200" s="26" t="s">
        <v>4723</v>
      </c>
      <c r="D200" t="s">
        <v>252</v>
      </c>
      <c r="E200" s="27" t="s">
        <v>4724</v>
      </c>
      <c r="F200" s="28" t="s">
        <v>4533</v>
      </c>
      <c r="G200" s="29">
        <v>0.17199999999999999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4500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13">
      <c r="A202" s="1" t="s">
        <v>229</v>
      </c>
      <c r="E202" s="32" t="s">
        <v>5071</v>
      </c>
    </row>
    <row r="203">
      <c r="A203" s="1" t="s">
        <v>231</v>
      </c>
      <c r="E203" s="27" t="s">
        <v>252</v>
      </c>
    </row>
    <row r="204" ht="13">
      <c r="A204" s="1" t="s">
        <v>218</v>
      </c>
      <c r="C204" s="22" t="s">
        <v>5072</v>
      </c>
      <c r="E204" s="23" t="s">
        <v>5073</v>
      </c>
      <c r="L204" s="24">
        <f>SUMIFS(L205:L244,A205:A244,"P")</f>
        <v>0</v>
      </c>
      <c r="M204" s="24">
        <f>SUMIFS(M205:M244,A205:A244,"P")</f>
        <v>0</v>
      </c>
      <c r="N204" s="25"/>
    </row>
    <row r="205">
      <c r="A205" s="1" t="s">
        <v>221</v>
      </c>
      <c r="B205" s="1">
        <v>59</v>
      </c>
      <c r="C205" s="26" t="s">
        <v>5074</v>
      </c>
      <c r="D205" t="s">
        <v>252</v>
      </c>
      <c r="E205" s="27" t="s">
        <v>5075</v>
      </c>
      <c r="F205" s="28" t="s">
        <v>4508</v>
      </c>
      <c r="G205" s="29">
        <v>29.826000000000001</v>
      </c>
      <c r="H205" s="28">
        <v>0.00029999999999999997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4500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252</v>
      </c>
    </row>
    <row r="207" ht="13">
      <c r="A207" s="1" t="s">
        <v>229</v>
      </c>
      <c r="E207" s="32" t="s">
        <v>5076</v>
      </c>
    </row>
    <row r="208">
      <c r="A208" s="1" t="s">
        <v>231</v>
      </c>
      <c r="E208" s="27" t="s">
        <v>252</v>
      </c>
    </row>
    <row r="209">
      <c r="A209" s="1" t="s">
        <v>221</v>
      </c>
      <c r="B209" s="1">
        <v>60</v>
      </c>
      <c r="C209" s="26" t="s">
        <v>5077</v>
      </c>
      <c r="D209" t="s">
        <v>252</v>
      </c>
      <c r="E209" s="27" t="s">
        <v>5078</v>
      </c>
      <c r="F209" s="28" t="s">
        <v>4508</v>
      </c>
      <c r="G209" s="29">
        <v>16.545000000000002</v>
      </c>
      <c r="H209" s="28">
        <v>0.0015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4500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227</v>
      </c>
      <c r="E210" s="27" t="s">
        <v>252</v>
      </c>
    </row>
    <row r="211" ht="26">
      <c r="A211" s="1" t="s">
        <v>229</v>
      </c>
      <c r="E211" s="32" t="s">
        <v>5079</v>
      </c>
    </row>
    <row r="212">
      <c r="A212" s="1" t="s">
        <v>231</v>
      </c>
      <c r="E212" s="27" t="s">
        <v>252</v>
      </c>
    </row>
    <row r="213" ht="25">
      <c r="A213" s="1" t="s">
        <v>221</v>
      </c>
      <c r="B213" s="1">
        <v>61</v>
      </c>
      <c r="C213" s="26" t="s">
        <v>5080</v>
      </c>
      <c r="D213" t="s">
        <v>252</v>
      </c>
      <c r="E213" s="27" t="s">
        <v>5081</v>
      </c>
      <c r="F213" s="28" t="s">
        <v>4508</v>
      </c>
      <c r="G213" s="29">
        <v>29.826000000000001</v>
      </c>
      <c r="H213" s="28">
        <v>0.0053800000000000002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4500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252</v>
      </c>
    </row>
    <row r="215" ht="78">
      <c r="A215" s="1" t="s">
        <v>229</v>
      </c>
      <c r="E215" s="32" t="s">
        <v>5082</v>
      </c>
    </row>
    <row r="216">
      <c r="A216" s="1" t="s">
        <v>231</v>
      </c>
      <c r="E216" s="27" t="s">
        <v>252</v>
      </c>
    </row>
    <row r="217">
      <c r="A217" s="1" t="s">
        <v>221</v>
      </c>
      <c r="B217" s="1">
        <v>62</v>
      </c>
      <c r="C217" s="26" t="s">
        <v>5083</v>
      </c>
      <c r="D217" t="s">
        <v>252</v>
      </c>
      <c r="E217" s="27" t="s">
        <v>5084</v>
      </c>
      <c r="F217" s="28" t="s">
        <v>4508</v>
      </c>
      <c r="G217" s="29">
        <v>32.808999999999997</v>
      </c>
      <c r="H217" s="28">
        <v>0.0126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4839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252</v>
      </c>
    </row>
    <row r="219" ht="13">
      <c r="A219" s="1" t="s">
        <v>229</v>
      </c>
      <c r="E219" s="32" t="s">
        <v>5085</v>
      </c>
    </row>
    <row r="220">
      <c r="A220" s="1" t="s">
        <v>231</v>
      </c>
      <c r="E220" s="27" t="s">
        <v>252</v>
      </c>
    </row>
    <row r="221" ht="25">
      <c r="A221" s="1" t="s">
        <v>221</v>
      </c>
      <c r="B221" s="1">
        <v>63</v>
      </c>
      <c r="C221" s="26" t="s">
        <v>5086</v>
      </c>
      <c r="D221" t="s">
        <v>252</v>
      </c>
      <c r="E221" s="27" t="s">
        <v>5087</v>
      </c>
      <c r="F221" s="28" t="s">
        <v>4508</v>
      </c>
      <c r="G221" s="29">
        <v>13.281000000000001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4839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252</v>
      </c>
    </row>
    <row r="223" ht="65">
      <c r="A223" s="1" t="s">
        <v>229</v>
      </c>
      <c r="E223" s="32" t="s">
        <v>5088</v>
      </c>
    </row>
    <row r="224">
      <c r="A224" s="1" t="s">
        <v>231</v>
      </c>
      <c r="E224" s="27" t="s">
        <v>252</v>
      </c>
    </row>
    <row r="225" ht="25">
      <c r="A225" s="1" t="s">
        <v>221</v>
      </c>
      <c r="B225" s="1">
        <v>64</v>
      </c>
      <c r="C225" s="26" t="s">
        <v>5089</v>
      </c>
      <c r="D225" t="s">
        <v>252</v>
      </c>
      <c r="E225" s="27" t="s">
        <v>5090</v>
      </c>
      <c r="F225" s="28" t="s">
        <v>4598</v>
      </c>
      <c r="G225" s="29">
        <v>2</v>
      </c>
      <c r="H225" s="28">
        <v>0.00020000000000000001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4500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252</v>
      </c>
    </row>
    <row r="227" ht="13">
      <c r="A227" s="1" t="s">
        <v>229</v>
      </c>
      <c r="E227" s="32" t="s">
        <v>4692</v>
      </c>
    </row>
    <row r="228">
      <c r="A228" s="1" t="s">
        <v>231</v>
      </c>
      <c r="E228" s="27" t="s">
        <v>252</v>
      </c>
    </row>
    <row r="229">
      <c r="A229" s="1" t="s">
        <v>221</v>
      </c>
      <c r="B229" s="1">
        <v>65</v>
      </c>
      <c r="C229" s="26" t="s">
        <v>5091</v>
      </c>
      <c r="D229" t="s">
        <v>252</v>
      </c>
      <c r="E229" s="27" t="s">
        <v>5092</v>
      </c>
      <c r="F229" s="28" t="s">
        <v>4598</v>
      </c>
      <c r="G229" s="29">
        <v>2.2000000000000002</v>
      </c>
      <c r="H229" s="28">
        <v>0.00012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4500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252</v>
      </c>
    </row>
    <row r="231" ht="13">
      <c r="A231" s="1" t="s">
        <v>229</v>
      </c>
      <c r="E231" s="32" t="s">
        <v>5093</v>
      </c>
    </row>
    <row r="232">
      <c r="A232" s="1" t="s">
        <v>231</v>
      </c>
      <c r="E232" s="27" t="s">
        <v>252</v>
      </c>
    </row>
    <row r="233" ht="25">
      <c r="A233" s="1" t="s">
        <v>221</v>
      </c>
      <c r="B233" s="1">
        <v>66</v>
      </c>
      <c r="C233" s="26" t="s">
        <v>5094</v>
      </c>
      <c r="D233" t="s">
        <v>252</v>
      </c>
      <c r="E233" s="27" t="s">
        <v>5095</v>
      </c>
      <c r="F233" s="28" t="s">
        <v>4598</v>
      </c>
      <c r="G233" s="29">
        <v>21.190000000000001</v>
      </c>
      <c r="H233" s="28">
        <v>0.00018000000000000001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4500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252</v>
      </c>
    </row>
    <row r="235" ht="65">
      <c r="A235" s="1" t="s">
        <v>229</v>
      </c>
      <c r="E235" s="32" t="s">
        <v>5096</v>
      </c>
    </row>
    <row r="236">
      <c r="A236" s="1" t="s">
        <v>231</v>
      </c>
      <c r="E236" s="27" t="s">
        <v>252</v>
      </c>
    </row>
    <row r="237">
      <c r="A237" s="1" t="s">
        <v>221</v>
      </c>
      <c r="B237" s="1">
        <v>67</v>
      </c>
      <c r="C237" s="26" t="s">
        <v>5091</v>
      </c>
      <c r="D237" t="s">
        <v>249</v>
      </c>
      <c r="E237" s="27" t="s">
        <v>5092</v>
      </c>
      <c r="F237" s="28" t="s">
        <v>4598</v>
      </c>
      <c r="G237" s="29">
        <v>23.309000000000001</v>
      </c>
      <c r="H237" s="28">
        <v>0.00012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4500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252</v>
      </c>
    </row>
    <row r="239" ht="13">
      <c r="A239" s="1" t="s">
        <v>229</v>
      </c>
      <c r="E239" s="32" t="s">
        <v>5097</v>
      </c>
    </row>
    <row r="240">
      <c r="A240" s="1" t="s">
        <v>231</v>
      </c>
      <c r="E240" s="27" t="s">
        <v>252</v>
      </c>
    </row>
    <row r="241" ht="25">
      <c r="A241" s="1" t="s">
        <v>221</v>
      </c>
      <c r="B241" s="1">
        <v>68</v>
      </c>
      <c r="C241" s="26" t="s">
        <v>5098</v>
      </c>
      <c r="D241" t="s">
        <v>252</v>
      </c>
      <c r="E241" s="27" t="s">
        <v>5099</v>
      </c>
      <c r="F241" s="28" t="s">
        <v>4533</v>
      </c>
      <c r="G241" s="29">
        <v>0.61499999999999999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4500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252</v>
      </c>
    </row>
    <row r="243" ht="13">
      <c r="A243" s="1" t="s">
        <v>229</v>
      </c>
      <c r="E243" s="32" t="s">
        <v>5100</v>
      </c>
    </row>
    <row r="244">
      <c r="A244" s="1" t="s">
        <v>231</v>
      </c>
      <c r="E244" s="27" t="s">
        <v>252</v>
      </c>
    </row>
    <row r="245" ht="13">
      <c r="A245" s="1" t="s">
        <v>218</v>
      </c>
      <c r="C245" s="22" t="s">
        <v>4758</v>
      </c>
      <c r="E245" s="23" t="s">
        <v>4759</v>
      </c>
      <c r="L245" s="24">
        <f>SUMIFS(L246:L261,A246:A261,"P")</f>
        <v>0</v>
      </c>
      <c r="M245" s="24">
        <f>SUMIFS(M246:M261,A246:A261,"P")</f>
        <v>0</v>
      </c>
      <c r="N245" s="25"/>
    </row>
    <row r="246">
      <c r="A246" s="1" t="s">
        <v>221</v>
      </c>
      <c r="B246" s="1">
        <v>69</v>
      </c>
      <c r="C246" s="26" t="s">
        <v>5101</v>
      </c>
      <c r="D246" t="s">
        <v>252</v>
      </c>
      <c r="E246" s="27" t="s">
        <v>5102</v>
      </c>
      <c r="F246" s="28" t="s">
        <v>4508</v>
      </c>
      <c r="G246" s="29">
        <v>87.421000000000006</v>
      </c>
      <c r="H246" s="28">
        <v>0.001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4500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 ht="26">
      <c r="A248" s="1" t="s">
        <v>229</v>
      </c>
      <c r="E248" s="32" t="s">
        <v>5103</v>
      </c>
    </row>
    <row r="249">
      <c r="A249" s="1" t="s">
        <v>231</v>
      </c>
      <c r="E249" s="27" t="s">
        <v>252</v>
      </c>
    </row>
    <row r="250">
      <c r="A250" s="1" t="s">
        <v>221</v>
      </c>
      <c r="B250" s="1">
        <v>70</v>
      </c>
      <c r="C250" s="26" t="s">
        <v>5104</v>
      </c>
      <c r="D250" t="s">
        <v>252</v>
      </c>
      <c r="E250" s="27" t="s">
        <v>5105</v>
      </c>
      <c r="F250" s="28" t="s">
        <v>4508</v>
      </c>
      <c r="G250" s="29">
        <v>87.421000000000006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4500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252</v>
      </c>
    </row>
    <row r="252" ht="13">
      <c r="A252" s="1" t="s">
        <v>229</v>
      </c>
      <c r="E252" s="32" t="s">
        <v>5106</v>
      </c>
    </row>
    <row r="253">
      <c r="A253" s="1" t="s">
        <v>231</v>
      </c>
      <c r="E253" s="27" t="s">
        <v>252</v>
      </c>
    </row>
    <row r="254" ht="25">
      <c r="A254" s="1" t="s">
        <v>221</v>
      </c>
      <c r="B254" s="1">
        <v>71</v>
      </c>
      <c r="C254" s="26" t="s">
        <v>5107</v>
      </c>
      <c r="D254" t="s">
        <v>252</v>
      </c>
      <c r="E254" s="27" t="s">
        <v>5108</v>
      </c>
      <c r="F254" s="28" t="s">
        <v>4508</v>
      </c>
      <c r="G254" s="29">
        <v>146.434</v>
      </c>
      <c r="H254" s="28">
        <v>0.00020000000000000001</v>
      </c>
      <c r="I254" s="30">
        <f>ROUND(G254*H254,P4)</f>
        <v>0</v>
      </c>
      <c r="L254" s="30">
        <v>0</v>
      </c>
      <c r="M254" s="24">
        <f>ROUND(G254*L254,P4)</f>
        <v>0</v>
      </c>
      <c r="N254" s="25" t="s">
        <v>4500</v>
      </c>
      <c r="O254" s="31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227</v>
      </c>
      <c r="E255" s="27" t="s">
        <v>252</v>
      </c>
    </row>
    <row r="256" ht="13">
      <c r="A256" s="1" t="s">
        <v>229</v>
      </c>
      <c r="E256" s="32" t="s">
        <v>5109</v>
      </c>
    </row>
    <row r="257">
      <c r="A257" s="1" t="s">
        <v>231</v>
      </c>
      <c r="E257" s="27" t="s">
        <v>252</v>
      </c>
    </row>
    <row r="258" ht="25">
      <c r="A258" s="1" t="s">
        <v>221</v>
      </c>
      <c r="B258" s="1">
        <v>72</v>
      </c>
      <c r="C258" s="26" t="s">
        <v>5110</v>
      </c>
      <c r="D258" t="s">
        <v>252</v>
      </c>
      <c r="E258" s="27" t="s">
        <v>5111</v>
      </c>
      <c r="F258" s="28" t="s">
        <v>4508</v>
      </c>
      <c r="G258" s="29">
        <v>146.434</v>
      </c>
      <c r="H258" s="28">
        <v>0.00029</v>
      </c>
      <c r="I258" s="30">
        <f>ROUND(G258*H258,P4)</f>
        <v>0</v>
      </c>
      <c r="L258" s="30">
        <v>0</v>
      </c>
      <c r="M258" s="24">
        <f>ROUND(G258*L258,P4)</f>
        <v>0</v>
      </c>
      <c r="N258" s="25" t="s">
        <v>4500</v>
      </c>
      <c r="O258" s="31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227</v>
      </c>
      <c r="E259" s="27" t="s">
        <v>252</v>
      </c>
    </row>
    <row r="260" ht="351">
      <c r="A260" s="1" t="s">
        <v>229</v>
      </c>
      <c r="E260" s="32" t="s">
        <v>5112</v>
      </c>
    </row>
    <row r="261">
      <c r="A261" s="1" t="s">
        <v>231</v>
      </c>
      <c r="E261" s="27" t="s">
        <v>252</v>
      </c>
    </row>
    <row r="262" ht="13">
      <c r="A262" s="1" t="s">
        <v>218</v>
      </c>
      <c r="C262" s="22" t="s">
        <v>2852</v>
      </c>
      <c r="E262" s="23" t="s">
        <v>4773</v>
      </c>
      <c r="L262" s="24">
        <f>SUMIFS(L263:L286,A263:A286,"P")</f>
        <v>0</v>
      </c>
      <c r="M262" s="24">
        <f>SUMIFS(M263:M286,A263:A286,"P")</f>
        <v>0</v>
      </c>
      <c r="N262" s="25"/>
    </row>
    <row r="263" ht="25">
      <c r="A263" s="1" t="s">
        <v>221</v>
      </c>
      <c r="B263" s="1">
        <v>9</v>
      </c>
      <c r="C263" s="26" t="s">
        <v>5113</v>
      </c>
      <c r="D263" t="s">
        <v>252</v>
      </c>
      <c r="E263" s="27" t="s">
        <v>5114</v>
      </c>
      <c r="F263" s="28" t="s">
        <v>4508</v>
      </c>
      <c r="G263" s="29">
        <v>38.081000000000003</v>
      </c>
      <c r="H263" s="28">
        <v>0.00012999999999999999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4500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252</v>
      </c>
    </row>
    <row r="265" ht="26">
      <c r="A265" s="1" t="s">
        <v>229</v>
      </c>
      <c r="E265" s="32" t="s">
        <v>5115</v>
      </c>
    </row>
    <row r="266">
      <c r="A266" s="1" t="s">
        <v>231</v>
      </c>
      <c r="E266" s="27" t="s">
        <v>252</v>
      </c>
    </row>
    <row r="267" ht="25">
      <c r="A267" s="1" t="s">
        <v>221</v>
      </c>
      <c r="B267" s="1">
        <v>10</v>
      </c>
      <c r="C267" s="26" t="s">
        <v>5116</v>
      </c>
      <c r="D267" t="s">
        <v>252</v>
      </c>
      <c r="E267" s="27" t="s">
        <v>5117</v>
      </c>
      <c r="F267" s="28" t="s">
        <v>4508</v>
      </c>
      <c r="G267" s="29">
        <v>53.496000000000002</v>
      </c>
      <c r="H267" s="28">
        <v>4.0000000000000003E-05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4500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252</v>
      </c>
    </row>
    <row r="269" ht="13">
      <c r="A269" s="1" t="s">
        <v>229</v>
      </c>
      <c r="E269" s="32" t="s">
        <v>5118</v>
      </c>
    </row>
    <row r="270">
      <c r="A270" s="1" t="s">
        <v>231</v>
      </c>
      <c r="E270" s="27" t="s">
        <v>252</v>
      </c>
    </row>
    <row r="271" ht="25">
      <c r="A271" s="1" t="s">
        <v>221</v>
      </c>
      <c r="B271" s="1">
        <v>13</v>
      </c>
      <c r="C271" s="26" t="s">
        <v>5119</v>
      </c>
      <c r="D271" t="s">
        <v>252</v>
      </c>
      <c r="E271" s="27" t="s">
        <v>5120</v>
      </c>
      <c r="F271" s="28" t="s">
        <v>4508</v>
      </c>
      <c r="G271" s="29">
        <v>3.2320000000000002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4500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252</v>
      </c>
    </row>
    <row r="273" ht="65">
      <c r="A273" s="1" t="s">
        <v>229</v>
      </c>
      <c r="E273" s="32" t="s">
        <v>5121</v>
      </c>
    </row>
    <row r="274">
      <c r="A274" s="1" t="s">
        <v>231</v>
      </c>
      <c r="E274" s="27" t="s">
        <v>252</v>
      </c>
    </row>
    <row r="275" ht="25">
      <c r="A275" s="1" t="s">
        <v>221</v>
      </c>
      <c r="B275" s="1">
        <v>14</v>
      </c>
      <c r="C275" s="26" t="s">
        <v>5122</v>
      </c>
      <c r="D275" t="s">
        <v>252</v>
      </c>
      <c r="E275" s="27" t="s">
        <v>5123</v>
      </c>
      <c r="F275" s="28" t="s">
        <v>4508</v>
      </c>
      <c r="G275" s="29">
        <v>7.5170000000000003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4500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227</v>
      </c>
      <c r="E276" s="27" t="s">
        <v>252</v>
      </c>
    </row>
    <row r="277" ht="13">
      <c r="A277" s="1" t="s">
        <v>229</v>
      </c>
      <c r="E277" s="32" t="s">
        <v>5124</v>
      </c>
    </row>
    <row r="278">
      <c r="A278" s="1" t="s">
        <v>231</v>
      </c>
      <c r="E278" s="27" t="s">
        <v>252</v>
      </c>
    </row>
    <row r="279" ht="25">
      <c r="A279" s="1" t="s">
        <v>221</v>
      </c>
      <c r="B279" s="1">
        <v>15</v>
      </c>
      <c r="C279" s="26" t="s">
        <v>5125</v>
      </c>
      <c r="D279" t="s">
        <v>252</v>
      </c>
      <c r="E279" s="27" t="s">
        <v>5126</v>
      </c>
      <c r="F279" s="28" t="s">
        <v>4508</v>
      </c>
      <c r="G279" s="29">
        <v>1.5760000000000001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4500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252</v>
      </c>
    </row>
    <row r="281" ht="13">
      <c r="A281" s="1" t="s">
        <v>229</v>
      </c>
      <c r="E281" s="32" t="s">
        <v>5127</v>
      </c>
    </row>
    <row r="282">
      <c r="A282" s="1" t="s">
        <v>231</v>
      </c>
      <c r="E282" s="27" t="s">
        <v>252</v>
      </c>
    </row>
    <row r="283" ht="25">
      <c r="A283" s="1" t="s">
        <v>221</v>
      </c>
      <c r="B283" s="1">
        <v>16</v>
      </c>
      <c r="C283" s="26" t="s">
        <v>5128</v>
      </c>
      <c r="D283" t="s">
        <v>252</v>
      </c>
      <c r="E283" s="27" t="s">
        <v>5129</v>
      </c>
      <c r="F283" s="28" t="s">
        <v>4508</v>
      </c>
      <c r="G283" s="29">
        <v>87.421000000000006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4500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252</v>
      </c>
    </row>
    <row r="285" ht="26">
      <c r="A285" s="1" t="s">
        <v>229</v>
      </c>
      <c r="E285" s="32" t="s">
        <v>5103</v>
      </c>
    </row>
    <row r="286">
      <c r="A286" s="1" t="s">
        <v>231</v>
      </c>
      <c r="E286" s="27" t="s">
        <v>252</v>
      </c>
    </row>
    <row r="287" ht="13">
      <c r="A287" s="1" t="s">
        <v>218</v>
      </c>
      <c r="C287" s="22" t="s">
        <v>4819</v>
      </c>
      <c r="E287" s="23" t="s">
        <v>4820</v>
      </c>
      <c r="L287" s="24">
        <f>SUMIFS(L288:L307,A288:A307,"P")</f>
        <v>0</v>
      </c>
      <c r="M287" s="24">
        <f>SUMIFS(M288:M307,A288:A307,"P")</f>
        <v>0</v>
      </c>
      <c r="N287" s="25"/>
    </row>
    <row r="288" ht="37.5">
      <c r="A288" s="1" t="s">
        <v>221</v>
      </c>
      <c r="B288" s="1">
        <v>17</v>
      </c>
      <c r="C288" s="26" t="s">
        <v>3767</v>
      </c>
      <c r="D288" t="s">
        <v>3768</v>
      </c>
      <c r="E288" s="27" t="s">
        <v>3769</v>
      </c>
      <c r="F288" s="28" t="s">
        <v>225</v>
      </c>
      <c r="G288" s="29">
        <v>1.0229999999999999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226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228</v>
      </c>
    </row>
    <row r="290" ht="78">
      <c r="A290" s="1" t="s">
        <v>229</v>
      </c>
      <c r="E290" s="32" t="s">
        <v>5130</v>
      </c>
    </row>
    <row r="291" ht="87.5">
      <c r="A291" s="1" t="s">
        <v>231</v>
      </c>
      <c r="E291" s="27" t="s">
        <v>232</v>
      </c>
    </row>
    <row r="292" ht="37.5">
      <c r="A292" s="1" t="s">
        <v>221</v>
      </c>
      <c r="B292" s="1">
        <v>18</v>
      </c>
      <c r="C292" s="26" t="s">
        <v>2038</v>
      </c>
      <c r="D292" t="s">
        <v>2039</v>
      </c>
      <c r="E292" s="27" t="s">
        <v>2040</v>
      </c>
      <c r="F292" s="28" t="s">
        <v>225</v>
      </c>
      <c r="G292" s="29">
        <v>0.35299999999999998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226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228</v>
      </c>
    </row>
    <row r="294" ht="26">
      <c r="A294" s="1" t="s">
        <v>229</v>
      </c>
      <c r="E294" s="32" t="s">
        <v>5131</v>
      </c>
    </row>
    <row r="295" ht="87.5">
      <c r="A295" s="1" t="s">
        <v>231</v>
      </c>
      <c r="E295" s="27" t="s">
        <v>232</v>
      </c>
    </row>
    <row r="296" ht="37.5">
      <c r="A296" s="1" t="s">
        <v>221</v>
      </c>
      <c r="B296" s="1">
        <v>19</v>
      </c>
      <c r="C296" s="26" t="s">
        <v>5132</v>
      </c>
      <c r="D296" t="s">
        <v>5133</v>
      </c>
      <c r="E296" s="27" t="s">
        <v>5134</v>
      </c>
      <c r="F296" s="28" t="s">
        <v>225</v>
      </c>
      <c r="G296" s="29">
        <v>0.16200000000000001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226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228</v>
      </c>
    </row>
    <row r="298" ht="26">
      <c r="A298" s="1" t="s">
        <v>229</v>
      </c>
      <c r="E298" s="32" t="s">
        <v>5135</v>
      </c>
    </row>
    <row r="299" ht="87.5">
      <c r="A299" s="1" t="s">
        <v>231</v>
      </c>
      <c r="E299" s="27" t="s">
        <v>232</v>
      </c>
    </row>
    <row r="300" ht="37.5">
      <c r="A300" s="1" t="s">
        <v>221</v>
      </c>
      <c r="B300" s="1">
        <v>20</v>
      </c>
      <c r="C300" s="26" t="s">
        <v>4825</v>
      </c>
      <c r="D300" t="s">
        <v>4826</v>
      </c>
      <c r="E300" s="27" t="s">
        <v>4827</v>
      </c>
      <c r="F300" s="28" t="s">
        <v>225</v>
      </c>
      <c r="G300" s="29">
        <v>0.128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226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228</v>
      </c>
    </row>
    <row r="302" ht="26">
      <c r="A302" s="1" t="s">
        <v>229</v>
      </c>
      <c r="E302" s="32" t="s">
        <v>5136</v>
      </c>
    </row>
    <row r="303" ht="87.5">
      <c r="A303" s="1" t="s">
        <v>231</v>
      </c>
      <c r="E303" s="27" t="s">
        <v>232</v>
      </c>
    </row>
    <row r="304" ht="25">
      <c r="A304" s="1" t="s">
        <v>221</v>
      </c>
      <c r="B304" s="1">
        <v>21</v>
      </c>
      <c r="C304" s="26" t="s">
        <v>2512</v>
      </c>
      <c r="D304" t="s">
        <v>2513</v>
      </c>
      <c r="E304" s="27" t="s">
        <v>2514</v>
      </c>
      <c r="F304" s="28" t="s">
        <v>225</v>
      </c>
      <c r="G304" s="29">
        <v>0.14799999999999999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226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228</v>
      </c>
    </row>
    <row r="306" ht="26">
      <c r="A306" s="1" t="s">
        <v>229</v>
      </c>
      <c r="E306" s="32" t="s">
        <v>5137</v>
      </c>
    </row>
    <row r="307" ht="87.5">
      <c r="A307" s="1" t="s">
        <v>231</v>
      </c>
      <c r="E307" s="27" t="s">
        <v>232</v>
      </c>
    </row>
    <row r="308" ht="13">
      <c r="A308" s="1" t="s">
        <v>218</v>
      </c>
      <c r="C308" s="22" t="s">
        <v>4835</v>
      </c>
      <c r="E308" s="23" t="s">
        <v>4836</v>
      </c>
      <c r="L308" s="24">
        <f>SUMIFS(L309:L312,A309:A312,"P")</f>
        <v>0</v>
      </c>
      <c r="M308" s="24">
        <f>SUMIFS(M309:M312,A309:A312,"P")</f>
        <v>0</v>
      </c>
      <c r="N308" s="25"/>
    </row>
    <row r="309" ht="37.5">
      <c r="A309" s="1" t="s">
        <v>221</v>
      </c>
      <c r="B309" s="1">
        <v>22</v>
      </c>
      <c r="C309" s="26" t="s">
        <v>4837</v>
      </c>
      <c r="D309" t="s">
        <v>252</v>
      </c>
      <c r="E309" s="27" t="s">
        <v>4838</v>
      </c>
      <c r="F309" s="28" t="s">
        <v>4533</v>
      </c>
      <c r="G309" s="29">
        <v>2.056</v>
      </c>
      <c r="H309" s="28">
        <v>0</v>
      </c>
      <c r="I309" s="30">
        <f>ROUND(G309*H309,P4)</f>
        <v>0</v>
      </c>
      <c r="L309" s="30">
        <v>0</v>
      </c>
      <c r="M309" s="24">
        <f>ROUND(G309*L309,P4)</f>
        <v>0</v>
      </c>
      <c r="N309" s="25" t="s">
        <v>4839</v>
      </c>
      <c r="O309" s="31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227</v>
      </c>
      <c r="E310" s="27" t="s">
        <v>252</v>
      </c>
    </row>
    <row r="311" ht="13">
      <c r="A311" s="1" t="s">
        <v>229</v>
      </c>
      <c r="E311" s="32" t="s">
        <v>5138</v>
      </c>
    </row>
    <row r="312">
      <c r="A312" s="1" t="s">
        <v>231</v>
      </c>
      <c r="E312" s="27" t="s">
        <v>252</v>
      </c>
    </row>
    <row r="313" ht="13">
      <c r="A313" s="1" t="s">
        <v>4322</v>
      </c>
      <c r="C313" s="22" t="s">
        <v>5139</v>
      </c>
      <c r="E313" s="23" t="s">
        <v>5140</v>
      </c>
      <c r="L313" s="24">
        <f>L314+L363+L416+L517+L522+L531</f>
        <v>0</v>
      </c>
      <c r="M313" s="24">
        <f>M314+M363+M416+M517+M522+M531</f>
        <v>0</v>
      </c>
      <c r="N313" s="25"/>
    </row>
    <row r="314" ht="13">
      <c r="A314" s="1" t="s">
        <v>218</v>
      </c>
      <c r="C314" s="22" t="s">
        <v>5141</v>
      </c>
      <c r="E314" s="23" t="s">
        <v>5142</v>
      </c>
      <c r="L314" s="24">
        <f>SUMIFS(L315:L362,A315:A362,"P")</f>
        <v>0</v>
      </c>
      <c r="M314" s="24">
        <f>SUMIFS(M315:M362,A315:A362,"P")</f>
        <v>0</v>
      </c>
      <c r="N314" s="25"/>
    </row>
    <row r="315">
      <c r="A315" s="1" t="s">
        <v>221</v>
      </c>
      <c r="B315" s="1">
        <v>1</v>
      </c>
      <c r="C315" s="26" t="s">
        <v>5143</v>
      </c>
      <c r="D315" t="s">
        <v>252</v>
      </c>
      <c r="E315" s="27" t="s">
        <v>5144</v>
      </c>
      <c r="F315" s="28" t="s">
        <v>4499</v>
      </c>
      <c r="G315" s="29">
        <v>1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4500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227</v>
      </c>
      <c r="E316" s="27" t="s">
        <v>252</v>
      </c>
    </row>
    <row r="317" ht="39">
      <c r="A317" s="1" t="s">
        <v>229</v>
      </c>
      <c r="E317" s="32" t="s">
        <v>4874</v>
      </c>
    </row>
    <row r="318">
      <c r="A318" s="1" t="s">
        <v>231</v>
      </c>
      <c r="E318" s="27" t="s">
        <v>252</v>
      </c>
    </row>
    <row r="319">
      <c r="A319" s="1" t="s">
        <v>221</v>
      </c>
      <c r="B319" s="1">
        <v>2</v>
      </c>
      <c r="C319" s="26" t="s">
        <v>5145</v>
      </c>
      <c r="D319" t="s">
        <v>252</v>
      </c>
      <c r="E319" s="27" t="s">
        <v>5146</v>
      </c>
      <c r="F319" s="28" t="s">
        <v>4598</v>
      </c>
      <c r="G319" s="29">
        <v>3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4500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227</v>
      </c>
      <c r="E320" s="27" t="s">
        <v>252</v>
      </c>
    </row>
    <row r="321" ht="39">
      <c r="A321" s="1" t="s">
        <v>229</v>
      </c>
      <c r="E321" s="32" t="s">
        <v>5147</v>
      </c>
    </row>
    <row r="322">
      <c r="A322" s="1" t="s">
        <v>231</v>
      </c>
      <c r="E322" s="27" t="s">
        <v>252</v>
      </c>
    </row>
    <row r="323">
      <c r="A323" s="1" t="s">
        <v>221</v>
      </c>
      <c r="B323" s="1">
        <v>3</v>
      </c>
      <c r="C323" s="26" t="s">
        <v>5148</v>
      </c>
      <c r="D323" t="s">
        <v>252</v>
      </c>
      <c r="E323" s="27" t="s">
        <v>5149</v>
      </c>
      <c r="F323" s="28" t="s">
        <v>4598</v>
      </c>
      <c r="G323" s="29">
        <v>4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4500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227</v>
      </c>
      <c r="E324" s="27" t="s">
        <v>252</v>
      </c>
    </row>
    <row r="325" ht="39">
      <c r="A325" s="1" t="s">
        <v>229</v>
      </c>
      <c r="E325" s="32" t="s">
        <v>4864</v>
      </c>
    </row>
    <row r="326">
      <c r="A326" s="1" t="s">
        <v>231</v>
      </c>
      <c r="E326" s="27" t="s">
        <v>252</v>
      </c>
    </row>
    <row r="327">
      <c r="A327" s="1" t="s">
        <v>221</v>
      </c>
      <c r="B327" s="1">
        <v>4</v>
      </c>
      <c r="C327" s="26" t="s">
        <v>5150</v>
      </c>
      <c r="D327" t="s">
        <v>252</v>
      </c>
      <c r="E327" s="27" t="s">
        <v>5151</v>
      </c>
      <c r="F327" s="28" t="s">
        <v>4598</v>
      </c>
      <c r="G327" s="29">
        <v>6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4500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227</v>
      </c>
      <c r="E328" s="27" t="s">
        <v>252</v>
      </c>
    </row>
    <row r="329" ht="39">
      <c r="A329" s="1" t="s">
        <v>229</v>
      </c>
      <c r="E329" s="32" t="s">
        <v>4870</v>
      </c>
    </row>
    <row r="330">
      <c r="A330" s="1" t="s">
        <v>231</v>
      </c>
      <c r="E330" s="27" t="s">
        <v>252</v>
      </c>
    </row>
    <row r="331">
      <c r="A331" s="1" t="s">
        <v>221</v>
      </c>
      <c r="B331" s="1">
        <v>5</v>
      </c>
      <c r="C331" s="26" t="s">
        <v>5152</v>
      </c>
      <c r="D331" t="s">
        <v>252</v>
      </c>
      <c r="E331" s="27" t="s">
        <v>5153</v>
      </c>
      <c r="F331" s="28" t="s">
        <v>4598</v>
      </c>
      <c r="G331" s="29">
        <v>2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4500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227</v>
      </c>
      <c r="E332" s="27" t="s">
        <v>252</v>
      </c>
    </row>
    <row r="333" ht="39">
      <c r="A333" s="1" t="s">
        <v>229</v>
      </c>
      <c r="E333" s="32" t="s">
        <v>4501</v>
      </c>
    </row>
    <row r="334">
      <c r="A334" s="1" t="s">
        <v>231</v>
      </c>
      <c r="E334" s="27" t="s">
        <v>252</v>
      </c>
    </row>
    <row r="335">
      <c r="A335" s="1" t="s">
        <v>221</v>
      </c>
      <c r="B335" s="1">
        <v>6</v>
      </c>
      <c r="C335" s="26" t="s">
        <v>5154</v>
      </c>
      <c r="D335" t="s">
        <v>252</v>
      </c>
      <c r="E335" s="27" t="s">
        <v>5155</v>
      </c>
      <c r="F335" s="28" t="s">
        <v>4598</v>
      </c>
      <c r="G335" s="29">
        <v>1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4500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227</v>
      </c>
      <c r="E336" s="27" t="s">
        <v>252</v>
      </c>
    </row>
    <row r="337" ht="39">
      <c r="A337" s="1" t="s">
        <v>229</v>
      </c>
      <c r="E337" s="32" t="s">
        <v>4874</v>
      </c>
    </row>
    <row r="338">
      <c r="A338" s="1" t="s">
        <v>231</v>
      </c>
      <c r="E338" s="27" t="s">
        <v>252</v>
      </c>
    </row>
    <row r="339">
      <c r="A339" s="1" t="s">
        <v>221</v>
      </c>
      <c r="B339" s="1">
        <v>7</v>
      </c>
      <c r="C339" s="26" t="s">
        <v>5156</v>
      </c>
      <c r="D339" t="s">
        <v>252</v>
      </c>
      <c r="E339" s="27" t="s">
        <v>5157</v>
      </c>
      <c r="F339" s="28" t="s">
        <v>4499</v>
      </c>
      <c r="G339" s="29">
        <v>1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4500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227</v>
      </c>
      <c r="E340" s="27" t="s">
        <v>252</v>
      </c>
    </row>
    <row r="341" ht="39">
      <c r="A341" s="1" t="s">
        <v>229</v>
      </c>
      <c r="E341" s="32" t="s">
        <v>4874</v>
      </c>
    </row>
    <row r="342">
      <c r="A342" s="1" t="s">
        <v>231</v>
      </c>
      <c r="E342" s="27" t="s">
        <v>252</v>
      </c>
    </row>
    <row r="343">
      <c r="A343" s="1" t="s">
        <v>221</v>
      </c>
      <c r="B343" s="1">
        <v>8</v>
      </c>
      <c r="C343" s="26" t="s">
        <v>5158</v>
      </c>
      <c r="D343" t="s">
        <v>252</v>
      </c>
      <c r="E343" s="27" t="s">
        <v>5159</v>
      </c>
      <c r="F343" s="28" t="s">
        <v>4499</v>
      </c>
      <c r="G343" s="29">
        <v>2</v>
      </c>
      <c r="H343" s="28">
        <v>0</v>
      </c>
      <c r="I343" s="30">
        <f>ROUND(G343*H343,P4)</f>
        <v>0</v>
      </c>
      <c r="L343" s="30">
        <v>0</v>
      </c>
      <c r="M343" s="24">
        <f>ROUND(G343*L343,P4)</f>
        <v>0</v>
      </c>
      <c r="N343" s="25" t="s">
        <v>4500</v>
      </c>
      <c r="O343" s="31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227</v>
      </c>
      <c r="E344" s="27" t="s">
        <v>252</v>
      </c>
    </row>
    <row r="345" ht="39">
      <c r="A345" s="1" t="s">
        <v>229</v>
      </c>
      <c r="E345" s="32" t="s">
        <v>4501</v>
      </c>
    </row>
    <row r="346">
      <c r="A346" s="1" t="s">
        <v>231</v>
      </c>
      <c r="E346" s="27" t="s">
        <v>252</v>
      </c>
    </row>
    <row r="347">
      <c r="A347" s="1" t="s">
        <v>221</v>
      </c>
      <c r="B347" s="1">
        <v>9</v>
      </c>
      <c r="C347" s="26" t="s">
        <v>5160</v>
      </c>
      <c r="D347" t="s">
        <v>252</v>
      </c>
      <c r="E347" s="27" t="s">
        <v>5161</v>
      </c>
      <c r="F347" s="28" t="s">
        <v>4499</v>
      </c>
      <c r="G347" s="29">
        <v>1</v>
      </c>
      <c r="H347" s="28">
        <v>0</v>
      </c>
      <c r="I347" s="30">
        <f>ROUND(G347*H347,P4)</f>
        <v>0</v>
      </c>
      <c r="L347" s="30">
        <v>0</v>
      </c>
      <c r="M347" s="24">
        <f>ROUND(G347*L347,P4)</f>
        <v>0</v>
      </c>
      <c r="N347" s="25" t="s">
        <v>4500</v>
      </c>
      <c r="O347" s="31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227</v>
      </c>
      <c r="E348" s="27" t="s">
        <v>252</v>
      </c>
    </row>
    <row r="349" ht="39">
      <c r="A349" s="1" t="s">
        <v>229</v>
      </c>
      <c r="E349" s="32" t="s">
        <v>4874</v>
      </c>
    </row>
    <row r="350">
      <c r="A350" s="1" t="s">
        <v>231</v>
      </c>
      <c r="E350" s="27" t="s">
        <v>252</v>
      </c>
    </row>
    <row r="351">
      <c r="A351" s="1" t="s">
        <v>221</v>
      </c>
      <c r="B351" s="1">
        <v>10</v>
      </c>
      <c r="C351" s="26" t="s">
        <v>5162</v>
      </c>
      <c r="D351" t="s">
        <v>252</v>
      </c>
      <c r="E351" s="27" t="s">
        <v>5163</v>
      </c>
      <c r="F351" s="28" t="s">
        <v>4499</v>
      </c>
      <c r="G351" s="29">
        <v>1</v>
      </c>
      <c r="H351" s="28">
        <v>0</v>
      </c>
      <c r="I351" s="30">
        <f>ROUND(G351*H351,P4)</f>
        <v>0</v>
      </c>
      <c r="L351" s="30">
        <v>0</v>
      </c>
      <c r="M351" s="24">
        <f>ROUND(G351*L351,P4)</f>
        <v>0</v>
      </c>
      <c r="N351" s="25" t="s">
        <v>4500</v>
      </c>
      <c r="O351" s="31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227</v>
      </c>
      <c r="E352" s="27" t="s">
        <v>252</v>
      </c>
    </row>
    <row r="353" ht="39">
      <c r="A353" s="1" t="s">
        <v>229</v>
      </c>
      <c r="E353" s="32" t="s">
        <v>4874</v>
      </c>
    </row>
    <row r="354">
      <c r="A354" s="1" t="s">
        <v>231</v>
      </c>
      <c r="E354" s="27" t="s">
        <v>252</v>
      </c>
    </row>
    <row r="355">
      <c r="A355" s="1" t="s">
        <v>221</v>
      </c>
      <c r="B355" s="1">
        <v>11</v>
      </c>
      <c r="C355" s="26" t="s">
        <v>5164</v>
      </c>
      <c r="D355" t="s">
        <v>252</v>
      </c>
      <c r="E355" s="27" t="s">
        <v>5165</v>
      </c>
      <c r="F355" s="28" t="s">
        <v>4499</v>
      </c>
      <c r="G355" s="29">
        <v>1</v>
      </c>
      <c r="H355" s="28">
        <v>0</v>
      </c>
      <c r="I355" s="30">
        <f>ROUND(G355*H355,P4)</f>
        <v>0</v>
      </c>
      <c r="L355" s="30">
        <v>0</v>
      </c>
      <c r="M355" s="24">
        <f>ROUND(G355*L355,P4)</f>
        <v>0</v>
      </c>
      <c r="N355" s="25" t="s">
        <v>4500</v>
      </c>
      <c r="O355" s="31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227</v>
      </c>
      <c r="E356" s="27" t="s">
        <v>252</v>
      </c>
    </row>
    <row r="357" ht="39">
      <c r="A357" s="1" t="s">
        <v>229</v>
      </c>
      <c r="E357" s="32" t="s">
        <v>4874</v>
      </c>
    </row>
    <row r="358">
      <c r="A358" s="1" t="s">
        <v>231</v>
      </c>
      <c r="E358" s="27" t="s">
        <v>252</v>
      </c>
    </row>
    <row r="359">
      <c r="A359" s="1" t="s">
        <v>221</v>
      </c>
      <c r="B359" s="1">
        <v>12</v>
      </c>
      <c r="C359" s="26" t="s">
        <v>5166</v>
      </c>
      <c r="D359" t="s">
        <v>252</v>
      </c>
      <c r="E359" s="27" t="s">
        <v>5167</v>
      </c>
      <c r="F359" s="28" t="s">
        <v>4598</v>
      </c>
      <c r="G359" s="29">
        <v>16</v>
      </c>
      <c r="H359" s="28">
        <v>0</v>
      </c>
      <c r="I359" s="30">
        <f>ROUND(G359*H359,P4)</f>
        <v>0</v>
      </c>
      <c r="L359" s="30">
        <v>0</v>
      </c>
      <c r="M359" s="24">
        <f>ROUND(G359*L359,P4)</f>
        <v>0</v>
      </c>
      <c r="N359" s="25" t="s">
        <v>4500</v>
      </c>
      <c r="O359" s="31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227</v>
      </c>
      <c r="E360" s="27" t="s">
        <v>252</v>
      </c>
    </row>
    <row r="361" ht="39">
      <c r="A361" s="1" t="s">
        <v>229</v>
      </c>
      <c r="E361" s="32" t="s">
        <v>5168</v>
      </c>
    </row>
    <row r="362">
      <c r="A362" s="1" t="s">
        <v>231</v>
      </c>
      <c r="E362" s="27" t="s">
        <v>252</v>
      </c>
    </row>
    <row r="363" ht="13">
      <c r="A363" s="1" t="s">
        <v>218</v>
      </c>
      <c r="C363" s="22" t="s">
        <v>5169</v>
      </c>
      <c r="E363" s="23" t="s">
        <v>5170</v>
      </c>
      <c r="L363" s="24">
        <f>SUMIFS(L364:L415,A364:A415,"P")</f>
        <v>0</v>
      </c>
      <c r="M363" s="24">
        <f>SUMIFS(M364:M415,A364:A415,"P")</f>
        <v>0</v>
      </c>
      <c r="N363" s="25"/>
    </row>
    <row r="364" ht="25">
      <c r="A364" s="1" t="s">
        <v>221</v>
      </c>
      <c r="B364" s="1">
        <v>13</v>
      </c>
      <c r="C364" s="26" t="s">
        <v>5171</v>
      </c>
      <c r="D364" t="s">
        <v>252</v>
      </c>
      <c r="E364" s="27" t="s">
        <v>5172</v>
      </c>
      <c r="F364" s="28" t="s">
        <v>5173</v>
      </c>
      <c r="G364" s="29">
        <v>2</v>
      </c>
      <c r="H364" s="28">
        <v>0</v>
      </c>
      <c r="I364" s="30">
        <f>ROUND(G364*H364,P4)</f>
        <v>0</v>
      </c>
      <c r="L364" s="30">
        <v>0</v>
      </c>
      <c r="M364" s="24">
        <f>ROUND(G364*L364,P4)</f>
        <v>0</v>
      </c>
      <c r="N364" s="25" t="s">
        <v>4500</v>
      </c>
      <c r="O364" s="31">
        <f>M364*AA364</f>
        <v>0</v>
      </c>
      <c r="P364" s="1">
        <v>3</v>
      </c>
      <c r="AA364" s="1">
        <f>IF(P364=1,$O$3,IF(P364=2,$O$4,$O$5))</f>
        <v>0</v>
      </c>
    </row>
    <row r="365">
      <c r="A365" s="1" t="s">
        <v>227</v>
      </c>
      <c r="E365" s="27" t="s">
        <v>252</v>
      </c>
    </row>
    <row r="366" ht="39">
      <c r="A366" s="1" t="s">
        <v>229</v>
      </c>
      <c r="E366" s="32" t="s">
        <v>4501</v>
      </c>
    </row>
    <row r="367">
      <c r="A367" s="1" t="s">
        <v>231</v>
      </c>
      <c r="E367" s="27" t="s">
        <v>252</v>
      </c>
    </row>
    <row r="368">
      <c r="A368" s="1" t="s">
        <v>221</v>
      </c>
      <c r="B368" s="1">
        <v>14</v>
      </c>
      <c r="C368" s="26" t="s">
        <v>5174</v>
      </c>
      <c r="D368" t="s">
        <v>252</v>
      </c>
      <c r="E368" s="27" t="s">
        <v>5175</v>
      </c>
      <c r="F368" s="28" t="s">
        <v>4598</v>
      </c>
      <c r="G368" s="29">
        <v>12</v>
      </c>
      <c r="H368" s="28">
        <v>0</v>
      </c>
      <c r="I368" s="30">
        <f>ROUND(G368*H368,P4)</f>
        <v>0</v>
      </c>
      <c r="L368" s="30">
        <v>0</v>
      </c>
      <c r="M368" s="24">
        <f>ROUND(G368*L368,P4)</f>
        <v>0</v>
      </c>
      <c r="N368" s="25" t="s">
        <v>4500</v>
      </c>
      <c r="O368" s="31">
        <f>M368*AA368</f>
        <v>0</v>
      </c>
      <c r="P368" s="1">
        <v>3</v>
      </c>
      <c r="AA368" s="1">
        <f>IF(P368=1,$O$3,IF(P368=2,$O$4,$O$5))</f>
        <v>0</v>
      </c>
    </row>
    <row r="369">
      <c r="A369" s="1" t="s">
        <v>227</v>
      </c>
      <c r="E369" s="27" t="s">
        <v>252</v>
      </c>
    </row>
    <row r="370" ht="39">
      <c r="A370" s="1" t="s">
        <v>229</v>
      </c>
      <c r="E370" s="32" t="s">
        <v>5176</v>
      </c>
    </row>
    <row r="371">
      <c r="A371" s="1" t="s">
        <v>231</v>
      </c>
      <c r="E371" s="27" t="s">
        <v>252</v>
      </c>
    </row>
    <row r="372">
      <c r="A372" s="1" t="s">
        <v>221</v>
      </c>
      <c r="B372" s="1">
        <v>15</v>
      </c>
      <c r="C372" s="26" t="s">
        <v>5177</v>
      </c>
      <c r="D372" t="s">
        <v>252</v>
      </c>
      <c r="E372" s="27" t="s">
        <v>5178</v>
      </c>
      <c r="F372" s="28" t="s">
        <v>4598</v>
      </c>
      <c r="G372" s="29">
        <v>16</v>
      </c>
      <c r="H372" s="28">
        <v>0</v>
      </c>
      <c r="I372" s="30">
        <f>ROUND(G372*H372,P4)</f>
        <v>0</v>
      </c>
      <c r="L372" s="30">
        <v>0</v>
      </c>
      <c r="M372" s="24">
        <f>ROUND(G372*L372,P4)</f>
        <v>0</v>
      </c>
      <c r="N372" s="25" t="s">
        <v>4500</v>
      </c>
      <c r="O372" s="31">
        <f>M372*AA372</f>
        <v>0</v>
      </c>
      <c r="P372" s="1">
        <v>3</v>
      </c>
      <c r="AA372" s="1">
        <f>IF(P372=1,$O$3,IF(P372=2,$O$4,$O$5))</f>
        <v>0</v>
      </c>
    </row>
    <row r="373">
      <c r="A373" s="1" t="s">
        <v>227</v>
      </c>
      <c r="E373" s="27" t="s">
        <v>252</v>
      </c>
    </row>
    <row r="374" ht="39">
      <c r="A374" s="1" t="s">
        <v>229</v>
      </c>
      <c r="E374" s="32" t="s">
        <v>5168</v>
      </c>
    </row>
    <row r="375">
      <c r="A375" s="1" t="s">
        <v>231</v>
      </c>
      <c r="E375" s="27" t="s">
        <v>252</v>
      </c>
    </row>
    <row r="376">
      <c r="A376" s="1" t="s">
        <v>221</v>
      </c>
      <c r="B376" s="1">
        <v>16</v>
      </c>
      <c r="C376" s="26" t="s">
        <v>5179</v>
      </c>
      <c r="D376" t="s">
        <v>252</v>
      </c>
      <c r="E376" s="27" t="s">
        <v>5180</v>
      </c>
      <c r="F376" s="28" t="s">
        <v>4598</v>
      </c>
      <c r="G376" s="29">
        <v>8</v>
      </c>
      <c r="H376" s="28">
        <v>0</v>
      </c>
      <c r="I376" s="30">
        <f>ROUND(G376*H376,P4)</f>
        <v>0</v>
      </c>
      <c r="L376" s="30">
        <v>0</v>
      </c>
      <c r="M376" s="24">
        <f>ROUND(G376*L376,P4)</f>
        <v>0</v>
      </c>
      <c r="N376" s="25" t="s">
        <v>4500</v>
      </c>
      <c r="O376" s="31">
        <f>M376*AA376</f>
        <v>0</v>
      </c>
      <c r="P376" s="1">
        <v>3</v>
      </c>
      <c r="AA376" s="1">
        <f>IF(P376=1,$O$3,IF(P376=2,$O$4,$O$5))</f>
        <v>0</v>
      </c>
    </row>
    <row r="377">
      <c r="A377" s="1" t="s">
        <v>227</v>
      </c>
      <c r="E377" s="27" t="s">
        <v>252</v>
      </c>
    </row>
    <row r="378" ht="39">
      <c r="A378" s="1" t="s">
        <v>229</v>
      </c>
      <c r="E378" s="32" t="s">
        <v>4942</v>
      </c>
    </row>
    <row r="379">
      <c r="A379" s="1" t="s">
        <v>231</v>
      </c>
      <c r="E379" s="27" t="s">
        <v>252</v>
      </c>
    </row>
    <row r="380">
      <c r="A380" s="1" t="s">
        <v>221</v>
      </c>
      <c r="B380" s="1">
        <v>17</v>
      </c>
      <c r="C380" s="26" t="s">
        <v>5181</v>
      </c>
      <c r="D380" t="s">
        <v>252</v>
      </c>
      <c r="E380" s="27" t="s">
        <v>5182</v>
      </c>
      <c r="F380" s="28" t="s">
        <v>4499</v>
      </c>
      <c r="G380" s="29">
        <v>1</v>
      </c>
      <c r="H380" s="28">
        <v>0</v>
      </c>
      <c r="I380" s="30">
        <f>ROUND(G380*H380,P4)</f>
        <v>0</v>
      </c>
      <c r="L380" s="30">
        <v>0</v>
      </c>
      <c r="M380" s="24">
        <f>ROUND(G380*L380,P4)</f>
        <v>0</v>
      </c>
      <c r="N380" s="25" t="s">
        <v>4500</v>
      </c>
      <c r="O380" s="31">
        <f>M380*AA380</f>
        <v>0</v>
      </c>
      <c r="P380" s="1">
        <v>3</v>
      </c>
      <c r="AA380" s="1">
        <f>IF(P380=1,$O$3,IF(P380=2,$O$4,$O$5))</f>
        <v>0</v>
      </c>
    </row>
    <row r="381">
      <c r="A381" s="1" t="s">
        <v>227</v>
      </c>
      <c r="E381" s="27" t="s">
        <v>252</v>
      </c>
    </row>
    <row r="382" ht="39">
      <c r="A382" s="1" t="s">
        <v>229</v>
      </c>
      <c r="E382" s="32" t="s">
        <v>4874</v>
      </c>
    </row>
    <row r="383">
      <c r="A383" s="1" t="s">
        <v>231</v>
      </c>
      <c r="E383" s="27" t="s">
        <v>252</v>
      </c>
    </row>
    <row r="384">
      <c r="A384" s="1" t="s">
        <v>221</v>
      </c>
      <c r="B384" s="1">
        <v>18</v>
      </c>
      <c r="C384" s="26" t="s">
        <v>5183</v>
      </c>
      <c r="D384" t="s">
        <v>252</v>
      </c>
      <c r="E384" s="27" t="s">
        <v>5184</v>
      </c>
      <c r="F384" s="28" t="s">
        <v>5185</v>
      </c>
      <c r="G384" s="29">
        <v>3</v>
      </c>
      <c r="H384" s="28">
        <v>0</v>
      </c>
      <c r="I384" s="30">
        <f>ROUND(G384*H384,P4)</f>
        <v>0</v>
      </c>
      <c r="L384" s="30">
        <v>0</v>
      </c>
      <c r="M384" s="24">
        <f>ROUND(G384*L384,P4)</f>
        <v>0</v>
      </c>
      <c r="N384" s="25" t="s">
        <v>4500</v>
      </c>
      <c r="O384" s="31">
        <f>M384*AA384</f>
        <v>0</v>
      </c>
      <c r="P384" s="1">
        <v>3</v>
      </c>
      <c r="AA384" s="1">
        <f>IF(P384=1,$O$3,IF(P384=2,$O$4,$O$5))</f>
        <v>0</v>
      </c>
    </row>
    <row r="385">
      <c r="A385" s="1" t="s">
        <v>227</v>
      </c>
      <c r="E385" s="27" t="s">
        <v>252</v>
      </c>
    </row>
    <row r="386" ht="39">
      <c r="A386" s="1" t="s">
        <v>229</v>
      </c>
      <c r="E386" s="32" t="s">
        <v>5147</v>
      </c>
    </row>
    <row r="387">
      <c r="A387" s="1" t="s">
        <v>231</v>
      </c>
      <c r="E387" s="27" t="s">
        <v>252</v>
      </c>
    </row>
    <row r="388">
      <c r="A388" s="1" t="s">
        <v>221</v>
      </c>
      <c r="B388" s="1">
        <v>19</v>
      </c>
      <c r="C388" s="26" t="s">
        <v>5186</v>
      </c>
      <c r="D388" t="s">
        <v>252</v>
      </c>
      <c r="E388" s="27" t="s">
        <v>5187</v>
      </c>
      <c r="F388" s="28" t="s">
        <v>4499</v>
      </c>
      <c r="G388" s="29">
        <v>2</v>
      </c>
      <c r="H388" s="28">
        <v>0</v>
      </c>
      <c r="I388" s="30">
        <f>ROUND(G388*H388,P4)</f>
        <v>0</v>
      </c>
      <c r="L388" s="30">
        <v>0</v>
      </c>
      <c r="M388" s="24">
        <f>ROUND(G388*L388,P4)</f>
        <v>0</v>
      </c>
      <c r="N388" s="25" t="s">
        <v>4500</v>
      </c>
      <c r="O388" s="31">
        <f>M388*AA388</f>
        <v>0</v>
      </c>
      <c r="P388" s="1">
        <v>3</v>
      </c>
      <c r="AA388" s="1">
        <f>IF(P388=1,$O$3,IF(P388=2,$O$4,$O$5))</f>
        <v>0</v>
      </c>
    </row>
    <row r="389">
      <c r="A389" s="1" t="s">
        <v>227</v>
      </c>
      <c r="E389" s="27" t="s">
        <v>252</v>
      </c>
    </row>
    <row r="390" ht="39">
      <c r="A390" s="1" t="s">
        <v>229</v>
      </c>
      <c r="E390" s="32" t="s">
        <v>4501</v>
      </c>
    </row>
    <row r="391">
      <c r="A391" s="1" t="s">
        <v>231</v>
      </c>
      <c r="E391" s="27" t="s">
        <v>252</v>
      </c>
    </row>
    <row r="392" ht="25">
      <c r="A392" s="1" t="s">
        <v>221</v>
      </c>
      <c r="B392" s="1">
        <v>20</v>
      </c>
      <c r="C392" s="26" t="s">
        <v>5188</v>
      </c>
      <c r="D392" t="s">
        <v>252</v>
      </c>
      <c r="E392" s="27" t="s">
        <v>5189</v>
      </c>
      <c r="F392" s="28" t="s">
        <v>4499</v>
      </c>
      <c r="G392" s="29">
        <v>2</v>
      </c>
      <c r="H392" s="28">
        <v>0</v>
      </c>
      <c r="I392" s="30">
        <f>ROUND(G392*H392,P4)</f>
        <v>0</v>
      </c>
      <c r="L392" s="30">
        <v>0</v>
      </c>
      <c r="M392" s="24">
        <f>ROUND(G392*L392,P4)</f>
        <v>0</v>
      </c>
      <c r="N392" s="25" t="s">
        <v>4500</v>
      </c>
      <c r="O392" s="31">
        <f>M392*AA392</f>
        <v>0</v>
      </c>
      <c r="P392" s="1">
        <v>3</v>
      </c>
      <c r="AA392" s="1">
        <f>IF(P392=1,$O$3,IF(P392=2,$O$4,$O$5))</f>
        <v>0</v>
      </c>
    </row>
    <row r="393">
      <c r="A393" s="1" t="s">
        <v>227</v>
      </c>
      <c r="E393" s="27" t="s">
        <v>252</v>
      </c>
    </row>
    <row r="394" ht="39">
      <c r="A394" s="1" t="s">
        <v>229</v>
      </c>
      <c r="E394" s="32" t="s">
        <v>4501</v>
      </c>
    </row>
    <row r="395">
      <c r="A395" s="1" t="s">
        <v>231</v>
      </c>
      <c r="E395" s="27" t="s">
        <v>252</v>
      </c>
    </row>
    <row r="396">
      <c r="A396" s="1" t="s">
        <v>221</v>
      </c>
      <c r="B396" s="1">
        <v>21</v>
      </c>
      <c r="C396" s="26" t="s">
        <v>5190</v>
      </c>
      <c r="D396" t="s">
        <v>252</v>
      </c>
      <c r="E396" s="27" t="s">
        <v>5191</v>
      </c>
      <c r="F396" s="28" t="s">
        <v>4499</v>
      </c>
      <c r="G396" s="29">
        <v>2</v>
      </c>
      <c r="H396" s="28">
        <v>0</v>
      </c>
      <c r="I396" s="30">
        <f>ROUND(G396*H396,P4)</f>
        <v>0</v>
      </c>
      <c r="L396" s="30">
        <v>0</v>
      </c>
      <c r="M396" s="24">
        <f>ROUND(G396*L396,P4)</f>
        <v>0</v>
      </c>
      <c r="N396" s="25" t="s">
        <v>4500</v>
      </c>
      <c r="O396" s="31">
        <f>M396*AA396</f>
        <v>0</v>
      </c>
      <c r="P396" s="1">
        <v>3</v>
      </c>
      <c r="AA396" s="1">
        <f>IF(P396=1,$O$3,IF(P396=2,$O$4,$O$5))</f>
        <v>0</v>
      </c>
    </row>
    <row r="397">
      <c r="A397" s="1" t="s">
        <v>227</v>
      </c>
      <c r="E397" s="27" t="s">
        <v>252</v>
      </c>
    </row>
    <row r="398" ht="39">
      <c r="A398" s="1" t="s">
        <v>229</v>
      </c>
      <c r="E398" s="32" t="s">
        <v>4501</v>
      </c>
    </row>
    <row r="399">
      <c r="A399" s="1" t="s">
        <v>231</v>
      </c>
      <c r="E399" s="27" t="s">
        <v>252</v>
      </c>
    </row>
    <row r="400" ht="25">
      <c r="A400" s="1" t="s">
        <v>221</v>
      </c>
      <c r="B400" s="1">
        <v>22</v>
      </c>
      <c r="C400" s="26" t="s">
        <v>5192</v>
      </c>
      <c r="D400" t="s">
        <v>252</v>
      </c>
      <c r="E400" s="27" t="s">
        <v>5193</v>
      </c>
      <c r="F400" s="28" t="s">
        <v>4499</v>
      </c>
      <c r="G400" s="29">
        <v>2</v>
      </c>
      <c r="H400" s="28">
        <v>0</v>
      </c>
      <c r="I400" s="30">
        <f>ROUND(G400*H400,P4)</f>
        <v>0</v>
      </c>
      <c r="L400" s="30">
        <v>0</v>
      </c>
      <c r="M400" s="24">
        <f>ROUND(G400*L400,P4)</f>
        <v>0</v>
      </c>
      <c r="N400" s="25" t="s">
        <v>4500</v>
      </c>
      <c r="O400" s="31">
        <f>M400*AA400</f>
        <v>0</v>
      </c>
      <c r="P400" s="1">
        <v>3</v>
      </c>
      <c r="AA400" s="1">
        <f>IF(P400=1,$O$3,IF(P400=2,$O$4,$O$5))</f>
        <v>0</v>
      </c>
    </row>
    <row r="401">
      <c r="A401" s="1" t="s">
        <v>227</v>
      </c>
      <c r="E401" s="27" t="s">
        <v>252</v>
      </c>
    </row>
    <row r="402" ht="39">
      <c r="A402" s="1" t="s">
        <v>229</v>
      </c>
      <c r="E402" s="32" t="s">
        <v>4501</v>
      </c>
    </row>
    <row r="403">
      <c r="A403" s="1" t="s">
        <v>231</v>
      </c>
      <c r="E403" s="27" t="s">
        <v>252</v>
      </c>
    </row>
    <row r="404" ht="25">
      <c r="A404" s="1" t="s">
        <v>221</v>
      </c>
      <c r="B404" s="1">
        <v>23</v>
      </c>
      <c r="C404" s="26" t="s">
        <v>5194</v>
      </c>
      <c r="D404" t="s">
        <v>252</v>
      </c>
      <c r="E404" s="27" t="s">
        <v>5195</v>
      </c>
      <c r="F404" s="28" t="s">
        <v>4598</v>
      </c>
      <c r="G404" s="29">
        <v>28</v>
      </c>
      <c r="H404" s="28">
        <v>0</v>
      </c>
      <c r="I404" s="30">
        <f>ROUND(G404*H404,P4)</f>
        <v>0</v>
      </c>
      <c r="L404" s="30">
        <v>0</v>
      </c>
      <c r="M404" s="24">
        <f>ROUND(G404*L404,P4)</f>
        <v>0</v>
      </c>
      <c r="N404" s="25" t="s">
        <v>4500</v>
      </c>
      <c r="O404" s="31">
        <f>M404*AA404</f>
        <v>0</v>
      </c>
      <c r="P404" s="1">
        <v>3</v>
      </c>
      <c r="AA404" s="1">
        <f>IF(P404=1,$O$3,IF(P404=2,$O$4,$O$5))</f>
        <v>0</v>
      </c>
    </row>
    <row r="405">
      <c r="A405" s="1" t="s">
        <v>227</v>
      </c>
      <c r="E405" s="27" t="s">
        <v>252</v>
      </c>
    </row>
    <row r="406" ht="39">
      <c r="A406" s="1" t="s">
        <v>229</v>
      </c>
      <c r="E406" s="32" t="s">
        <v>5196</v>
      </c>
    </row>
    <row r="407">
      <c r="A407" s="1" t="s">
        <v>231</v>
      </c>
      <c r="E407" s="27" t="s">
        <v>252</v>
      </c>
    </row>
    <row r="408" ht="25">
      <c r="A408" s="1" t="s">
        <v>221</v>
      </c>
      <c r="B408" s="1">
        <v>24</v>
      </c>
      <c r="C408" s="26" t="s">
        <v>5197</v>
      </c>
      <c r="D408" t="s">
        <v>252</v>
      </c>
      <c r="E408" s="27" t="s">
        <v>5198</v>
      </c>
      <c r="F408" s="28" t="s">
        <v>4598</v>
      </c>
      <c r="G408" s="29">
        <v>28</v>
      </c>
      <c r="H408" s="28">
        <v>0</v>
      </c>
      <c r="I408" s="30">
        <f>ROUND(G408*H408,P4)</f>
        <v>0</v>
      </c>
      <c r="L408" s="30">
        <v>0</v>
      </c>
      <c r="M408" s="24">
        <f>ROUND(G408*L408,P4)</f>
        <v>0</v>
      </c>
      <c r="N408" s="25" t="s">
        <v>4500</v>
      </c>
      <c r="O408" s="31">
        <f>M408*AA408</f>
        <v>0</v>
      </c>
      <c r="P408" s="1">
        <v>3</v>
      </c>
      <c r="AA408" s="1">
        <f>IF(P408=1,$O$3,IF(P408=2,$O$4,$O$5))</f>
        <v>0</v>
      </c>
    </row>
    <row r="409">
      <c r="A409" s="1" t="s">
        <v>227</v>
      </c>
      <c r="E409" s="27" t="s">
        <v>252</v>
      </c>
    </row>
    <row r="410" ht="39">
      <c r="A410" s="1" t="s">
        <v>229</v>
      </c>
      <c r="E410" s="32" t="s">
        <v>5196</v>
      </c>
    </row>
    <row r="411">
      <c r="A411" s="1" t="s">
        <v>231</v>
      </c>
      <c r="E411" s="27" t="s">
        <v>252</v>
      </c>
    </row>
    <row r="412" ht="25">
      <c r="A412" s="1" t="s">
        <v>221</v>
      </c>
      <c r="B412" s="1">
        <v>25</v>
      </c>
      <c r="C412" s="26" t="s">
        <v>5199</v>
      </c>
      <c r="D412" t="s">
        <v>252</v>
      </c>
      <c r="E412" s="27" t="s">
        <v>5200</v>
      </c>
      <c r="F412" s="28" t="s">
        <v>5201</v>
      </c>
      <c r="G412" s="29">
        <v>179.88999999999999</v>
      </c>
      <c r="H412" s="28">
        <v>0</v>
      </c>
      <c r="I412" s="30">
        <f>ROUND(G412*H412,P4)</f>
        <v>0</v>
      </c>
      <c r="L412" s="30">
        <v>0</v>
      </c>
      <c r="M412" s="24">
        <f>ROUND(G412*L412,P4)</f>
        <v>0</v>
      </c>
      <c r="N412" s="25" t="s">
        <v>4500</v>
      </c>
      <c r="O412" s="31">
        <f>M412*AA412</f>
        <v>0</v>
      </c>
      <c r="P412" s="1">
        <v>3</v>
      </c>
      <c r="AA412" s="1">
        <f>IF(P412=1,$O$3,IF(P412=2,$O$4,$O$5))</f>
        <v>0</v>
      </c>
    </row>
    <row r="413">
      <c r="A413" s="1" t="s">
        <v>227</v>
      </c>
      <c r="E413" s="27" t="s">
        <v>252</v>
      </c>
    </row>
    <row r="414" ht="39">
      <c r="A414" s="1" t="s">
        <v>229</v>
      </c>
      <c r="E414" s="32" t="s">
        <v>5202</v>
      </c>
    </row>
    <row r="415">
      <c r="A415" s="1" t="s">
        <v>231</v>
      </c>
      <c r="E415" s="27" t="s">
        <v>252</v>
      </c>
    </row>
    <row r="416" ht="13">
      <c r="A416" s="1" t="s">
        <v>218</v>
      </c>
      <c r="C416" s="22" t="s">
        <v>5203</v>
      </c>
      <c r="E416" s="23" t="s">
        <v>5204</v>
      </c>
      <c r="L416" s="24">
        <f>SUMIFS(L417:L516,A417:A516,"P")</f>
        <v>0</v>
      </c>
      <c r="M416" s="24">
        <f>SUMIFS(M417:M516,A417:A516,"P")</f>
        <v>0</v>
      </c>
      <c r="N416" s="25"/>
    </row>
    <row r="417" ht="25">
      <c r="A417" s="1" t="s">
        <v>221</v>
      </c>
      <c r="B417" s="1">
        <v>26</v>
      </c>
      <c r="C417" s="26" t="s">
        <v>5205</v>
      </c>
      <c r="D417" t="s">
        <v>252</v>
      </c>
      <c r="E417" s="27" t="s">
        <v>5206</v>
      </c>
      <c r="F417" s="28" t="s">
        <v>5173</v>
      </c>
      <c r="G417" s="29">
        <v>1</v>
      </c>
      <c r="H417" s="28">
        <v>0</v>
      </c>
      <c r="I417" s="30">
        <f>ROUND(G417*H417,P4)</f>
        <v>0</v>
      </c>
      <c r="L417" s="30">
        <v>0</v>
      </c>
      <c r="M417" s="24">
        <f>ROUND(G417*L417,P4)</f>
        <v>0</v>
      </c>
      <c r="N417" s="25" t="s">
        <v>4500</v>
      </c>
      <c r="O417" s="31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227</v>
      </c>
      <c r="E418" s="27" t="s">
        <v>252</v>
      </c>
    </row>
    <row r="419" ht="39">
      <c r="A419" s="1" t="s">
        <v>229</v>
      </c>
      <c r="E419" s="32" t="s">
        <v>4874</v>
      </c>
    </row>
    <row r="420">
      <c r="A420" s="1" t="s">
        <v>231</v>
      </c>
      <c r="E420" s="27" t="s">
        <v>252</v>
      </c>
    </row>
    <row r="421">
      <c r="A421" s="1" t="s">
        <v>221</v>
      </c>
      <c r="B421" s="1">
        <v>27</v>
      </c>
      <c r="C421" s="26" t="s">
        <v>5207</v>
      </c>
      <c r="D421" t="s">
        <v>252</v>
      </c>
      <c r="E421" s="27" t="s">
        <v>5208</v>
      </c>
      <c r="F421" s="28" t="s">
        <v>4499</v>
      </c>
      <c r="G421" s="29">
        <v>1</v>
      </c>
      <c r="H421" s="28">
        <v>0</v>
      </c>
      <c r="I421" s="30">
        <f>ROUND(G421*H421,P4)</f>
        <v>0</v>
      </c>
      <c r="L421" s="30">
        <v>0</v>
      </c>
      <c r="M421" s="24">
        <f>ROUND(G421*L421,P4)</f>
        <v>0</v>
      </c>
      <c r="N421" s="25" t="s">
        <v>4500</v>
      </c>
      <c r="O421" s="31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227</v>
      </c>
      <c r="E422" s="27" t="s">
        <v>252</v>
      </c>
    </row>
    <row r="423" ht="39">
      <c r="A423" s="1" t="s">
        <v>229</v>
      </c>
      <c r="E423" s="32" t="s">
        <v>4874</v>
      </c>
    </row>
    <row r="424">
      <c r="A424" s="1" t="s">
        <v>231</v>
      </c>
      <c r="E424" s="27" t="s">
        <v>252</v>
      </c>
    </row>
    <row r="425" ht="25">
      <c r="A425" s="1" t="s">
        <v>221</v>
      </c>
      <c r="B425" s="1">
        <v>28</v>
      </c>
      <c r="C425" s="26" t="s">
        <v>5209</v>
      </c>
      <c r="D425" t="s">
        <v>252</v>
      </c>
      <c r="E425" s="27" t="s">
        <v>5210</v>
      </c>
      <c r="F425" s="28" t="s">
        <v>5173</v>
      </c>
      <c r="G425" s="29">
        <v>1</v>
      </c>
      <c r="H425" s="28">
        <v>0</v>
      </c>
      <c r="I425" s="30">
        <f>ROUND(G425*H425,P4)</f>
        <v>0</v>
      </c>
      <c r="L425" s="30">
        <v>0</v>
      </c>
      <c r="M425" s="24">
        <f>ROUND(G425*L425,P4)</f>
        <v>0</v>
      </c>
      <c r="N425" s="25" t="s">
        <v>4500</v>
      </c>
      <c r="O425" s="31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227</v>
      </c>
      <c r="E426" s="27" t="s">
        <v>252</v>
      </c>
    </row>
    <row r="427" ht="39">
      <c r="A427" s="1" t="s">
        <v>229</v>
      </c>
      <c r="E427" s="32" t="s">
        <v>4874</v>
      </c>
    </row>
    <row r="428">
      <c r="A428" s="1" t="s">
        <v>231</v>
      </c>
      <c r="E428" s="27" t="s">
        <v>252</v>
      </c>
    </row>
    <row r="429">
      <c r="A429" s="1" t="s">
        <v>221</v>
      </c>
      <c r="B429" s="1">
        <v>29</v>
      </c>
      <c r="C429" s="26" t="s">
        <v>5211</v>
      </c>
      <c r="D429" t="s">
        <v>252</v>
      </c>
      <c r="E429" s="27" t="s">
        <v>5212</v>
      </c>
      <c r="F429" s="28" t="s">
        <v>5173</v>
      </c>
      <c r="G429" s="29">
        <v>1</v>
      </c>
      <c r="H429" s="28">
        <v>0</v>
      </c>
      <c r="I429" s="30">
        <f>ROUND(G429*H429,P4)</f>
        <v>0</v>
      </c>
      <c r="L429" s="30">
        <v>0</v>
      </c>
      <c r="M429" s="24">
        <f>ROUND(G429*L429,P4)</f>
        <v>0</v>
      </c>
      <c r="N429" s="25" t="s">
        <v>4500</v>
      </c>
      <c r="O429" s="31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227</v>
      </c>
      <c r="E430" s="27" t="s">
        <v>252</v>
      </c>
    </row>
    <row r="431" ht="39">
      <c r="A431" s="1" t="s">
        <v>229</v>
      </c>
      <c r="E431" s="32" t="s">
        <v>4874</v>
      </c>
    </row>
    <row r="432">
      <c r="A432" s="1" t="s">
        <v>231</v>
      </c>
      <c r="E432" s="27" t="s">
        <v>252</v>
      </c>
    </row>
    <row r="433">
      <c r="A433" s="1" t="s">
        <v>221</v>
      </c>
      <c r="B433" s="1">
        <v>30</v>
      </c>
      <c r="C433" s="26" t="s">
        <v>5213</v>
      </c>
      <c r="D433" t="s">
        <v>252</v>
      </c>
      <c r="E433" s="27" t="s">
        <v>5214</v>
      </c>
      <c r="F433" s="28" t="s">
        <v>5173</v>
      </c>
      <c r="G433" s="29">
        <v>1</v>
      </c>
      <c r="H433" s="28">
        <v>0</v>
      </c>
      <c r="I433" s="30">
        <f>ROUND(G433*H433,P4)</f>
        <v>0</v>
      </c>
      <c r="L433" s="30">
        <v>0</v>
      </c>
      <c r="M433" s="24">
        <f>ROUND(G433*L433,P4)</f>
        <v>0</v>
      </c>
      <c r="N433" s="25" t="s">
        <v>4500</v>
      </c>
      <c r="O433" s="31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227</v>
      </c>
      <c r="E434" s="27" t="s">
        <v>252</v>
      </c>
    </row>
    <row r="435" ht="39">
      <c r="A435" s="1" t="s">
        <v>229</v>
      </c>
      <c r="E435" s="32" t="s">
        <v>4874</v>
      </c>
    </row>
    <row r="436">
      <c r="A436" s="1" t="s">
        <v>231</v>
      </c>
      <c r="E436" s="27" t="s">
        <v>252</v>
      </c>
    </row>
    <row r="437">
      <c r="A437" s="1" t="s">
        <v>221</v>
      </c>
      <c r="B437" s="1">
        <v>31</v>
      </c>
      <c r="C437" s="26" t="s">
        <v>5215</v>
      </c>
      <c r="D437" t="s">
        <v>252</v>
      </c>
      <c r="E437" s="27" t="s">
        <v>5216</v>
      </c>
      <c r="F437" s="28" t="s">
        <v>5173</v>
      </c>
      <c r="G437" s="29">
        <v>1</v>
      </c>
      <c r="H437" s="28">
        <v>0</v>
      </c>
      <c r="I437" s="30">
        <f>ROUND(G437*H437,P4)</f>
        <v>0</v>
      </c>
      <c r="L437" s="30">
        <v>0</v>
      </c>
      <c r="M437" s="24">
        <f>ROUND(G437*L437,P4)</f>
        <v>0</v>
      </c>
      <c r="N437" s="25" t="s">
        <v>4500</v>
      </c>
      <c r="O437" s="31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227</v>
      </c>
      <c r="E438" s="27" t="s">
        <v>252</v>
      </c>
    </row>
    <row r="439" ht="39">
      <c r="A439" s="1" t="s">
        <v>229</v>
      </c>
      <c r="E439" s="32" t="s">
        <v>4874</v>
      </c>
    </row>
    <row r="440">
      <c r="A440" s="1" t="s">
        <v>231</v>
      </c>
      <c r="E440" s="27" t="s">
        <v>252</v>
      </c>
    </row>
    <row r="441" ht="25">
      <c r="A441" s="1" t="s">
        <v>221</v>
      </c>
      <c r="B441" s="1">
        <v>32</v>
      </c>
      <c r="C441" s="26" t="s">
        <v>5217</v>
      </c>
      <c r="D441" t="s">
        <v>252</v>
      </c>
      <c r="E441" s="27" t="s">
        <v>5218</v>
      </c>
      <c r="F441" s="28" t="s">
        <v>5173</v>
      </c>
      <c r="G441" s="29">
        <v>1</v>
      </c>
      <c r="H441" s="28">
        <v>0</v>
      </c>
      <c r="I441" s="30">
        <f>ROUND(G441*H441,P4)</f>
        <v>0</v>
      </c>
      <c r="L441" s="30">
        <v>0</v>
      </c>
      <c r="M441" s="24">
        <f>ROUND(G441*L441,P4)</f>
        <v>0</v>
      </c>
      <c r="N441" s="25" t="s">
        <v>4500</v>
      </c>
      <c r="O441" s="31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227</v>
      </c>
      <c r="E442" s="27" t="s">
        <v>252</v>
      </c>
    </row>
    <row r="443" ht="39">
      <c r="A443" s="1" t="s">
        <v>229</v>
      </c>
      <c r="E443" s="32" t="s">
        <v>4874</v>
      </c>
    </row>
    <row r="444">
      <c r="A444" s="1" t="s">
        <v>231</v>
      </c>
      <c r="E444" s="27" t="s">
        <v>252</v>
      </c>
    </row>
    <row r="445">
      <c r="A445" s="1" t="s">
        <v>221</v>
      </c>
      <c r="B445" s="1">
        <v>33</v>
      </c>
      <c r="C445" s="26" t="s">
        <v>5219</v>
      </c>
      <c r="D445" t="s">
        <v>252</v>
      </c>
      <c r="E445" s="27" t="s">
        <v>5220</v>
      </c>
      <c r="F445" s="28" t="s">
        <v>5173</v>
      </c>
      <c r="G445" s="29">
        <v>1</v>
      </c>
      <c r="H445" s="28">
        <v>0</v>
      </c>
      <c r="I445" s="30">
        <f>ROUND(G445*H445,P4)</f>
        <v>0</v>
      </c>
      <c r="L445" s="30">
        <v>0</v>
      </c>
      <c r="M445" s="24">
        <f>ROUND(G445*L445,P4)</f>
        <v>0</v>
      </c>
      <c r="N445" s="25" t="s">
        <v>4500</v>
      </c>
      <c r="O445" s="31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227</v>
      </c>
      <c r="E446" s="27" t="s">
        <v>252</v>
      </c>
    </row>
    <row r="447" ht="39">
      <c r="A447" s="1" t="s">
        <v>229</v>
      </c>
      <c r="E447" s="32" t="s">
        <v>4874</v>
      </c>
    </row>
    <row r="448">
      <c r="A448" s="1" t="s">
        <v>231</v>
      </c>
      <c r="E448" s="27" t="s">
        <v>252</v>
      </c>
    </row>
    <row r="449" ht="25">
      <c r="A449" s="1" t="s">
        <v>221</v>
      </c>
      <c r="B449" s="1">
        <v>34</v>
      </c>
      <c r="C449" s="26" t="s">
        <v>5221</v>
      </c>
      <c r="D449" t="s">
        <v>252</v>
      </c>
      <c r="E449" s="27" t="s">
        <v>5222</v>
      </c>
      <c r="F449" s="28" t="s">
        <v>5173</v>
      </c>
      <c r="G449" s="29">
        <v>1</v>
      </c>
      <c r="H449" s="28">
        <v>0</v>
      </c>
      <c r="I449" s="30">
        <f>ROUND(G449*H449,P4)</f>
        <v>0</v>
      </c>
      <c r="L449" s="30">
        <v>0</v>
      </c>
      <c r="M449" s="24">
        <f>ROUND(G449*L449,P4)</f>
        <v>0</v>
      </c>
      <c r="N449" s="25" t="s">
        <v>4500</v>
      </c>
      <c r="O449" s="31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227</v>
      </c>
      <c r="E450" s="27" t="s">
        <v>252</v>
      </c>
    </row>
    <row r="451" ht="39">
      <c r="A451" s="1" t="s">
        <v>229</v>
      </c>
      <c r="E451" s="32" t="s">
        <v>4874</v>
      </c>
    </row>
    <row r="452">
      <c r="A452" s="1" t="s">
        <v>231</v>
      </c>
      <c r="E452" s="27" t="s">
        <v>252</v>
      </c>
    </row>
    <row r="453">
      <c r="A453" s="1" t="s">
        <v>221</v>
      </c>
      <c r="B453" s="1">
        <v>35</v>
      </c>
      <c r="C453" s="26" t="s">
        <v>5223</v>
      </c>
      <c r="D453" t="s">
        <v>252</v>
      </c>
      <c r="E453" s="27" t="s">
        <v>5224</v>
      </c>
      <c r="F453" s="28" t="s">
        <v>5173</v>
      </c>
      <c r="G453" s="29">
        <v>1</v>
      </c>
      <c r="H453" s="28">
        <v>0</v>
      </c>
      <c r="I453" s="30">
        <f>ROUND(G453*H453,P4)</f>
        <v>0</v>
      </c>
      <c r="L453" s="30">
        <v>0</v>
      </c>
      <c r="M453" s="24">
        <f>ROUND(G453*L453,P4)</f>
        <v>0</v>
      </c>
      <c r="N453" s="25" t="s">
        <v>4500</v>
      </c>
      <c r="O453" s="31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227</v>
      </c>
      <c r="E454" s="27" t="s">
        <v>252</v>
      </c>
    </row>
    <row r="455" ht="39">
      <c r="A455" s="1" t="s">
        <v>229</v>
      </c>
      <c r="E455" s="32" t="s">
        <v>4874</v>
      </c>
    </row>
    <row r="456">
      <c r="A456" s="1" t="s">
        <v>231</v>
      </c>
      <c r="E456" s="27" t="s">
        <v>252</v>
      </c>
    </row>
    <row r="457">
      <c r="A457" s="1" t="s">
        <v>221</v>
      </c>
      <c r="B457" s="1">
        <v>36</v>
      </c>
      <c r="C457" s="26" t="s">
        <v>5225</v>
      </c>
      <c r="D457" t="s">
        <v>252</v>
      </c>
      <c r="E457" s="27" t="s">
        <v>5226</v>
      </c>
      <c r="F457" s="28" t="s">
        <v>5173</v>
      </c>
      <c r="G457" s="29">
        <v>5</v>
      </c>
      <c r="H457" s="28">
        <v>0</v>
      </c>
      <c r="I457" s="30">
        <f>ROUND(G457*H457,P4)</f>
        <v>0</v>
      </c>
      <c r="L457" s="30">
        <v>0</v>
      </c>
      <c r="M457" s="24">
        <f>ROUND(G457*L457,P4)</f>
        <v>0</v>
      </c>
      <c r="N457" s="25" t="s">
        <v>4500</v>
      </c>
      <c r="O457" s="31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227</v>
      </c>
      <c r="E458" s="27" t="s">
        <v>252</v>
      </c>
    </row>
    <row r="459" ht="39">
      <c r="A459" s="1" t="s">
        <v>229</v>
      </c>
      <c r="E459" s="32" t="s">
        <v>4858</v>
      </c>
    </row>
    <row r="460">
      <c r="A460" s="1" t="s">
        <v>231</v>
      </c>
      <c r="E460" s="27" t="s">
        <v>252</v>
      </c>
    </row>
    <row r="461">
      <c r="A461" s="1" t="s">
        <v>221</v>
      </c>
      <c r="B461" s="1">
        <v>37</v>
      </c>
      <c r="C461" s="26" t="s">
        <v>5227</v>
      </c>
      <c r="D461" t="s">
        <v>252</v>
      </c>
      <c r="E461" s="27" t="s">
        <v>5228</v>
      </c>
      <c r="F461" s="28" t="s">
        <v>5173</v>
      </c>
      <c r="G461" s="29">
        <v>5</v>
      </c>
      <c r="H461" s="28">
        <v>0</v>
      </c>
      <c r="I461" s="30">
        <f>ROUND(G461*H461,P4)</f>
        <v>0</v>
      </c>
      <c r="L461" s="30">
        <v>0</v>
      </c>
      <c r="M461" s="24">
        <f>ROUND(G461*L461,P4)</f>
        <v>0</v>
      </c>
      <c r="N461" s="25" t="s">
        <v>4500</v>
      </c>
      <c r="O461" s="31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227</v>
      </c>
      <c r="E462" s="27" t="s">
        <v>252</v>
      </c>
    </row>
    <row r="463" ht="39">
      <c r="A463" s="1" t="s">
        <v>229</v>
      </c>
      <c r="E463" s="32" t="s">
        <v>4858</v>
      </c>
    </row>
    <row r="464">
      <c r="A464" s="1" t="s">
        <v>231</v>
      </c>
      <c r="E464" s="27" t="s">
        <v>252</v>
      </c>
    </row>
    <row r="465">
      <c r="A465" s="1" t="s">
        <v>221</v>
      </c>
      <c r="B465" s="1">
        <v>38</v>
      </c>
      <c r="C465" s="26" t="s">
        <v>5229</v>
      </c>
      <c r="D465" t="s">
        <v>252</v>
      </c>
      <c r="E465" s="27" t="s">
        <v>5230</v>
      </c>
      <c r="F465" s="28" t="s">
        <v>5173</v>
      </c>
      <c r="G465" s="29">
        <v>1</v>
      </c>
      <c r="H465" s="28">
        <v>0</v>
      </c>
      <c r="I465" s="30">
        <f>ROUND(G465*H465,P4)</f>
        <v>0</v>
      </c>
      <c r="L465" s="30">
        <v>0</v>
      </c>
      <c r="M465" s="24">
        <f>ROUND(G465*L465,P4)</f>
        <v>0</v>
      </c>
      <c r="N465" s="25" t="s">
        <v>4500</v>
      </c>
      <c r="O465" s="31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227</v>
      </c>
      <c r="E466" s="27" t="s">
        <v>252</v>
      </c>
    </row>
    <row r="467" ht="39">
      <c r="A467" s="1" t="s">
        <v>229</v>
      </c>
      <c r="E467" s="32" t="s">
        <v>4874</v>
      </c>
    </row>
    <row r="468">
      <c r="A468" s="1" t="s">
        <v>231</v>
      </c>
      <c r="E468" s="27" t="s">
        <v>252</v>
      </c>
    </row>
    <row r="469">
      <c r="A469" s="1" t="s">
        <v>221</v>
      </c>
      <c r="B469" s="1">
        <v>39</v>
      </c>
      <c r="C469" s="26" t="s">
        <v>5231</v>
      </c>
      <c r="D469" t="s">
        <v>252</v>
      </c>
      <c r="E469" s="27" t="s">
        <v>5232</v>
      </c>
      <c r="F469" s="28" t="s">
        <v>5173</v>
      </c>
      <c r="G469" s="29">
        <v>1</v>
      </c>
      <c r="H469" s="28">
        <v>0</v>
      </c>
      <c r="I469" s="30">
        <f>ROUND(G469*H469,P4)</f>
        <v>0</v>
      </c>
      <c r="L469" s="30">
        <v>0</v>
      </c>
      <c r="M469" s="24">
        <f>ROUND(G469*L469,P4)</f>
        <v>0</v>
      </c>
      <c r="N469" s="25" t="s">
        <v>4500</v>
      </c>
      <c r="O469" s="31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227</v>
      </c>
      <c r="E470" s="27" t="s">
        <v>252</v>
      </c>
    </row>
    <row r="471" ht="39">
      <c r="A471" s="1" t="s">
        <v>229</v>
      </c>
      <c r="E471" s="32" t="s">
        <v>4874</v>
      </c>
    </row>
    <row r="472">
      <c r="A472" s="1" t="s">
        <v>231</v>
      </c>
      <c r="E472" s="27" t="s">
        <v>252</v>
      </c>
    </row>
    <row r="473">
      <c r="A473" s="1" t="s">
        <v>221</v>
      </c>
      <c r="B473" s="1">
        <v>40</v>
      </c>
      <c r="C473" s="26" t="s">
        <v>5233</v>
      </c>
      <c r="D473" t="s">
        <v>252</v>
      </c>
      <c r="E473" s="27" t="s">
        <v>5234</v>
      </c>
      <c r="F473" s="28" t="s">
        <v>4499</v>
      </c>
      <c r="G473" s="29">
        <v>1</v>
      </c>
      <c r="H473" s="28">
        <v>0</v>
      </c>
      <c r="I473" s="30">
        <f>ROUND(G473*H473,P4)</f>
        <v>0</v>
      </c>
      <c r="L473" s="30">
        <v>0</v>
      </c>
      <c r="M473" s="24">
        <f>ROUND(G473*L473,P4)</f>
        <v>0</v>
      </c>
      <c r="N473" s="25" t="s">
        <v>4500</v>
      </c>
      <c r="O473" s="31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227</v>
      </c>
      <c r="E474" s="27" t="s">
        <v>252</v>
      </c>
    </row>
    <row r="475" ht="39">
      <c r="A475" s="1" t="s">
        <v>229</v>
      </c>
      <c r="E475" s="32" t="s">
        <v>4874</v>
      </c>
    </row>
    <row r="476">
      <c r="A476" s="1" t="s">
        <v>231</v>
      </c>
      <c r="E476" s="27" t="s">
        <v>252</v>
      </c>
    </row>
    <row r="477">
      <c r="A477" s="1" t="s">
        <v>221</v>
      </c>
      <c r="B477" s="1">
        <v>41</v>
      </c>
      <c r="C477" s="26" t="s">
        <v>5235</v>
      </c>
      <c r="D477" t="s">
        <v>252</v>
      </c>
      <c r="E477" s="27" t="s">
        <v>5236</v>
      </c>
      <c r="F477" s="28" t="s">
        <v>4499</v>
      </c>
      <c r="G477" s="29">
        <v>1</v>
      </c>
      <c r="H477" s="28">
        <v>0</v>
      </c>
      <c r="I477" s="30">
        <f>ROUND(G477*H477,P4)</f>
        <v>0</v>
      </c>
      <c r="L477" s="30">
        <v>0</v>
      </c>
      <c r="M477" s="24">
        <f>ROUND(G477*L477,P4)</f>
        <v>0</v>
      </c>
      <c r="N477" s="25" t="s">
        <v>4500</v>
      </c>
      <c r="O477" s="31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227</v>
      </c>
      <c r="E478" s="27" t="s">
        <v>252</v>
      </c>
    </row>
    <row r="479" ht="39">
      <c r="A479" s="1" t="s">
        <v>229</v>
      </c>
      <c r="E479" s="32" t="s">
        <v>4874</v>
      </c>
    </row>
    <row r="480">
      <c r="A480" s="1" t="s">
        <v>231</v>
      </c>
      <c r="E480" s="27" t="s">
        <v>252</v>
      </c>
    </row>
    <row r="481">
      <c r="A481" s="1" t="s">
        <v>221</v>
      </c>
      <c r="B481" s="1">
        <v>42</v>
      </c>
      <c r="C481" s="26" t="s">
        <v>5237</v>
      </c>
      <c r="D481" t="s">
        <v>252</v>
      </c>
      <c r="E481" s="27" t="s">
        <v>5238</v>
      </c>
      <c r="F481" s="28" t="s">
        <v>5173</v>
      </c>
      <c r="G481" s="29">
        <v>1</v>
      </c>
      <c r="H481" s="28">
        <v>0</v>
      </c>
      <c r="I481" s="30">
        <f>ROUND(G481*H481,P4)</f>
        <v>0</v>
      </c>
      <c r="L481" s="30">
        <v>0</v>
      </c>
      <c r="M481" s="24">
        <f>ROUND(G481*L481,P4)</f>
        <v>0</v>
      </c>
      <c r="N481" s="25" t="s">
        <v>4500</v>
      </c>
      <c r="O481" s="31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227</v>
      </c>
      <c r="E482" s="27" t="s">
        <v>252</v>
      </c>
    </row>
    <row r="483" ht="39">
      <c r="A483" s="1" t="s">
        <v>229</v>
      </c>
      <c r="E483" s="32" t="s">
        <v>4874</v>
      </c>
    </row>
    <row r="484">
      <c r="A484" s="1" t="s">
        <v>231</v>
      </c>
      <c r="E484" s="27" t="s">
        <v>252</v>
      </c>
    </row>
    <row r="485">
      <c r="A485" s="1" t="s">
        <v>221</v>
      </c>
      <c r="B485" s="1">
        <v>43</v>
      </c>
      <c r="C485" s="26" t="s">
        <v>5239</v>
      </c>
      <c r="D485" t="s">
        <v>252</v>
      </c>
      <c r="E485" s="27" t="s">
        <v>5240</v>
      </c>
      <c r="F485" s="28" t="s">
        <v>4499</v>
      </c>
      <c r="G485" s="29">
        <v>1</v>
      </c>
      <c r="H485" s="28">
        <v>0</v>
      </c>
      <c r="I485" s="30">
        <f>ROUND(G485*H485,P4)</f>
        <v>0</v>
      </c>
      <c r="L485" s="30">
        <v>0</v>
      </c>
      <c r="M485" s="24">
        <f>ROUND(G485*L485,P4)</f>
        <v>0</v>
      </c>
      <c r="N485" s="25" t="s">
        <v>226</v>
      </c>
      <c r="O485" s="31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227</v>
      </c>
      <c r="E486" s="27" t="s">
        <v>252</v>
      </c>
    </row>
    <row r="487" ht="39">
      <c r="A487" s="1" t="s">
        <v>229</v>
      </c>
      <c r="E487" s="32" t="s">
        <v>4874</v>
      </c>
    </row>
    <row r="488">
      <c r="A488" s="1" t="s">
        <v>231</v>
      </c>
      <c r="E488" s="27" t="s">
        <v>252</v>
      </c>
    </row>
    <row r="489">
      <c r="A489" s="1" t="s">
        <v>221</v>
      </c>
      <c r="B489" s="1">
        <v>44</v>
      </c>
      <c r="C489" s="26" t="s">
        <v>5241</v>
      </c>
      <c r="D489" t="s">
        <v>252</v>
      </c>
      <c r="E489" s="27" t="s">
        <v>5242</v>
      </c>
      <c r="F489" s="28" t="s">
        <v>4499</v>
      </c>
      <c r="G489" s="29">
        <v>1</v>
      </c>
      <c r="H489" s="28">
        <v>0</v>
      </c>
      <c r="I489" s="30">
        <f>ROUND(G489*H489,P4)</f>
        <v>0</v>
      </c>
      <c r="L489" s="30">
        <v>0</v>
      </c>
      <c r="M489" s="24">
        <f>ROUND(G489*L489,P4)</f>
        <v>0</v>
      </c>
      <c r="N489" s="25" t="s">
        <v>4500</v>
      </c>
      <c r="O489" s="31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227</v>
      </c>
      <c r="E490" s="27" t="s">
        <v>252</v>
      </c>
    </row>
    <row r="491" ht="39">
      <c r="A491" s="1" t="s">
        <v>229</v>
      </c>
      <c r="E491" s="32" t="s">
        <v>4874</v>
      </c>
    </row>
    <row r="492">
      <c r="A492" s="1" t="s">
        <v>231</v>
      </c>
      <c r="E492" s="27" t="s">
        <v>252</v>
      </c>
    </row>
    <row r="493">
      <c r="A493" s="1" t="s">
        <v>221</v>
      </c>
      <c r="B493" s="1">
        <v>45</v>
      </c>
      <c r="C493" s="26" t="s">
        <v>5243</v>
      </c>
      <c r="D493" t="s">
        <v>252</v>
      </c>
      <c r="E493" s="27" t="s">
        <v>5244</v>
      </c>
      <c r="F493" s="28" t="s">
        <v>4499</v>
      </c>
      <c r="G493" s="29">
        <v>1</v>
      </c>
      <c r="H493" s="28">
        <v>0</v>
      </c>
      <c r="I493" s="30">
        <f>ROUND(G493*H493,P4)</f>
        <v>0</v>
      </c>
      <c r="L493" s="30">
        <v>0</v>
      </c>
      <c r="M493" s="24">
        <f>ROUND(G493*L493,P4)</f>
        <v>0</v>
      </c>
      <c r="N493" s="25" t="s">
        <v>4500</v>
      </c>
      <c r="O493" s="31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227</v>
      </c>
      <c r="E494" s="27" t="s">
        <v>252</v>
      </c>
    </row>
    <row r="495" ht="39">
      <c r="A495" s="1" t="s">
        <v>229</v>
      </c>
      <c r="E495" s="32" t="s">
        <v>4874</v>
      </c>
    </row>
    <row r="496">
      <c r="A496" s="1" t="s">
        <v>231</v>
      </c>
      <c r="E496" s="27" t="s">
        <v>252</v>
      </c>
    </row>
    <row r="497">
      <c r="A497" s="1" t="s">
        <v>221</v>
      </c>
      <c r="B497" s="1">
        <v>46</v>
      </c>
      <c r="C497" s="26" t="s">
        <v>5245</v>
      </c>
      <c r="D497" t="s">
        <v>252</v>
      </c>
      <c r="E497" s="27" t="s">
        <v>5246</v>
      </c>
      <c r="F497" s="28" t="s">
        <v>4499</v>
      </c>
      <c r="G497" s="29">
        <v>1</v>
      </c>
      <c r="H497" s="28">
        <v>0</v>
      </c>
      <c r="I497" s="30">
        <f>ROUND(G497*H497,P4)</f>
        <v>0</v>
      </c>
      <c r="L497" s="30">
        <v>0</v>
      </c>
      <c r="M497" s="24">
        <f>ROUND(G497*L497,P4)</f>
        <v>0</v>
      </c>
      <c r="N497" s="25" t="s">
        <v>4500</v>
      </c>
      <c r="O497" s="31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227</v>
      </c>
      <c r="E498" s="27" t="s">
        <v>252</v>
      </c>
    </row>
    <row r="499" ht="39">
      <c r="A499" s="1" t="s">
        <v>229</v>
      </c>
      <c r="E499" s="32" t="s">
        <v>4874</v>
      </c>
    </row>
    <row r="500">
      <c r="A500" s="1" t="s">
        <v>231</v>
      </c>
      <c r="E500" s="27" t="s">
        <v>252</v>
      </c>
    </row>
    <row r="501" ht="25">
      <c r="A501" s="1" t="s">
        <v>221</v>
      </c>
      <c r="B501" s="1">
        <v>47</v>
      </c>
      <c r="C501" s="26" t="s">
        <v>5247</v>
      </c>
      <c r="D501" t="s">
        <v>252</v>
      </c>
      <c r="E501" s="27" t="s">
        <v>5248</v>
      </c>
      <c r="F501" s="28" t="s">
        <v>4499</v>
      </c>
      <c r="G501" s="29">
        <v>1</v>
      </c>
      <c r="H501" s="28">
        <v>0</v>
      </c>
      <c r="I501" s="30">
        <f>ROUND(G501*H501,P4)</f>
        <v>0</v>
      </c>
      <c r="L501" s="30">
        <v>0</v>
      </c>
      <c r="M501" s="24">
        <f>ROUND(G501*L501,P4)</f>
        <v>0</v>
      </c>
      <c r="N501" s="25" t="s">
        <v>4500</v>
      </c>
      <c r="O501" s="31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227</v>
      </c>
      <c r="E502" s="27" t="s">
        <v>252</v>
      </c>
    </row>
    <row r="503" ht="39">
      <c r="A503" s="1" t="s">
        <v>229</v>
      </c>
      <c r="E503" s="32" t="s">
        <v>4874</v>
      </c>
    </row>
    <row r="504">
      <c r="A504" s="1" t="s">
        <v>231</v>
      </c>
      <c r="E504" s="27" t="s">
        <v>252</v>
      </c>
    </row>
    <row r="505" ht="25">
      <c r="A505" s="1" t="s">
        <v>221</v>
      </c>
      <c r="B505" s="1">
        <v>48</v>
      </c>
      <c r="C505" s="26" t="s">
        <v>5249</v>
      </c>
      <c r="D505" t="s">
        <v>252</v>
      </c>
      <c r="E505" s="27" t="s">
        <v>5250</v>
      </c>
      <c r="F505" s="28" t="s">
        <v>4499</v>
      </c>
      <c r="G505" s="29">
        <v>1</v>
      </c>
      <c r="H505" s="28">
        <v>0</v>
      </c>
      <c r="I505" s="30">
        <f>ROUND(G505*H505,P4)</f>
        <v>0</v>
      </c>
      <c r="L505" s="30">
        <v>0</v>
      </c>
      <c r="M505" s="24">
        <f>ROUND(G505*L505,P4)</f>
        <v>0</v>
      </c>
      <c r="N505" s="25" t="s">
        <v>4500</v>
      </c>
      <c r="O505" s="31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227</v>
      </c>
      <c r="E506" s="27" t="s">
        <v>252</v>
      </c>
    </row>
    <row r="507" ht="39">
      <c r="A507" s="1" t="s">
        <v>229</v>
      </c>
      <c r="E507" s="32" t="s">
        <v>4874</v>
      </c>
    </row>
    <row r="508">
      <c r="A508" s="1" t="s">
        <v>231</v>
      </c>
      <c r="E508" s="27" t="s">
        <v>252</v>
      </c>
    </row>
    <row r="509">
      <c r="A509" s="1" t="s">
        <v>221</v>
      </c>
      <c r="B509" s="1">
        <v>49</v>
      </c>
      <c r="C509" s="26" t="s">
        <v>5251</v>
      </c>
      <c r="D509" t="s">
        <v>252</v>
      </c>
      <c r="E509" s="27" t="s">
        <v>5252</v>
      </c>
      <c r="F509" s="28" t="s">
        <v>4499</v>
      </c>
      <c r="G509" s="29">
        <v>1</v>
      </c>
      <c r="H509" s="28">
        <v>0</v>
      </c>
      <c r="I509" s="30">
        <f>ROUND(G509*H509,P4)</f>
        <v>0</v>
      </c>
      <c r="L509" s="30">
        <v>0</v>
      </c>
      <c r="M509" s="24">
        <f>ROUND(G509*L509,P4)</f>
        <v>0</v>
      </c>
      <c r="N509" s="25" t="s">
        <v>4500</v>
      </c>
      <c r="O509" s="31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227</v>
      </c>
      <c r="E510" s="27" t="s">
        <v>252</v>
      </c>
    </row>
    <row r="511" ht="39">
      <c r="A511" s="1" t="s">
        <v>229</v>
      </c>
      <c r="E511" s="32" t="s">
        <v>4874</v>
      </c>
    </row>
    <row r="512">
      <c r="A512" s="1" t="s">
        <v>231</v>
      </c>
      <c r="E512" s="27" t="s">
        <v>252</v>
      </c>
    </row>
    <row r="513">
      <c r="A513" s="1" t="s">
        <v>221</v>
      </c>
      <c r="B513" s="1">
        <v>50</v>
      </c>
      <c r="C513" s="26" t="s">
        <v>5253</v>
      </c>
      <c r="D513" t="s">
        <v>252</v>
      </c>
      <c r="E513" s="27" t="s">
        <v>5254</v>
      </c>
      <c r="F513" s="28" t="s">
        <v>4499</v>
      </c>
      <c r="G513" s="29">
        <v>1</v>
      </c>
      <c r="H513" s="28">
        <v>0</v>
      </c>
      <c r="I513" s="30">
        <f>ROUND(G513*H513,P4)</f>
        <v>0</v>
      </c>
      <c r="L513" s="30">
        <v>0</v>
      </c>
      <c r="M513" s="24">
        <f>ROUND(G513*L513,P4)</f>
        <v>0</v>
      </c>
      <c r="N513" s="25" t="s">
        <v>226</v>
      </c>
      <c r="O513" s="31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227</v>
      </c>
      <c r="E514" s="27" t="s">
        <v>252</v>
      </c>
    </row>
    <row r="515" ht="39">
      <c r="A515" s="1" t="s">
        <v>229</v>
      </c>
      <c r="E515" s="32" t="s">
        <v>4874</v>
      </c>
    </row>
    <row r="516">
      <c r="A516" s="1" t="s">
        <v>231</v>
      </c>
      <c r="E516" s="27" t="s">
        <v>252</v>
      </c>
    </row>
    <row r="517" ht="13">
      <c r="A517" s="1" t="s">
        <v>218</v>
      </c>
      <c r="C517" s="22" t="s">
        <v>4662</v>
      </c>
      <c r="E517" s="23" t="s">
        <v>4663</v>
      </c>
      <c r="L517" s="24">
        <f>SUMIFS(L518:L521,A518:A521,"P")</f>
        <v>0</v>
      </c>
      <c r="M517" s="24">
        <f>SUMIFS(M518:M521,A518:A521,"P")</f>
        <v>0</v>
      </c>
      <c r="N517" s="25"/>
    </row>
    <row r="518">
      <c r="A518" s="1" t="s">
        <v>221</v>
      </c>
      <c r="B518" s="1">
        <v>51</v>
      </c>
      <c r="C518" s="26" t="s">
        <v>5255</v>
      </c>
      <c r="D518" t="s">
        <v>252</v>
      </c>
      <c r="E518" s="27" t="s">
        <v>5256</v>
      </c>
      <c r="F518" s="28" t="s">
        <v>5257</v>
      </c>
      <c r="G518" s="29">
        <v>1</v>
      </c>
      <c r="H518" s="28">
        <v>0</v>
      </c>
      <c r="I518" s="30">
        <f>ROUND(G518*H518,P4)</f>
        <v>0</v>
      </c>
      <c r="L518" s="30">
        <v>0</v>
      </c>
      <c r="M518" s="24">
        <f>ROUND(G518*L518,P4)</f>
        <v>0</v>
      </c>
      <c r="N518" s="25" t="s">
        <v>226</v>
      </c>
      <c r="O518" s="31">
        <f>M518*AA518</f>
        <v>0</v>
      </c>
      <c r="P518" s="1">
        <v>3</v>
      </c>
      <c r="AA518" s="1">
        <f>IF(P518=1,$O$3,IF(P518=2,$O$4,$O$5))</f>
        <v>0</v>
      </c>
    </row>
    <row r="519">
      <c r="A519" s="1" t="s">
        <v>227</v>
      </c>
      <c r="E519" s="27" t="s">
        <v>252</v>
      </c>
    </row>
    <row r="520" ht="39">
      <c r="A520" s="1" t="s">
        <v>229</v>
      </c>
      <c r="E520" s="32" t="s">
        <v>4874</v>
      </c>
    </row>
    <row r="521">
      <c r="A521" s="1" t="s">
        <v>231</v>
      </c>
      <c r="E521" s="27" t="s">
        <v>252</v>
      </c>
    </row>
    <row r="522" ht="13">
      <c r="A522" s="1" t="s">
        <v>218</v>
      </c>
      <c r="C522" s="22" t="s">
        <v>2852</v>
      </c>
      <c r="E522" s="23" t="s">
        <v>4773</v>
      </c>
      <c r="L522" s="24">
        <f>SUMIFS(L523:L530,A523:A530,"P")</f>
        <v>0</v>
      </c>
      <c r="M522" s="24">
        <f>SUMIFS(M523:M530,A523:A530,"P")</f>
        <v>0</v>
      </c>
      <c r="N522" s="25"/>
    </row>
    <row r="523">
      <c r="A523" s="1" t="s">
        <v>221</v>
      </c>
      <c r="B523" s="1">
        <v>52</v>
      </c>
      <c r="C523" s="26" t="s">
        <v>5258</v>
      </c>
      <c r="D523" t="s">
        <v>252</v>
      </c>
      <c r="E523" s="27" t="s">
        <v>5259</v>
      </c>
      <c r="F523" s="28" t="s">
        <v>4923</v>
      </c>
      <c r="G523" s="29">
        <v>20</v>
      </c>
      <c r="H523" s="28">
        <v>0</v>
      </c>
      <c r="I523" s="30">
        <f>ROUND(G523*H523,P4)</f>
        <v>0</v>
      </c>
      <c r="L523" s="30">
        <v>0</v>
      </c>
      <c r="M523" s="24">
        <f>ROUND(G523*L523,P4)</f>
        <v>0</v>
      </c>
      <c r="N523" s="25" t="s">
        <v>226</v>
      </c>
      <c r="O523" s="31">
        <f>M523*AA523</f>
        <v>0</v>
      </c>
      <c r="P523" s="1">
        <v>3</v>
      </c>
      <c r="AA523" s="1">
        <f>IF(P523=1,$O$3,IF(P523=2,$O$4,$O$5))</f>
        <v>0</v>
      </c>
    </row>
    <row r="524">
      <c r="A524" s="1" t="s">
        <v>227</v>
      </c>
      <c r="E524" s="27" t="s">
        <v>252</v>
      </c>
    </row>
    <row r="525" ht="39">
      <c r="A525" s="1" t="s">
        <v>229</v>
      </c>
      <c r="E525" s="32" t="s">
        <v>5260</v>
      </c>
    </row>
    <row r="526">
      <c r="A526" s="1" t="s">
        <v>231</v>
      </c>
      <c r="E526" s="27" t="s">
        <v>252</v>
      </c>
    </row>
    <row r="527">
      <c r="A527" s="1" t="s">
        <v>221</v>
      </c>
      <c r="B527" s="1">
        <v>53</v>
      </c>
      <c r="C527" s="26" t="s">
        <v>5261</v>
      </c>
      <c r="D527" t="s">
        <v>252</v>
      </c>
      <c r="E527" s="27" t="s">
        <v>5262</v>
      </c>
      <c r="F527" s="28" t="s">
        <v>4598</v>
      </c>
      <c r="G527" s="29">
        <v>20</v>
      </c>
      <c r="H527" s="28">
        <v>0</v>
      </c>
      <c r="I527" s="30">
        <f>ROUND(G527*H527,P4)</f>
        <v>0</v>
      </c>
      <c r="L527" s="30">
        <v>0</v>
      </c>
      <c r="M527" s="24">
        <f>ROUND(G527*L527,P4)</f>
        <v>0</v>
      </c>
      <c r="N527" s="25" t="s">
        <v>226</v>
      </c>
      <c r="O527" s="31">
        <f>M527*AA527</f>
        <v>0</v>
      </c>
      <c r="P527" s="1">
        <v>3</v>
      </c>
      <c r="AA527" s="1">
        <f>IF(P527=1,$O$3,IF(P527=2,$O$4,$O$5))</f>
        <v>0</v>
      </c>
    </row>
    <row r="528">
      <c r="A528" s="1" t="s">
        <v>227</v>
      </c>
      <c r="E528" s="27" t="s">
        <v>252</v>
      </c>
    </row>
    <row r="529" ht="39">
      <c r="A529" s="1" t="s">
        <v>229</v>
      </c>
      <c r="E529" s="32" t="s">
        <v>5260</v>
      </c>
    </row>
    <row r="530">
      <c r="A530" s="1" t="s">
        <v>231</v>
      </c>
      <c r="E530" s="27" t="s">
        <v>252</v>
      </c>
    </row>
    <row r="531" ht="13">
      <c r="A531" s="1" t="s">
        <v>218</v>
      </c>
      <c r="C531" s="22" t="s">
        <v>5263</v>
      </c>
      <c r="E531" s="23" t="s">
        <v>1157</v>
      </c>
      <c r="L531" s="24">
        <f>SUMIFS(L532:L547,A532:A547,"P")</f>
        <v>0</v>
      </c>
      <c r="M531" s="24">
        <f>SUMIFS(M532:M547,A532:A547,"P")</f>
        <v>0</v>
      </c>
      <c r="N531" s="25"/>
    </row>
    <row r="532">
      <c r="A532" s="1" t="s">
        <v>221</v>
      </c>
      <c r="B532" s="1">
        <v>54</v>
      </c>
      <c r="C532" s="26" t="s">
        <v>5264</v>
      </c>
      <c r="D532" t="s">
        <v>252</v>
      </c>
      <c r="E532" s="27" t="s">
        <v>5265</v>
      </c>
      <c r="F532" s="28" t="s">
        <v>5257</v>
      </c>
      <c r="G532" s="29">
        <v>1</v>
      </c>
      <c r="H532" s="28">
        <v>0</v>
      </c>
      <c r="I532" s="30">
        <f>ROUND(G532*H532,P4)</f>
        <v>0</v>
      </c>
      <c r="L532" s="30">
        <v>0</v>
      </c>
      <c r="M532" s="24">
        <f>ROUND(G532*L532,P4)</f>
        <v>0</v>
      </c>
      <c r="N532" s="25" t="s">
        <v>226</v>
      </c>
      <c r="O532" s="31">
        <f>M532*AA532</f>
        <v>0</v>
      </c>
      <c r="P532" s="1">
        <v>3</v>
      </c>
      <c r="AA532" s="1">
        <f>IF(P532=1,$O$3,IF(P532=2,$O$4,$O$5))</f>
        <v>0</v>
      </c>
    </row>
    <row r="533">
      <c r="A533" s="1" t="s">
        <v>227</v>
      </c>
      <c r="E533" s="27" t="s">
        <v>252</v>
      </c>
    </row>
    <row r="534" ht="39">
      <c r="A534" s="1" t="s">
        <v>229</v>
      </c>
      <c r="E534" s="32" t="s">
        <v>4874</v>
      </c>
    </row>
    <row r="535">
      <c r="A535" s="1" t="s">
        <v>231</v>
      </c>
      <c r="E535" s="27" t="s">
        <v>252</v>
      </c>
    </row>
    <row r="536">
      <c r="A536" s="1" t="s">
        <v>221</v>
      </c>
      <c r="B536" s="1">
        <v>55</v>
      </c>
      <c r="C536" s="26" t="s">
        <v>5266</v>
      </c>
      <c r="D536" t="s">
        <v>252</v>
      </c>
      <c r="E536" s="27" t="s">
        <v>5267</v>
      </c>
      <c r="F536" s="28" t="s">
        <v>4923</v>
      </c>
      <c r="G536" s="29">
        <v>4</v>
      </c>
      <c r="H536" s="28">
        <v>0</v>
      </c>
      <c r="I536" s="30">
        <f>ROUND(G536*H536,P4)</f>
        <v>0</v>
      </c>
      <c r="L536" s="30">
        <v>0</v>
      </c>
      <c r="M536" s="24">
        <f>ROUND(G536*L536,P4)</f>
        <v>0</v>
      </c>
      <c r="N536" s="25" t="s">
        <v>226</v>
      </c>
      <c r="O536" s="31">
        <f>M536*AA536</f>
        <v>0</v>
      </c>
      <c r="P536" s="1">
        <v>3</v>
      </c>
      <c r="AA536" s="1">
        <f>IF(P536=1,$O$3,IF(P536=2,$O$4,$O$5))</f>
        <v>0</v>
      </c>
    </row>
    <row r="537">
      <c r="A537" s="1" t="s">
        <v>227</v>
      </c>
      <c r="E537" s="27" t="s">
        <v>252</v>
      </c>
    </row>
    <row r="538" ht="39">
      <c r="A538" s="1" t="s">
        <v>229</v>
      </c>
      <c r="E538" s="32" t="s">
        <v>4864</v>
      </c>
    </row>
    <row r="539">
      <c r="A539" s="1" t="s">
        <v>231</v>
      </c>
      <c r="E539" s="27" t="s">
        <v>252</v>
      </c>
    </row>
    <row r="540">
      <c r="A540" s="1" t="s">
        <v>221</v>
      </c>
      <c r="B540" s="1">
        <v>56</v>
      </c>
      <c r="C540" s="26" t="s">
        <v>5268</v>
      </c>
      <c r="D540" t="s">
        <v>252</v>
      </c>
      <c r="E540" s="27" t="s">
        <v>5269</v>
      </c>
      <c r="F540" s="28" t="s">
        <v>4499</v>
      </c>
      <c r="G540" s="29">
        <v>1</v>
      </c>
      <c r="H540" s="28">
        <v>0</v>
      </c>
      <c r="I540" s="30">
        <f>ROUND(G540*H540,P4)</f>
        <v>0</v>
      </c>
      <c r="L540" s="30">
        <v>0</v>
      </c>
      <c r="M540" s="24">
        <f>ROUND(G540*L540,P4)</f>
        <v>0</v>
      </c>
      <c r="N540" s="25" t="s">
        <v>226</v>
      </c>
      <c r="O540" s="31">
        <f>M540*AA540</f>
        <v>0</v>
      </c>
      <c r="P540" s="1">
        <v>3</v>
      </c>
      <c r="AA540" s="1">
        <f>IF(P540=1,$O$3,IF(P540=2,$O$4,$O$5))</f>
        <v>0</v>
      </c>
    </row>
    <row r="541">
      <c r="A541" s="1" t="s">
        <v>227</v>
      </c>
      <c r="E541" s="27" t="s">
        <v>252</v>
      </c>
    </row>
    <row r="542" ht="39">
      <c r="A542" s="1" t="s">
        <v>229</v>
      </c>
      <c r="E542" s="32" t="s">
        <v>4874</v>
      </c>
    </row>
    <row r="543">
      <c r="A543" s="1" t="s">
        <v>231</v>
      </c>
      <c r="E543" s="27" t="s">
        <v>252</v>
      </c>
    </row>
    <row r="544">
      <c r="A544" s="1" t="s">
        <v>221</v>
      </c>
      <c r="B544" s="1">
        <v>57</v>
      </c>
      <c r="C544" s="26" t="s">
        <v>5270</v>
      </c>
      <c r="D544" t="s">
        <v>252</v>
      </c>
      <c r="E544" s="27" t="s">
        <v>5271</v>
      </c>
      <c r="F544" s="28" t="s">
        <v>4499</v>
      </c>
      <c r="G544" s="29">
        <v>1</v>
      </c>
      <c r="H544" s="28">
        <v>0</v>
      </c>
      <c r="I544" s="30">
        <f>ROUND(G544*H544,P4)</f>
        <v>0</v>
      </c>
      <c r="L544" s="30">
        <v>0</v>
      </c>
      <c r="M544" s="24">
        <f>ROUND(G544*L544,P4)</f>
        <v>0</v>
      </c>
      <c r="N544" s="25" t="s">
        <v>226</v>
      </c>
      <c r="O544" s="31">
        <f>M544*AA544</f>
        <v>0</v>
      </c>
      <c r="P544" s="1">
        <v>3</v>
      </c>
      <c r="AA544" s="1">
        <f>IF(P544=1,$O$3,IF(P544=2,$O$4,$O$5))</f>
        <v>0</v>
      </c>
    </row>
    <row r="545">
      <c r="A545" s="1" t="s">
        <v>227</v>
      </c>
      <c r="E545" s="27" t="s">
        <v>252</v>
      </c>
    </row>
    <row r="546" ht="39">
      <c r="A546" s="1" t="s">
        <v>229</v>
      </c>
      <c r="E546" s="32" t="s">
        <v>4874</v>
      </c>
    </row>
    <row r="547">
      <c r="A547" s="1" t="s">
        <v>231</v>
      </c>
      <c r="E547" s="27" t="s">
        <v>252</v>
      </c>
    </row>
    <row r="548" ht="13">
      <c r="A548" s="1" t="s">
        <v>4322</v>
      </c>
      <c r="C548" s="22" t="s">
        <v>5272</v>
      </c>
      <c r="E548" s="23" t="s">
        <v>5273</v>
      </c>
      <c r="L548" s="24">
        <f>L549+L586+L595</f>
        <v>0</v>
      </c>
      <c r="M548" s="24">
        <f>M549+M586+M595</f>
        <v>0</v>
      </c>
      <c r="N548" s="25"/>
    </row>
    <row r="549" ht="13">
      <c r="A549" s="1" t="s">
        <v>218</v>
      </c>
      <c r="C549" s="22" t="s">
        <v>5274</v>
      </c>
      <c r="E549" s="23" t="s">
        <v>5275</v>
      </c>
      <c r="L549" s="24">
        <f>SUMIFS(L550:L585,A550:A585,"P")</f>
        <v>0</v>
      </c>
      <c r="M549" s="24">
        <f>SUMIFS(M550:M585,A550:A585,"P")</f>
        <v>0</v>
      </c>
      <c r="N549" s="25"/>
    </row>
    <row r="550">
      <c r="A550" s="1" t="s">
        <v>221</v>
      </c>
      <c r="B550" s="1">
        <v>1</v>
      </c>
      <c r="C550" s="26" t="s">
        <v>5276</v>
      </c>
      <c r="D550" t="s">
        <v>252</v>
      </c>
      <c r="E550" s="27" t="s">
        <v>5277</v>
      </c>
      <c r="F550" s="28" t="s">
        <v>4499</v>
      </c>
      <c r="G550" s="29">
        <v>1</v>
      </c>
      <c r="H550" s="28">
        <v>0</v>
      </c>
      <c r="I550" s="30">
        <f>ROUND(G550*H550,P4)</f>
        <v>0</v>
      </c>
      <c r="L550" s="30">
        <v>0</v>
      </c>
      <c r="M550" s="24">
        <f>ROUND(G550*L550,P4)</f>
        <v>0</v>
      </c>
      <c r="N550" s="25" t="s">
        <v>226</v>
      </c>
      <c r="O550" s="31">
        <f>M550*AA550</f>
        <v>0</v>
      </c>
      <c r="P550" s="1">
        <v>3</v>
      </c>
      <c r="AA550" s="1">
        <f>IF(P550=1,$O$3,IF(P550=2,$O$4,$O$5))</f>
        <v>0</v>
      </c>
    </row>
    <row r="551" ht="25">
      <c r="A551" s="1" t="s">
        <v>227</v>
      </c>
      <c r="E551" s="27" t="s">
        <v>5278</v>
      </c>
    </row>
    <row r="552" ht="39">
      <c r="A552" s="1" t="s">
        <v>229</v>
      </c>
      <c r="E552" s="32" t="s">
        <v>4874</v>
      </c>
    </row>
    <row r="553">
      <c r="A553" s="1" t="s">
        <v>231</v>
      </c>
      <c r="E553" s="27" t="s">
        <v>252</v>
      </c>
    </row>
    <row r="554">
      <c r="A554" s="1" t="s">
        <v>221</v>
      </c>
      <c r="B554" s="1">
        <v>2</v>
      </c>
      <c r="C554" s="26" t="s">
        <v>5279</v>
      </c>
      <c r="D554" t="s">
        <v>252</v>
      </c>
      <c r="E554" s="27" t="s">
        <v>5280</v>
      </c>
      <c r="F554" s="28" t="s">
        <v>4499</v>
      </c>
      <c r="G554" s="29">
        <v>1</v>
      </c>
      <c r="H554" s="28">
        <v>0</v>
      </c>
      <c r="I554" s="30">
        <f>ROUND(G554*H554,P4)</f>
        <v>0</v>
      </c>
      <c r="L554" s="30">
        <v>0</v>
      </c>
      <c r="M554" s="24">
        <f>ROUND(G554*L554,P4)</f>
        <v>0</v>
      </c>
      <c r="N554" s="25" t="s">
        <v>226</v>
      </c>
      <c r="O554" s="31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227</v>
      </c>
      <c r="E555" s="27" t="s">
        <v>5281</v>
      </c>
    </row>
    <row r="556" ht="39">
      <c r="A556" s="1" t="s">
        <v>229</v>
      </c>
      <c r="E556" s="32" t="s">
        <v>4874</v>
      </c>
    </row>
    <row r="557">
      <c r="A557" s="1" t="s">
        <v>231</v>
      </c>
      <c r="E557" s="27" t="s">
        <v>252</v>
      </c>
    </row>
    <row r="558">
      <c r="A558" s="1" t="s">
        <v>221</v>
      </c>
      <c r="B558" s="1">
        <v>3</v>
      </c>
      <c r="C558" s="26" t="s">
        <v>5282</v>
      </c>
      <c r="D558" t="s">
        <v>252</v>
      </c>
      <c r="E558" s="27" t="s">
        <v>5280</v>
      </c>
      <c r="F558" s="28" t="s">
        <v>4499</v>
      </c>
      <c r="G558" s="29">
        <v>1</v>
      </c>
      <c r="H558" s="28">
        <v>0</v>
      </c>
      <c r="I558" s="30">
        <f>ROUND(G558*H558,P4)</f>
        <v>0</v>
      </c>
      <c r="L558" s="30">
        <v>0</v>
      </c>
      <c r="M558" s="24">
        <f>ROUND(G558*L558,P4)</f>
        <v>0</v>
      </c>
      <c r="N558" s="25" t="s">
        <v>226</v>
      </c>
      <c r="O558" s="31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227</v>
      </c>
      <c r="E559" s="27" t="s">
        <v>5283</v>
      </c>
    </row>
    <row r="560" ht="39">
      <c r="A560" s="1" t="s">
        <v>229</v>
      </c>
      <c r="E560" s="32" t="s">
        <v>4874</v>
      </c>
    </row>
    <row r="561">
      <c r="A561" s="1" t="s">
        <v>231</v>
      </c>
      <c r="E561" s="27" t="s">
        <v>252</v>
      </c>
    </row>
    <row r="562">
      <c r="A562" s="1" t="s">
        <v>221</v>
      </c>
      <c r="B562" s="1">
        <v>4</v>
      </c>
      <c r="C562" s="26" t="s">
        <v>5284</v>
      </c>
      <c r="D562" t="s">
        <v>252</v>
      </c>
      <c r="E562" s="27" t="s">
        <v>5285</v>
      </c>
      <c r="F562" s="28" t="s">
        <v>4499</v>
      </c>
      <c r="G562" s="29">
        <v>1</v>
      </c>
      <c r="H562" s="28">
        <v>0</v>
      </c>
      <c r="I562" s="30">
        <f>ROUND(G562*H562,P4)</f>
        <v>0</v>
      </c>
      <c r="L562" s="30">
        <v>0</v>
      </c>
      <c r="M562" s="24">
        <f>ROUND(G562*L562,P4)</f>
        <v>0</v>
      </c>
      <c r="N562" s="25" t="s">
        <v>226</v>
      </c>
      <c r="O562" s="31">
        <f>M562*AA562</f>
        <v>0</v>
      </c>
      <c r="P562" s="1">
        <v>3</v>
      </c>
      <c r="AA562" s="1">
        <f>IF(P562=1,$O$3,IF(P562=2,$O$4,$O$5))</f>
        <v>0</v>
      </c>
    </row>
    <row r="563" ht="25">
      <c r="A563" s="1" t="s">
        <v>227</v>
      </c>
      <c r="E563" s="27" t="s">
        <v>5286</v>
      </c>
    </row>
    <row r="564" ht="39">
      <c r="A564" s="1" t="s">
        <v>229</v>
      </c>
      <c r="E564" s="32" t="s">
        <v>4874</v>
      </c>
    </row>
    <row r="565">
      <c r="A565" s="1" t="s">
        <v>231</v>
      </c>
      <c r="E565" s="27" t="s">
        <v>252</v>
      </c>
    </row>
    <row r="566">
      <c r="A566" s="1" t="s">
        <v>221</v>
      </c>
      <c r="B566" s="1">
        <v>5</v>
      </c>
      <c r="C566" s="26" t="s">
        <v>5287</v>
      </c>
      <c r="D566" t="s">
        <v>252</v>
      </c>
      <c r="E566" s="27" t="s">
        <v>5288</v>
      </c>
      <c r="F566" s="28" t="s">
        <v>4499</v>
      </c>
      <c r="G566" s="29">
        <v>1</v>
      </c>
      <c r="H566" s="28">
        <v>0</v>
      </c>
      <c r="I566" s="30">
        <f>ROUND(G566*H566,P4)</f>
        <v>0</v>
      </c>
      <c r="L566" s="30">
        <v>0</v>
      </c>
      <c r="M566" s="24">
        <f>ROUND(G566*L566,P4)</f>
        <v>0</v>
      </c>
      <c r="N566" s="25" t="s">
        <v>226</v>
      </c>
      <c r="O566" s="31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227</v>
      </c>
      <c r="E567" s="27" t="s">
        <v>5289</v>
      </c>
    </row>
    <row r="568" ht="39">
      <c r="A568" s="1" t="s">
        <v>229</v>
      </c>
      <c r="E568" s="32" t="s">
        <v>4874</v>
      </c>
    </row>
    <row r="569">
      <c r="A569" s="1" t="s">
        <v>231</v>
      </c>
      <c r="E569" s="27" t="s">
        <v>252</v>
      </c>
    </row>
    <row r="570">
      <c r="A570" s="1" t="s">
        <v>221</v>
      </c>
      <c r="B570" s="1">
        <v>6</v>
      </c>
      <c r="C570" s="26" t="s">
        <v>5290</v>
      </c>
      <c r="D570" t="s">
        <v>252</v>
      </c>
      <c r="E570" s="27" t="s">
        <v>5291</v>
      </c>
      <c r="F570" s="28" t="s">
        <v>4499</v>
      </c>
      <c r="G570" s="29">
        <v>2</v>
      </c>
      <c r="H570" s="28">
        <v>0</v>
      </c>
      <c r="I570" s="30">
        <f>ROUND(G570*H570,P4)</f>
        <v>0</v>
      </c>
      <c r="L570" s="30">
        <v>0</v>
      </c>
      <c r="M570" s="24">
        <f>ROUND(G570*L570,P4)</f>
        <v>0</v>
      </c>
      <c r="N570" s="25" t="s">
        <v>226</v>
      </c>
      <c r="O570" s="31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227</v>
      </c>
      <c r="E571" s="27" t="s">
        <v>5292</v>
      </c>
    </row>
    <row r="572" ht="39">
      <c r="A572" s="1" t="s">
        <v>229</v>
      </c>
      <c r="E572" s="32" t="s">
        <v>4501</v>
      </c>
    </row>
    <row r="573">
      <c r="A573" s="1" t="s">
        <v>231</v>
      </c>
      <c r="E573" s="27" t="s">
        <v>252</v>
      </c>
    </row>
    <row r="574">
      <c r="A574" s="1" t="s">
        <v>221</v>
      </c>
      <c r="B574" s="1">
        <v>7</v>
      </c>
      <c r="C574" s="26" t="s">
        <v>5293</v>
      </c>
      <c r="D574" t="s">
        <v>252</v>
      </c>
      <c r="E574" s="27" t="s">
        <v>5294</v>
      </c>
      <c r="F574" s="28" t="s">
        <v>4598</v>
      </c>
      <c r="G574" s="29">
        <v>5</v>
      </c>
      <c r="H574" s="28">
        <v>0</v>
      </c>
      <c r="I574" s="30">
        <f>ROUND(G574*H574,P4)</f>
        <v>0</v>
      </c>
      <c r="L574" s="30">
        <v>0</v>
      </c>
      <c r="M574" s="24">
        <f>ROUND(G574*L574,P4)</f>
        <v>0</v>
      </c>
      <c r="N574" s="25" t="s">
        <v>226</v>
      </c>
      <c r="O574" s="31">
        <f>M574*AA574</f>
        <v>0</v>
      </c>
      <c r="P574" s="1">
        <v>3</v>
      </c>
      <c r="AA574" s="1">
        <f>IF(P574=1,$O$3,IF(P574=2,$O$4,$O$5))</f>
        <v>0</v>
      </c>
    </row>
    <row r="575" ht="37.5">
      <c r="A575" s="1" t="s">
        <v>227</v>
      </c>
      <c r="E575" s="27" t="s">
        <v>5295</v>
      </c>
    </row>
    <row r="576" ht="39">
      <c r="A576" s="1" t="s">
        <v>229</v>
      </c>
      <c r="E576" s="32" t="s">
        <v>4858</v>
      </c>
    </row>
    <row r="577">
      <c r="A577" s="1" t="s">
        <v>231</v>
      </c>
      <c r="E577" s="27" t="s">
        <v>252</v>
      </c>
    </row>
    <row r="578">
      <c r="A578" s="1" t="s">
        <v>221</v>
      </c>
      <c r="B578" s="1">
        <v>8</v>
      </c>
      <c r="C578" s="26" t="s">
        <v>5296</v>
      </c>
      <c r="D578" t="s">
        <v>252</v>
      </c>
      <c r="E578" s="27" t="s">
        <v>5297</v>
      </c>
      <c r="F578" s="28" t="s">
        <v>4598</v>
      </c>
      <c r="G578" s="29">
        <v>1</v>
      </c>
      <c r="H578" s="28">
        <v>0</v>
      </c>
      <c r="I578" s="30">
        <f>ROUND(G578*H578,P4)</f>
        <v>0</v>
      </c>
      <c r="L578" s="30">
        <v>0</v>
      </c>
      <c r="M578" s="24">
        <f>ROUND(G578*L578,P4)</f>
        <v>0</v>
      </c>
      <c r="N578" s="25" t="s">
        <v>226</v>
      </c>
      <c r="O578" s="31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227</v>
      </c>
      <c r="E579" s="27" t="s">
        <v>5298</v>
      </c>
    </row>
    <row r="580" ht="39">
      <c r="A580" s="1" t="s">
        <v>229</v>
      </c>
      <c r="E580" s="32" t="s">
        <v>4874</v>
      </c>
    </row>
    <row r="581">
      <c r="A581" s="1" t="s">
        <v>231</v>
      </c>
      <c r="E581" s="27" t="s">
        <v>252</v>
      </c>
    </row>
    <row r="582">
      <c r="A582" s="1" t="s">
        <v>221</v>
      </c>
      <c r="B582" s="1">
        <v>9</v>
      </c>
      <c r="C582" s="26" t="s">
        <v>5299</v>
      </c>
      <c r="D582" t="s">
        <v>252</v>
      </c>
      <c r="E582" s="27" t="s">
        <v>5297</v>
      </c>
      <c r="F582" s="28" t="s">
        <v>4598</v>
      </c>
      <c r="G582" s="29">
        <v>1</v>
      </c>
      <c r="H582" s="28">
        <v>0</v>
      </c>
      <c r="I582" s="30">
        <f>ROUND(G582*H582,P4)</f>
        <v>0</v>
      </c>
      <c r="L582" s="30">
        <v>0</v>
      </c>
      <c r="M582" s="24">
        <f>ROUND(G582*L582,P4)</f>
        <v>0</v>
      </c>
      <c r="N582" s="25" t="s">
        <v>226</v>
      </c>
      <c r="O582" s="31">
        <f>M582*AA582</f>
        <v>0</v>
      </c>
      <c r="P582" s="1">
        <v>3</v>
      </c>
      <c r="AA582" s="1">
        <f>IF(P582=1,$O$3,IF(P582=2,$O$4,$O$5))</f>
        <v>0</v>
      </c>
    </row>
    <row r="583">
      <c r="A583" s="1" t="s">
        <v>227</v>
      </c>
      <c r="E583" s="27" t="s">
        <v>5300</v>
      </c>
    </row>
    <row r="584" ht="39">
      <c r="A584" s="1" t="s">
        <v>229</v>
      </c>
      <c r="E584" s="32" t="s">
        <v>4874</v>
      </c>
    </row>
    <row r="585">
      <c r="A585" s="1" t="s">
        <v>231</v>
      </c>
      <c r="E585" s="27" t="s">
        <v>252</v>
      </c>
    </row>
    <row r="586" ht="13">
      <c r="A586" s="1" t="s">
        <v>218</v>
      </c>
      <c r="C586" s="22" t="s">
        <v>5301</v>
      </c>
      <c r="E586" s="23" t="s">
        <v>5302</v>
      </c>
      <c r="L586" s="24">
        <f>SUMIFS(L587:L594,A587:A594,"P")</f>
        <v>0</v>
      </c>
      <c r="M586" s="24">
        <f>SUMIFS(M587:M594,A587:A594,"P")</f>
        <v>0</v>
      </c>
      <c r="N586" s="25"/>
    </row>
    <row r="587">
      <c r="A587" s="1" t="s">
        <v>221</v>
      </c>
      <c r="B587" s="1">
        <v>10</v>
      </c>
      <c r="C587" s="26" t="s">
        <v>5303</v>
      </c>
      <c r="D587" t="s">
        <v>252</v>
      </c>
      <c r="E587" s="27" t="s">
        <v>5285</v>
      </c>
      <c r="F587" s="28" t="s">
        <v>4499</v>
      </c>
      <c r="G587" s="29">
        <v>1</v>
      </c>
      <c r="H587" s="28">
        <v>0</v>
      </c>
      <c r="I587" s="30">
        <f>ROUND(G587*H587,P4)</f>
        <v>0</v>
      </c>
      <c r="L587" s="30">
        <v>0</v>
      </c>
      <c r="M587" s="24">
        <f>ROUND(G587*L587,P4)</f>
        <v>0</v>
      </c>
      <c r="N587" s="25" t="s">
        <v>226</v>
      </c>
      <c r="O587" s="31">
        <f>M587*AA587</f>
        <v>0</v>
      </c>
      <c r="P587" s="1">
        <v>3</v>
      </c>
      <c r="AA587" s="1">
        <f>IF(P587=1,$O$3,IF(P587=2,$O$4,$O$5))</f>
        <v>0</v>
      </c>
    </row>
    <row r="588" ht="25">
      <c r="A588" s="1" t="s">
        <v>227</v>
      </c>
      <c r="E588" s="27" t="s">
        <v>5286</v>
      </c>
    </row>
    <row r="589" ht="39">
      <c r="A589" s="1" t="s">
        <v>229</v>
      </c>
      <c r="E589" s="32" t="s">
        <v>4874</v>
      </c>
    </row>
    <row r="590">
      <c r="A590" s="1" t="s">
        <v>231</v>
      </c>
      <c r="E590" s="27" t="s">
        <v>252</v>
      </c>
    </row>
    <row r="591">
      <c r="A591" s="1" t="s">
        <v>221</v>
      </c>
      <c r="B591" s="1">
        <v>11</v>
      </c>
      <c r="C591" s="26" t="s">
        <v>5304</v>
      </c>
      <c r="D591" t="s">
        <v>252</v>
      </c>
      <c r="E591" s="27" t="s">
        <v>5294</v>
      </c>
      <c r="F591" s="28" t="s">
        <v>4598</v>
      </c>
      <c r="G591" s="29">
        <v>1</v>
      </c>
      <c r="H591" s="28">
        <v>0</v>
      </c>
      <c r="I591" s="30">
        <f>ROUND(G591*H591,P4)</f>
        <v>0</v>
      </c>
      <c r="L591" s="30">
        <v>0</v>
      </c>
      <c r="M591" s="24">
        <f>ROUND(G591*L591,P4)</f>
        <v>0</v>
      </c>
      <c r="N591" s="25" t="s">
        <v>226</v>
      </c>
      <c r="O591" s="31">
        <f>M591*AA591</f>
        <v>0</v>
      </c>
      <c r="P591" s="1">
        <v>3</v>
      </c>
      <c r="AA591" s="1">
        <f>IF(P591=1,$O$3,IF(P591=2,$O$4,$O$5))</f>
        <v>0</v>
      </c>
    </row>
    <row r="592" ht="37.5">
      <c r="A592" s="1" t="s">
        <v>227</v>
      </c>
      <c r="E592" s="27" t="s">
        <v>5295</v>
      </c>
    </row>
    <row r="593" ht="39">
      <c r="A593" s="1" t="s">
        <v>229</v>
      </c>
      <c r="E593" s="32" t="s">
        <v>4874</v>
      </c>
    </row>
    <row r="594">
      <c r="A594" s="1" t="s">
        <v>231</v>
      </c>
      <c r="E594" s="27" t="s">
        <v>252</v>
      </c>
    </row>
    <row r="595" ht="13">
      <c r="A595" s="1" t="s">
        <v>218</v>
      </c>
      <c r="C595" s="22" t="s">
        <v>5305</v>
      </c>
      <c r="E595" s="23" t="s">
        <v>1157</v>
      </c>
      <c r="L595" s="24">
        <f>SUMIFS(L596:L611,A596:A611,"P")</f>
        <v>0</v>
      </c>
      <c r="M595" s="24">
        <f>SUMIFS(M596:M611,A596:A611,"P")</f>
        <v>0</v>
      </c>
      <c r="N595" s="25"/>
    </row>
    <row r="596" ht="25">
      <c r="A596" s="1" t="s">
        <v>221</v>
      </c>
      <c r="B596" s="1">
        <v>12</v>
      </c>
      <c r="C596" s="26" t="s">
        <v>5306</v>
      </c>
      <c r="D596" t="s">
        <v>252</v>
      </c>
      <c r="E596" s="27" t="s">
        <v>5307</v>
      </c>
      <c r="F596" s="28" t="s">
        <v>4691</v>
      </c>
      <c r="G596" s="29">
        <v>1</v>
      </c>
      <c r="H596" s="28">
        <v>0</v>
      </c>
      <c r="I596" s="30">
        <f>ROUND(G596*H596,P4)</f>
        <v>0</v>
      </c>
      <c r="L596" s="30">
        <v>0</v>
      </c>
      <c r="M596" s="24">
        <f>ROUND(G596*L596,P4)</f>
        <v>0</v>
      </c>
      <c r="N596" s="25" t="s">
        <v>226</v>
      </c>
      <c r="O596" s="31">
        <f>M596*AA596</f>
        <v>0</v>
      </c>
      <c r="P596" s="1">
        <v>3</v>
      </c>
      <c r="AA596" s="1">
        <f>IF(P596=1,$O$3,IF(P596=2,$O$4,$O$5))</f>
        <v>0</v>
      </c>
    </row>
    <row r="597">
      <c r="A597" s="1" t="s">
        <v>227</v>
      </c>
      <c r="E597" s="27" t="s">
        <v>252</v>
      </c>
    </row>
    <row r="598" ht="39">
      <c r="A598" s="1" t="s">
        <v>229</v>
      </c>
      <c r="E598" s="32" t="s">
        <v>4874</v>
      </c>
    </row>
    <row r="599">
      <c r="A599" s="1" t="s">
        <v>231</v>
      </c>
      <c r="E599" s="27" t="s">
        <v>252</v>
      </c>
    </row>
    <row r="600">
      <c r="A600" s="1" t="s">
        <v>221</v>
      </c>
      <c r="B600" s="1">
        <v>13</v>
      </c>
      <c r="C600" s="26" t="s">
        <v>5308</v>
      </c>
      <c r="D600" t="s">
        <v>252</v>
      </c>
      <c r="E600" s="27" t="s">
        <v>5309</v>
      </c>
      <c r="F600" s="28" t="s">
        <v>4691</v>
      </c>
      <c r="G600" s="29">
        <v>1</v>
      </c>
      <c r="H600" s="28">
        <v>0</v>
      </c>
      <c r="I600" s="30">
        <f>ROUND(G600*H600,P4)</f>
        <v>0</v>
      </c>
      <c r="L600" s="30">
        <v>0</v>
      </c>
      <c r="M600" s="24">
        <f>ROUND(G600*L600,P4)</f>
        <v>0</v>
      </c>
      <c r="N600" s="25" t="s">
        <v>226</v>
      </c>
      <c r="O600" s="31">
        <f>M600*AA600</f>
        <v>0</v>
      </c>
      <c r="P600" s="1">
        <v>3</v>
      </c>
      <c r="AA600" s="1">
        <f>IF(P600=1,$O$3,IF(P600=2,$O$4,$O$5))</f>
        <v>0</v>
      </c>
    </row>
    <row r="601">
      <c r="A601" s="1" t="s">
        <v>227</v>
      </c>
      <c r="E601" s="27" t="s">
        <v>252</v>
      </c>
    </row>
    <row r="602" ht="39">
      <c r="A602" s="1" t="s">
        <v>229</v>
      </c>
      <c r="E602" s="32" t="s">
        <v>4874</v>
      </c>
    </row>
    <row r="603">
      <c r="A603" s="1" t="s">
        <v>231</v>
      </c>
      <c r="E603" s="27" t="s">
        <v>252</v>
      </c>
    </row>
    <row r="604">
      <c r="A604" s="1" t="s">
        <v>221</v>
      </c>
      <c r="B604" s="1">
        <v>14</v>
      </c>
      <c r="C604" s="26" t="s">
        <v>5310</v>
      </c>
      <c r="D604" t="s">
        <v>252</v>
      </c>
      <c r="E604" s="27" t="s">
        <v>5311</v>
      </c>
      <c r="F604" s="28" t="s">
        <v>4691</v>
      </c>
      <c r="G604" s="29">
        <v>1</v>
      </c>
      <c r="H604" s="28">
        <v>0</v>
      </c>
      <c r="I604" s="30">
        <f>ROUND(G604*H604,P4)</f>
        <v>0</v>
      </c>
      <c r="L604" s="30">
        <v>0</v>
      </c>
      <c r="M604" s="24">
        <f>ROUND(G604*L604,P4)</f>
        <v>0</v>
      </c>
      <c r="N604" s="25" t="s">
        <v>226</v>
      </c>
      <c r="O604" s="31">
        <f>M604*AA604</f>
        <v>0</v>
      </c>
      <c r="P604" s="1">
        <v>3</v>
      </c>
      <c r="AA604" s="1">
        <f>IF(P604=1,$O$3,IF(P604=2,$O$4,$O$5))</f>
        <v>0</v>
      </c>
    </row>
    <row r="605">
      <c r="A605" s="1" t="s">
        <v>227</v>
      </c>
      <c r="E605" s="27" t="s">
        <v>252</v>
      </c>
    </row>
    <row r="606" ht="39">
      <c r="A606" s="1" t="s">
        <v>229</v>
      </c>
      <c r="E606" s="32" t="s">
        <v>4874</v>
      </c>
    </row>
    <row r="607">
      <c r="A607" s="1" t="s">
        <v>231</v>
      </c>
      <c r="E607" s="27" t="s">
        <v>252</v>
      </c>
    </row>
    <row r="608">
      <c r="A608" s="1" t="s">
        <v>221</v>
      </c>
      <c r="B608" s="1">
        <v>15</v>
      </c>
      <c r="C608" s="26" t="s">
        <v>5312</v>
      </c>
      <c r="D608" t="s">
        <v>252</v>
      </c>
      <c r="E608" s="27" t="s">
        <v>5313</v>
      </c>
      <c r="F608" s="28" t="s">
        <v>4691</v>
      </c>
      <c r="G608" s="29">
        <v>1</v>
      </c>
      <c r="H608" s="28">
        <v>0</v>
      </c>
      <c r="I608" s="30">
        <f>ROUND(G608*H608,P4)</f>
        <v>0</v>
      </c>
      <c r="L608" s="30">
        <v>0</v>
      </c>
      <c r="M608" s="24">
        <f>ROUND(G608*L608,P4)</f>
        <v>0</v>
      </c>
      <c r="N608" s="25" t="s">
        <v>226</v>
      </c>
      <c r="O608" s="31">
        <f>M608*AA608</f>
        <v>0</v>
      </c>
      <c r="P608" s="1">
        <v>3</v>
      </c>
      <c r="AA608" s="1">
        <f>IF(P608=1,$O$3,IF(P608=2,$O$4,$O$5))</f>
        <v>0</v>
      </c>
    </row>
    <row r="609">
      <c r="A609" s="1" t="s">
        <v>227</v>
      </c>
      <c r="E609" s="27" t="s">
        <v>252</v>
      </c>
    </row>
    <row r="610" ht="39">
      <c r="A610" s="1" t="s">
        <v>229</v>
      </c>
      <c r="E610" s="32" t="s">
        <v>4874</v>
      </c>
    </row>
    <row r="611">
      <c r="A611" s="1" t="s">
        <v>231</v>
      </c>
      <c r="E611" s="27" t="s">
        <v>252</v>
      </c>
    </row>
    <row r="612" ht="13">
      <c r="A612" s="1" t="s">
        <v>4322</v>
      </c>
      <c r="C612" s="22" t="s">
        <v>5314</v>
      </c>
      <c r="E612" s="23" t="s">
        <v>4842</v>
      </c>
      <c r="L612" s="24">
        <f>L613+L618+L623+L628+L649+L670+L703+L712</f>
        <v>0</v>
      </c>
      <c r="M612" s="24">
        <f>M613+M618+M623+M628+M649+M670+M703+M712</f>
        <v>0</v>
      </c>
      <c r="N612" s="25"/>
    </row>
    <row r="613" ht="13">
      <c r="A613" s="1" t="s">
        <v>218</v>
      </c>
      <c r="C613" s="22" t="s">
        <v>4843</v>
      </c>
      <c r="E613" s="23" t="s">
        <v>4844</v>
      </c>
      <c r="L613" s="24">
        <f>SUMIFS(L614:L617,A614:A617,"P")</f>
        <v>0</v>
      </c>
      <c r="M613" s="24">
        <f>SUMIFS(M614:M617,A614:A617,"P")</f>
        <v>0</v>
      </c>
      <c r="N613" s="25"/>
    </row>
    <row r="614">
      <c r="A614" s="1" t="s">
        <v>221</v>
      </c>
      <c r="B614" s="1">
        <v>1</v>
      </c>
      <c r="C614" s="26" t="s">
        <v>4845</v>
      </c>
      <c r="D614" t="s">
        <v>252</v>
      </c>
      <c r="E614" s="27" t="s">
        <v>4846</v>
      </c>
      <c r="F614" s="28" t="s">
        <v>4598</v>
      </c>
      <c r="G614" s="29">
        <v>90</v>
      </c>
      <c r="H614" s="28">
        <v>0</v>
      </c>
      <c r="I614" s="30">
        <f>ROUND(G614*H614,P4)</f>
        <v>0</v>
      </c>
      <c r="L614" s="30">
        <v>0</v>
      </c>
      <c r="M614" s="24">
        <f>ROUND(G614*L614,P4)</f>
        <v>0</v>
      </c>
      <c r="N614" s="25" t="s">
        <v>4847</v>
      </c>
      <c r="O614" s="31">
        <f>M614*AA614</f>
        <v>0</v>
      </c>
      <c r="P614" s="1">
        <v>3</v>
      </c>
      <c r="AA614" s="1">
        <f>IF(P614=1,$O$3,IF(P614=2,$O$4,$O$5))</f>
        <v>0</v>
      </c>
    </row>
    <row r="615">
      <c r="A615" s="1" t="s">
        <v>227</v>
      </c>
      <c r="E615" s="27" t="s">
        <v>252</v>
      </c>
    </row>
    <row r="616" ht="39">
      <c r="A616" s="1" t="s">
        <v>229</v>
      </c>
      <c r="E616" s="32" t="s">
        <v>5315</v>
      </c>
    </row>
    <row r="617">
      <c r="A617" s="1" t="s">
        <v>231</v>
      </c>
      <c r="E617" s="27" t="s">
        <v>252</v>
      </c>
    </row>
    <row r="618" ht="13">
      <c r="A618" s="1" t="s">
        <v>218</v>
      </c>
      <c r="C618" s="22" t="s">
        <v>5316</v>
      </c>
      <c r="E618" s="23" t="s">
        <v>5317</v>
      </c>
      <c r="L618" s="24">
        <f>SUMIFS(L619:L622,A619:A622,"P")</f>
        <v>0</v>
      </c>
      <c r="M618" s="24">
        <f>SUMIFS(M619:M622,A619:A622,"P")</f>
        <v>0</v>
      </c>
      <c r="N618" s="25"/>
    </row>
    <row r="619">
      <c r="A619" s="1" t="s">
        <v>221</v>
      </c>
      <c r="B619" s="1">
        <v>2</v>
      </c>
      <c r="C619" s="26" t="s">
        <v>5318</v>
      </c>
      <c r="D619" t="s">
        <v>252</v>
      </c>
      <c r="E619" s="27" t="s">
        <v>5319</v>
      </c>
      <c r="F619" s="28" t="s">
        <v>4499</v>
      </c>
      <c r="G619" s="29">
        <v>1</v>
      </c>
      <c r="H619" s="28">
        <v>0</v>
      </c>
      <c r="I619" s="30">
        <f>ROUND(G619*H619,P4)</f>
        <v>0</v>
      </c>
      <c r="L619" s="30">
        <v>0</v>
      </c>
      <c r="M619" s="24">
        <f>ROUND(G619*L619,P4)</f>
        <v>0</v>
      </c>
      <c r="N619" s="25" t="s">
        <v>4847</v>
      </c>
      <c r="O619" s="31">
        <f>M619*AA619</f>
        <v>0</v>
      </c>
      <c r="P619" s="1">
        <v>3</v>
      </c>
      <c r="AA619" s="1">
        <f>IF(P619=1,$O$3,IF(P619=2,$O$4,$O$5))</f>
        <v>0</v>
      </c>
    </row>
    <row r="620">
      <c r="A620" s="1" t="s">
        <v>227</v>
      </c>
      <c r="E620" s="27" t="s">
        <v>252</v>
      </c>
    </row>
    <row r="621" ht="39">
      <c r="A621" s="1" t="s">
        <v>229</v>
      </c>
      <c r="E621" s="32" t="s">
        <v>4874</v>
      </c>
    </row>
    <row r="622" ht="25">
      <c r="A622" s="1" t="s">
        <v>231</v>
      </c>
      <c r="E622" s="27" t="s">
        <v>4875</v>
      </c>
    </row>
    <row r="623" ht="13">
      <c r="A623" s="1" t="s">
        <v>218</v>
      </c>
      <c r="C623" s="22" t="s">
        <v>4662</v>
      </c>
      <c r="E623" s="23" t="s">
        <v>4663</v>
      </c>
      <c r="L623" s="24">
        <f>SUMIFS(L624:L627,A624:A627,"P")</f>
        <v>0</v>
      </c>
      <c r="M623" s="24">
        <f>SUMIFS(M624:M627,A624:A627,"P")</f>
        <v>0</v>
      </c>
      <c r="N623" s="25"/>
    </row>
    <row r="624">
      <c r="A624" s="1" t="s">
        <v>221</v>
      </c>
      <c r="B624" s="1">
        <v>3</v>
      </c>
      <c r="C624" s="26" t="s">
        <v>4850</v>
      </c>
      <c r="D624" t="s">
        <v>252</v>
      </c>
      <c r="E624" s="27" t="s">
        <v>4851</v>
      </c>
      <c r="F624" s="28" t="s">
        <v>4499</v>
      </c>
      <c r="G624" s="29">
        <v>50</v>
      </c>
      <c r="H624" s="28">
        <v>0</v>
      </c>
      <c r="I624" s="30">
        <f>ROUND(G624*H624,P4)</f>
        <v>0</v>
      </c>
      <c r="L624" s="30">
        <v>0</v>
      </c>
      <c r="M624" s="24">
        <f>ROUND(G624*L624,P4)</f>
        <v>0</v>
      </c>
      <c r="N624" s="25" t="s">
        <v>4847</v>
      </c>
      <c r="O624" s="31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227</v>
      </c>
      <c r="E625" s="27" t="s">
        <v>252</v>
      </c>
    </row>
    <row r="626" ht="39">
      <c r="A626" s="1" t="s">
        <v>229</v>
      </c>
      <c r="E626" s="32" t="s">
        <v>5320</v>
      </c>
    </row>
    <row r="627">
      <c r="A627" s="1" t="s">
        <v>231</v>
      </c>
      <c r="E627" s="27" t="s">
        <v>4853</v>
      </c>
    </row>
    <row r="628" ht="13">
      <c r="A628" s="1" t="s">
        <v>218</v>
      </c>
      <c r="C628" s="22" t="s">
        <v>4854</v>
      </c>
      <c r="E628" s="23" t="s">
        <v>4855</v>
      </c>
      <c r="L628" s="24">
        <f>SUMIFS(L629:L648,A629:A648,"P")</f>
        <v>0</v>
      </c>
      <c r="M628" s="24">
        <f>SUMIFS(M629:M648,A629:A648,"P")</f>
        <v>0</v>
      </c>
      <c r="N628" s="25"/>
    </row>
    <row r="629">
      <c r="A629" s="1" t="s">
        <v>221</v>
      </c>
      <c r="B629" s="1">
        <v>4</v>
      </c>
      <c r="C629" s="26" t="s">
        <v>4856</v>
      </c>
      <c r="D629" t="s">
        <v>252</v>
      </c>
      <c r="E629" s="27" t="s">
        <v>4857</v>
      </c>
      <c r="F629" s="28" t="s">
        <v>4499</v>
      </c>
      <c r="G629" s="29">
        <v>10</v>
      </c>
      <c r="H629" s="28">
        <v>0</v>
      </c>
      <c r="I629" s="30">
        <f>ROUND(G629*H629,P4)</f>
        <v>0</v>
      </c>
      <c r="L629" s="30">
        <v>0</v>
      </c>
      <c r="M629" s="24">
        <f>ROUND(G629*L629,P4)</f>
        <v>0</v>
      </c>
      <c r="N629" s="25" t="s">
        <v>4847</v>
      </c>
      <c r="O629" s="31">
        <f>M629*AA629</f>
        <v>0</v>
      </c>
      <c r="P629" s="1">
        <v>3</v>
      </c>
      <c r="AA629" s="1">
        <f>IF(P629=1,$O$3,IF(P629=2,$O$4,$O$5))</f>
        <v>0</v>
      </c>
    </row>
    <row r="630">
      <c r="A630" s="1" t="s">
        <v>227</v>
      </c>
      <c r="E630" s="27" t="s">
        <v>252</v>
      </c>
    </row>
    <row r="631" ht="39">
      <c r="A631" s="1" t="s">
        <v>229</v>
      </c>
      <c r="E631" s="32" t="s">
        <v>4914</v>
      </c>
    </row>
    <row r="632">
      <c r="A632" s="1" t="s">
        <v>231</v>
      </c>
      <c r="E632" s="27" t="s">
        <v>252</v>
      </c>
    </row>
    <row r="633">
      <c r="A633" s="1" t="s">
        <v>221</v>
      </c>
      <c r="B633" s="1">
        <v>5</v>
      </c>
      <c r="C633" s="26" t="s">
        <v>4859</v>
      </c>
      <c r="D633" t="s">
        <v>252</v>
      </c>
      <c r="E633" s="27" t="s">
        <v>4860</v>
      </c>
      <c r="F633" s="28" t="s">
        <v>4499</v>
      </c>
      <c r="G633" s="29">
        <v>26</v>
      </c>
      <c r="H633" s="28">
        <v>0</v>
      </c>
      <c r="I633" s="30">
        <f>ROUND(G633*H633,P4)</f>
        <v>0</v>
      </c>
      <c r="L633" s="30">
        <v>0</v>
      </c>
      <c r="M633" s="24">
        <f>ROUND(G633*L633,P4)</f>
        <v>0</v>
      </c>
      <c r="N633" s="25" t="s">
        <v>4847</v>
      </c>
      <c r="O633" s="31">
        <f>M633*AA633</f>
        <v>0</v>
      </c>
      <c r="P633" s="1">
        <v>3</v>
      </c>
      <c r="AA633" s="1">
        <f>IF(P633=1,$O$3,IF(P633=2,$O$4,$O$5))</f>
        <v>0</v>
      </c>
    </row>
    <row r="634">
      <c r="A634" s="1" t="s">
        <v>227</v>
      </c>
      <c r="E634" s="27" t="s">
        <v>252</v>
      </c>
    </row>
    <row r="635" ht="39">
      <c r="A635" s="1" t="s">
        <v>229</v>
      </c>
      <c r="E635" s="32" t="s">
        <v>5321</v>
      </c>
    </row>
    <row r="636">
      <c r="A636" s="1" t="s">
        <v>231</v>
      </c>
      <c r="E636" s="27" t="s">
        <v>252</v>
      </c>
    </row>
    <row r="637">
      <c r="A637" s="1" t="s">
        <v>221</v>
      </c>
      <c r="B637" s="1">
        <v>6</v>
      </c>
      <c r="C637" s="26" t="s">
        <v>4862</v>
      </c>
      <c r="D637" t="s">
        <v>252</v>
      </c>
      <c r="E637" s="27" t="s">
        <v>4863</v>
      </c>
      <c r="F637" s="28" t="s">
        <v>4499</v>
      </c>
      <c r="G637" s="29">
        <v>4</v>
      </c>
      <c r="H637" s="28">
        <v>0</v>
      </c>
      <c r="I637" s="30">
        <f>ROUND(G637*H637,P4)</f>
        <v>0</v>
      </c>
      <c r="L637" s="30">
        <v>0</v>
      </c>
      <c r="M637" s="24">
        <f>ROUND(G637*L637,P4)</f>
        <v>0</v>
      </c>
      <c r="N637" s="25" t="s">
        <v>4847</v>
      </c>
      <c r="O637" s="31">
        <f>M637*AA637</f>
        <v>0</v>
      </c>
      <c r="P637" s="1">
        <v>3</v>
      </c>
      <c r="AA637" s="1">
        <f>IF(P637=1,$O$3,IF(P637=2,$O$4,$O$5))</f>
        <v>0</v>
      </c>
    </row>
    <row r="638">
      <c r="A638" s="1" t="s">
        <v>227</v>
      </c>
      <c r="E638" s="27" t="s">
        <v>252</v>
      </c>
    </row>
    <row r="639" ht="39">
      <c r="A639" s="1" t="s">
        <v>229</v>
      </c>
      <c r="E639" s="32" t="s">
        <v>4864</v>
      </c>
    </row>
    <row r="640">
      <c r="A640" s="1" t="s">
        <v>231</v>
      </c>
      <c r="E640" s="27" t="s">
        <v>252</v>
      </c>
    </row>
    <row r="641">
      <c r="A641" s="1" t="s">
        <v>221</v>
      </c>
      <c r="B641" s="1">
        <v>7</v>
      </c>
      <c r="C641" s="26" t="s">
        <v>4865</v>
      </c>
      <c r="D641" t="s">
        <v>252</v>
      </c>
      <c r="E641" s="27" t="s">
        <v>4866</v>
      </c>
      <c r="F641" s="28" t="s">
        <v>4598</v>
      </c>
      <c r="G641" s="29">
        <v>70</v>
      </c>
      <c r="H641" s="28">
        <v>0</v>
      </c>
      <c r="I641" s="30">
        <f>ROUND(G641*H641,P4)</f>
        <v>0</v>
      </c>
      <c r="L641" s="30">
        <v>0</v>
      </c>
      <c r="M641" s="24">
        <f>ROUND(G641*L641,P4)</f>
        <v>0</v>
      </c>
      <c r="N641" s="25" t="s">
        <v>4847</v>
      </c>
      <c r="O641" s="31">
        <f>M641*AA641</f>
        <v>0</v>
      </c>
      <c r="P641" s="1">
        <v>3</v>
      </c>
      <c r="AA641" s="1">
        <f>IF(P641=1,$O$3,IF(P641=2,$O$4,$O$5))</f>
        <v>0</v>
      </c>
    </row>
    <row r="642">
      <c r="A642" s="1" t="s">
        <v>227</v>
      </c>
      <c r="E642" s="27" t="s">
        <v>252</v>
      </c>
    </row>
    <row r="643" ht="39">
      <c r="A643" s="1" t="s">
        <v>229</v>
      </c>
      <c r="E643" s="32" t="s">
        <v>5322</v>
      </c>
    </row>
    <row r="644">
      <c r="A644" s="1" t="s">
        <v>231</v>
      </c>
      <c r="E644" s="27" t="s">
        <v>252</v>
      </c>
    </row>
    <row r="645">
      <c r="A645" s="1" t="s">
        <v>221</v>
      </c>
      <c r="B645" s="1">
        <v>8</v>
      </c>
      <c r="C645" s="26" t="s">
        <v>5323</v>
      </c>
      <c r="D645" t="s">
        <v>252</v>
      </c>
      <c r="E645" s="27" t="s">
        <v>5324</v>
      </c>
      <c r="F645" s="28" t="s">
        <v>4598</v>
      </c>
      <c r="G645" s="29">
        <v>20</v>
      </c>
      <c r="H645" s="28">
        <v>0</v>
      </c>
      <c r="I645" s="30">
        <f>ROUND(G645*H645,P4)</f>
        <v>0</v>
      </c>
      <c r="L645" s="30">
        <v>0</v>
      </c>
      <c r="M645" s="24">
        <f>ROUND(G645*L645,P4)</f>
        <v>0</v>
      </c>
      <c r="N645" s="25" t="s">
        <v>4847</v>
      </c>
      <c r="O645" s="31">
        <f>M645*AA645</f>
        <v>0</v>
      </c>
      <c r="P645" s="1">
        <v>3</v>
      </c>
      <c r="AA645" s="1">
        <f>IF(P645=1,$O$3,IF(P645=2,$O$4,$O$5))</f>
        <v>0</v>
      </c>
    </row>
    <row r="646">
      <c r="A646" s="1" t="s">
        <v>227</v>
      </c>
      <c r="E646" s="27" t="s">
        <v>252</v>
      </c>
    </row>
    <row r="647" ht="39">
      <c r="A647" s="1" t="s">
        <v>229</v>
      </c>
      <c r="E647" s="32" t="s">
        <v>5260</v>
      </c>
    </row>
    <row r="648">
      <c r="A648" s="1" t="s">
        <v>231</v>
      </c>
      <c r="E648" s="27" t="s">
        <v>252</v>
      </c>
    </row>
    <row r="649" ht="13">
      <c r="A649" s="1" t="s">
        <v>218</v>
      </c>
      <c r="C649" s="22" t="s">
        <v>260</v>
      </c>
      <c r="E649" s="23" t="s">
        <v>4867</v>
      </c>
      <c r="L649" s="24">
        <f>SUMIFS(L650:L669,A650:A669,"P")</f>
        <v>0</v>
      </c>
      <c r="M649" s="24">
        <f>SUMIFS(M650:M669,A650:A669,"P")</f>
        <v>0</v>
      </c>
      <c r="N649" s="25"/>
    </row>
    <row r="650" ht="25">
      <c r="A650" s="1" t="s">
        <v>221</v>
      </c>
      <c r="B650" s="1">
        <v>9</v>
      </c>
      <c r="C650" s="26" t="s">
        <v>4868</v>
      </c>
      <c r="D650" t="s">
        <v>252</v>
      </c>
      <c r="E650" s="27" t="s">
        <v>5325</v>
      </c>
      <c r="F650" s="28" t="s">
        <v>4499</v>
      </c>
      <c r="G650" s="29">
        <v>2</v>
      </c>
      <c r="H650" s="28">
        <v>0</v>
      </c>
      <c r="I650" s="30">
        <f>ROUND(G650*H650,P4)</f>
        <v>0</v>
      </c>
      <c r="L650" s="30">
        <v>0</v>
      </c>
      <c r="M650" s="24">
        <f>ROUND(G650*L650,P4)</f>
        <v>0</v>
      </c>
      <c r="N650" s="25" t="s">
        <v>4847</v>
      </c>
      <c r="O650" s="31">
        <f>M650*AA650</f>
        <v>0</v>
      </c>
      <c r="P650" s="1">
        <v>3</v>
      </c>
      <c r="AA650" s="1">
        <f>IF(P650=1,$O$3,IF(P650=2,$O$4,$O$5))</f>
        <v>0</v>
      </c>
    </row>
    <row r="651">
      <c r="A651" s="1" t="s">
        <v>227</v>
      </c>
      <c r="E651" s="27" t="s">
        <v>252</v>
      </c>
    </row>
    <row r="652" ht="39">
      <c r="A652" s="1" t="s">
        <v>229</v>
      </c>
      <c r="E652" s="32" t="s">
        <v>4501</v>
      </c>
    </row>
    <row r="653">
      <c r="A653" s="1" t="s">
        <v>231</v>
      </c>
      <c r="E653" s="27" t="s">
        <v>4871</v>
      </c>
    </row>
    <row r="654">
      <c r="A654" s="1" t="s">
        <v>221</v>
      </c>
      <c r="B654" s="1">
        <v>10</v>
      </c>
      <c r="C654" s="26" t="s">
        <v>4872</v>
      </c>
      <c r="D654" t="s">
        <v>252</v>
      </c>
      <c r="E654" s="27" t="s">
        <v>5326</v>
      </c>
      <c r="F654" s="28" t="s">
        <v>4499</v>
      </c>
      <c r="G654" s="29">
        <v>1</v>
      </c>
      <c r="H654" s="28">
        <v>0</v>
      </c>
      <c r="I654" s="30">
        <f>ROUND(G654*H654,P4)</f>
        <v>0</v>
      </c>
      <c r="L654" s="30">
        <v>0</v>
      </c>
      <c r="M654" s="24">
        <f>ROUND(G654*L654,P4)</f>
        <v>0</v>
      </c>
      <c r="N654" s="25" t="s">
        <v>4847</v>
      </c>
      <c r="O654" s="31">
        <f>M654*AA654</f>
        <v>0</v>
      </c>
      <c r="P654" s="1">
        <v>3</v>
      </c>
      <c r="AA654" s="1">
        <f>IF(P654=1,$O$3,IF(P654=2,$O$4,$O$5))</f>
        <v>0</v>
      </c>
    </row>
    <row r="655">
      <c r="A655" s="1" t="s">
        <v>227</v>
      </c>
      <c r="E655" s="27" t="s">
        <v>252</v>
      </c>
    </row>
    <row r="656" ht="39">
      <c r="A656" s="1" t="s">
        <v>229</v>
      </c>
      <c r="E656" s="32" t="s">
        <v>4874</v>
      </c>
    </row>
    <row r="657" ht="25">
      <c r="A657" s="1" t="s">
        <v>231</v>
      </c>
      <c r="E657" s="27" t="s">
        <v>4875</v>
      </c>
    </row>
    <row r="658">
      <c r="A658" s="1" t="s">
        <v>221</v>
      </c>
      <c r="B658" s="1">
        <v>11</v>
      </c>
      <c r="C658" s="26" t="s">
        <v>4924</v>
      </c>
      <c r="D658" t="s">
        <v>252</v>
      </c>
      <c r="E658" s="27" t="s">
        <v>5327</v>
      </c>
      <c r="F658" s="28" t="s">
        <v>4499</v>
      </c>
      <c r="G658" s="29">
        <v>1</v>
      </c>
      <c r="H658" s="28">
        <v>0</v>
      </c>
      <c r="I658" s="30">
        <f>ROUND(G658*H658,P4)</f>
        <v>0</v>
      </c>
      <c r="L658" s="30">
        <v>0</v>
      </c>
      <c r="M658" s="24">
        <f>ROUND(G658*L658,P4)</f>
        <v>0</v>
      </c>
      <c r="N658" s="25" t="s">
        <v>4847</v>
      </c>
      <c r="O658" s="31">
        <f>M658*AA658</f>
        <v>0</v>
      </c>
      <c r="P658" s="1">
        <v>3</v>
      </c>
      <c r="AA658" s="1">
        <f>IF(P658=1,$O$3,IF(P658=2,$O$4,$O$5))</f>
        <v>0</v>
      </c>
    </row>
    <row r="659">
      <c r="A659" s="1" t="s">
        <v>227</v>
      </c>
      <c r="E659" s="27" t="s">
        <v>252</v>
      </c>
    </row>
    <row r="660" ht="39">
      <c r="A660" s="1" t="s">
        <v>229</v>
      </c>
      <c r="E660" s="32" t="s">
        <v>4874</v>
      </c>
    </row>
    <row r="661" ht="25">
      <c r="A661" s="1" t="s">
        <v>231</v>
      </c>
      <c r="E661" s="27" t="s">
        <v>4875</v>
      </c>
    </row>
    <row r="662" ht="25">
      <c r="A662" s="1" t="s">
        <v>221</v>
      </c>
      <c r="B662" s="1">
        <v>12</v>
      </c>
      <c r="C662" s="26" t="s">
        <v>5328</v>
      </c>
      <c r="D662" t="s">
        <v>252</v>
      </c>
      <c r="E662" s="27" t="s">
        <v>4869</v>
      </c>
      <c r="F662" s="28" t="s">
        <v>4499</v>
      </c>
      <c r="G662" s="29">
        <v>5</v>
      </c>
      <c r="H662" s="28">
        <v>0</v>
      </c>
      <c r="I662" s="30">
        <f>ROUND(G662*H662,P4)</f>
        <v>0</v>
      </c>
      <c r="L662" s="30">
        <v>0</v>
      </c>
      <c r="M662" s="24">
        <f>ROUND(G662*L662,P4)</f>
        <v>0</v>
      </c>
      <c r="N662" s="25" t="s">
        <v>4847</v>
      </c>
      <c r="O662" s="31">
        <f>M662*AA662</f>
        <v>0</v>
      </c>
      <c r="P662" s="1">
        <v>3</v>
      </c>
      <c r="AA662" s="1">
        <f>IF(P662=1,$O$3,IF(P662=2,$O$4,$O$5))</f>
        <v>0</v>
      </c>
    </row>
    <row r="663">
      <c r="A663" s="1" t="s">
        <v>227</v>
      </c>
      <c r="E663" s="27" t="s">
        <v>252</v>
      </c>
    </row>
    <row r="664" ht="39">
      <c r="A664" s="1" t="s">
        <v>229</v>
      </c>
      <c r="E664" s="32" t="s">
        <v>4858</v>
      </c>
    </row>
    <row r="665">
      <c r="A665" s="1" t="s">
        <v>231</v>
      </c>
      <c r="E665" s="27" t="s">
        <v>4871</v>
      </c>
    </row>
    <row r="666" ht="25">
      <c r="A666" s="1" t="s">
        <v>221</v>
      </c>
      <c r="B666" s="1">
        <v>13</v>
      </c>
      <c r="C666" s="26" t="s">
        <v>5329</v>
      </c>
      <c r="D666" t="s">
        <v>252</v>
      </c>
      <c r="E666" s="27" t="s">
        <v>5330</v>
      </c>
      <c r="F666" s="28" t="s">
        <v>4499</v>
      </c>
      <c r="G666" s="29">
        <v>2</v>
      </c>
      <c r="H666" s="28">
        <v>0</v>
      </c>
      <c r="I666" s="30">
        <f>ROUND(G666*H666,P4)</f>
        <v>0</v>
      </c>
      <c r="L666" s="30">
        <v>0</v>
      </c>
      <c r="M666" s="24">
        <f>ROUND(G666*L666,P4)</f>
        <v>0</v>
      </c>
      <c r="N666" s="25" t="s">
        <v>4847</v>
      </c>
      <c r="O666" s="31">
        <f>M666*AA666</f>
        <v>0</v>
      </c>
      <c r="P666" s="1">
        <v>3</v>
      </c>
      <c r="AA666" s="1">
        <f>IF(P666=1,$O$3,IF(P666=2,$O$4,$O$5))</f>
        <v>0</v>
      </c>
    </row>
    <row r="667">
      <c r="A667" s="1" t="s">
        <v>227</v>
      </c>
      <c r="E667" s="27" t="s">
        <v>252</v>
      </c>
    </row>
    <row r="668" ht="39">
      <c r="A668" s="1" t="s">
        <v>229</v>
      </c>
      <c r="E668" s="32" t="s">
        <v>4501</v>
      </c>
    </row>
    <row r="669">
      <c r="A669" s="1" t="s">
        <v>231</v>
      </c>
      <c r="E669" s="27" t="s">
        <v>4871</v>
      </c>
    </row>
    <row r="670" ht="13">
      <c r="A670" s="1" t="s">
        <v>218</v>
      </c>
      <c r="C670" s="22" t="s">
        <v>4876</v>
      </c>
      <c r="E670" s="23" t="s">
        <v>4877</v>
      </c>
      <c r="L670" s="24">
        <f>SUMIFS(L671:L702,A671:A702,"P")</f>
        <v>0</v>
      </c>
      <c r="M670" s="24">
        <f>SUMIFS(M671:M702,A671:A702,"P")</f>
        <v>0</v>
      </c>
      <c r="N670" s="25"/>
    </row>
    <row r="671">
      <c r="A671" s="1" t="s">
        <v>221</v>
      </c>
      <c r="B671" s="1">
        <v>14</v>
      </c>
      <c r="C671" s="26" t="s">
        <v>4878</v>
      </c>
      <c r="D671" t="s">
        <v>252</v>
      </c>
      <c r="E671" s="27" t="s">
        <v>4879</v>
      </c>
      <c r="F671" s="28" t="s">
        <v>4499</v>
      </c>
      <c r="G671" s="29">
        <v>7</v>
      </c>
      <c r="H671" s="28">
        <v>0</v>
      </c>
      <c r="I671" s="30">
        <f>ROUND(G671*H671,P4)</f>
        <v>0</v>
      </c>
      <c r="L671" s="30">
        <v>0</v>
      </c>
      <c r="M671" s="24">
        <f>ROUND(G671*L671,P4)</f>
        <v>0</v>
      </c>
      <c r="N671" s="25" t="s">
        <v>4847</v>
      </c>
      <c r="O671" s="31">
        <f>M671*AA671</f>
        <v>0</v>
      </c>
      <c r="P671" s="1">
        <v>3</v>
      </c>
      <c r="AA671" s="1">
        <f>IF(P671=1,$O$3,IF(P671=2,$O$4,$O$5))</f>
        <v>0</v>
      </c>
    </row>
    <row r="672">
      <c r="A672" s="1" t="s">
        <v>227</v>
      </c>
      <c r="E672" s="27" t="s">
        <v>252</v>
      </c>
    </row>
    <row r="673" ht="39">
      <c r="A673" s="1" t="s">
        <v>229</v>
      </c>
      <c r="E673" s="32" t="s">
        <v>5331</v>
      </c>
    </row>
    <row r="674">
      <c r="A674" s="1" t="s">
        <v>231</v>
      </c>
      <c r="E674" s="27" t="s">
        <v>4880</v>
      </c>
    </row>
    <row r="675">
      <c r="A675" s="1" t="s">
        <v>221</v>
      </c>
      <c r="B675" s="1">
        <v>15</v>
      </c>
      <c r="C675" s="26" t="s">
        <v>5332</v>
      </c>
      <c r="D675" t="s">
        <v>252</v>
      </c>
      <c r="E675" s="27" t="s">
        <v>5333</v>
      </c>
      <c r="F675" s="28" t="s">
        <v>4499</v>
      </c>
      <c r="G675" s="29">
        <v>11</v>
      </c>
      <c r="H675" s="28">
        <v>0</v>
      </c>
      <c r="I675" s="30">
        <f>ROUND(G675*H675,P4)</f>
        <v>0</v>
      </c>
      <c r="L675" s="30">
        <v>0</v>
      </c>
      <c r="M675" s="24">
        <f>ROUND(G675*L675,P4)</f>
        <v>0</v>
      </c>
      <c r="N675" s="25" t="s">
        <v>4847</v>
      </c>
      <c r="O675" s="31">
        <f>M675*AA675</f>
        <v>0</v>
      </c>
      <c r="P675" s="1">
        <v>3</v>
      </c>
      <c r="AA675" s="1">
        <f>IF(P675=1,$O$3,IF(P675=2,$O$4,$O$5))</f>
        <v>0</v>
      </c>
    </row>
    <row r="676">
      <c r="A676" s="1" t="s">
        <v>227</v>
      </c>
      <c r="E676" s="27" t="s">
        <v>252</v>
      </c>
    </row>
    <row r="677" ht="39">
      <c r="A677" s="1" t="s">
        <v>229</v>
      </c>
      <c r="E677" s="32" t="s">
        <v>5334</v>
      </c>
    </row>
    <row r="678">
      <c r="A678" s="1" t="s">
        <v>231</v>
      </c>
      <c r="E678" s="27" t="s">
        <v>5335</v>
      </c>
    </row>
    <row r="679">
      <c r="A679" s="1" t="s">
        <v>221</v>
      </c>
      <c r="B679" s="1">
        <v>16</v>
      </c>
      <c r="C679" s="26" t="s">
        <v>4881</v>
      </c>
      <c r="D679" t="s">
        <v>252</v>
      </c>
      <c r="E679" s="27" t="s">
        <v>4882</v>
      </c>
      <c r="F679" s="28" t="s">
        <v>4499</v>
      </c>
      <c r="G679" s="29">
        <v>9</v>
      </c>
      <c r="H679" s="28">
        <v>0</v>
      </c>
      <c r="I679" s="30">
        <f>ROUND(G679*H679,P4)</f>
        <v>0</v>
      </c>
      <c r="L679" s="30">
        <v>0</v>
      </c>
      <c r="M679" s="24">
        <f>ROUND(G679*L679,P4)</f>
        <v>0</v>
      </c>
      <c r="N679" s="25" t="s">
        <v>4847</v>
      </c>
      <c r="O679" s="31">
        <f>M679*AA679</f>
        <v>0</v>
      </c>
      <c r="P679" s="1">
        <v>3</v>
      </c>
      <c r="AA679" s="1">
        <f>IF(P679=1,$O$3,IF(P679=2,$O$4,$O$5))</f>
        <v>0</v>
      </c>
    </row>
    <row r="680">
      <c r="A680" s="1" t="s">
        <v>227</v>
      </c>
      <c r="E680" s="27" t="s">
        <v>252</v>
      </c>
    </row>
    <row r="681" ht="39">
      <c r="A681" s="1" t="s">
        <v>229</v>
      </c>
      <c r="E681" s="32" t="s">
        <v>4861</v>
      </c>
    </row>
    <row r="682">
      <c r="A682" s="1" t="s">
        <v>231</v>
      </c>
      <c r="E682" s="27" t="s">
        <v>252</v>
      </c>
    </row>
    <row r="683">
      <c r="A683" s="1" t="s">
        <v>221</v>
      </c>
      <c r="B683" s="1">
        <v>17</v>
      </c>
      <c r="C683" s="26" t="s">
        <v>4905</v>
      </c>
      <c r="D683" t="s">
        <v>252</v>
      </c>
      <c r="E683" s="27" t="s">
        <v>4906</v>
      </c>
      <c r="F683" s="28" t="s">
        <v>4598</v>
      </c>
      <c r="G683" s="29">
        <v>150</v>
      </c>
      <c r="H683" s="28">
        <v>0</v>
      </c>
      <c r="I683" s="30">
        <f>ROUND(G683*H683,P4)</f>
        <v>0</v>
      </c>
      <c r="L683" s="30">
        <v>0</v>
      </c>
      <c r="M683" s="24">
        <f>ROUND(G683*L683,P4)</f>
        <v>0</v>
      </c>
      <c r="N683" s="25" t="s">
        <v>4847</v>
      </c>
      <c r="O683" s="31">
        <f>M683*AA683</f>
        <v>0</v>
      </c>
      <c r="P683" s="1">
        <v>3</v>
      </c>
      <c r="AA683" s="1">
        <f>IF(P683=1,$O$3,IF(P683=2,$O$4,$O$5))</f>
        <v>0</v>
      </c>
    </row>
    <row r="684">
      <c r="A684" s="1" t="s">
        <v>227</v>
      </c>
      <c r="E684" s="27" t="s">
        <v>252</v>
      </c>
    </row>
    <row r="685" ht="39">
      <c r="A685" s="1" t="s">
        <v>229</v>
      </c>
      <c r="E685" s="32" t="s">
        <v>5336</v>
      </c>
    </row>
    <row r="686">
      <c r="A686" s="1" t="s">
        <v>231</v>
      </c>
      <c r="E686" s="27" t="s">
        <v>4908</v>
      </c>
    </row>
    <row r="687">
      <c r="A687" s="1" t="s">
        <v>221</v>
      </c>
      <c r="B687" s="1">
        <v>18</v>
      </c>
      <c r="C687" s="26" t="s">
        <v>4909</v>
      </c>
      <c r="D687" t="s">
        <v>252</v>
      </c>
      <c r="E687" s="27" t="s">
        <v>4910</v>
      </c>
      <c r="F687" s="28" t="s">
        <v>4598</v>
      </c>
      <c r="G687" s="29">
        <v>160</v>
      </c>
      <c r="H687" s="28">
        <v>0</v>
      </c>
      <c r="I687" s="30">
        <f>ROUND(G687*H687,P4)</f>
        <v>0</v>
      </c>
      <c r="L687" s="30">
        <v>0</v>
      </c>
      <c r="M687" s="24">
        <f>ROUND(G687*L687,P4)</f>
        <v>0</v>
      </c>
      <c r="N687" s="25" t="s">
        <v>4847</v>
      </c>
      <c r="O687" s="31">
        <f>M687*AA687</f>
        <v>0</v>
      </c>
      <c r="P687" s="1">
        <v>3</v>
      </c>
      <c r="AA687" s="1">
        <f>IF(P687=1,$O$3,IF(P687=2,$O$4,$O$5))</f>
        <v>0</v>
      </c>
    </row>
    <row r="688">
      <c r="A688" s="1" t="s">
        <v>227</v>
      </c>
      <c r="E688" s="27" t="s">
        <v>252</v>
      </c>
    </row>
    <row r="689" ht="39">
      <c r="A689" s="1" t="s">
        <v>229</v>
      </c>
      <c r="E689" s="32" t="s">
        <v>5337</v>
      </c>
    </row>
    <row r="690">
      <c r="A690" s="1" t="s">
        <v>231</v>
      </c>
      <c r="E690" s="27" t="s">
        <v>4908</v>
      </c>
    </row>
    <row r="691">
      <c r="A691" s="1" t="s">
        <v>221</v>
      </c>
      <c r="B691" s="1">
        <v>19</v>
      </c>
      <c r="C691" s="26" t="s">
        <v>5338</v>
      </c>
      <c r="D691" t="s">
        <v>252</v>
      </c>
      <c r="E691" s="27" t="s">
        <v>5339</v>
      </c>
      <c r="F691" s="28" t="s">
        <v>4598</v>
      </c>
      <c r="G691" s="29">
        <v>15</v>
      </c>
      <c r="H691" s="28">
        <v>0</v>
      </c>
      <c r="I691" s="30">
        <f>ROUND(G691*H691,P4)</f>
        <v>0</v>
      </c>
      <c r="L691" s="30">
        <v>0</v>
      </c>
      <c r="M691" s="24">
        <f>ROUND(G691*L691,P4)</f>
        <v>0</v>
      </c>
      <c r="N691" s="25" t="s">
        <v>4847</v>
      </c>
      <c r="O691" s="31">
        <f>M691*AA691</f>
        <v>0</v>
      </c>
      <c r="P691" s="1">
        <v>3</v>
      </c>
      <c r="AA691" s="1">
        <f>IF(P691=1,$O$3,IF(P691=2,$O$4,$O$5))</f>
        <v>0</v>
      </c>
    </row>
    <row r="692">
      <c r="A692" s="1" t="s">
        <v>227</v>
      </c>
      <c r="E692" s="27" t="s">
        <v>252</v>
      </c>
    </row>
    <row r="693" ht="39">
      <c r="A693" s="1" t="s">
        <v>229</v>
      </c>
      <c r="E693" s="32" t="s">
        <v>5340</v>
      </c>
    </row>
    <row r="694">
      <c r="A694" s="1" t="s">
        <v>231</v>
      </c>
      <c r="E694" s="27" t="s">
        <v>4908</v>
      </c>
    </row>
    <row r="695">
      <c r="A695" s="1" t="s">
        <v>221</v>
      </c>
      <c r="B695" s="1">
        <v>20</v>
      </c>
      <c r="C695" s="26" t="s">
        <v>4912</v>
      </c>
      <c r="D695" t="s">
        <v>252</v>
      </c>
      <c r="E695" s="27" t="s">
        <v>4913</v>
      </c>
      <c r="F695" s="28" t="s">
        <v>4598</v>
      </c>
      <c r="G695" s="29">
        <v>20</v>
      </c>
      <c r="H695" s="28">
        <v>0</v>
      </c>
      <c r="I695" s="30">
        <f>ROUND(G695*H695,P4)</f>
        <v>0</v>
      </c>
      <c r="L695" s="30">
        <v>0</v>
      </c>
      <c r="M695" s="24">
        <f>ROUND(G695*L695,P4)</f>
        <v>0</v>
      </c>
      <c r="N695" s="25" t="s">
        <v>4847</v>
      </c>
      <c r="O695" s="31">
        <f>M695*AA695</f>
        <v>0</v>
      </c>
      <c r="P695" s="1">
        <v>3</v>
      </c>
      <c r="AA695" s="1">
        <f>IF(P695=1,$O$3,IF(P695=2,$O$4,$O$5))</f>
        <v>0</v>
      </c>
    </row>
    <row r="696">
      <c r="A696" s="1" t="s">
        <v>227</v>
      </c>
      <c r="E696" s="27" t="s">
        <v>252</v>
      </c>
    </row>
    <row r="697" ht="39">
      <c r="A697" s="1" t="s">
        <v>229</v>
      </c>
      <c r="E697" s="32" t="s">
        <v>5260</v>
      </c>
    </row>
    <row r="698">
      <c r="A698" s="1" t="s">
        <v>231</v>
      </c>
      <c r="E698" s="27" t="s">
        <v>4915</v>
      </c>
    </row>
    <row r="699">
      <c r="A699" s="1" t="s">
        <v>221</v>
      </c>
      <c r="B699" s="1">
        <v>21</v>
      </c>
      <c r="C699" s="26" t="s">
        <v>4916</v>
      </c>
      <c r="D699" t="s">
        <v>252</v>
      </c>
      <c r="E699" s="27" t="s">
        <v>4917</v>
      </c>
      <c r="F699" s="28" t="s">
        <v>4598</v>
      </c>
      <c r="G699" s="29">
        <v>20</v>
      </c>
      <c r="H699" s="28">
        <v>0</v>
      </c>
      <c r="I699" s="30">
        <f>ROUND(G699*H699,P4)</f>
        <v>0</v>
      </c>
      <c r="L699" s="30">
        <v>0</v>
      </c>
      <c r="M699" s="24">
        <f>ROUND(G699*L699,P4)</f>
        <v>0</v>
      </c>
      <c r="N699" s="25" t="s">
        <v>4847</v>
      </c>
      <c r="O699" s="31">
        <f>M699*AA699</f>
        <v>0</v>
      </c>
      <c r="P699" s="1">
        <v>3</v>
      </c>
      <c r="AA699" s="1">
        <f>IF(P699=1,$O$3,IF(P699=2,$O$4,$O$5))</f>
        <v>0</v>
      </c>
    </row>
    <row r="700">
      <c r="A700" s="1" t="s">
        <v>227</v>
      </c>
      <c r="E700" s="27" t="s">
        <v>252</v>
      </c>
    </row>
    <row r="701" ht="39">
      <c r="A701" s="1" t="s">
        <v>229</v>
      </c>
      <c r="E701" s="32" t="s">
        <v>5260</v>
      </c>
    </row>
    <row r="702">
      <c r="A702" s="1" t="s">
        <v>231</v>
      </c>
      <c r="E702" s="27" t="s">
        <v>4918</v>
      </c>
    </row>
    <row r="703" ht="13">
      <c r="A703" s="1" t="s">
        <v>218</v>
      </c>
      <c r="C703" s="22" t="s">
        <v>4919</v>
      </c>
      <c r="E703" s="23" t="s">
        <v>4920</v>
      </c>
      <c r="L703" s="24">
        <f>SUMIFS(L704:L711,A704:A711,"P")</f>
        <v>0</v>
      </c>
      <c r="M703" s="24">
        <f>SUMIFS(M704:M711,A704:A711,"P")</f>
        <v>0</v>
      </c>
      <c r="N703" s="25"/>
    </row>
    <row r="704">
      <c r="A704" s="1" t="s">
        <v>221</v>
      </c>
      <c r="B704" s="1">
        <v>22</v>
      </c>
      <c r="C704" s="26" t="s">
        <v>4921</v>
      </c>
      <c r="D704" t="s">
        <v>252</v>
      </c>
      <c r="E704" s="27" t="s">
        <v>4922</v>
      </c>
      <c r="F704" s="28" t="s">
        <v>4923</v>
      </c>
      <c r="G704" s="29">
        <v>10</v>
      </c>
      <c r="H704" s="28">
        <v>0</v>
      </c>
      <c r="I704" s="30">
        <f>ROUND(G704*H704,P4)</f>
        <v>0</v>
      </c>
      <c r="L704" s="30">
        <v>0</v>
      </c>
      <c r="M704" s="24">
        <f>ROUND(G704*L704,P4)</f>
        <v>0</v>
      </c>
      <c r="N704" s="25" t="s">
        <v>4847</v>
      </c>
      <c r="O704" s="31">
        <f>M704*AA704</f>
        <v>0</v>
      </c>
      <c r="P704" s="1">
        <v>3</v>
      </c>
      <c r="AA704" s="1">
        <f>IF(P704=1,$O$3,IF(P704=2,$O$4,$O$5))</f>
        <v>0</v>
      </c>
    </row>
    <row r="705">
      <c r="A705" s="1" t="s">
        <v>227</v>
      </c>
      <c r="E705" s="27" t="s">
        <v>252</v>
      </c>
    </row>
    <row r="706" ht="39">
      <c r="A706" s="1" t="s">
        <v>229</v>
      </c>
      <c r="E706" s="32" t="s">
        <v>4914</v>
      </c>
    </row>
    <row r="707">
      <c r="A707" s="1" t="s">
        <v>231</v>
      </c>
      <c r="E707" s="27" t="s">
        <v>252</v>
      </c>
    </row>
    <row r="708">
      <c r="A708" s="1" t="s">
        <v>221</v>
      </c>
      <c r="B708" s="1">
        <v>23</v>
      </c>
      <c r="C708" s="26" t="s">
        <v>5341</v>
      </c>
      <c r="D708" t="s">
        <v>252</v>
      </c>
      <c r="E708" s="27" t="s">
        <v>4925</v>
      </c>
      <c r="F708" s="28" t="s">
        <v>4691</v>
      </c>
      <c r="G708" s="29">
        <v>1</v>
      </c>
      <c r="H708" s="28">
        <v>0</v>
      </c>
      <c r="I708" s="30">
        <f>ROUND(G708*H708,P4)</f>
        <v>0</v>
      </c>
      <c r="L708" s="30">
        <v>0</v>
      </c>
      <c r="M708" s="24">
        <f>ROUND(G708*L708,P4)</f>
        <v>0</v>
      </c>
      <c r="N708" s="25" t="s">
        <v>4847</v>
      </c>
      <c r="O708" s="31">
        <f>M708*AA708</f>
        <v>0</v>
      </c>
      <c r="P708" s="1">
        <v>3</v>
      </c>
      <c r="AA708" s="1">
        <f>IF(P708=1,$O$3,IF(P708=2,$O$4,$O$5))</f>
        <v>0</v>
      </c>
    </row>
    <row r="709">
      <c r="A709" s="1" t="s">
        <v>227</v>
      </c>
      <c r="E709" s="27" t="s">
        <v>252</v>
      </c>
    </row>
    <row r="710" ht="39">
      <c r="A710" s="1" t="s">
        <v>229</v>
      </c>
      <c r="E710" s="32" t="s">
        <v>4874</v>
      </c>
    </row>
    <row r="711">
      <c r="A711" s="1" t="s">
        <v>231</v>
      </c>
      <c r="E711" s="27" t="s">
        <v>4926</v>
      </c>
    </row>
    <row r="712" ht="13">
      <c r="A712" s="1" t="s">
        <v>218</v>
      </c>
      <c r="C712" s="22" t="s">
        <v>4927</v>
      </c>
      <c r="E712" s="23" t="s">
        <v>4928</v>
      </c>
      <c r="L712" s="24">
        <f>SUMIFS(L713:L740,A713:A740,"P")</f>
        <v>0</v>
      </c>
      <c r="M712" s="24">
        <f>SUMIFS(M713:M740,A713:A740,"P")</f>
        <v>0</v>
      </c>
      <c r="N712" s="25"/>
    </row>
    <row r="713">
      <c r="A713" s="1" t="s">
        <v>221</v>
      </c>
      <c r="B713" s="1">
        <v>24</v>
      </c>
      <c r="C713" s="26" t="s">
        <v>4929</v>
      </c>
      <c r="D713" t="s">
        <v>252</v>
      </c>
      <c r="E713" s="27" t="s">
        <v>4930</v>
      </c>
      <c r="F713" s="28" t="s">
        <v>4499</v>
      </c>
      <c r="G713" s="29">
        <v>26</v>
      </c>
      <c r="H713" s="28">
        <v>0</v>
      </c>
      <c r="I713" s="30">
        <f>ROUND(G713*H713,P4)</f>
        <v>0</v>
      </c>
      <c r="L713" s="30">
        <v>0</v>
      </c>
      <c r="M713" s="24">
        <f>ROUND(G713*L713,P4)</f>
        <v>0</v>
      </c>
      <c r="N713" s="25" t="s">
        <v>4847</v>
      </c>
      <c r="O713" s="31">
        <f>M713*AA713</f>
        <v>0</v>
      </c>
      <c r="P713" s="1">
        <v>3</v>
      </c>
      <c r="AA713" s="1">
        <f>IF(P713=1,$O$3,IF(P713=2,$O$4,$O$5))</f>
        <v>0</v>
      </c>
    </row>
    <row r="714">
      <c r="A714" s="1" t="s">
        <v>227</v>
      </c>
      <c r="E714" s="27" t="s">
        <v>252</v>
      </c>
    </row>
    <row r="715" ht="39">
      <c r="A715" s="1" t="s">
        <v>229</v>
      </c>
      <c r="E715" s="32" t="s">
        <v>5321</v>
      </c>
    </row>
    <row r="716">
      <c r="A716" s="1" t="s">
        <v>231</v>
      </c>
      <c r="E716" s="27" t="s">
        <v>4931</v>
      </c>
    </row>
    <row r="717">
      <c r="A717" s="1" t="s">
        <v>221</v>
      </c>
      <c r="B717" s="1">
        <v>25</v>
      </c>
      <c r="C717" s="26" t="s">
        <v>4932</v>
      </c>
      <c r="D717" t="s">
        <v>252</v>
      </c>
      <c r="E717" s="27" t="s">
        <v>4933</v>
      </c>
      <c r="F717" s="28" t="s">
        <v>4499</v>
      </c>
      <c r="G717" s="29">
        <v>2</v>
      </c>
      <c r="H717" s="28">
        <v>0</v>
      </c>
      <c r="I717" s="30">
        <f>ROUND(G717*H717,P4)</f>
        <v>0</v>
      </c>
      <c r="L717" s="30">
        <v>0</v>
      </c>
      <c r="M717" s="24">
        <f>ROUND(G717*L717,P4)</f>
        <v>0</v>
      </c>
      <c r="N717" s="25" t="s">
        <v>4847</v>
      </c>
      <c r="O717" s="31">
        <f>M717*AA717</f>
        <v>0</v>
      </c>
      <c r="P717" s="1">
        <v>3</v>
      </c>
      <c r="AA717" s="1">
        <f>IF(P717=1,$O$3,IF(P717=2,$O$4,$O$5))</f>
        <v>0</v>
      </c>
    </row>
    <row r="718">
      <c r="A718" s="1" t="s">
        <v>227</v>
      </c>
      <c r="E718" s="27" t="s">
        <v>252</v>
      </c>
    </row>
    <row r="719" ht="39">
      <c r="A719" s="1" t="s">
        <v>229</v>
      </c>
      <c r="E719" s="32" t="s">
        <v>4501</v>
      </c>
    </row>
    <row r="720">
      <c r="A720" s="1" t="s">
        <v>231</v>
      </c>
      <c r="E720" s="27" t="s">
        <v>252</v>
      </c>
    </row>
    <row r="721">
      <c r="A721" s="1" t="s">
        <v>221</v>
      </c>
      <c r="B721" s="1">
        <v>26</v>
      </c>
      <c r="C721" s="26" t="s">
        <v>4934</v>
      </c>
      <c r="D721" t="s">
        <v>252</v>
      </c>
      <c r="E721" s="27" t="s">
        <v>4935</v>
      </c>
      <c r="F721" s="28" t="s">
        <v>4499</v>
      </c>
      <c r="G721" s="29">
        <v>4</v>
      </c>
      <c r="H721" s="28">
        <v>0</v>
      </c>
      <c r="I721" s="30">
        <f>ROUND(G721*H721,P4)</f>
        <v>0</v>
      </c>
      <c r="L721" s="30">
        <v>0</v>
      </c>
      <c r="M721" s="24">
        <f>ROUND(G721*L721,P4)</f>
        <v>0</v>
      </c>
      <c r="N721" s="25" t="s">
        <v>4847</v>
      </c>
      <c r="O721" s="31">
        <f>M721*AA721</f>
        <v>0</v>
      </c>
      <c r="P721" s="1">
        <v>3</v>
      </c>
      <c r="AA721" s="1">
        <f>IF(P721=1,$O$3,IF(P721=2,$O$4,$O$5))</f>
        <v>0</v>
      </c>
    </row>
    <row r="722">
      <c r="A722" s="1" t="s">
        <v>227</v>
      </c>
      <c r="E722" s="27" t="s">
        <v>252</v>
      </c>
    </row>
    <row r="723" ht="39">
      <c r="A723" s="1" t="s">
        <v>229</v>
      </c>
      <c r="E723" s="32" t="s">
        <v>4864</v>
      </c>
    </row>
    <row r="724">
      <c r="A724" s="1" t="s">
        <v>231</v>
      </c>
      <c r="E724" s="27" t="s">
        <v>4936</v>
      </c>
    </row>
    <row r="725">
      <c r="A725" s="1" t="s">
        <v>221</v>
      </c>
      <c r="B725" s="1">
        <v>27</v>
      </c>
      <c r="C725" s="26" t="s">
        <v>5342</v>
      </c>
      <c r="D725" t="s">
        <v>252</v>
      </c>
      <c r="E725" s="27" t="s">
        <v>5343</v>
      </c>
      <c r="F725" s="28" t="s">
        <v>4499</v>
      </c>
      <c r="G725" s="29">
        <v>4</v>
      </c>
      <c r="H725" s="28">
        <v>0</v>
      </c>
      <c r="I725" s="30">
        <f>ROUND(G725*H725,P4)</f>
        <v>0</v>
      </c>
      <c r="L725" s="30">
        <v>0</v>
      </c>
      <c r="M725" s="24">
        <f>ROUND(G725*L725,P4)</f>
        <v>0</v>
      </c>
      <c r="N725" s="25" t="s">
        <v>4847</v>
      </c>
      <c r="O725" s="31">
        <f>M725*AA725</f>
        <v>0</v>
      </c>
      <c r="P725" s="1">
        <v>3</v>
      </c>
      <c r="AA725" s="1">
        <f>IF(P725=1,$O$3,IF(P725=2,$O$4,$O$5))</f>
        <v>0</v>
      </c>
    </row>
    <row r="726">
      <c r="A726" s="1" t="s">
        <v>227</v>
      </c>
      <c r="E726" s="27" t="s">
        <v>252</v>
      </c>
    </row>
    <row r="727" ht="39">
      <c r="A727" s="1" t="s">
        <v>229</v>
      </c>
      <c r="E727" s="32" t="s">
        <v>4864</v>
      </c>
    </row>
    <row r="728">
      <c r="A728" s="1" t="s">
        <v>231</v>
      </c>
      <c r="E728" s="27" t="s">
        <v>4936</v>
      </c>
    </row>
    <row r="729">
      <c r="A729" s="1" t="s">
        <v>221</v>
      </c>
      <c r="B729" s="1">
        <v>28</v>
      </c>
      <c r="C729" s="26" t="s">
        <v>4937</v>
      </c>
      <c r="D729" t="s">
        <v>252</v>
      </c>
      <c r="E729" s="27" t="s">
        <v>4938</v>
      </c>
      <c r="F729" s="28" t="s">
        <v>4499</v>
      </c>
      <c r="G729" s="29">
        <v>30</v>
      </c>
      <c r="H729" s="28">
        <v>0</v>
      </c>
      <c r="I729" s="30">
        <f>ROUND(G729*H729,P4)</f>
        <v>0</v>
      </c>
      <c r="L729" s="30">
        <v>0</v>
      </c>
      <c r="M729" s="24">
        <f>ROUND(G729*L729,P4)</f>
        <v>0</v>
      </c>
      <c r="N729" s="25" t="s">
        <v>4847</v>
      </c>
      <c r="O729" s="31">
        <f>M729*AA729</f>
        <v>0</v>
      </c>
      <c r="P729" s="1">
        <v>3</v>
      </c>
      <c r="AA729" s="1">
        <f>IF(P729=1,$O$3,IF(P729=2,$O$4,$O$5))</f>
        <v>0</v>
      </c>
    </row>
    <row r="730">
      <c r="A730" s="1" t="s">
        <v>227</v>
      </c>
      <c r="E730" s="27" t="s">
        <v>252</v>
      </c>
    </row>
    <row r="731" ht="39">
      <c r="A731" s="1" t="s">
        <v>229</v>
      </c>
      <c r="E731" s="32" t="s">
        <v>4939</v>
      </c>
    </row>
    <row r="732">
      <c r="A732" s="1" t="s">
        <v>231</v>
      </c>
      <c r="E732" s="27" t="s">
        <v>252</v>
      </c>
    </row>
    <row r="733">
      <c r="A733" s="1" t="s">
        <v>221</v>
      </c>
      <c r="B733" s="1">
        <v>29</v>
      </c>
      <c r="C733" s="26" t="s">
        <v>4940</v>
      </c>
      <c r="D733" t="s">
        <v>252</v>
      </c>
      <c r="E733" s="27" t="s">
        <v>4941</v>
      </c>
      <c r="F733" s="28" t="s">
        <v>4499</v>
      </c>
      <c r="G733" s="29">
        <v>20</v>
      </c>
      <c r="H733" s="28">
        <v>0</v>
      </c>
      <c r="I733" s="30">
        <f>ROUND(G733*H733,P4)</f>
        <v>0</v>
      </c>
      <c r="L733" s="30">
        <v>0</v>
      </c>
      <c r="M733" s="24">
        <f>ROUND(G733*L733,P4)</f>
        <v>0</v>
      </c>
      <c r="N733" s="25" t="s">
        <v>4847</v>
      </c>
      <c r="O733" s="31">
        <f>M733*AA733</f>
        <v>0</v>
      </c>
      <c r="P733" s="1">
        <v>3</v>
      </c>
      <c r="AA733" s="1">
        <f>IF(P733=1,$O$3,IF(P733=2,$O$4,$O$5))</f>
        <v>0</v>
      </c>
    </row>
    <row r="734">
      <c r="A734" s="1" t="s">
        <v>227</v>
      </c>
      <c r="E734" s="27" t="s">
        <v>252</v>
      </c>
    </row>
    <row r="735" ht="39">
      <c r="A735" s="1" t="s">
        <v>229</v>
      </c>
      <c r="E735" s="32" t="s">
        <v>5260</v>
      </c>
    </row>
    <row r="736">
      <c r="A736" s="1" t="s">
        <v>231</v>
      </c>
      <c r="E736" s="27" t="s">
        <v>252</v>
      </c>
    </row>
    <row r="737">
      <c r="A737" s="1" t="s">
        <v>221</v>
      </c>
      <c r="B737" s="1">
        <v>30</v>
      </c>
      <c r="C737" s="26" t="s">
        <v>4943</v>
      </c>
      <c r="D737" t="s">
        <v>252</v>
      </c>
      <c r="E737" s="27" t="s">
        <v>4944</v>
      </c>
      <c r="F737" s="28" t="s">
        <v>4499</v>
      </c>
      <c r="G737" s="29">
        <v>2</v>
      </c>
      <c r="H737" s="28">
        <v>0</v>
      </c>
      <c r="I737" s="30">
        <f>ROUND(G737*H737,P4)</f>
        <v>0</v>
      </c>
      <c r="L737" s="30">
        <v>0</v>
      </c>
      <c r="M737" s="24">
        <f>ROUND(G737*L737,P4)</f>
        <v>0</v>
      </c>
      <c r="N737" s="25" t="s">
        <v>4847</v>
      </c>
      <c r="O737" s="31">
        <f>M737*AA737</f>
        <v>0</v>
      </c>
      <c r="P737" s="1">
        <v>3</v>
      </c>
      <c r="AA737" s="1">
        <f>IF(P737=1,$O$3,IF(P737=2,$O$4,$O$5))</f>
        <v>0</v>
      </c>
    </row>
    <row r="738">
      <c r="A738" s="1" t="s">
        <v>227</v>
      </c>
      <c r="E738" s="27" t="s">
        <v>252</v>
      </c>
    </row>
    <row r="739" ht="39">
      <c r="A739" s="1" t="s">
        <v>229</v>
      </c>
      <c r="E739" s="32" t="s">
        <v>4501</v>
      </c>
    </row>
    <row r="740">
      <c r="A740" s="1" t="s">
        <v>231</v>
      </c>
      <c r="E740" s="27" t="s">
        <v>252</v>
      </c>
    </row>
    <row r="741" ht="13">
      <c r="A741" s="1" t="s">
        <v>4322</v>
      </c>
      <c r="C741" s="22" t="s">
        <v>5344</v>
      </c>
      <c r="E741" s="23" t="s">
        <v>1157</v>
      </c>
      <c r="L741" s="24">
        <f>L742</f>
        <v>0</v>
      </c>
      <c r="M741" s="24">
        <f>M742</f>
        <v>0</v>
      </c>
      <c r="N741" s="25"/>
    </row>
    <row r="742" ht="13">
      <c r="A742" s="1" t="s">
        <v>218</v>
      </c>
      <c r="C742" s="22" t="s">
        <v>5345</v>
      </c>
      <c r="E742" s="23" t="s">
        <v>4947</v>
      </c>
      <c r="L742" s="24">
        <f>SUMIFS(L743:L746,A743:A746,"P")</f>
        <v>0</v>
      </c>
      <c r="M742" s="24">
        <f>SUMIFS(M743:M746,A743:A746,"P")</f>
        <v>0</v>
      </c>
      <c r="N742" s="25"/>
    </row>
    <row r="743">
      <c r="A743" s="1" t="s">
        <v>221</v>
      </c>
      <c r="B743" s="1">
        <v>1</v>
      </c>
      <c r="C743" s="26" t="s">
        <v>4948</v>
      </c>
      <c r="D743" t="s">
        <v>252</v>
      </c>
      <c r="E743" s="27" t="s">
        <v>4949</v>
      </c>
      <c r="F743" s="28" t="s">
        <v>4691</v>
      </c>
      <c r="G743" s="29">
        <v>1</v>
      </c>
      <c r="H743" s="28">
        <v>0</v>
      </c>
      <c r="I743" s="30">
        <f>ROUND(G743*H743,P4)</f>
        <v>0</v>
      </c>
      <c r="L743" s="30">
        <v>0</v>
      </c>
      <c r="M743" s="24">
        <f>ROUND(G743*L743,P4)</f>
        <v>0</v>
      </c>
      <c r="N743" s="25" t="s">
        <v>4500</v>
      </c>
      <c r="O743" s="31">
        <f>M743*AA743</f>
        <v>0</v>
      </c>
      <c r="P743" s="1">
        <v>3</v>
      </c>
      <c r="AA743" s="1">
        <f>IF(P743=1,$O$3,IF(P743=2,$O$4,$O$5))</f>
        <v>0</v>
      </c>
    </row>
    <row r="744">
      <c r="A744" s="1" t="s">
        <v>227</v>
      </c>
      <c r="E744" s="27" t="s">
        <v>252</v>
      </c>
    </row>
    <row r="745" ht="39">
      <c r="A745" s="1" t="s">
        <v>229</v>
      </c>
      <c r="E745" s="32" t="s">
        <v>4874</v>
      </c>
    </row>
    <row r="746">
      <c r="A746" s="1" t="s">
        <v>231</v>
      </c>
      <c r="E746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COUNTIFS(L8:L356,"=0",A8:A356,"P")+COUNTIFS(L8:L356,"",A8:A356,"P")+SUM(Q8:Q356)</f>
        <v>0</v>
      </c>
    </row>
    <row r="8" ht="13">
      <c r="A8" s="1" t="s">
        <v>216</v>
      </c>
      <c r="C8" s="22" t="s">
        <v>5346</v>
      </c>
      <c r="E8" s="23" t="s">
        <v>155</v>
      </c>
      <c r="L8" s="24">
        <f>L9+L19+L250+L350</f>
        <v>0</v>
      </c>
      <c r="M8" s="24">
        <f>M9+M19+M250+M350</f>
        <v>0</v>
      </c>
      <c r="N8" s="25"/>
    </row>
    <row r="9" ht="13">
      <c r="A9" s="1" t="s">
        <v>4322</v>
      </c>
      <c r="C9" s="22" t="s">
        <v>5347</v>
      </c>
      <c r="E9" s="23" t="s">
        <v>4496</v>
      </c>
      <c r="L9" s="24">
        <f>L10</f>
        <v>0</v>
      </c>
      <c r="M9" s="24">
        <f>M10</f>
        <v>0</v>
      </c>
      <c r="N9" s="25"/>
    </row>
    <row r="10" ht="13">
      <c r="A10" s="1" t="s">
        <v>218</v>
      </c>
      <c r="C10" s="22" t="s">
        <v>267</v>
      </c>
      <c r="E10" s="23" t="s">
        <v>268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221</v>
      </c>
      <c r="B11" s="1">
        <v>1</v>
      </c>
      <c r="C11" s="26" t="s">
        <v>4497</v>
      </c>
      <c r="D11" t="s">
        <v>252</v>
      </c>
      <c r="E11" s="27" t="s">
        <v>4498</v>
      </c>
      <c r="F11" s="28" t="s">
        <v>4499</v>
      </c>
      <c r="G11" s="29">
        <v>2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4500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252</v>
      </c>
    </row>
    <row r="13" ht="39">
      <c r="A13" s="1" t="s">
        <v>229</v>
      </c>
      <c r="E13" s="32" t="s">
        <v>4501</v>
      </c>
    </row>
    <row r="14">
      <c r="A14" s="1" t="s">
        <v>231</v>
      </c>
      <c r="E14" s="27" t="s">
        <v>252</v>
      </c>
    </row>
    <row r="15">
      <c r="A15" s="1" t="s">
        <v>221</v>
      </c>
      <c r="B15" s="1">
        <v>2</v>
      </c>
      <c r="C15" s="26" t="s">
        <v>4502</v>
      </c>
      <c r="D15" t="s">
        <v>252</v>
      </c>
      <c r="E15" s="27" t="s">
        <v>4503</v>
      </c>
      <c r="F15" s="28" t="s">
        <v>4499</v>
      </c>
      <c r="G15" s="29">
        <v>2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4500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39">
      <c r="A17" s="1" t="s">
        <v>229</v>
      </c>
      <c r="E17" s="32" t="s">
        <v>4501</v>
      </c>
    </row>
    <row r="18">
      <c r="A18" s="1" t="s">
        <v>231</v>
      </c>
      <c r="E18" s="27" t="s">
        <v>252</v>
      </c>
    </row>
    <row r="19" ht="13">
      <c r="A19" s="1" t="s">
        <v>4322</v>
      </c>
      <c r="C19" s="22" t="s">
        <v>5348</v>
      </c>
      <c r="E19" s="23" t="s">
        <v>4505</v>
      </c>
      <c r="L19" s="24">
        <f>L20+L41+L74+L87+L112+L149+L158+L175+L224+L245</f>
        <v>0</v>
      </c>
      <c r="M19" s="24">
        <f>M20+M41+M74+M87+M112+M149+M158+M175+M224+M245</f>
        <v>0</v>
      </c>
      <c r="N19" s="25"/>
    </row>
    <row r="20" ht="13">
      <c r="A20" s="1" t="s">
        <v>218</v>
      </c>
      <c r="C20" s="22" t="s">
        <v>1220</v>
      </c>
      <c r="E20" s="23" t="s">
        <v>4955</v>
      </c>
      <c r="L20" s="24">
        <f>SUMIFS(L21:L40,A21:A40,"P")</f>
        <v>0</v>
      </c>
      <c r="M20" s="24">
        <f>SUMIFS(M21:M40,A21:A40,"P")</f>
        <v>0</v>
      </c>
      <c r="N20" s="25"/>
    </row>
    <row r="21" ht="25">
      <c r="A21" s="1" t="s">
        <v>221</v>
      </c>
      <c r="B21" s="1">
        <v>1</v>
      </c>
      <c r="C21" s="26" t="s">
        <v>5349</v>
      </c>
      <c r="D21" t="s">
        <v>252</v>
      </c>
      <c r="E21" s="27" t="s">
        <v>5350</v>
      </c>
      <c r="F21" s="28" t="s">
        <v>4499</v>
      </c>
      <c r="G21" s="29">
        <v>1</v>
      </c>
      <c r="H21" s="28">
        <v>0.018929999999999999</v>
      </c>
      <c r="I21" s="30">
        <f>ROUND(G21*H21,P4)</f>
        <v>0</v>
      </c>
      <c r="L21" s="30">
        <v>0</v>
      </c>
      <c r="M21" s="24">
        <f>ROUND(G21*L21,P4)</f>
        <v>0</v>
      </c>
      <c r="N21" s="25" t="s">
        <v>4500</v>
      </c>
      <c r="O21" s="31">
        <f>M21*AA21</f>
        <v>0</v>
      </c>
      <c r="P21" s="1">
        <v>3</v>
      </c>
      <c r="AA21" s="1">
        <f>IF(P21=1,$O$3,IF(P21=2,$O$4,$O$5))</f>
        <v>0</v>
      </c>
    </row>
    <row r="22">
      <c r="A22" s="1" t="s">
        <v>227</v>
      </c>
      <c r="E22" s="27" t="s">
        <v>252</v>
      </c>
    </row>
    <row r="23" ht="26">
      <c r="A23" s="1" t="s">
        <v>229</v>
      </c>
      <c r="E23" s="32" t="s">
        <v>5351</v>
      </c>
    </row>
    <row r="24">
      <c r="A24" s="1" t="s">
        <v>231</v>
      </c>
      <c r="E24" s="27" t="s">
        <v>252</v>
      </c>
    </row>
    <row r="25" ht="25">
      <c r="A25" s="1" t="s">
        <v>221</v>
      </c>
      <c r="B25" s="1">
        <v>2</v>
      </c>
      <c r="C25" s="26" t="s">
        <v>5352</v>
      </c>
      <c r="D25" t="s">
        <v>252</v>
      </c>
      <c r="E25" s="27" t="s">
        <v>5353</v>
      </c>
      <c r="F25" s="28" t="s">
        <v>4499</v>
      </c>
      <c r="G25" s="29">
        <v>1</v>
      </c>
      <c r="H25" s="28">
        <v>0.073669999999999999</v>
      </c>
      <c r="I25" s="30">
        <f>ROUND(G25*H25,P4)</f>
        <v>0</v>
      </c>
      <c r="L25" s="30">
        <v>0</v>
      </c>
      <c r="M25" s="24">
        <f>ROUND(G25*L25,P4)</f>
        <v>0</v>
      </c>
      <c r="N25" s="25" t="s">
        <v>4500</v>
      </c>
      <c r="O25" s="31">
        <f>M25*AA25</f>
        <v>0</v>
      </c>
      <c r="P25" s="1">
        <v>3</v>
      </c>
      <c r="AA25" s="1">
        <f>IF(P25=1,$O$3,IF(P25=2,$O$4,$O$5))</f>
        <v>0</v>
      </c>
    </row>
    <row r="26">
      <c r="A26" s="1" t="s">
        <v>227</v>
      </c>
      <c r="E26" s="27" t="s">
        <v>252</v>
      </c>
    </row>
    <row r="27" ht="26">
      <c r="A27" s="1" t="s">
        <v>229</v>
      </c>
      <c r="E27" s="32" t="s">
        <v>5354</v>
      </c>
    </row>
    <row r="28">
      <c r="A28" s="1" t="s">
        <v>231</v>
      </c>
      <c r="E28" s="27" t="s">
        <v>252</v>
      </c>
    </row>
    <row r="29" ht="25">
      <c r="A29" s="1" t="s">
        <v>221</v>
      </c>
      <c r="B29" s="1">
        <v>3</v>
      </c>
      <c r="C29" s="26" t="s">
        <v>5355</v>
      </c>
      <c r="D29" t="s">
        <v>252</v>
      </c>
      <c r="E29" s="27" t="s">
        <v>5356</v>
      </c>
      <c r="F29" s="28" t="s">
        <v>4499</v>
      </c>
      <c r="G29" s="29">
        <v>9</v>
      </c>
      <c r="H29" s="28">
        <v>0.02588</v>
      </c>
      <c r="I29" s="30">
        <f>ROUND(G29*H29,P4)</f>
        <v>0</v>
      </c>
      <c r="L29" s="30">
        <v>0</v>
      </c>
      <c r="M29" s="24">
        <f>ROUND(G29*L29,P4)</f>
        <v>0</v>
      </c>
      <c r="N29" s="25" t="s">
        <v>4500</v>
      </c>
      <c r="O29" s="31">
        <f>M29*AA29</f>
        <v>0</v>
      </c>
      <c r="P29" s="1">
        <v>3</v>
      </c>
      <c r="AA29" s="1">
        <f>IF(P29=1,$O$3,IF(P29=2,$O$4,$O$5))</f>
        <v>0</v>
      </c>
    </row>
    <row r="30">
      <c r="A30" s="1" t="s">
        <v>227</v>
      </c>
      <c r="E30" s="27" t="s">
        <v>252</v>
      </c>
    </row>
    <row r="31" ht="65">
      <c r="A31" s="1" t="s">
        <v>229</v>
      </c>
      <c r="E31" s="32" t="s">
        <v>5357</v>
      </c>
    </row>
    <row r="32">
      <c r="A32" s="1" t="s">
        <v>231</v>
      </c>
      <c r="E32" s="27" t="s">
        <v>252</v>
      </c>
    </row>
    <row r="33">
      <c r="A33" s="1" t="s">
        <v>221</v>
      </c>
      <c r="B33" s="1">
        <v>4</v>
      </c>
      <c r="C33" s="26" t="s">
        <v>5358</v>
      </c>
      <c r="D33" t="s">
        <v>252</v>
      </c>
      <c r="E33" s="27" t="s">
        <v>5359</v>
      </c>
      <c r="F33" s="28" t="s">
        <v>4499</v>
      </c>
      <c r="G33" s="29">
        <v>3</v>
      </c>
      <c r="H33" s="28">
        <v>0.041000000000000002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4500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13">
      <c r="A35" s="1" t="s">
        <v>229</v>
      </c>
      <c r="E35" s="32" t="s">
        <v>5360</v>
      </c>
    </row>
    <row r="36">
      <c r="A36" s="1" t="s">
        <v>231</v>
      </c>
      <c r="E36" s="27" t="s">
        <v>252</v>
      </c>
    </row>
    <row r="37">
      <c r="A37" s="1" t="s">
        <v>221</v>
      </c>
      <c r="B37" s="1">
        <v>5</v>
      </c>
      <c r="C37" s="26" t="s">
        <v>5361</v>
      </c>
      <c r="D37" t="s">
        <v>252</v>
      </c>
      <c r="E37" s="27" t="s">
        <v>5362</v>
      </c>
      <c r="F37" s="28" t="s">
        <v>4499</v>
      </c>
      <c r="G37" s="29">
        <v>6</v>
      </c>
      <c r="H37" s="28">
        <v>0.072999999999999995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4500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 ht="13">
      <c r="A39" s="1" t="s">
        <v>229</v>
      </c>
      <c r="E39" s="32" t="s">
        <v>4678</v>
      </c>
    </row>
    <row r="40">
      <c r="A40" s="1" t="s">
        <v>231</v>
      </c>
      <c r="E40" s="27" t="s">
        <v>252</v>
      </c>
    </row>
    <row r="41" ht="13">
      <c r="A41" s="1" t="s">
        <v>218</v>
      </c>
      <c r="C41" s="22" t="s">
        <v>3182</v>
      </c>
      <c r="E41" s="23" t="s">
        <v>4539</v>
      </c>
      <c r="L41" s="24">
        <f>SUMIFS(L42:L73,A42:A73,"P")</f>
        <v>0</v>
      </c>
      <c r="M41" s="24">
        <f>SUMIFS(M42:M73,A42:A73,"P")</f>
        <v>0</v>
      </c>
      <c r="N41" s="25"/>
    </row>
    <row r="42" ht="37.5">
      <c r="A42" s="1" t="s">
        <v>221</v>
      </c>
      <c r="B42" s="1">
        <v>6</v>
      </c>
      <c r="C42" s="26" t="s">
        <v>5363</v>
      </c>
      <c r="D42" t="s">
        <v>252</v>
      </c>
      <c r="E42" s="27" t="s">
        <v>5364</v>
      </c>
      <c r="F42" s="28" t="s">
        <v>4508</v>
      </c>
      <c r="G42" s="29">
        <v>56.159999999999997</v>
      </c>
      <c r="H42" s="28">
        <v>0.021899999999999999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4500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65">
      <c r="A44" s="1" t="s">
        <v>229</v>
      </c>
      <c r="E44" s="32" t="s">
        <v>5365</v>
      </c>
    </row>
    <row r="45">
      <c r="A45" s="1" t="s">
        <v>231</v>
      </c>
      <c r="E45" s="27" t="s">
        <v>252</v>
      </c>
    </row>
    <row r="46" ht="25">
      <c r="A46" s="1" t="s">
        <v>221</v>
      </c>
      <c r="B46" s="1">
        <v>7</v>
      </c>
      <c r="C46" s="26" t="s">
        <v>5366</v>
      </c>
      <c r="D46" t="s">
        <v>252</v>
      </c>
      <c r="E46" s="27" t="s">
        <v>5367</v>
      </c>
      <c r="F46" s="28" t="s">
        <v>4508</v>
      </c>
      <c r="G46" s="29">
        <v>189.17699999999999</v>
      </c>
      <c r="H46" s="28">
        <v>0.0206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4500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117">
      <c r="A48" s="1" t="s">
        <v>229</v>
      </c>
      <c r="E48" s="32" t="s">
        <v>5368</v>
      </c>
    </row>
    <row r="49">
      <c r="A49" s="1" t="s">
        <v>231</v>
      </c>
      <c r="E49" s="27" t="s">
        <v>252</v>
      </c>
    </row>
    <row r="50" ht="25">
      <c r="A50" s="1" t="s">
        <v>221</v>
      </c>
      <c r="B50" s="1">
        <v>8</v>
      </c>
      <c r="C50" s="26" t="s">
        <v>5369</v>
      </c>
      <c r="D50" t="s">
        <v>252</v>
      </c>
      <c r="E50" s="27" t="s">
        <v>5370</v>
      </c>
      <c r="F50" s="28" t="s">
        <v>4512</v>
      </c>
      <c r="G50" s="29">
        <v>4.2709999999999999</v>
      </c>
      <c r="H50" s="28">
        <v>2.5018699999999998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4500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5371</v>
      </c>
    </row>
    <row r="53">
      <c r="A53" s="1" t="s">
        <v>231</v>
      </c>
      <c r="E53" s="27" t="s">
        <v>252</v>
      </c>
    </row>
    <row r="54" ht="25">
      <c r="A54" s="1" t="s">
        <v>221</v>
      </c>
      <c r="B54" s="1">
        <v>9</v>
      </c>
      <c r="C54" s="26" t="s">
        <v>5372</v>
      </c>
      <c r="D54" t="s">
        <v>252</v>
      </c>
      <c r="E54" s="27" t="s">
        <v>5373</v>
      </c>
      <c r="F54" s="28" t="s">
        <v>4512</v>
      </c>
      <c r="G54" s="29">
        <v>4.2709999999999999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4500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13">
      <c r="A56" s="1" t="s">
        <v>229</v>
      </c>
      <c r="E56" s="32" t="s">
        <v>5374</v>
      </c>
    </row>
    <row r="57">
      <c r="A57" s="1" t="s">
        <v>231</v>
      </c>
      <c r="E57" s="27" t="s">
        <v>252</v>
      </c>
    </row>
    <row r="58">
      <c r="A58" s="1" t="s">
        <v>221</v>
      </c>
      <c r="B58" s="1">
        <v>10</v>
      </c>
      <c r="C58" s="26" t="s">
        <v>4564</v>
      </c>
      <c r="D58" t="s">
        <v>252</v>
      </c>
      <c r="E58" s="27" t="s">
        <v>4565</v>
      </c>
      <c r="F58" s="28" t="s">
        <v>4533</v>
      </c>
      <c r="G58" s="29">
        <v>0.52600000000000002</v>
      </c>
      <c r="H58" s="28">
        <v>1.06277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4500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39">
      <c r="A60" s="1" t="s">
        <v>229</v>
      </c>
      <c r="E60" s="32" t="s">
        <v>5375</v>
      </c>
    </row>
    <row r="61">
      <c r="A61" s="1" t="s">
        <v>231</v>
      </c>
      <c r="E61" s="27" t="s">
        <v>252</v>
      </c>
    </row>
    <row r="62">
      <c r="A62" s="1" t="s">
        <v>221</v>
      </c>
      <c r="B62" s="1">
        <v>11</v>
      </c>
      <c r="C62" s="26" t="s">
        <v>5376</v>
      </c>
      <c r="D62" t="s">
        <v>252</v>
      </c>
      <c r="E62" s="27" t="s">
        <v>5377</v>
      </c>
      <c r="F62" s="28" t="s">
        <v>4508</v>
      </c>
      <c r="G62" s="29">
        <v>28.469999999999999</v>
      </c>
      <c r="H62" s="28">
        <v>0.0099299999999999996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4500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5378</v>
      </c>
    </row>
    <row r="65">
      <c r="A65" s="1" t="s">
        <v>231</v>
      </c>
      <c r="E65" s="27" t="s">
        <v>252</v>
      </c>
    </row>
    <row r="66" ht="25">
      <c r="A66" s="1" t="s">
        <v>221</v>
      </c>
      <c r="B66" s="1">
        <v>12</v>
      </c>
      <c r="C66" s="26" t="s">
        <v>5379</v>
      </c>
      <c r="D66" t="s">
        <v>252</v>
      </c>
      <c r="E66" s="27" t="s">
        <v>5380</v>
      </c>
      <c r="F66" s="28" t="s">
        <v>4598</v>
      </c>
      <c r="G66" s="29">
        <v>22.899999999999999</v>
      </c>
      <c r="H66" s="28">
        <v>2.0000000000000002E-05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4500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5381</v>
      </c>
    </row>
    <row r="69">
      <c r="A69" s="1" t="s">
        <v>231</v>
      </c>
      <c r="E69" s="27" t="s">
        <v>252</v>
      </c>
    </row>
    <row r="70">
      <c r="A70" s="1" t="s">
        <v>221</v>
      </c>
      <c r="B70" s="1">
        <v>13</v>
      </c>
      <c r="C70" s="26" t="s">
        <v>4570</v>
      </c>
      <c r="D70" t="s">
        <v>252</v>
      </c>
      <c r="E70" s="27" t="s">
        <v>4977</v>
      </c>
      <c r="F70" s="28" t="s">
        <v>4508</v>
      </c>
      <c r="G70" s="29">
        <v>27.690000000000001</v>
      </c>
      <c r="H70" s="28">
        <v>0.0074260000000000003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5382</v>
      </c>
    </row>
    <row r="73">
      <c r="A73" s="1" t="s">
        <v>231</v>
      </c>
      <c r="E73" s="27" t="s">
        <v>4979</v>
      </c>
    </row>
    <row r="74" ht="13">
      <c r="A74" s="1" t="s">
        <v>218</v>
      </c>
      <c r="C74" s="22" t="s">
        <v>5383</v>
      </c>
      <c r="E74" s="23" t="s">
        <v>5384</v>
      </c>
      <c r="L74" s="24">
        <f>SUMIFS(L75:L86,A75:A86,"P")</f>
        <v>0</v>
      </c>
      <c r="M74" s="24">
        <f>SUMIFS(M75:M86,A75:A86,"P")</f>
        <v>0</v>
      </c>
      <c r="N74" s="25"/>
    </row>
    <row r="75" ht="25">
      <c r="A75" s="1" t="s">
        <v>221</v>
      </c>
      <c r="B75" s="1">
        <v>32</v>
      </c>
      <c r="C75" s="26" t="s">
        <v>5385</v>
      </c>
      <c r="D75" t="s">
        <v>252</v>
      </c>
      <c r="E75" s="27" t="s">
        <v>5386</v>
      </c>
      <c r="F75" s="28" t="s">
        <v>4508</v>
      </c>
      <c r="G75" s="29">
        <v>28.469999999999999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4500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26">
      <c r="A77" s="1" t="s">
        <v>229</v>
      </c>
      <c r="E77" s="32" t="s">
        <v>5378</v>
      </c>
    </row>
    <row r="78">
      <c r="A78" s="1" t="s">
        <v>231</v>
      </c>
      <c r="E78" s="27" t="s">
        <v>252</v>
      </c>
    </row>
    <row r="79">
      <c r="A79" s="1" t="s">
        <v>221</v>
      </c>
      <c r="B79" s="1">
        <v>33</v>
      </c>
      <c r="C79" s="26" t="s">
        <v>5387</v>
      </c>
      <c r="D79" t="s">
        <v>252</v>
      </c>
      <c r="E79" s="27" t="s">
        <v>5388</v>
      </c>
      <c r="F79" s="28" t="s">
        <v>4533</v>
      </c>
      <c r="G79" s="29">
        <v>0.010999999999999999</v>
      </c>
      <c r="H79" s="28">
        <v>1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4500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13">
      <c r="A81" s="1" t="s">
        <v>229</v>
      </c>
      <c r="E81" s="32" t="s">
        <v>5389</v>
      </c>
    </row>
    <row r="82">
      <c r="A82" s="1" t="s">
        <v>231</v>
      </c>
      <c r="E82" s="27" t="s">
        <v>252</v>
      </c>
    </row>
    <row r="83" ht="37.5">
      <c r="A83" s="1" t="s">
        <v>221</v>
      </c>
      <c r="B83" s="1">
        <v>34</v>
      </c>
      <c r="C83" s="26" t="s">
        <v>5390</v>
      </c>
      <c r="D83" t="s">
        <v>252</v>
      </c>
      <c r="E83" s="27" t="s">
        <v>5391</v>
      </c>
      <c r="F83" s="28" t="s">
        <v>4533</v>
      </c>
      <c r="G83" s="29">
        <v>0.010999999999999999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4500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13">
      <c r="A85" s="1" t="s">
        <v>229</v>
      </c>
      <c r="E85" s="32" t="s">
        <v>5392</v>
      </c>
    </row>
    <row r="86">
      <c r="A86" s="1" t="s">
        <v>231</v>
      </c>
      <c r="E86" s="27" t="s">
        <v>252</v>
      </c>
    </row>
    <row r="87" ht="13">
      <c r="A87" s="1" t="s">
        <v>218</v>
      </c>
      <c r="C87" s="22" t="s">
        <v>4662</v>
      </c>
      <c r="E87" s="23" t="s">
        <v>4663</v>
      </c>
      <c r="L87" s="24">
        <f>SUMIFS(L88:L111,A88:A111,"P")</f>
        <v>0</v>
      </c>
      <c r="M87" s="24">
        <f>SUMIFS(M88:M111,A88:A111,"P")</f>
        <v>0</v>
      </c>
      <c r="N87" s="25"/>
    </row>
    <row r="88">
      <c r="A88" s="1" t="s">
        <v>221</v>
      </c>
      <c r="B88" s="1">
        <v>35</v>
      </c>
      <c r="C88" s="26" t="s">
        <v>5393</v>
      </c>
      <c r="D88" t="s">
        <v>252</v>
      </c>
      <c r="E88" s="27" t="s">
        <v>5394</v>
      </c>
      <c r="F88" s="28" t="s">
        <v>4499</v>
      </c>
      <c r="G88" s="29">
        <v>2</v>
      </c>
      <c r="H88" s="28">
        <v>0.0070000000000000001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226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252</v>
      </c>
    </row>
    <row r="90" ht="13">
      <c r="A90" s="1" t="s">
        <v>229</v>
      </c>
      <c r="E90" s="32" t="s">
        <v>4692</v>
      </c>
    </row>
    <row r="91">
      <c r="A91" s="1" t="s">
        <v>231</v>
      </c>
      <c r="E91" s="27" t="s">
        <v>5395</v>
      </c>
    </row>
    <row r="92">
      <c r="A92" s="1" t="s">
        <v>221</v>
      </c>
      <c r="B92" s="1">
        <v>36</v>
      </c>
      <c r="C92" s="26" t="s">
        <v>5396</v>
      </c>
      <c r="D92" t="s">
        <v>252</v>
      </c>
      <c r="E92" s="27" t="s">
        <v>5397</v>
      </c>
      <c r="F92" s="28" t="s">
        <v>4499</v>
      </c>
      <c r="G92" s="29">
        <v>1</v>
      </c>
      <c r="H92" s="28">
        <v>0.0070000000000000001</v>
      </c>
      <c r="I92" s="30">
        <f>ROUND(G92*H92,P4)</f>
        <v>0</v>
      </c>
      <c r="L92" s="30">
        <v>0</v>
      </c>
      <c r="M92" s="24">
        <f>ROUND(G92*L92,P4)</f>
        <v>0</v>
      </c>
      <c r="N92" s="25" t="s">
        <v>226</v>
      </c>
      <c r="O92" s="31">
        <f>M92*AA92</f>
        <v>0</v>
      </c>
      <c r="P92" s="1">
        <v>3</v>
      </c>
      <c r="AA92" s="1">
        <f>IF(P92=1,$O$3,IF(P92=2,$O$4,$O$5))</f>
        <v>0</v>
      </c>
    </row>
    <row r="93">
      <c r="A93" s="1" t="s">
        <v>227</v>
      </c>
      <c r="E93" s="27" t="s">
        <v>252</v>
      </c>
    </row>
    <row r="94" ht="13">
      <c r="A94" s="1" t="s">
        <v>229</v>
      </c>
      <c r="E94" s="32" t="s">
        <v>4656</v>
      </c>
    </row>
    <row r="95">
      <c r="A95" s="1" t="s">
        <v>231</v>
      </c>
      <c r="E95" s="27" t="s">
        <v>5395</v>
      </c>
    </row>
    <row r="96">
      <c r="A96" s="1" t="s">
        <v>221</v>
      </c>
      <c r="B96" s="1">
        <v>37</v>
      </c>
      <c r="C96" s="26" t="s">
        <v>5398</v>
      </c>
      <c r="D96" t="s">
        <v>252</v>
      </c>
      <c r="E96" s="27" t="s">
        <v>5399</v>
      </c>
      <c r="F96" s="28" t="s">
        <v>4499</v>
      </c>
      <c r="G96" s="29">
        <v>4</v>
      </c>
      <c r="H96" s="28">
        <v>0</v>
      </c>
      <c r="I96" s="30">
        <f>ROUND(G96*H96,P4)</f>
        <v>0</v>
      </c>
      <c r="L96" s="30">
        <v>0</v>
      </c>
      <c r="M96" s="24">
        <f>ROUND(G96*L96,P4)</f>
        <v>0</v>
      </c>
      <c r="N96" s="25" t="s">
        <v>4500</v>
      </c>
      <c r="O96" s="31">
        <f>M96*AA96</f>
        <v>0</v>
      </c>
      <c r="P96" s="1">
        <v>3</v>
      </c>
      <c r="AA96" s="1">
        <f>IF(P96=1,$O$3,IF(P96=2,$O$4,$O$5))</f>
        <v>0</v>
      </c>
    </row>
    <row r="97">
      <c r="A97" s="1" t="s">
        <v>227</v>
      </c>
      <c r="E97" s="27" t="s">
        <v>252</v>
      </c>
    </row>
    <row r="98" ht="13">
      <c r="A98" s="1" t="s">
        <v>229</v>
      </c>
      <c r="E98" s="32" t="s">
        <v>4684</v>
      </c>
    </row>
    <row r="99">
      <c r="A99" s="1" t="s">
        <v>231</v>
      </c>
      <c r="E99" s="27" t="s">
        <v>252</v>
      </c>
    </row>
    <row r="100">
      <c r="A100" s="1" t="s">
        <v>221</v>
      </c>
      <c r="B100" s="1">
        <v>38</v>
      </c>
      <c r="C100" s="26" t="s">
        <v>5400</v>
      </c>
      <c r="D100" t="s">
        <v>252</v>
      </c>
      <c r="E100" s="27" t="s">
        <v>5401</v>
      </c>
      <c r="F100" s="28" t="s">
        <v>4499</v>
      </c>
      <c r="G100" s="29">
        <v>1</v>
      </c>
      <c r="H100" s="28">
        <v>0.22</v>
      </c>
      <c r="I100" s="30">
        <f>ROUND(G100*H100,P4)</f>
        <v>0</v>
      </c>
      <c r="L100" s="30">
        <v>0</v>
      </c>
      <c r="M100" s="24">
        <f>ROUND(G100*L100,P4)</f>
        <v>0</v>
      </c>
      <c r="N100" s="25" t="s">
        <v>226</v>
      </c>
      <c r="O100" s="31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227</v>
      </c>
      <c r="E101" s="27" t="s">
        <v>252</v>
      </c>
    </row>
    <row r="102" ht="13">
      <c r="A102" s="1" t="s">
        <v>229</v>
      </c>
      <c r="E102" s="32" t="s">
        <v>4656</v>
      </c>
    </row>
    <row r="103" ht="50">
      <c r="A103" s="1" t="s">
        <v>231</v>
      </c>
      <c r="E103" s="27" t="s">
        <v>5402</v>
      </c>
    </row>
    <row r="104" ht="25">
      <c r="A104" s="1" t="s">
        <v>221</v>
      </c>
      <c r="B104" s="1">
        <v>39</v>
      </c>
      <c r="C104" s="26" t="s">
        <v>4680</v>
      </c>
      <c r="D104" t="s">
        <v>252</v>
      </c>
      <c r="E104" s="27" t="s">
        <v>5403</v>
      </c>
      <c r="F104" s="28" t="s">
        <v>4499</v>
      </c>
      <c r="G104" s="29">
        <v>1</v>
      </c>
      <c r="H104" s="28">
        <v>0.074999999999999997</v>
      </c>
      <c r="I104" s="30">
        <f>ROUND(G104*H104,P4)</f>
        <v>0</v>
      </c>
      <c r="L104" s="30">
        <v>0</v>
      </c>
      <c r="M104" s="24">
        <f>ROUND(G104*L104,P4)</f>
        <v>0</v>
      </c>
      <c r="N104" s="25" t="s">
        <v>226</v>
      </c>
      <c r="O104" s="31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227</v>
      </c>
      <c r="E105" s="27" t="s">
        <v>252</v>
      </c>
    </row>
    <row r="106" ht="13">
      <c r="A106" s="1" t="s">
        <v>229</v>
      </c>
      <c r="E106" s="32" t="s">
        <v>4656</v>
      </c>
    </row>
    <row r="107" ht="50">
      <c r="A107" s="1" t="s">
        <v>231</v>
      </c>
      <c r="E107" s="27" t="s">
        <v>5404</v>
      </c>
    </row>
    <row r="108" ht="25">
      <c r="A108" s="1" t="s">
        <v>221</v>
      </c>
      <c r="B108" s="1">
        <v>40</v>
      </c>
      <c r="C108" s="26" t="s">
        <v>5405</v>
      </c>
      <c r="D108" t="s">
        <v>252</v>
      </c>
      <c r="E108" s="27" t="s">
        <v>5406</v>
      </c>
      <c r="F108" s="28" t="s">
        <v>4533</v>
      </c>
      <c r="G108" s="29">
        <v>0.316</v>
      </c>
      <c r="H108" s="28">
        <v>0</v>
      </c>
      <c r="I108" s="30">
        <f>ROUND(G108*H108,P4)</f>
        <v>0</v>
      </c>
      <c r="L108" s="30">
        <v>0</v>
      </c>
      <c r="M108" s="24">
        <f>ROUND(G108*L108,P4)</f>
        <v>0</v>
      </c>
      <c r="N108" s="25" t="s">
        <v>4500</v>
      </c>
      <c r="O108" s="31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227</v>
      </c>
      <c r="E109" s="27" t="s">
        <v>252</v>
      </c>
    </row>
    <row r="110" ht="13">
      <c r="A110" s="1" t="s">
        <v>229</v>
      </c>
      <c r="E110" s="32" t="s">
        <v>5407</v>
      </c>
    </row>
    <row r="111">
      <c r="A111" s="1" t="s">
        <v>231</v>
      </c>
      <c r="E111" s="27" t="s">
        <v>252</v>
      </c>
    </row>
    <row r="112" ht="13">
      <c r="A112" s="1" t="s">
        <v>218</v>
      </c>
      <c r="C112" s="22" t="s">
        <v>4702</v>
      </c>
      <c r="E112" s="23" t="s">
        <v>4703</v>
      </c>
      <c r="L112" s="24">
        <f>SUMIFS(L113:L148,A113:A148,"P")</f>
        <v>0</v>
      </c>
      <c r="M112" s="24">
        <f>SUMIFS(M113:M148,A113:A148,"P")</f>
        <v>0</v>
      </c>
      <c r="N112" s="25"/>
    </row>
    <row r="113">
      <c r="A113" s="1" t="s">
        <v>221</v>
      </c>
      <c r="B113" s="1">
        <v>41</v>
      </c>
      <c r="C113" s="26" t="s">
        <v>4704</v>
      </c>
      <c r="D113" t="s">
        <v>252</v>
      </c>
      <c r="E113" s="27" t="s">
        <v>4705</v>
      </c>
      <c r="F113" s="28" t="s">
        <v>4508</v>
      </c>
      <c r="G113" s="29">
        <v>27.690000000000001</v>
      </c>
      <c r="H113" s="28">
        <v>0.00020000000000000001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4500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13">
      <c r="A115" s="1" t="s">
        <v>229</v>
      </c>
      <c r="E115" s="32" t="s">
        <v>5408</v>
      </c>
    </row>
    <row r="116">
      <c r="A116" s="1" t="s">
        <v>231</v>
      </c>
      <c r="E116" s="27" t="s">
        <v>252</v>
      </c>
    </row>
    <row r="117" ht="25">
      <c r="A117" s="1" t="s">
        <v>221</v>
      </c>
      <c r="B117" s="1">
        <v>42</v>
      </c>
      <c r="C117" s="26" t="s">
        <v>5409</v>
      </c>
      <c r="D117" t="s">
        <v>252</v>
      </c>
      <c r="E117" s="27" t="s">
        <v>5410</v>
      </c>
      <c r="F117" s="28" t="s">
        <v>4508</v>
      </c>
      <c r="G117" s="29">
        <v>27.690000000000001</v>
      </c>
      <c r="H117" s="28">
        <v>0.0074999999999999997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4500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">
      <c r="A119" s="1" t="s">
        <v>229</v>
      </c>
      <c r="E119" s="32" t="s">
        <v>5382</v>
      </c>
    </row>
    <row r="120">
      <c r="A120" s="1" t="s">
        <v>231</v>
      </c>
      <c r="E120" s="27" t="s">
        <v>252</v>
      </c>
    </row>
    <row r="121">
      <c r="A121" s="1" t="s">
        <v>221</v>
      </c>
      <c r="B121" s="1">
        <v>43</v>
      </c>
      <c r="C121" s="26" t="s">
        <v>4707</v>
      </c>
      <c r="D121" t="s">
        <v>252</v>
      </c>
      <c r="E121" s="27" t="s">
        <v>4708</v>
      </c>
      <c r="F121" s="28" t="s">
        <v>4508</v>
      </c>
      <c r="G121" s="29">
        <v>27.690000000000001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4500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39">
      <c r="A123" s="1" t="s">
        <v>229</v>
      </c>
      <c r="E123" s="32" t="s">
        <v>5411</v>
      </c>
    </row>
    <row r="124">
      <c r="A124" s="1" t="s">
        <v>231</v>
      </c>
      <c r="E124" s="27" t="s">
        <v>252</v>
      </c>
    </row>
    <row r="125">
      <c r="A125" s="1" t="s">
        <v>221</v>
      </c>
      <c r="B125" s="1">
        <v>44</v>
      </c>
      <c r="C125" s="26" t="s">
        <v>4710</v>
      </c>
      <c r="D125" t="s">
        <v>252</v>
      </c>
      <c r="E125" s="27" t="s">
        <v>4711</v>
      </c>
      <c r="F125" s="28" t="s">
        <v>4508</v>
      </c>
      <c r="G125" s="29">
        <v>27.690000000000001</v>
      </c>
      <c r="H125" s="28">
        <v>0.00040000000000000002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4500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26">
      <c r="A127" s="1" t="s">
        <v>229</v>
      </c>
      <c r="E127" s="32" t="s">
        <v>5382</v>
      </c>
    </row>
    <row r="128">
      <c r="A128" s="1" t="s">
        <v>231</v>
      </c>
      <c r="E128" s="27" t="s">
        <v>252</v>
      </c>
    </row>
    <row r="129">
      <c r="A129" s="1" t="s">
        <v>221</v>
      </c>
      <c r="B129" s="1">
        <v>45</v>
      </c>
      <c r="C129" s="26" t="s">
        <v>5412</v>
      </c>
      <c r="D129" t="s">
        <v>252</v>
      </c>
      <c r="E129" s="27" t="s">
        <v>4713</v>
      </c>
      <c r="F129" s="28" t="s">
        <v>4508</v>
      </c>
      <c r="G129" s="29">
        <v>30.459</v>
      </c>
      <c r="H129" s="28">
        <v>0.0062899999999999996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226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13">
      <c r="A131" s="1" t="s">
        <v>229</v>
      </c>
      <c r="E131" s="32" t="s">
        <v>5413</v>
      </c>
    </row>
    <row r="132">
      <c r="A132" s="1" t="s">
        <v>231</v>
      </c>
      <c r="E132" s="27" t="s">
        <v>212</v>
      </c>
    </row>
    <row r="133">
      <c r="A133" s="1" t="s">
        <v>221</v>
      </c>
      <c r="B133" s="1">
        <v>46</v>
      </c>
      <c r="C133" s="26" t="s">
        <v>4715</v>
      </c>
      <c r="D133" t="s">
        <v>252</v>
      </c>
      <c r="E133" s="27" t="s">
        <v>4716</v>
      </c>
      <c r="F133" s="28" t="s">
        <v>4598</v>
      </c>
      <c r="G133" s="29">
        <v>21</v>
      </c>
      <c r="H133" s="28">
        <v>1.0000000000000001E-05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4500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">
      <c r="A135" s="1" t="s">
        <v>229</v>
      </c>
      <c r="E135" s="32" t="s">
        <v>5414</v>
      </c>
    </row>
    <row r="136">
      <c r="A136" s="1" t="s">
        <v>231</v>
      </c>
      <c r="E136" s="27" t="s">
        <v>252</v>
      </c>
    </row>
    <row r="137">
      <c r="A137" s="1" t="s">
        <v>221</v>
      </c>
      <c r="B137" s="1">
        <v>47</v>
      </c>
      <c r="C137" s="26" t="s">
        <v>5415</v>
      </c>
      <c r="D137" t="s">
        <v>252</v>
      </c>
      <c r="E137" s="27" t="s">
        <v>4719</v>
      </c>
      <c r="F137" s="28" t="s">
        <v>4598</v>
      </c>
      <c r="G137" s="29">
        <v>22.050000000000001</v>
      </c>
      <c r="H137" s="28">
        <v>0.00035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226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13">
      <c r="A139" s="1" t="s">
        <v>229</v>
      </c>
      <c r="E139" s="32" t="s">
        <v>5416</v>
      </c>
    </row>
    <row r="140">
      <c r="A140" s="1" t="s">
        <v>231</v>
      </c>
      <c r="E140" s="27" t="s">
        <v>212</v>
      </c>
    </row>
    <row r="141">
      <c r="A141" s="1" t="s">
        <v>221</v>
      </c>
      <c r="B141" s="1">
        <v>48</v>
      </c>
      <c r="C141" s="26" t="s">
        <v>4721</v>
      </c>
      <c r="D141" t="s">
        <v>252</v>
      </c>
      <c r="E141" s="27" t="s">
        <v>4722</v>
      </c>
      <c r="F141" s="28" t="s">
        <v>4508</v>
      </c>
      <c r="G141" s="29">
        <v>27.690000000000001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4500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13">
      <c r="A143" s="1" t="s">
        <v>229</v>
      </c>
      <c r="E143" s="32" t="s">
        <v>5408</v>
      </c>
    </row>
    <row r="144">
      <c r="A144" s="1" t="s">
        <v>231</v>
      </c>
      <c r="E144" s="27" t="s">
        <v>252</v>
      </c>
    </row>
    <row r="145" ht="25">
      <c r="A145" s="1" t="s">
        <v>221</v>
      </c>
      <c r="B145" s="1">
        <v>49</v>
      </c>
      <c r="C145" s="26" t="s">
        <v>4723</v>
      </c>
      <c r="D145" t="s">
        <v>252</v>
      </c>
      <c r="E145" s="27" t="s">
        <v>4724</v>
      </c>
      <c r="F145" s="28" t="s">
        <v>4533</v>
      </c>
      <c r="G145" s="29">
        <v>0.42399999999999999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4500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13">
      <c r="A147" s="1" t="s">
        <v>229</v>
      </c>
      <c r="E147" s="32" t="s">
        <v>5417</v>
      </c>
    </row>
    <row r="148">
      <c r="A148" s="1" t="s">
        <v>231</v>
      </c>
      <c r="E148" s="27" t="s">
        <v>252</v>
      </c>
    </row>
    <row r="149" ht="13">
      <c r="A149" s="1" t="s">
        <v>218</v>
      </c>
      <c r="C149" s="22" t="s">
        <v>4726</v>
      </c>
      <c r="E149" s="23" t="s">
        <v>4727</v>
      </c>
      <c r="L149" s="24">
        <f>SUMIFS(L150:L157,A150:A157,"P")</f>
        <v>0</v>
      </c>
      <c r="M149" s="24">
        <f>SUMIFS(M150:M157,A150:A157,"P")</f>
        <v>0</v>
      </c>
      <c r="N149" s="25"/>
    </row>
    <row r="150">
      <c r="A150" s="1" t="s">
        <v>221</v>
      </c>
      <c r="B150" s="1">
        <v>50</v>
      </c>
      <c r="C150" s="26" t="s">
        <v>4746</v>
      </c>
      <c r="D150" t="s">
        <v>252</v>
      </c>
      <c r="E150" s="27" t="s">
        <v>4747</v>
      </c>
      <c r="F150" s="28" t="s">
        <v>4508</v>
      </c>
      <c r="G150" s="29">
        <v>56.159999999999997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4500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13">
      <c r="A152" s="1" t="s">
        <v>229</v>
      </c>
      <c r="E152" s="32" t="s">
        <v>5418</v>
      </c>
    </row>
    <row r="153">
      <c r="A153" s="1" t="s">
        <v>231</v>
      </c>
      <c r="E153" s="27" t="s">
        <v>252</v>
      </c>
    </row>
    <row r="154">
      <c r="A154" s="1" t="s">
        <v>221</v>
      </c>
      <c r="B154" s="1">
        <v>51</v>
      </c>
      <c r="C154" s="26" t="s">
        <v>4749</v>
      </c>
      <c r="D154" t="s">
        <v>252</v>
      </c>
      <c r="E154" s="27" t="s">
        <v>4750</v>
      </c>
      <c r="F154" s="28" t="s">
        <v>4508</v>
      </c>
      <c r="G154" s="29">
        <v>56.159999999999997</v>
      </c>
      <c r="H154" s="28">
        <v>0.00038000000000000002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65">
      <c r="A156" s="1" t="s">
        <v>229</v>
      </c>
      <c r="E156" s="32" t="s">
        <v>5419</v>
      </c>
    </row>
    <row r="157">
      <c r="A157" s="1" t="s">
        <v>231</v>
      </c>
      <c r="E157" s="27" t="s">
        <v>4751</v>
      </c>
    </row>
    <row r="158" ht="13">
      <c r="A158" s="1" t="s">
        <v>218</v>
      </c>
      <c r="C158" s="22" t="s">
        <v>4758</v>
      </c>
      <c r="E158" s="23" t="s">
        <v>4759</v>
      </c>
      <c r="L158" s="24">
        <f>SUMIFS(L159:L174,A159:A174,"P")</f>
        <v>0</v>
      </c>
      <c r="M158" s="24">
        <f>SUMIFS(M159:M174,A159:A174,"P")</f>
        <v>0</v>
      </c>
      <c r="N158" s="25"/>
    </row>
    <row r="159">
      <c r="A159" s="1" t="s">
        <v>221</v>
      </c>
      <c r="B159" s="1">
        <v>52</v>
      </c>
      <c r="C159" s="26" t="s">
        <v>5101</v>
      </c>
      <c r="D159" t="s">
        <v>252</v>
      </c>
      <c r="E159" s="27" t="s">
        <v>5102</v>
      </c>
      <c r="F159" s="28" t="s">
        <v>4508</v>
      </c>
      <c r="G159" s="29">
        <v>245.33699999999999</v>
      </c>
      <c r="H159" s="28">
        <v>0.001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4500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252</v>
      </c>
    </row>
    <row r="161" ht="26">
      <c r="A161" s="1" t="s">
        <v>229</v>
      </c>
      <c r="E161" s="32" t="s">
        <v>5420</v>
      </c>
    </row>
    <row r="162">
      <c r="A162" s="1" t="s">
        <v>231</v>
      </c>
      <c r="E162" s="27" t="s">
        <v>252</v>
      </c>
    </row>
    <row r="163">
      <c r="A163" s="1" t="s">
        <v>221</v>
      </c>
      <c r="B163" s="1">
        <v>53</v>
      </c>
      <c r="C163" s="26" t="s">
        <v>5104</v>
      </c>
      <c r="D163" t="s">
        <v>252</v>
      </c>
      <c r="E163" s="27" t="s">
        <v>5105</v>
      </c>
      <c r="F163" s="28" t="s">
        <v>4508</v>
      </c>
      <c r="G163" s="29">
        <v>245.33699999999999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4500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252</v>
      </c>
    </row>
    <row r="165" ht="26">
      <c r="A165" s="1" t="s">
        <v>229</v>
      </c>
      <c r="E165" s="32" t="s">
        <v>5420</v>
      </c>
    </row>
    <row r="166">
      <c r="A166" s="1" t="s">
        <v>231</v>
      </c>
      <c r="E166" s="27" t="s">
        <v>252</v>
      </c>
    </row>
    <row r="167" ht="25">
      <c r="A167" s="1" t="s">
        <v>221</v>
      </c>
      <c r="B167" s="1">
        <v>54</v>
      </c>
      <c r="C167" s="26" t="s">
        <v>4760</v>
      </c>
      <c r="D167" t="s">
        <v>252</v>
      </c>
      <c r="E167" s="27" t="s">
        <v>4761</v>
      </c>
      <c r="F167" s="28" t="s">
        <v>4508</v>
      </c>
      <c r="G167" s="29">
        <v>245.33699999999999</v>
      </c>
      <c r="H167" s="28">
        <v>0.00020000000000000001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4500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252</v>
      </c>
    </row>
    <row r="169" ht="26">
      <c r="A169" s="1" t="s">
        <v>229</v>
      </c>
      <c r="E169" s="32" t="s">
        <v>5420</v>
      </c>
    </row>
    <row r="170">
      <c r="A170" s="1" t="s">
        <v>231</v>
      </c>
      <c r="E170" s="27" t="s">
        <v>252</v>
      </c>
    </row>
    <row r="171" ht="25">
      <c r="A171" s="1" t="s">
        <v>221</v>
      </c>
      <c r="B171" s="1">
        <v>55</v>
      </c>
      <c r="C171" s="26" t="s">
        <v>4763</v>
      </c>
      <c r="D171" t="s">
        <v>252</v>
      </c>
      <c r="E171" s="27" t="s">
        <v>4764</v>
      </c>
      <c r="F171" s="28" t="s">
        <v>4508</v>
      </c>
      <c r="G171" s="29">
        <v>245.33699999999999</v>
      </c>
      <c r="H171" s="28">
        <v>0.00029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4500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26">
      <c r="A173" s="1" t="s">
        <v>229</v>
      </c>
      <c r="E173" s="32" t="s">
        <v>5420</v>
      </c>
    </row>
    <row r="174">
      <c r="A174" s="1" t="s">
        <v>231</v>
      </c>
      <c r="E174" s="27" t="s">
        <v>252</v>
      </c>
    </row>
    <row r="175" ht="13">
      <c r="A175" s="1" t="s">
        <v>218</v>
      </c>
      <c r="C175" s="22" t="s">
        <v>2852</v>
      </c>
      <c r="E175" s="23" t="s">
        <v>4773</v>
      </c>
      <c r="L175" s="24">
        <f>SUMIFS(L176:L223,A176:A223,"P")</f>
        <v>0</v>
      </c>
      <c r="M175" s="24">
        <f>SUMIFS(M176:M223,A176:A223,"P")</f>
        <v>0</v>
      </c>
      <c r="N175" s="25"/>
    </row>
    <row r="176" ht="25">
      <c r="A176" s="1" t="s">
        <v>221</v>
      </c>
      <c r="B176" s="1">
        <v>14</v>
      </c>
      <c r="C176" s="26" t="s">
        <v>4791</v>
      </c>
      <c r="D176" t="s">
        <v>252</v>
      </c>
      <c r="E176" s="27" t="s">
        <v>4792</v>
      </c>
      <c r="F176" s="28" t="s">
        <v>4508</v>
      </c>
      <c r="G176" s="29">
        <v>56.159999999999997</v>
      </c>
      <c r="H176" s="28">
        <v>0.00021000000000000001</v>
      </c>
      <c r="I176" s="30">
        <f>ROUND(G176*H176,P4)</f>
        <v>0</v>
      </c>
      <c r="L176" s="30">
        <v>0</v>
      </c>
      <c r="M176" s="24">
        <f>ROUND(G176*L176,P4)</f>
        <v>0</v>
      </c>
      <c r="N176" s="25" t="s">
        <v>4500</v>
      </c>
      <c r="O176" s="31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227</v>
      </c>
      <c r="E177" s="27" t="s">
        <v>252</v>
      </c>
    </row>
    <row r="178" ht="13">
      <c r="A178" s="1" t="s">
        <v>229</v>
      </c>
      <c r="E178" s="32" t="s">
        <v>5421</v>
      </c>
    </row>
    <row r="179">
      <c r="A179" s="1" t="s">
        <v>231</v>
      </c>
      <c r="E179" s="27" t="s">
        <v>252</v>
      </c>
    </row>
    <row r="180" ht="37.5">
      <c r="A180" s="1" t="s">
        <v>221</v>
      </c>
      <c r="B180" s="1">
        <v>15</v>
      </c>
      <c r="C180" s="26" t="s">
        <v>4794</v>
      </c>
      <c r="D180" t="s">
        <v>252</v>
      </c>
      <c r="E180" s="27" t="s">
        <v>4795</v>
      </c>
      <c r="F180" s="28" t="s">
        <v>4508</v>
      </c>
      <c r="G180" s="29">
        <v>70.090000000000003</v>
      </c>
      <c r="H180" s="28">
        <v>3.0000000000000001E-05</v>
      </c>
      <c r="I180" s="30">
        <f>ROUND(G180*H180,P4)</f>
        <v>0</v>
      </c>
      <c r="L180" s="30">
        <v>0</v>
      </c>
      <c r="M180" s="24">
        <f>ROUND(G180*L180,P4)</f>
        <v>0</v>
      </c>
      <c r="N180" s="25" t="s">
        <v>4500</v>
      </c>
      <c r="O180" s="31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227</v>
      </c>
      <c r="E181" s="27" t="s">
        <v>252</v>
      </c>
    </row>
    <row r="182" ht="13">
      <c r="A182" s="1" t="s">
        <v>229</v>
      </c>
      <c r="E182" s="32" t="s">
        <v>5422</v>
      </c>
    </row>
    <row r="183">
      <c r="A183" s="1" t="s">
        <v>231</v>
      </c>
      <c r="E183" s="27" t="s">
        <v>252</v>
      </c>
    </row>
    <row r="184" ht="25">
      <c r="A184" s="1" t="s">
        <v>221</v>
      </c>
      <c r="B184" s="1">
        <v>16</v>
      </c>
      <c r="C184" s="26" t="s">
        <v>5423</v>
      </c>
      <c r="D184" t="s">
        <v>252</v>
      </c>
      <c r="E184" s="27" t="s">
        <v>5424</v>
      </c>
      <c r="F184" s="28" t="s">
        <v>4512</v>
      </c>
      <c r="G184" s="29">
        <v>4.2709999999999999</v>
      </c>
      <c r="H184" s="28">
        <v>0</v>
      </c>
      <c r="I184" s="30">
        <f>ROUND(G184*H184,P4)</f>
        <v>0</v>
      </c>
      <c r="L184" s="30">
        <v>0</v>
      </c>
      <c r="M184" s="24">
        <f>ROUND(G184*L184,P4)</f>
        <v>0</v>
      </c>
      <c r="N184" s="25" t="s">
        <v>4500</v>
      </c>
      <c r="O184" s="31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227</v>
      </c>
      <c r="E185" s="27" t="s">
        <v>252</v>
      </c>
    </row>
    <row r="186" ht="26">
      <c r="A186" s="1" t="s">
        <v>229</v>
      </c>
      <c r="E186" s="32" t="s">
        <v>5371</v>
      </c>
    </row>
    <row r="187">
      <c r="A187" s="1" t="s">
        <v>231</v>
      </c>
      <c r="E187" s="27" t="s">
        <v>252</v>
      </c>
    </row>
    <row r="188" ht="25">
      <c r="A188" s="1" t="s">
        <v>221</v>
      </c>
      <c r="B188" s="1">
        <v>17</v>
      </c>
      <c r="C188" s="26" t="s">
        <v>5425</v>
      </c>
      <c r="D188" t="s">
        <v>252</v>
      </c>
      <c r="E188" s="27" t="s">
        <v>5426</v>
      </c>
      <c r="F188" s="28" t="s">
        <v>4512</v>
      </c>
      <c r="G188" s="29">
        <v>4.2709999999999999</v>
      </c>
      <c r="H188" s="28">
        <v>0</v>
      </c>
      <c r="I188" s="30">
        <f>ROUND(G188*H188,P4)</f>
        <v>0</v>
      </c>
      <c r="L188" s="30">
        <v>0</v>
      </c>
      <c r="M188" s="24">
        <f>ROUND(G188*L188,P4)</f>
        <v>0</v>
      </c>
      <c r="N188" s="25" t="s">
        <v>4500</v>
      </c>
      <c r="O188" s="31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227</v>
      </c>
      <c r="E189" s="27" t="s">
        <v>252</v>
      </c>
    </row>
    <row r="190" ht="13">
      <c r="A190" s="1" t="s">
        <v>229</v>
      </c>
      <c r="E190" s="32" t="s">
        <v>5374</v>
      </c>
    </row>
    <row r="191">
      <c r="A191" s="1" t="s">
        <v>231</v>
      </c>
      <c r="E191" s="27" t="s">
        <v>252</v>
      </c>
    </row>
    <row r="192" ht="25">
      <c r="A192" s="1" t="s">
        <v>221</v>
      </c>
      <c r="B192" s="1">
        <v>18</v>
      </c>
      <c r="C192" s="26" t="s">
        <v>5427</v>
      </c>
      <c r="D192" t="s">
        <v>252</v>
      </c>
      <c r="E192" s="27" t="s">
        <v>5428</v>
      </c>
      <c r="F192" s="28" t="s">
        <v>4508</v>
      </c>
      <c r="G192" s="29">
        <v>2.3999999999999999</v>
      </c>
      <c r="H192" s="28">
        <v>0</v>
      </c>
      <c r="I192" s="30">
        <f>ROUND(G192*H192,P4)</f>
        <v>0</v>
      </c>
      <c r="L192" s="30">
        <v>0</v>
      </c>
      <c r="M192" s="24">
        <f>ROUND(G192*L192,P4)</f>
        <v>0</v>
      </c>
      <c r="N192" s="25" t="s">
        <v>4500</v>
      </c>
      <c r="O192" s="31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227</v>
      </c>
      <c r="E193" s="27" t="s">
        <v>252</v>
      </c>
    </row>
    <row r="194" ht="26">
      <c r="A194" s="1" t="s">
        <v>229</v>
      </c>
      <c r="E194" s="32" t="s">
        <v>5429</v>
      </c>
    </row>
    <row r="195">
      <c r="A195" s="1" t="s">
        <v>231</v>
      </c>
      <c r="E195" s="27" t="s">
        <v>252</v>
      </c>
    </row>
    <row r="196" ht="25">
      <c r="A196" s="1" t="s">
        <v>221</v>
      </c>
      <c r="B196" s="1">
        <v>19</v>
      </c>
      <c r="C196" s="26" t="s">
        <v>5430</v>
      </c>
      <c r="D196" t="s">
        <v>252</v>
      </c>
      <c r="E196" s="27" t="s">
        <v>5431</v>
      </c>
      <c r="F196" s="28" t="s">
        <v>4508</v>
      </c>
      <c r="G196" s="29">
        <v>9.8550000000000004</v>
      </c>
      <c r="H196" s="28">
        <v>0</v>
      </c>
      <c r="I196" s="30">
        <f>ROUND(G196*H196,P4)</f>
        <v>0</v>
      </c>
      <c r="L196" s="30">
        <v>0</v>
      </c>
      <c r="M196" s="24">
        <f>ROUND(G196*L196,P4)</f>
        <v>0</v>
      </c>
      <c r="N196" s="25" t="s">
        <v>4500</v>
      </c>
      <c r="O196" s="31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227</v>
      </c>
      <c r="E197" s="27" t="s">
        <v>252</v>
      </c>
    </row>
    <row r="198" ht="26">
      <c r="A198" s="1" t="s">
        <v>229</v>
      </c>
      <c r="E198" s="32" t="s">
        <v>5432</v>
      </c>
    </row>
    <row r="199">
      <c r="A199" s="1" t="s">
        <v>231</v>
      </c>
      <c r="E199" s="27" t="s">
        <v>252</v>
      </c>
    </row>
    <row r="200" ht="37.5">
      <c r="A200" s="1" t="s">
        <v>221</v>
      </c>
      <c r="B200" s="1">
        <v>20</v>
      </c>
      <c r="C200" s="26" t="s">
        <v>5433</v>
      </c>
      <c r="D200" t="s">
        <v>252</v>
      </c>
      <c r="E200" s="27" t="s">
        <v>5434</v>
      </c>
      <c r="F200" s="28" t="s">
        <v>4499</v>
      </c>
      <c r="G200" s="29">
        <v>1</v>
      </c>
      <c r="H200" s="28">
        <v>0</v>
      </c>
      <c r="I200" s="30">
        <f>ROUND(G200*H200,P4)</f>
        <v>0</v>
      </c>
      <c r="L200" s="30">
        <v>0</v>
      </c>
      <c r="M200" s="24">
        <f>ROUND(G200*L200,P4)</f>
        <v>0</v>
      </c>
      <c r="N200" s="25" t="s">
        <v>4500</v>
      </c>
      <c r="O200" s="31">
        <f>M200*AA200</f>
        <v>0</v>
      </c>
      <c r="P200" s="1">
        <v>3</v>
      </c>
      <c r="AA200" s="1">
        <f>IF(P200=1,$O$3,IF(P200=2,$O$4,$O$5))</f>
        <v>0</v>
      </c>
    </row>
    <row r="201">
      <c r="A201" s="1" t="s">
        <v>227</v>
      </c>
      <c r="E201" s="27" t="s">
        <v>252</v>
      </c>
    </row>
    <row r="202" ht="26">
      <c r="A202" s="1" t="s">
        <v>229</v>
      </c>
      <c r="E202" s="32" t="s">
        <v>5435</v>
      </c>
    </row>
    <row r="203">
      <c r="A203" s="1" t="s">
        <v>231</v>
      </c>
      <c r="E203" s="27" t="s">
        <v>252</v>
      </c>
    </row>
    <row r="204" ht="37.5">
      <c r="A204" s="1" t="s">
        <v>221</v>
      </c>
      <c r="B204" s="1">
        <v>21</v>
      </c>
      <c r="C204" s="26" t="s">
        <v>5436</v>
      </c>
      <c r="D204" t="s">
        <v>252</v>
      </c>
      <c r="E204" s="27" t="s">
        <v>5437</v>
      </c>
      <c r="F204" s="28" t="s">
        <v>4499</v>
      </c>
      <c r="G204" s="29">
        <v>1</v>
      </c>
      <c r="H204" s="28">
        <v>0</v>
      </c>
      <c r="I204" s="30">
        <f>ROUND(G204*H204,P4)</f>
        <v>0</v>
      </c>
      <c r="L204" s="30">
        <v>0</v>
      </c>
      <c r="M204" s="24">
        <f>ROUND(G204*L204,P4)</f>
        <v>0</v>
      </c>
      <c r="N204" s="25" t="s">
        <v>4500</v>
      </c>
      <c r="O204" s="31">
        <f>M204*AA204</f>
        <v>0</v>
      </c>
      <c r="P204" s="1">
        <v>3</v>
      </c>
      <c r="AA204" s="1">
        <f>IF(P204=1,$O$3,IF(P204=2,$O$4,$O$5))</f>
        <v>0</v>
      </c>
    </row>
    <row r="205">
      <c r="A205" s="1" t="s">
        <v>227</v>
      </c>
      <c r="E205" s="27" t="s">
        <v>252</v>
      </c>
    </row>
    <row r="206" ht="26">
      <c r="A206" s="1" t="s">
        <v>229</v>
      </c>
      <c r="E206" s="32" t="s">
        <v>5438</v>
      </c>
    </row>
    <row r="207">
      <c r="A207" s="1" t="s">
        <v>231</v>
      </c>
      <c r="E207" s="27" t="s">
        <v>252</v>
      </c>
    </row>
    <row r="208" ht="37.5">
      <c r="A208" s="1" t="s">
        <v>221</v>
      </c>
      <c r="B208" s="1">
        <v>22</v>
      </c>
      <c r="C208" s="26" t="s">
        <v>5439</v>
      </c>
      <c r="D208" t="s">
        <v>252</v>
      </c>
      <c r="E208" s="27" t="s">
        <v>5440</v>
      </c>
      <c r="F208" s="28" t="s">
        <v>4512</v>
      </c>
      <c r="G208" s="29">
        <v>0.32800000000000001</v>
      </c>
      <c r="H208" s="28">
        <v>0</v>
      </c>
      <c r="I208" s="30">
        <f>ROUND(G208*H208,P4)</f>
        <v>0</v>
      </c>
      <c r="L208" s="30">
        <v>0</v>
      </c>
      <c r="M208" s="24">
        <f>ROUND(G208*L208,P4)</f>
        <v>0</v>
      </c>
      <c r="N208" s="25" t="s">
        <v>4500</v>
      </c>
      <c r="O208" s="31">
        <f>M208*AA208</f>
        <v>0</v>
      </c>
      <c r="P208" s="1">
        <v>3</v>
      </c>
      <c r="AA208" s="1">
        <f>IF(P208=1,$O$3,IF(P208=2,$O$4,$O$5))</f>
        <v>0</v>
      </c>
    </row>
    <row r="209">
      <c r="A209" s="1" t="s">
        <v>227</v>
      </c>
      <c r="E209" s="27" t="s">
        <v>252</v>
      </c>
    </row>
    <row r="210" ht="26">
      <c r="A210" s="1" t="s">
        <v>229</v>
      </c>
      <c r="E210" s="32" t="s">
        <v>5441</v>
      </c>
    </row>
    <row r="211">
      <c r="A211" s="1" t="s">
        <v>231</v>
      </c>
      <c r="E211" s="27" t="s">
        <v>252</v>
      </c>
    </row>
    <row r="212" ht="25">
      <c r="A212" s="1" t="s">
        <v>221</v>
      </c>
      <c r="B212" s="1">
        <v>23</v>
      </c>
      <c r="C212" s="26" t="s">
        <v>5442</v>
      </c>
      <c r="D212" t="s">
        <v>252</v>
      </c>
      <c r="E212" s="27" t="s">
        <v>5443</v>
      </c>
      <c r="F212" s="28" t="s">
        <v>4598</v>
      </c>
      <c r="G212" s="29">
        <v>12.6</v>
      </c>
      <c r="H212" s="28">
        <v>0</v>
      </c>
      <c r="I212" s="30">
        <f>ROUND(G212*H212,P4)</f>
        <v>0</v>
      </c>
      <c r="L212" s="30">
        <v>0</v>
      </c>
      <c r="M212" s="24">
        <f>ROUND(G212*L212,P4)</f>
        <v>0</v>
      </c>
      <c r="N212" s="25" t="s">
        <v>4500</v>
      </c>
      <c r="O212" s="31">
        <f>M212*AA212</f>
        <v>0</v>
      </c>
      <c r="P212" s="1">
        <v>3</v>
      </c>
      <c r="AA212" s="1">
        <f>IF(P212=1,$O$3,IF(P212=2,$O$4,$O$5))</f>
        <v>0</v>
      </c>
    </row>
    <row r="213">
      <c r="A213" s="1" t="s">
        <v>227</v>
      </c>
      <c r="E213" s="27" t="s">
        <v>252</v>
      </c>
    </row>
    <row r="214" ht="26">
      <c r="A214" s="1" t="s">
        <v>229</v>
      </c>
      <c r="E214" s="32" t="s">
        <v>5444</v>
      </c>
    </row>
    <row r="215">
      <c r="A215" s="1" t="s">
        <v>231</v>
      </c>
      <c r="E215" s="27" t="s">
        <v>252</v>
      </c>
    </row>
    <row r="216" ht="25">
      <c r="A216" s="1" t="s">
        <v>221</v>
      </c>
      <c r="B216" s="1">
        <v>24</v>
      </c>
      <c r="C216" s="26" t="s">
        <v>4802</v>
      </c>
      <c r="D216" t="s">
        <v>252</v>
      </c>
      <c r="E216" s="27" t="s">
        <v>4803</v>
      </c>
      <c r="F216" s="28" t="s">
        <v>4508</v>
      </c>
      <c r="G216" s="29">
        <v>56.159999999999997</v>
      </c>
      <c r="H216" s="28">
        <v>0</v>
      </c>
      <c r="I216" s="30">
        <f>ROUND(G216*H216,P4)</f>
        <v>0</v>
      </c>
      <c r="L216" s="30">
        <v>0</v>
      </c>
      <c r="M216" s="24">
        <f>ROUND(G216*L216,P4)</f>
        <v>0</v>
      </c>
      <c r="N216" s="25" t="s">
        <v>4500</v>
      </c>
      <c r="O216" s="31">
        <f>M216*AA216</f>
        <v>0</v>
      </c>
      <c r="P216" s="1">
        <v>3</v>
      </c>
      <c r="AA216" s="1">
        <f>IF(P216=1,$O$3,IF(P216=2,$O$4,$O$5))</f>
        <v>0</v>
      </c>
    </row>
    <row r="217">
      <c r="A217" s="1" t="s">
        <v>227</v>
      </c>
      <c r="E217" s="27" t="s">
        <v>252</v>
      </c>
    </row>
    <row r="218" ht="13">
      <c r="A218" s="1" t="s">
        <v>229</v>
      </c>
      <c r="E218" s="32" t="s">
        <v>5418</v>
      </c>
    </row>
    <row r="219">
      <c r="A219" s="1" t="s">
        <v>231</v>
      </c>
      <c r="E219" s="27" t="s">
        <v>252</v>
      </c>
    </row>
    <row r="220" ht="25">
      <c r="A220" s="1" t="s">
        <v>221</v>
      </c>
      <c r="B220" s="1">
        <v>25</v>
      </c>
      <c r="C220" s="26" t="s">
        <v>4804</v>
      </c>
      <c r="D220" t="s">
        <v>252</v>
      </c>
      <c r="E220" s="27" t="s">
        <v>4805</v>
      </c>
      <c r="F220" s="28" t="s">
        <v>4508</v>
      </c>
      <c r="G220" s="29">
        <v>189.17699999999999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4500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>
      <c r="A221" s="1" t="s">
        <v>227</v>
      </c>
      <c r="E221" s="27" t="s">
        <v>252</v>
      </c>
    </row>
    <row r="222" ht="13">
      <c r="A222" s="1" t="s">
        <v>229</v>
      </c>
      <c r="E222" s="32" t="s">
        <v>5445</v>
      </c>
    </row>
    <row r="223">
      <c r="A223" s="1" t="s">
        <v>231</v>
      </c>
      <c r="E223" s="27" t="s">
        <v>252</v>
      </c>
    </row>
    <row r="224" ht="13">
      <c r="A224" s="1" t="s">
        <v>218</v>
      </c>
      <c r="C224" s="22" t="s">
        <v>4819</v>
      </c>
      <c r="E224" s="23" t="s">
        <v>4820</v>
      </c>
      <c r="L224" s="24">
        <f>SUMIFS(L225:L244,A225:A244,"P")</f>
        <v>0</v>
      </c>
      <c r="M224" s="24">
        <f>SUMIFS(M225:M244,A225:A244,"P")</f>
        <v>0</v>
      </c>
      <c r="N224" s="25"/>
    </row>
    <row r="225" ht="37.5">
      <c r="A225" s="1" t="s">
        <v>221</v>
      </c>
      <c r="B225" s="1">
        <v>26</v>
      </c>
      <c r="C225" s="26" t="s">
        <v>3767</v>
      </c>
      <c r="D225" t="s">
        <v>3768</v>
      </c>
      <c r="E225" s="27" t="s">
        <v>3769</v>
      </c>
      <c r="F225" s="28" t="s">
        <v>225</v>
      </c>
      <c r="G225" s="29">
        <v>4.1550000000000002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226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228</v>
      </c>
    </row>
    <row r="227" ht="78">
      <c r="A227" s="1" t="s">
        <v>229</v>
      </c>
      <c r="E227" s="32" t="s">
        <v>5446</v>
      </c>
    </row>
    <row r="228" ht="87.5">
      <c r="A228" s="1" t="s">
        <v>231</v>
      </c>
      <c r="E228" s="27" t="s">
        <v>232</v>
      </c>
    </row>
    <row r="229" ht="37.5">
      <c r="A229" s="1" t="s">
        <v>221</v>
      </c>
      <c r="B229" s="1">
        <v>27</v>
      </c>
      <c r="C229" s="26" t="s">
        <v>233</v>
      </c>
      <c r="D229" t="s">
        <v>234</v>
      </c>
      <c r="E229" s="27" t="s">
        <v>235</v>
      </c>
      <c r="F229" s="28" t="s">
        <v>225</v>
      </c>
      <c r="G229" s="29">
        <v>9.5199999999999996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226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228</v>
      </c>
    </row>
    <row r="231" ht="26">
      <c r="A231" s="1" t="s">
        <v>229</v>
      </c>
      <c r="E231" s="32" t="s">
        <v>5447</v>
      </c>
    </row>
    <row r="232" ht="87.5">
      <c r="A232" s="1" t="s">
        <v>231</v>
      </c>
      <c r="E232" s="27" t="s">
        <v>232</v>
      </c>
    </row>
    <row r="233" ht="37.5">
      <c r="A233" s="1" t="s">
        <v>221</v>
      </c>
      <c r="B233" s="1">
        <v>28</v>
      </c>
      <c r="C233" s="26" t="s">
        <v>2038</v>
      </c>
      <c r="D233" t="s">
        <v>2039</v>
      </c>
      <c r="E233" s="27" t="s">
        <v>2040</v>
      </c>
      <c r="F233" s="28" t="s">
        <v>225</v>
      </c>
      <c r="G233" s="29">
        <v>0.67300000000000004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26">
      <c r="A235" s="1" t="s">
        <v>229</v>
      </c>
      <c r="E235" s="32" t="s">
        <v>5448</v>
      </c>
    </row>
    <row r="236" ht="87.5">
      <c r="A236" s="1" t="s">
        <v>231</v>
      </c>
      <c r="E236" s="27" t="s">
        <v>232</v>
      </c>
    </row>
    <row r="237" ht="37.5">
      <c r="A237" s="1" t="s">
        <v>221</v>
      </c>
      <c r="B237" s="1">
        <v>29</v>
      </c>
      <c r="C237" s="26" t="s">
        <v>4825</v>
      </c>
      <c r="D237" t="s">
        <v>4826</v>
      </c>
      <c r="E237" s="27" t="s">
        <v>4827</v>
      </c>
      <c r="F237" s="28" t="s">
        <v>225</v>
      </c>
      <c r="G237" s="29">
        <v>0.083000000000000004</v>
      </c>
      <c r="H237" s="28">
        <v>0</v>
      </c>
      <c r="I237" s="30">
        <f>ROUND(G237*H237,P4)</f>
        <v>0</v>
      </c>
      <c r="L237" s="30">
        <v>0</v>
      </c>
      <c r="M237" s="24">
        <f>ROUND(G237*L237,P4)</f>
        <v>0</v>
      </c>
      <c r="N237" s="25" t="s">
        <v>226</v>
      </c>
      <c r="O237" s="31">
        <f>M237*AA237</f>
        <v>0</v>
      </c>
      <c r="P237" s="1">
        <v>3</v>
      </c>
      <c r="AA237" s="1">
        <f>IF(P237=1,$O$3,IF(P237=2,$O$4,$O$5))</f>
        <v>0</v>
      </c>
    </row>
    <row r="238">
      <c r="A238" s="1" t="s">
        <v>227</v>
      </c>
      <c r="E238" s="27" t="s">
        <v>228</v>
      </c>
    </row>
    <row r="239" ht="26">
      <c r="A239" s="1" t="s">
        <v>229</v>
      </c>
      <c r="E239" s="32" t="s">
        <v>5449</v>
      </c>
    </row>
    <row r="240" ht="87.5">
      <c r="A240" s="1" t="s">
        <v>231</v>
      </c>
      <c r="E240" s="27" t="s">
        <v>232</v>
      </c>
    </row>
    <row r="241" ht="25">
      <c r="A241" s="1" t="s">
        <v>221</v>
      </c>
      <c r="B241" s="1">
        <v>30</v>
      </c>
      <c r="C241" s="26" t="s">
        <v>2512</v>
      </c>
      <c r="D241" t="s">
        <v>2513</v>
      </c>
      <c r="E241" s="27" t="s">
        <v>2514</v>
      </c>
      <c r="F241" s="28" t="s">
        <v>225</v>
      </c>
      <c r="G241" s="29">
        <v>0.002</v>
      </c>
      <c r="H241" s="28">
        <v>0</v>
      </c>
      <c r="I241" s="30">
        <f>ROUND(G241*H241,P4)</f>
        <v>0</v>
      </c>
      <c r="L241" s="30">
        <v>0</v>
      </c>
      <c r="M241" s="24">
        <f>ROUND(G241*L241,P4)</f>
        <v>0</v>
      </c>
      <c r="N241" s="25" t="s">
        <v>226</v>
      </c>
      <c r="O241" s="31">
        <f>M241*AA241</f>
        <v>0</v>
      </c>
      <c r="P241" s="1">
        <v>3</v>
      </c>
      <c r="AA241" s="1">
        <f>IF(P241=1,$O$3,IF(P241=2,$O$4,$O$5))</f>
        <v>0</v>
      </c>
    </row>
    <row r="242">
      <c r="A242" s="1" t="s">
        <v>227</v>
      </c>
      <c r="E242" s="27" t="s">
        <v>228</v>
      </c>
    </row>
    <row r="243" ht="26">
      <c r="A243" s="1" t="s">
        <v>229</v>
      </c>
      <c r="E243" s="32" t="s">
        <v>5450</v>
      </c>
    </row>
    <row r="244" ht="87.5">
      <c r="A244" s="1" t="s">
        <v>231</v>
      </c>
      <c r="E244" s="27" t="s">
        <v>232</v>
      </c>
    </row>
    <row r="245" ht="13">
      <c r="A245" s="1" t="s">
        <v>218</v>
      </c>
      <c r="C245" s="22" t="s">
        <v>4835</v>
      </c>
      <c r="E245" s="23" t="s">
        <v>4836</v>
      </c>
      <c r="L245" s="24">
        <f>SUMIFS(L246:L249,A246:A249,"P")</f>
        <v>0</v>
      </c>
      <c r="M245" s="24">
        <f>SUMIFS(M246:M249,A246:A249,"P")</f>
        <v>0</v>
      </c>
      <c r="N245" s="25"/>
    </row>
    <row r="246" ht="37.5">
      <c r="A246" s="1" t="s">
        <v>221</v>
      </c>
      <c r="B246" s="1">
        <v>31</v>
      </c>
      <c r="C246" s="26" t="s">
        <v>5451</v>
      </c>
      <c r="D246" t="s">
        <v>252</v>
      </c>
      <c r="E246" s="27" t="s">
        <v>5452</v>
      </c>
      <c r="F246" s="28" t="s">
        <v>4533</v>
      </c>
      <c r="G246" s="29">
        <v>17.779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4839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 ht="13">
      <c r="A248" s="1" t="s">
        <v>229</v>
      </c>
      <c r="E248" s="32" t="s">
        <v>5453</v>
      </c>
    </row>
    <row r="249">
      <c r="A249" s="1" t="s">
        <v>231</v>
      </c>
      <c r="E249" s="27" t="s">
        <v>252</v>
      </c>
    </row>
    <row r="250" ht="13">
      <c r="A250" s="1" t="s">
        <v>4322</v>
      </c>
      <c r="C250" s="22" t="s">
        <v>5454</v>
      </c>
      <c r="E250" s="23" t="s">
        <v>4842</v>
      </c>
      <c r="L250" s="24">
        <f>L251+L256+L261+L278+L291+L316+L325</f>
        <v>0</v>
      </c>
      <c r="M250" s="24">
        <f>M251+M256+M261+M278+M291+M316+M325</f>
        <v>0</v>
      </c>
      <c r="N250" s="25"/>
    </row>
    <row r="251" ht="13">
      <c r="A251" s="1" t="s">
        <v>218</v>
      </c>
      <c r="C251" s="22" t="s">
        <v>4843</v>
      </c>
      <c r="E251" s="23" t="s">
        <v>4844</v>
      </c>
      <c r="L251" s="24">
        <f>SUMIFS(L252:L255,A252:A255,"P")</f>
        <v>0</v>
      </c>
      <c r="M251" s="24">
        <f>SUMIFS(M252:M255,A252:A255,"P")</f>
        <v>0</v>
      </c>
      <c r="N251" s="25"/>
    </row>
    <row r="252">
      <c r="A252" s="1" t="s">
        <v>221</v>
      </c>
      <c r="B252" s="1">
        <v>1</v>
      </c>
      <c r="C252" s="26" t="s">
        <v>4845</v>
      </c>
      <c r="D252" t="s">
        <v>252</v>
      </c>
      <c r="E252" s="27" t="s">
        <v>4846</v>
      </c>
      <c r="F252" s="28" t="s">
        <v>4598</v>
      </c>
      <c r="G252" s="29">
        <v>98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4847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39">
      <c r="A254" s="1" t="s">
        <v>229</v>
      </c>
      <c r="E254" s="32" t="s">
        <v>4848</v>
      </c>
    </row>
    <row r="255">
      <c r="A255" s="1" t="s">
        <v>231</v>
      </c>
      <c r="E255" s="27" t="s">
        <v>252</v>
      </c>
    </row>
    <row r="256" ht="13">
      <c r="A256" s="1" t="s">
        <v>218</v>
      </c>
      <c r="C256" s="22" t="s">
        <v>4662</v>
      </c>
      <c r="E256" s="23" t="s">
        <v>4663</v>
      </c>
      <c r="L256" s="24">
        <f>SUMIFS(L257:L260,A257:A260,"P")</f>
        <v>0</v>
      </c>
      <c r="M256" s="24">
        <f>SUMIFS(M257:M260,A257:A260,"P")</f>
        <v>0</v>
      </c>
      <c r="N256" s="25"/>
    </row>
    <row r="257">
      <c r="A257" s="1" t="s">
        <v>221</v>
      </c>
      <c r="B257" s="1">
        <v>2</v>
      </c>
      <c r="C257" s="26" t="s">
        <v>4850</v>
      </c>
      <c r="D257" t="s">
        <v>252</v>
      </c>
      <c r="E257" s="27" t="s">
        <v>4851</v>
      </c>
      <c r="F257" s="28" t="s">
        <v>4499</v>
      </c>
      <c r="G257" s="29">
        <v>80</v>
      </c>
      <c r="H257" s="28">
        <v>0</v>
      </c>
      <c r="I257" s="30">
        <f>ROUND(G257*H257,P4)</f>
        <v>0</v>
      </c>
      <c r="L257" s="30">
        <v>0</v>
      </c>
      <c r="M257" s="24">
        <f>ROUND(G257*L257,P4)</f>
        <v>0</v>
      </c>
      <c r="N257" s="25" t="s">
        <v>4847</v>
      </c>
      <c r="O257" s="31">
        <f>M257*AA257</f>
        <v>0</v>
      </c>
      <c r="P257" s="1">
        <v>3</v>
      </c>
      <c r="AA257" s="1">
        <f>IF(P257=1,$O$3,IF(P257=2,$O$4,$O$5))</f>
        <v>0</v>
      </c>
    </row>
    <row r="258">
      <c r="A258" s="1" t="s">
        <v>227</v>
      </c>
      <c r="E258" s="27" t="s">
        <v>252</v>
      </c>
    </row>
    <row r="259" ht="39">
      <c r="A259" s="1" t="s">
        <v>229</v>
      </c>
      <c r="E259" s="32" t="s">
        <v>4852</v>
      </c>
    </row>
    <row r="260">
      <c r="A260" s="1" t="s">
        <v>231</v>
      </c>
      <c r="E260" s="27" t="s">
        <v>4853</v>
      </c>
    </row>
    <row r="261" ht="13">
      <c r="A261" s="1" t="s">
        <v>218</v>
      </c>
      <c r="C261" s="22" t="s">
        <v>4854</v>
      </c>
      <c r="E261" s="23" t="s">
        <v>4855</v>
      </c>
      <c r="L261" s="24">
        <f>SUMIFS(L262:L277,A262:A277,"P")</f>
        <v>0</v>
      </c>
      <c r="M261" s="24">
        <f>SUMIFS(M262:M277,A262:A277,"P")</f>
        <v>0</v>
      </c>
      <c r="N261" s="25"/>
    </row>
    <row r="262">
      <c r="A262" s="1" t="s">
        <v>221</v>
      </c>
      <c r="B262" s="1">
        <v>3</v>
      </c>
      <c r="C262" s="26" t="s">
        <v>4856</v>
      </c>
      <c r="D262" t="s">
        <v>252</v>
      </c>
      <c r="E262" s="27" t="s">
        <v>4857</v>
      </c>
      <c r="F262" s="28" t="s">
        <v>4499</v>
      </c>
      <c r="G262" s="29">
        <v>5</v>
      </c>
      <c r="H262" s="28">
        <v>0</v>
      </c>
      <c r="I262" s="30">
        <f>ROUND(G262*H262,P4)</f>
        <v>0</v>
      </c>
      <c r="L262" s="30">
        <v>0</v>
      </c>
      <c r="M262" s="24">
        <f>ROUND(G262*L262,P4)</f>
        <v>0</v>
      </c>
      <c r="N262" s="25" t="s">
        <v>4847</v>
      </c>
      <c r="O262" s="31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227</v>
      </c>
      <c r="E263" s="27" t="s">
        <v>252</v>
      </c>
    </row>
    <row r="264" ht="39">
      <c r="A264" s="1" t="s">
        <v>229</v>
      </c>
      <c r="E264" s="32" t="s">
        <v>4858</v>
      </c>
    </row>
    <row r="265">
      <c r="A265" s="1" t="s">
        <v>231</v>
      </c>
      <c r="E265" s="27" t="s">
        <v>252</v>
      </c>
    </row>
    <row r="266">
      <c r="A266" s="1" t="s">
        <v>221</v>
      </c>
      <c r="B266" s="1">
        <v>4</v>
      </c>
      <c r="C266" s="26" t="s">
        <v>4859</v>
      </c>
      <c r="D266" t="s">
        <v>252</v>
      </c>
      <c r="E266" s="27" t="s">
        <v>4860</v>
      </c>
      <c r="F266" s="28" t="s">
        <v>4499</v>
      </c>
      <c r="G266" s="29">
        <v>10</v>
      </c>
      <c r="H266" s="28">
        <v>0</v>
      </c>
      <c r="I266" s="30">
        <f>ROUND(G266*H266,P4)</f>
        <v>0</v>
      </c>
      <c r="L266" s="30">
        <v>0</v>
      </c>
      <c r="M266" s="24">
        <f>ROUND(G266*L266,P4)</f>
        <v>0</v>
      </c>
      <c r="N266" s="25" t="s">
        <v>4847</v>
      </c>
      <c r="O266" s="31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227</v>
      </c>
      <c r="E267" s="27" t="s">
        <v>252</v>
      </c>
    </row>
    <row r="268" ht="39">
      <c r="A268" s="1" t="s">
        <v>229</v>
      </c>
      <c r="E268" s="32" t="s">
        <v>4914</v>
      </c>
    </row>
    <row r="269">
      <c r="A269" s="1" t="s">
        <v>231</v>
      </c>
      <c r="E269" s="27" t="s">
        <v>252</v>
      </c>
    </row>
    <row r="270">
      <c r="A270" s="1" t="s">
        <v>221</v>
      </c>
      <c r="B270" s="1">
        <v>5</v>
      </c>
      <c r="C270" s="26" t="s">
        <v>4862</v>
      </c>
      <c r="D270" t="s">
        <v>252</v>
      </c>
      <c r="E270" s="27" t="s">
        <v>4863</v>
      </c>
      <c r="F270" s="28" t="s">
        <v>4499</v>
      </c>
      <c r="G270" s="29">
        <v>4</v>
      </c>
      <c r="H270" s="28">
        <v>0</v>
      </c>
      <c r="I270" s="30">
        <f>ROUND(G270*H270,P4)</f>
        <v>0</v>
      </c>
      <c r="L270" s="30">
        <v>0</v>
      </c>
      <c r="M270" s="24">
        <f>ROUND(G270*L270,P4)</f>
        <v>0</v>
      </c>
      <c r="N270" s="25" t="s">
        <v>4847</v>
      </c>
      <c r="O270" s="31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227</v>
      </c>
      <c r="E271" s="27" t="s">
        <v>252</v>
      </c>
    </row>
    <row r="272" ht="39">
      <c r="A272" s="1" t="s">
        <v>229</v>
      </c>
      <c r="E272" s="32" t="s">
        <v>4864</v>
      </c>
    </row>
    <row r="273">
      <c r="A273" s="1" t="s">
        <v>231</v>
      </c>
      <c r="E273" s="27" t="s">
        <v>252</v>
      </c>
    </row>
    <row r="274">
      <c r="A274" s="1" t="s">
        <v>221</v>
      </c>
      <c r="B274" s="1">
        <v>6</v>
      </c>
      <c r="C274" s="26" t="s">
        <v>4865</v>
      </c>
      <c r="D274" t="s">
        <v>252</v>
      </c>
      <c r="E274" s="27" t="s">
        <v>4866</v>
      </c>
      <c r="F274" s="28" t="s">
        <v>4598</v>
      </c>
      <c r="G274" s="29">
        <v>98</v>
      </c>
      <c r="H274" s="28">
        <v>0</v>
      </c>
      <c r="I274" s="30">
        <f>ROUND(G274*H274,P4)</f>
        <v>0</v>
      </c>
      <c r="L274" s="30">
        <v>0</v>
      </c>
      <c r="M274" s="24">
        <f>ROUND(G274*L274,P4)</f>
        <v>0</v>
      </c>
      <c r="N274" s="25" t="s">
        <v>4847</v>
      </c>
      <c r="O274" s="31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227</v>
      </c>
      <c r="E275" s="27" t="s">
        <v>252</v>
      </c>
    </row>
    <row r="276" ht="39">
      <c r="A276" s="1" t="s">
        <v>229</v>
      </c>
      <c r="E276" s="32" t="s">
        <v>4848</v>
      </c>
    </row>
    <row r="277">
      <c r="A277" s="1" t="s">
        <v>231</v>
      </c>
      <c r="E277" s="27" t="s">
        <v>252</v>
      </c>
    </row>
    <row r="278" ht="13">
      <c r="A278" s="1" t="s">
        <v>218</v>
      </c>
      <c r="C278" s="22" t="s">
        <v>260</v>
      </c>
      <c r="E278" s="23" t="s">
        <v>4867</v>
      </c>
      <c r="L278" s="24">
        <f>SUMIFS(L279:L290,A279:A290,"P")</f>
        <v>0</v>
      </c>
      <c r="M278" s="24">
        <f>SUMIFS(M279:M290,A279:A290,"P")</f>
        <v>0</v>
      </c>
      <c r="N278" s="25"/>
    </row>
    <row r="279" ht="25">
      <c r="A279" s="1" t="s">
        <v>221</v>
      </c>
      <c r="B279" s="1">
        <v>7</v>
      </c>
      <c r="C279" s="26" t="s">
        <v>4868</v>
      </c>
      <c r="D279" t="s">
        <v>252</v>
      </c>
      <c r="E279" s="27" t="s">
        <v>5325</v>
      </c>
      <c r="F279" s="28" t="s">
        <v>4499</v>
      </c>
      <c r="G279" s="29">
        <v>4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4847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252</v>
      </c>
    </row>
    <row r="281" ht="39">
      <c r="A281" s="1" t="s">
        <v>229</v>
      </c>
      <c r="E281" s="32" t="s">
        <v>4864</v>
      </c>
    </row>
    <row r="282">
      <c r="A282" s="1" t="s">
        <v>231</v>
      </c>
      <c r="E282" s="27" t="s">
        <v>4871</v>
      </c>
    </row>
    <row r="283">
      <c r="A283" s="1" t="s">
        <v>221</v>
      </c>
      <c r="B283" s="1">
        <v>8</v>
      </c>
      <c r="C283" s="26" t="s">
        <v>4872</v>
      </c>
      <c r="D283" t="s">
        <v>252</v>
      </c>
      <c r="E283" s="27" t="s">
        <v>4873</v>
      </c>
      <c r="F283" s="28" t="s">
        <v>4499</v>
      </c>
      <c r="G283" s="29">
        <v>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4847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252</v>
      </c>
    </row>
    <row r="285" ht="39">
      <c r="A285" s="1" t="s">
        <v>229</v>
      </c>
      <c r="E285" s="32" t="s">
        <v>4874</v>
      </c>
    </row>
    <row r="286" ht="25">
      <c r="A286" s="1" t="s">
        <v>231</v>
      </c>
      <c r="E286" s="27" t="s">
        <v>4875</v>
      </c>
    </row>
    <row r="287" ht="25">
      <c r="A287" s="1" t="s">
        <v>221</v>
      </c>
      <c r="B287" s="1">
        <v>9</v>
      </c>
      <c r="C287" s="26" t="s">
        <v>5328</v>
      </c>
      <c r="D287" t="s">
        <v>252</v>
      </c>
      <c r="E287" s="27" t="s">
        <v>5455</v>
      </c>
      <c r="F287" s="28" t="s">
        <v>4499</v>
      </c>
      <c r="G287" s="29">
        <v>2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4847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252</v>
      </c>
    </row>
    <row r="289" ht="39">
      <c r="A289" s="1" t="s">
        <v>229</v>
      </c>
      <c r="E289" s="32" t="s">
        <v>4501</v>
      </c>
    </row>
    <row r="290">
      <c r="A290" s="1" t="s">
        <v>231</v>
      </c>
      <c r="E290" s="27" t="s">
        <v>4871</v>
      </c>
    </row>
    <row r="291" ht="13">
      <c r="A291" s="1" t="s">
        <v>218</v>
      </c>
      <c r="C291" s="22" t="s">
        <v>4876</v>
      </c>
      <c r="E291" s="23" t="s">
        <v>4877</v>
      </c>
      <c r="L291" s="24">
        <f>SUMIFS(L292:L315,A292:A315,"P")</f>
        <v>0</v>
      </c>
      <c r="M291" s="24">
        <f>SUMIFS(M292:M315,A292:A315,"P")</f>
        <v>0</v>
      </c>
      <c r="N291" s="25"/>
    </row>
    <row r="292">
      <c r="A292" s="1" t="s">
        <v>221</v>
      </c>
      <c r="B292" s="1">
        <v>10</v>
      </c>
      <c r="C292" s="26" t="s">
        <v>4878</v>
      </c>
      <c r="D292" t="s">
        <v>252</v>
      </c>
      <c r="E292" s="27" t="s">
        <v>4879</v>
      </c>
      <c r="F292" s="28" t="s">
        <v>4499</v>
      </c>
      <c r="G292" s="29">
        <v>8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4847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39">
      <c r="A294" s="1" t="s">
        <v>229</v>
      </c>
      <c r="E294" s="32" t="s">
        <v>4942</v>
      </c>
    </row>
    <row r="295">
      <c r="A295" s="1" t="s">
        <v>231</v>
      </c>
      <c r="E295" s="27" t="s">
        <v>4880</v>
      </c>
    </row>
    <row r="296">
      <c r="A296" s="1" t="s">
        <v>221</v>
      </c>
      <c r="B296" s="1">
        <v>11</v>
      </c>
      <c r="C296" s="26" t="s">
        <v>4881</v>
      </c>
      <c r="D296" t="s">
        <v>252</v>
      </c>
      <c r="E296" s="27" t="s">
        <v>4882</v>
      </c>
      <c r="F296" s="28" t="s">
        <v>4499</v>
      </c>
      <c r="G296" s="29">
        <v>6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4847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39">
      <c r="A298" s="1" t="s">
        <v>229</v>
      </c>
      <c r="E298" s="32" t="s">
        <v>4870</v>
      </c>
    </row>
    <row r="299">
      <c r="A299" s="1" t="s">
        <v>231</v>
      </c>
      <c r="E299" s="27" t="s">
        <v>252</v>
      </c>
    </row>
    <row r="300">
      <c r="A300" s="1" t="s">
        <v>221</v>
      </c>
      <c r="B300" s="1">
        <v>12</v>
      </c>
      <c r="C300" s="26" t="s">
        <v>4905</v>
      </c>
      <c r="D300" t="s">
        <v>252</v>
      </c>
      <c r="E300" s="27" t="s">
        <v>4906</v>
      </c>
      <c r="F300" s="28" t="s">
        <v>4598</v>
      </c>
      <c r="G300" s="29">
        <v>82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4847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39">
      <c r="A302" s="1" t="s">
        <v>229</v>
      </c>
      <c r="E302" s="32" t="s">
        <v>5456</v>
      </c>
    </row>
    <row r="303">
      <c r="A303" s="1" t="s">
        <v>231</v>
      </c>
      <c r="E303" s="27" t="s">
        <v>4908</v>
      </c>
    </row>
    <row r="304">
      <c r="A304" s="1" t="s">
        <v>221</v>
      </c>
      <c r="B304" s="1">
        <v>13</v>
      </c>
      <c r="C304" s="26" t="s">
        <v>4909</v>
      </c>
      <c r="D304" t="s">
        <v>252</v>
      </c>
      <c r="E304" s="27" t="s">
        <v>4910</v>
      </c>
      <c r="F304" s="28" t="s">
        <v>4598</v>
      </c>
      <c r="G304" s="29">
        <v>110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4847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39">
      <c r="A306" s="1" t="s">
        <v>229</v>
      </c>
      <c r="E306" s="32" t="s">
        <v>5457</v>
      </c>
    </row>
    <row r="307">
      <c r="A307" s="1" t="s">
        <v>231</v>
      </c>
      <c r="E307" s="27" t="s">
        <v>4908</v>
      </c>
    </row>
    <row r="308">
      <c r="A308" s="1" t="s">
        <v>221</v>
      </c>
      <c r="B308" s="1">
        <v>14</v>
      </c>
      <c r="C308" s="26" t="s">
        <v>4912</v>
      </c>
      <c r="D308" t="s">
        <v>252</v>
      </c>
      <c r="E308" s="27" t="s">
        <v>4913</v>
      </c>
      <c r="F308" s="28" t="s">
        <v>4598</v>
      </c>
      <c r="G308" s="29">
        <v>10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4847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39">
      <c r="A310" s="1" t="s">
        <v>229</v>
      </c>
      <c r="E310" s="32" t="s">
        <v>4914</v>
      </c>
    </row>
    <row r="311">
      <c r="A311" s="1" t="s">
        <v>231</v>
      </c>
      <c r="E311" s="27" t="s">
        <v>4915</v>
      </c>
    </row>
    <row r="312">
      <c r="A312" s="1" t="s">
        <v>221</v>
      </c>
      <c r="B312" s="1">
        <v>15</v>
      </c>
      <c r="C312" s="26" t="s">
        <v>4916</v>
      </c>
      <c r="D312" t="s">
        <v>252</v>
      </c>
      <c r="E312" s="27" t="s">
        <v>4917</v>
      </c>
      <c r="F312" s="28" t="s">
        <v>4598</v>
      </c>
      <c r="G312" s="29">
        <v>10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4847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39">
      <c r="A314" s="1" t="s">
        <v>229</v>
      </c>
      <c r="E314" s="32" t="s">
        <v>4914</v>
      </c>
    </row>
    <row r="315">
      <c r="A315" s="1" t="s">
        <v>231</v>
      </c>
      <c r="E315" s="27" t="s">
        <v>4918</v>
      </c>
    </row>
    <row r="316" ht="13">
      <c r="A316" s="1" t="s">
        <v>218</v>
      </c>
      <c r="C316" s="22" t="s">
        <v>4919</v>
      </c>
      <c r="E316" s="23" t="s">
        <v>4920</v>
      </c>
      <c r="L316" s="24">
        <f>SUMIFS(L317:L324,A317:A324,"P")</f>
        <v>0</v>
      </c>
      <c r="M316" s="24">
        <f>SUMIFS(M317:M324,A317:A324,"P")</f>
        <v>0</v>
      </c>
      <c r="N316" s="25"/>
    </row>
    <row r="317">
      <c r="A317" s="1" t="s">
        <v>221</v>
      </c>
      <c r="B317" s="1">
        <v>16</v>
      </c>
      <c r="C317" s="26" t="s">
        <v>4921</v>
      </c>
      <c r="D317" t="s">
        <v>252</v>
      </c>
      <c r="E317" s="27" t="s">
        <v>4922</v>
      </c>
      <c r="F317" s="28" t="s">
        <v>4923</v>
      </c>
      <c r="G317" s="29">
        <v>10</v>
      </c>
      <c r="H317" s="28">
        <v>0</v>
      </c>
      <c r="I317" s="30">
        <f>ROUND(G317*H317,P4)</f>
        <v>0</v>
      </c>
      <c r="L317" s="30">
        <v>0</v>
      </c>
      <c r="M317" s="24">
        <f>ROUND(G317*L317,P4)</f>
        <v>0</v>
      </c>
      <c r="N317" s="25" t="s">
        <v>4847</v>
      </c>
      <c r="O317" s="31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227</v>
      </c>
      <c r="E318" s="27" t="s">
        <v>252</v>
      </c>
    </row>
    <row r="319" ht="39">
      <c r="A319" s="1" t="s">
        <v>229</v>
      </c>
      <c r="E319" s="32" t="s">
        <v>4914</v>
      </c>
    </row>
    <row r="320">
      <c r="A320" s="1" t="s">
        <v>231</v>
      </c>
      <c r="E320" s="27" t="s">
        <v>252</v>
      </c>
    </row>
    <row r="321">
      <c r="A321" s="1" t="s">
        <v>221</v>
      </c>
      <c r="B321" s="1">
        <v>17</v>
      </c>
      <c r="C321" s="26" t="s">
        <v>4924</v>
      </c>
      <c r="D321" t="s">
        <v>252</v>
      </c>
      <c r="E321" s="27" t="s">
        <v>4925</v>
      </c>
      <c r="F321" s="28" t="s">
        <v>4691</v>
      </c>
      <c r="G321" s="29">
        <v>1</v>
      </c>
      <c r="H321" s="28">
        <v>0</v>
      </c>
      <c r="I321" s="30">
        <f>ROUND(G321*H321,P4)</f>
        <v>0</v>
      </c>
      <c r="L321" s="30">
        <v>0</v>
      </c>
      <c r="M321" s="24">
        <f>ROUND(G321*L321,P4)</f>
        <v>0</v>
      </c>
      <c r="N321" s="25" t="s">
        <v>4847</v>
      </c>
      <c r="O321" s="31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227</v>
      </c>
      <c r="E322" s="27" t="s">
        <v>252</v>
      </c>
    </row>
    <row r="323" ht="39">
      <c r="A323" s="1" t="s">
        <v>229</v>
      </c>
      <c r="E323" s="32" t="s">
        <v>4874</v>
      </c>
    </row>
    <row r="324">
      <c r="A324" s="1" t="s">
        <v>231</v>
      </c>
      <c r="E324" s="27" t="s">
        <v>4926</v>
      </c>
    </row>
    <row r="325" ht="13">
      <c r="A325" s="1" t="s">
        <v>218</v>
      </c>
      <c r="C325" s="22" t="s">
        <v>4927</v>
      </c>
      <c r="E325" s="23" t="s">
        <v>4928</v>
      </c>
      <c r="L325" s="24">
        <f>SUMIFS(L326:L349,A326:A349,"P")</f>
        <v>0</v>
      </c>
      <c r="M325" s="24">
        <f>SUMIFS(M326:M349,A326:A349,"P")</f>
        <v>0</v>
      </c>
      <c r="N325" s="25"/>
    </row>
    <row r="326">
      <c r="A326" s="1" t="s">
        <v>221</v>
      </c>
      <c r="B326" s="1">
        <v>18</v>
      </c>
      <c r="C326" s="26" t="s">
        <v>4929</v>
      </c>
      <c r="D326" t="s">
        <v>252</v>
      </c>
      <c r="E326" s="27" t="s">
        <v>4930</v>
      </c>
      <c r="F326" s="28" t="s">
        <v>4499</v>
      </c>
      <c r="G326" s="29">
        <v>10</v>
      </c>
      <c r="H326" s="28">
        <v>0</v>
      </c>
      <c r="I326" s="30">
        <f>ROUND(G326*H326,P4)</f>
        <v>0</v>
      </c>
      <c r="L326" s="30">
        <v>0</v>
      </c>
      <c r="M326" s="24">
        <f>ROUND(G326*L326,P4)</f>
        <v>0</v>
      </c>
      <c r="N326" s="25" t="s">
        <v>4847</v>
      </c>
      <c r="O326" s="31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227</v>
      </c>
      <c r="E327" s="27" t="s">
        <v>252</v>
      </c>
    </row>
    <row r="328" ht="39">
      <c r="A328" s="1" t="s">
        <v>229</v>
      </c>
      <c r="E328" s="32" t="s">
        <v>4914</v>
      </c>
    </row>
    <row r="329">
      <c r="A329" s="1" t="s">
        <v>231</v>
      </c>
      <c r="E329" s="27" t="s">
        <v>4931</v>
      </c>
    </row>
    <row r="330">
      <c r="A330" s="1" t="s">
        <v>221</v>
      </c>
      <c r="B330" s="1">
        <v>19</v>
      </c>
      <c r="C330" s="26" t="s">
        <v>4932</v>
      </c>
      <c r="D330" t="s">
        <v>252</v>
      </c>
      <c r="E330" s="27" t="s">
        <v>4933</v>
      </c>
      <c r="F330" s="28" t="s">
        <v>4499</v>
      </c>
      <c r="G330" s="29">
        <v>1</v>
      </c>
      <c r="H330" s="28">
        <v>0</v>
      </c>
      <c r="I330" s="30">
        <f>ROUND(G330*H330,P4)</f>
        <v>0</v>
      </c>
      <c r="L330" s="30">
        <v>0</v>
      </c>
      <c r="M330" s="24">
        <f>ROUND(G330*L330,P4)</f>
        <v>0</v>
      </c>
      <c r="N330" s="25" t="s">
        <v>4847</v>
      </c>
      <c r="O330" s="31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227</v>
      </c>
      <c r="E331" s="27" t="s">
        <v>252</v>
      </c>
    </row>
    <row r="332" ht="39">
      <c r="A332" s="1" t="s">
        <v>229</v>
      </c>
      <c r="E332" s="32" t="s">
        <v>4874</v>
      </c>
    </row>
    <row r="333">
      <c r="A333" s="1" t="s">
        <v>231</v>
      </c>
      <c r="E333" s="27" t="s">
        <v>252</v>
      </c>
    </row>
    <row r="334">
      <c r="A334" s="1" t="s">
        <v>221</v>
      </c>
      <c r="B334" s="1">
        <v>20</v>
      </c>
      <c r="C334" s="26" t="s">
        <v>4934</v>
      </c>
      <c r="D334" t="s">
        <v>252</v>
      </c>
      <c r="E334" s="27" t="s">
        <v>4935</v>
      </c>
      <c r="F334" s="28" t="s">
        <v>4499</v>
      </c>
      <c r="G334" s="29">
        <v>2</v>
      </c>
      <c r="H334" s="28">
        <v>0</v>
      </c>
      <c r="I334" s="30">
        <f>ROUND(G334*H334,P4)</f>
        <v>0</v>
      </c>
      <c r="L334" s="30">
        <v>0</v>
      </c>
      <c r="M334" s="24">
        <f>ROUND(G334*L334,P4)</f>
        <v>0</v>
      </c>
      <c r="N334" s="25" t="s">
        <v>4847</v>
      </c>
      <c r="O334" s="31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227</v>
      </c>
      <c r="E335" s="27" t="s">
        <v>252</v>
      </c>
    </row>
    <row r="336" ht="39">
      <c r="A336" s="1" t="s">
        <v>229</v>
      </c>
      <c r="E336" s="32" t="s">
        <v>4501</v>
      </c>
    </row>
    <row r="337">
      <c r="A337" s="1" t="s">
        <v>231</v>
      </c>
      <c r="E337" s="27" t="s">
        <v>4936</v>
      </c>
    </row>
    <row r="338">
      <c r="A338" s="1" t="s">
        <v>221</v>
      </c>
      <c r="B338" s="1">
        <v>21</v>
      </c>
      <c r="C338" s="26" t="s">
        <v>4937</v>
      </c>
      <c r="D338" t="s">
        <v>252</v>
      </c>
      <c r="E338" s="27" t="s">
        <v>4938</v>
      </c>
      <c r="F338" s="28" t="s">
        <v>4499</v>
      </c>
      <c r="G338" s="29">
        <v>30</v>
      </c>
      <c r="H338" s="28">
        <v>0</v>
      </c>
      <c r="I338" s="30">
        <f>ROUND(G338*H338,P4)</f>
        <v>0</v>
      </c>
      <c r="L338" s="30">
        <v>0</v>
      </c>
      <c r="M338" s="24">
        <f>ROUND(G338*L338,P4)</f>
        <v>0</v>
      </c>
      <c r="N338" s="25" t="s">
        <v>4847</v>
      </c>
      <c r="O338" s="31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227</v>
      </c>
      <c r="E339" s="27" t="s">
        <v>252</v>
      </c>
    </row>
    <row r="340" ht="39">
      <c r="A340" s="1" t="s">
        <v>229</v>
      </c>
      <c r="E340" s="32" t="s">
        <v>4939</v>
      </c>
    </row>
    <row r="341">
      <c r="A341" s="1" t="s">
        <v>231</v>
      </c>
      <c r="E341" s="27" t="s">
        <v>252</v>
      </c>
    </row>
    <row r="342">
      <c r="A342" s="1" t="s">
        <v>221</v>
      </c>
      <c r="B342" s="1">
        <v>22</v>
      </c>
      <c r="C342" s="26" t="s">
        <v>4940</v>
      </c>
      <c r="D342" t="s">
        <v>252</v>
      </c>
      <c r="E342" s="27" t="s">
        <v>4941</v>
      </c>
      <c r="F342" s="28" t="s">
        <v>4499</v>
      </c>
      <c r="G342" s="29">
        <v>8</v>
      </c>
      <c r="H342" s="28">
        <v>0</v>
      </c>
      <c r="I342" s="30">
        <f>ROUND(G342*H342,P4)</f>
        <v>0</v>
      </c>
      <c r="L342" s="30">
        <v>0</v>
      </c>
      <c r="M342" s="24">
        <f>ROUND(G342*L342,P4)</f>
        <v>0</v>
      </c>
      <c r="N342" s="25" t="s">
        <v>4847</v>
      </c>
      <c r="O342" s="31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227</v>
      </c>
      <c r="E343" s="27" t="s">
        <v>252</v>
      </c>
    </row>
    <row r="344" ht="39">
      <c r="A344" s="1" t="s">
        <v>229</v>
      </c>
      <c r="E344" s="32" t="s">
        <v>4942</v>
      </c>
    </row>
    <row r="345">
      <c r="A345" s="1" t="s">
        <v>231</v>
      </c>
      <c r="E345" s="27" t="s">
        <v>252</v>
      </c>
    </row>
    <row r="346">
      <c r="A346" s="1" t="s">
        <v>221</v>
      </c>
      <c r="B346" s="1">
        <v>23</v>
      </c>
      <c r="C346" s="26" t="s">
        <v>4943</v>
      </c>
      <c r="D346" t="s">
        <v>252</v>
      </c>
      <c r="E346" s="27" t="s">
        <v>4944</v>
      </c>
      <c r="F346" s="28" t="s">
        <v>4499</v>
      </c>
      <c r="G346" s="29">
        <v>2</v>
      </c>
      <c r="H346" s="28">
        <v>0</v>
      </c>
      <c r="I346" s="30">
        <f>ROUND(G346*H346,P4)</f>
        <v>0</v>
      </c>
      <c r="L346" s="30">
        <v>0</v>
      </c>
      <c r="M346" s="24">
        <f>ROUND(G346*L346,P4)</f>
        <v>0</v>
      </c>
      <c r="N346" s="25" t="s">
        <v>4847</v>
      </c>
      <c r="O346" s="31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227</v>
      </c>
      <c r="E347" s="27" t="s">
        <v>252</v>
      </c>
    </row>
    <row r="348" ht="39">
      <c r="A348" s="1" t="s">
        <v>229</v>
      </c>
      <c r="E348" s="32" t="s">
        <v>4501</v>
      </c>
    </row>
    <row r="349">
      <c r="A349" s="1" t="s">
        <v>231</v>
      </c>
      <c r="E349" s="27" t="s">
        <v>252</v>
      </c>
    </row>
    <row r="350" ht="13">
      <c r="A350" s="1" t="s">
        <v>4322</v>
      </c>
      <c r="C350" s="22" t="s">
        <v>5458</v>
      </c>
      <c r="E350" s="23" t="s">
        <v>1157</v>
      </c>
      <c r="L350" s="24">
        <f>L351</f>
        <v>0</v>
      </c>
      <c r="M350" s="24">
        <f>M351</f>
        <v>0</v>
      </c>
      <c r="N350" s="25"/>
    </row>
    <row r="351" ht="13">
      <c r="A351" s="1" t="s">
        <v>218</v>
      </c>
      <c r="C351" s="22" t="s">
        <v>4946</v>
      </c>
      <c r="E351" s="23" t="s">
        <v>4947</v>
      </c>
      <c r="L351" s="24">
        <f>SUMIFS(L352:L355,A352:A355,"P")</f>
        <v>0</v>
      </c>
      <c r="M351" s="24">
        <f>SUMIFS(M352:M355,A352:A355,"P")</f>
        <v>0</v>
      </c>
      <c r="N351" s="25"/>
    </row>
    <row r="352">
      <c r="A352" s="1" t="s">
        <v>221</v>
      </c>
      <c r="B352" s="1">
        <v>1</v>
      </c>
      <c r="C352" s="26" t="s">
        <v>4948</v>
      </c>
      <c r="D352" t="s">
        <v>252</v>
      </c>
      <c r="E352" s="27" t="s">
        <v>4949</v>
      </c>
      <c r="F352" s="28" t="s">
        <v>4691</v>
      </c>
      <c r="G352" s="29">
        <v>1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4500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227</v>
      </c>
      <c r="E353" s="27" t="s">
        <v>252</v>
      </c>
    </row>
    <row r="354" ht="39">
      <c r="A354" s="1" t="s">
        <v>229</v>
      </c>
      <c r="E354" s="32" t="s">
        <v>4874</v>
      </c>
    </row>
    <row r="355">
      <c r="A355" s="1" t="s">
        <v>231</v>
      </c>
      <c r="E355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COUNTIFS(L8:L224,"=0",A8:A224,"P")+COUNTIFS(L8:L224,"",A8:A224,"P")+SUM(Q8:Q224)</f>
        <v>0</v>
      </c>
    </row>
    <row r="8" ht="13">
      <c r="A8" s="1" t="s">
        <v>216</v>
      </c>
      <c r="C8" s="22" t="s">
        <v>5459</v>
      </c>
      <c r="E8" s="23" t="s">
        <v>157</v>
      </c>
      <c r="L8" s="24">
        <f>L9+L50+L59+L68+L77+L94+L123+L136+L149+L166+L219</f>
        <v>0</v>
      </c>
      <c r="M8" s="24">
        <f>M9+M50+M59+M68+M77+M94+M123+M136+M149+M166+M219</f>
        <v>0</v>
      </c>
      <c r="N8" s="25"/>
    </row>
    <row r="9" ht="13">
      <c r="A9" s="1" t="s">
        <v>218</v>
      </c>
      <c r="C9" s="22" t="s">
        <v>975</v>
      </c>
      <c r="E9" s="23" t="s">
        <v>4517</v>
      </c>
      <c r="L9" s="24">
        <f>SUMIFS(L10:L49,A10:A49,"P")</f>
        <v>0</v>
      </c>
      <c r="M9" s="24">
        <f>SUMIFS(M10:M49,A10:A49,"P")</f>
        <v>0</v>
      </c>
      <c r="N9" s="25"/>
    </row>
    <row r="10" ht="25">
      <c r="A10" s="1" t="s">
        <v>221</v>
      </c>
      <c r="B10" s="1">
        <v>1</v>
      </c>
      <c r="C10" s="26" t="s">
        <v>5460</v>
      </c>
      <c r="D10" t="s">
        <v>252</v>
      </c>
      <c r="E10" s="27" t="s">
        <v>5461</v>
      </c>
      <c r="F10" s="28" t="s">
        <v>4512</v>
      </c>
      <c r="G10" s="29">
        <v>25.32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4500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91">
      <c r="A12" s="1" t="s">
        <v>229</v>
      </c>
      <c r="E12" s="32" t="s">
        <v>5462</v>
      </c>
    </row>
    <row r="13">
      <c r="A13" s="1" t="s">
        <v>231</v>
      </c>
      <c r="E13" s="27" t="s">
        <v>252</v>
      </c>
    </row>
    <row r="14" ht="25">
      <c r="A14" s="1" t="s">
        <v>221</v>
      </c>
      <c r="B14" s="1">
        <v>2</v>
      </c>
      <c r="C14" s="26" t="s">
        <v>5463</v>
      </c>
      <c r="D14" t="s">
        <v>252</v>
      </c>
      <c r="E14" s="27" t="s">
        <v>5464</v>
      </c>
      <c r="F14" s="28" t="s">
        <v>4512</v>
      </c>
      <c r="G14" s="29">
        <v>29.539999999999999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4500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91">
      <c r="A16" s="1" t="s">
        <v>229</v>
      </c>
      <c r="E16" s="32" t="s">
        <v>5465</v>
      </c>
    </row>
    <row r="17">
      <c r="A17" s="1" t="s">
        <v>231</v>
      </c>
      <c r="E17" s="27" t="s">
        <v>252</v>
      </c>
    </row>
    <row r="18">
      <c r="A18" s="1" t="s">
        <v>221</v>
      </c>
      <c r="B18" s="1">
        <v>3</v>
      </c>
      <c r="C18" s="26" t="s">
        <v>5466</v>
      </c>
      <c r="D18" t="s">
        <v>252</v>
      </c>
      <c r="E18" s="27" t="s">
        <v>5467</v>
      </c>
      <c r="F18" s="28" t="s">
        <v>4508</v>
      </c>
      <c r="G18" s="29">
        <v>30.632000000000001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4500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91">
      <c r="A20" s="1" t="s">
        <v>229</v>
      </c>
      <c r="E20" s="32" t="s">
        <v>5468</v>
      </c>
    </row>
    <row r="21">
      <c r="A21" s="1" t="s">
        <v>231</v>
      </c>
      <c r="E21" s="27" t="s">
        <v>252</v>
      </c>
    </row>
    <row r="22">
      <c r="A22" s="1" t="s">
        <v>221</v>
      </c>
      <c r="B22" s="1">
        <v>4</v>
      </c>
      <c r="C22" s="26" t="s">
        <v>5469</v>
      </c>
      <c r="D22" t="s">
        <v>252</v>
      </c>
      <c r="E22" s="27" t="s">
        <v>5470</v>
      </c>
      <c r="F22" s="28" t="s">
        <v>4508</v>
      </c>
      <c r="G22" s="29">
        <v>30.632000000000001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4500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5471</v>
      </c>
    </row>
    <row r="25">
      <c r="A25" s="1" t="s">
        <v>231</v>
      </c>
      <c r="E25" s="27" t="s">
        <v>252</v>
      </c>
    </row>
    <row r="26">
      <c r="A26" s="1" t="s">
        <v>221</v>
      </c>
      <c r="B26" s="1">
        <v>5</v>
      </c>
      <c r="C26" s="26" t="s">
        <v>5472</v>
      </c>
      <c r="D26" t="s">
        <v>252</v>
      </c>
      <c r="E26" s="27" t="s">
        <v>5473</v>
      </c>
      <c r="F26" s="28" t="s">
        <v>4533</v>
      </c>
      <c r="G26" s="29">
        <v>1.5600000000000001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4500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104">
      <c r="A28" s="1" t="s">
        <v>229</v>
      </c>
      <c r="E28" s="32" t="s">
        <v>5474</v>
      </c>
    </row>
    <row r="29">
      <c r="A29" s="1" t="s">
        <v>231</v>
      </c>
      <c r="E29" s="27" t="s">
        <v>252</v>
      </c>
    </row>
    <row r="30" ht="25">
      <c r="A30" s="1" t="s">
        <v>221</v>
      </c>
      <c r="B30" s="1">
        <v>6</v>
      </c>
      <c r="C30" s="26" t="s">
        <v>5475</v>
      </c>
      <c r="D30" t="s">
        <v>252</v>
      </c>
      <c r="E30" s="27" t="s">
        <v>5476</v>
      </c>
      <c r="F30" s="28" t="s">
        <v>4512</v>
      </c>
      <c r="G30" s="29">
        <v>0.29399999999999998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4500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104">
      <c r="A32" s="1" t="s">
        <v>229</v>
      </c>
      <c r="E32" s="32" t="s">
        <v>5477</v>
      </c>
    </row>
    <row r="33">
      <c r="A33" s="1" t="s">
        <v>231</v>
      </c>
      <c r="E33" s="27" t="s">
        <v>252</v>
      </c>
    </row>
    <row r="34">
      <c r="A34" s="1" t="s">
        <v>221</v>
      </c>
      <c r="B34" s="1">
        <v>7</v>
      </c>
      <c r="C34" s="26" t="s">
        <v>5478</v>
      </c>
      <c r="D34" t="s">
        <v>252</v>
      </c>
      <c r="E34" s="27" t="s">
        <v>5479</v>
      </c>
      <c r="F34" s="28" t="s">
        <v>4508</v>
      </c>
      <c r="G34" s="29">
        <v>2.52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4500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91">
      <c r="A36" s="1" t="s">
        <v>229</v>
      </c>
      <c r="E36" s="32" t="s">
        <v>5480</v>
      </c>
    </row>
    <row r="37">
      <c r="A37" s="1" t="s">
        <v>231</v>
      </c>
      <c r="E37" s="27" t="s">
        <v>252</v>
      </c>
    </row>
    <row r="38">
      <c r="A38" s="1" t="s">
        <v>221</v>
      </c>
      <c r="B38" s="1">
        <v>8</v>
      </c>
      <c r="C38" s="26" t="s">
        <v>5481</v>
      </c>
      <c r="D38" t="s">
        <v>252</v>
      </c>
      <c r="E38" s="27" t="s">
        <v>5482</v>
      </c>
      <c r="F38" s="28" t="s">
        <v>4508</v>
      </c>
      <c r="G38" s="29">
        <v>2.52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4500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39">
      <c r="A40" s="1" t="s">
        <v>229</v>
      </c>
      <c r="E40" s="32" t="s">
        <v>5483</v>
      </c>
    </row>
    <row r="41">
      <c r="A41" s="1" t="s">
        <v>231</v>
      </c>
      <c r="E41" s="27" t="s">
        <v>252</v>
      </c>
    </row>
    <row r="42">
      <c r="A42" s="1" t="s">
        <v>221</v>
      </c>
      <c r="B42" s="1">
        <v>9</v>
      </c>
      <c r="C42" s="26" t="s">
        <v>5484</v>
      </c>
      <c r="D42" t="s">
        <v>252</v>
      </c>
      <c r="E42" s="27" t="s">
        <v>5485</v>
      </c>
      <c r="F42" s="28" t="s">
        <v>4533</v>
      </c>
      <c r="G42" s="29">
        <v>0.014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4500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104">
      <c r="A44" s="1" t="s">
        <v>229</v>
      </c>
      <c r="E44" s="32" t="s">
        <v>5486</v>
      </c>
    </row>
    <row r="45">
      <c r="A45" s="1" t="s">
        <v>231</v>
      </c>
      <c r="E45" s="27" t="s">
        <v>252</v>
      </c>
    </row>
    <row r="46">
      <c r="A46" s="1" t="s">
        <v>221</v>
      </c>
      <c r="B46" s="1">
        <v>10</v>
      </c>
      <c r="C46" s="26" t="s">
        <v>5487</v>
      </c>
      <c r="D46" t="s">
        <v>252</v>
      </c>
      <c r="E46" s="27" t="s">
        <v>5488</v>
      </c>
      <c r="F46" s="28" t="s">
        <v>4598</v>
      </c>
      <c r="G46" s="29">
        <v>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39">
      <c r="A48" s="1" t="s">
        <v>229</v>
      </c>
      <c r="E48" s="32" t="s">
        <v>5489</v>
      </c>
    </row>
    <row r="49">
      <c r="A49" s="1" t="s">
        <v>231</v>
      </c>
      <c r="E49" s="27" t="s">
        <v>252</v>
      </c>
    </row>
    <row r="50" ht="13">
      <c r="A50" s="1" t="s">
        <v>218</v>
      </c>
      <c r="C50" s="22" t="s">
        <v>2707</v>
      </c>
      <c r="E50" s="23" t="s">
        <v>3003</v>
      </c>
      <c r="L50" s="24">
        <f>SUMIFS(L51:L58,A51:A58,"P")</f>
        <v>0</v>
      </c>
      <c r="M50" s="24">
        <f>SUMIFS(M51:M58,A51:A58,"P")</f>
        <v>0</v>
      </c>
      <c r="N50" s="25"/>
    </row>
    <row r="51" ht="25">
      <c r="A51" s="1" t="s">
        <v>221</v>
      </c>
      <c r="B51" s="1">
        <v>11</v>
      </c>
      <c r="C51" s="26" t="s">
        <v>5490</v>
      </c>
      <c r="D51" t="s">
        <v>252</v>
      </c>
      <c r="E51" s="27" t="s">
        <v>5491</v>
      </c>
      <c r="F51" s="28" t="s">
        <v>4508</v>
      </c>
      <c r="G51" s="29">
        <v>57.054000000000002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4500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91">
      <c r="A53" s="1" t="s">
        <v>229</v>
      </c>
      <c r="E53" s="32" t="s">
        <v>5492</v>
      </c>
    </row>
    <row r="54">
      <c r="A54" s="1" t="s">
        <v>231</v>
      </c>
      <c r="E54" s="27" t="s">
        <v>252</v>
      </c>
    </row>
    <row r="55" ht="25">
      <c r="A55" s="1" t="s">
        <v>221</v>
      </c>
      <c r="B55" s="1">
        <v>12</v>
      </c>
      <c r="C55" s="26" t="s">
        <v>5493</v>
      </c>
      <c r="D55" t="s">
        <v>252</v>
      </c>
      <c r="E55" s="27" t="s">
        <v>5494</v>
      </c>
      <c r="F55" s="28" t="s">
        <v>4508</v>
      </c>
      <c r="G55" s="29">
        <v>58.195999999999998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226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91">
      <c r="A57" s="1" t="s">
        <v>229</v>
      </c>
      <c r="E57" s="32" t="s">
        <v>5495</v>
      </c>
    </row>
    <row r="58">
      <c r="A58" s="1" t="s">
        <v>231</v>
      </c>
      <c r="E58" s="27" t="s">
        <v>252</v>
      </c>
    </row>
    <row r="59" ht="13">
      <c r="A59" s="1" t="s">
        <v>218</v>
      </c>
      <c r="C59" s="22" t="s">
        <v>5141</v>
      </c>
      <c r="E59" s="23" t="s">
        <v>5142</v>
      </c>
      <c r="L59" s="24">
        <f>SUMIFS(L60:L67,A60:A67,"P")</f>
        <v>0</v>
      </c>
      <c r="M59" s="24">
        <f>SUMIFS(M60:M67,A60:A67,"P")</f>
        <v>0</v>
      </c>
      <c r="N59" s="25"/>
    </row>
    <row r="60" ht="25">
      <c r="A60" s="1" t="s">
        <v>221</v>
      </c>
      <c r="B60" s="1">
        <v>13</v>
      </c>
      <c r="C60" s="26" t="s">
        <v>5496</v>
      </c>
      <c r="D60" t="s">
        <v>252</v>
      </c>
      <c r="E60" s="27" t="s">
        <v>5497</v>
      </c>
      <c r="F60" s="28" t="s">
        <v>4533</v>
      </c>
      <c r="G60" s="29">
        <v>0.012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4500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252</v>
      </c>
    </row>
    <row r="62" ht="39">
      <c r="A62" s="1" t="s">
        <v>229</v>
      </c>
      <c r="E62" s="32" t="s">
        <v>5498</v>
      </c>
    </row>
    <row r="63">
      <c r="A63" s="1" t="s">
        <v>231</v>
      </c>
      <c r="E63" s="27" t="s">
        <v>252</v>
      </c>
    </row>
    <row r="64">
      <c r="A64" s="1" t="s">
        <v>221</v>
      </c>
      <c r="B64" s="1">
        <v>14</v>
      </c>
      <c r="C64" s="26" t="s">
        <v>5499</v>
      </c>
      <c r="D64" t="s">
        <v>252</v>
      </c>
      <c r="E64" s="27" t="s">
        <v>5500</v>
      </c>
      <c r="F64" s="28" t="s">
        <v>4499</v>
      </c>
      <c r="G64" s="29">
        <v>8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226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252</v>
      </c>
    </row>
    <row r="66" ht="39">
      <c r="A66" s="1" t="s">
        <v>229</v>
      </c>
      <c r="E66" s="32" t="s">
        <v>5501</v>
      </c>
    </row>
    <row r="67">
      <c r="A67" s="1" t="s">
        <v>231</v>
      </c>
      <c r="E67" s="27" t="s">
        <v>252</v>
      </c>
    </row>
    <row r="68" ht="13">
      <c r="A68" s="1" t="s">
        <v>218</v>
      </c>
      <c r="C68" s="22" t="s">
        <v>4983</v>
      </c>
      <c r="E68" s="23" t="s">
        <v>4984</v>
      </c>
      <c r="L68" s="24">
        <f>SUMIFS(L69:L76,A69:A76,"P")</f>
        <v>0</v>
      </c>
      <c r="M68" s="24">
        <f>SUMIFS(M69:M76,A69:A76,"P")</f>
        <v>0</v>
      </c>
      <c r="N68" s="25"/>
    </row>
    <row r="69" ht="25">
      <c r="A69" s="1" t="s">
        <v>221</v>
      </c>
      <c r="B69" s="1">
        <v>15</v>
      </c>
      <c r="C69" s="26" t="s">
        <v>5502</v>
      </c>
      <c r="D69" t="s">
        <v>252</v>
      </c>
      <c r="E69" s="27" t="s">
        <v>5503</v>
      </c>
      <c r="F69" s="28" t="s">
        <v>4533</v>
      </c>
      <c r="G69" s="29">
        <v>1.196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4500</v>
      </c>
      <c r="O69" s="31">
        <f>M69*AA69</f>
        <v>0</v>
      </c>
      <c r="P69" s="1">
        <v>3</v>
      </c>
      <c r="AA69" s="1">
        <f>IF(P69=1,$O$3,IF(P69=2,$O$4,$O$5))</f>
        <v>0</v>
      </c>
    </row>
    <row r="70" ht="37.5">
      <c r="A70" s="1" t="s">
        <v>227</v>
      </c>
      <c r="E70" s="27" t="s">
        <v>5504</v>
      </c>
    </row>
    <row r="71" ht="39">
      <c r="A71" s="1" t="s">
        <v>229</v>
      </c>
      <c r="E71" s="32" t="s">
        <v>5505</v>
      </c>
    </row>
    <row r="72">
      <c r="A72" s="1" t="s">
        <v>231</v>
      </c>
      <c r="E72" s="27" t="s">
        <v>252</v>
      </c>
    </row>
    <row r="73">
      <c r="A73" s="1" t="s">
        <v>221</v>
      </c>
      <c r="B73" s="1">
        <v>16</v>
      </c>
      <c r="C73" s="26" t="s">
        <v>5506</v>
      </c>
      <c r="D73" t="s">
        <v>252</v>
      </c>
      <c r="E73" s="27" t="s">
        <v>5507</v>
      </c>
      <c r="F73" s="28" t="s">
        <v>4508</v>
      </c>
      <c r="G73" s="29">
        <v>69.912999999999997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226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104">
      <c r="A75" s="1" t="s">
        <v>229</v>
      </c>
      <c r="E75" s="32" t="s">
        <v>5508</v>
      </c>
    </row>
    <row r="76">
      <c r="A76" s="1" t="s">
        <v>231</v>
      </c>
      <c r="E76" s="27" t="s">
        <v>252</v>
      </c>
    </row>
    <row r="77" ht="13">
      <c r="A77" s="1" t="s">
        <v>218</v>
      </c>
      <c r="C77" s="22" t="s">
        <v>4625</v>
      </c>
      <c r="E77" s="23" t="s">
        <v>4626</v>
      </c>
      <c r="L77" s="24">
        <f>SUMIFS(L78:L93,A78:A93,"P")</f>
        <v>0</v>
      </c>
      <c r="M77" s="24">
        <f>SUMIFS(M78:M93,A78:A93,"P")</f>
        <v>0</v>
      </c>
      <c r="N77" s="25"/>
    </row>
    <row r="78" ht="25">
      <c r="A78" s="1" t="s">
        <v>221</v>
      </c>
      <c r="B78" s="1">
        <v>17</v>
      </c>
      <c r="C78" s="26" t="s">
        <v>5509</v>
      </c>
      <c r="D78" t="s">
        <v>252</v>
      </c>
      <c r="E78" s="27" t="s">
        <v>5510</v>
      </c>
      <c r="F78" s="28" t="s">
        <v>4598</v>
      </c>
      <c r="G78" s="29">
        <v>22.399999999999999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4500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91">
      <c r="A80" s="1" t="s">
        <v>229</v>
      </c>
      <c r="E80" s="32" t="s">
        <v>5511</v>
      </c>
    </row>
    <row r="81">
      <c r="A81" s="1" t="s">
        <v>231</v>
      </c>
      <c r="E81" s="27" t="s">
        <v>252</v>
      </c>
    </row>
    <row r="82" ht="25">
      <c r="A82" s="1" t="s">
        <v>221</v>
      </c>
      <c r="B82" s="1">
        <v>18</v>
      </c>
      <c r="C82" s="26" t="s">
        <v>5512</v>
      </c>
      <c r="D82" t="s">
        <v>252</v>
      </c>
      <c r="E82" s="27" t="s">
        <v>5513</v>
      </c>
      <c r="F82" s="28" t="s">
        <v>4533</v>
      </c>
      <c r="G82" s="29">
        <v>0.89600000000000002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4500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39">
      <c r="A84" s="1" t="s">
        <v>229</v>
      </c>
      <c r="E84" s="32" t="s">
        <v>5514</v>
      </c>
    </row>
    <row r="85">
      <c r="A85" s="1" t="s">
        <v>231</v>
      </c>
      <c r="E85" s="27" t="s">
        <v>252</v>
      </c>
    </row>
    <row r="86">
      <c r="A86" s="1" t="s">
        <v>221</v>
      </c>
      <c r="B86" s="1">
        <v>19</v>
      </c>
      <c r="C86" s="26" t="s">
        <v>5515</v>
      </c>
      <c r="D86" t="s">
        <v>252</v>
      </c>
      <c r="E86" s="27" t="s">
        <v>5516</v>
      </c>
      <c r="F86" s="28" t="s">
        <v>4508</v>
      </c>
      <c r="G86" s="29">
        <v>38.252000000000002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226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143">
      <c r="A88" s="1" t="s">
        <v>229</v>
      </c>
      <c r="E88" s="32" t="s">
        <v>5517</v>
      </c>
    </row>
    <row r="89">
      <c r="A89" s="1" t="s">
        <v>231</v>
      </c>
      <c r="E89" s="27" t="s">
        <v>252</v>
      </c>
    </row>
    <row r="90">
      <c r="A90" s="1" t="s">
        <v>221</v>
      </c>
      <c r="B90" s="1">
        <v>20</v>
      </c>
      <c r="C90" s="26" t="s">
        <v>5518</v>
      </c>
      <c r="D90" t="s">
        <v>252</v>
      </c>
      <c r="E90" s="27" t="s">
        <v>5519</v>
      </c>
      <c r="F90" s="28" t="s">
        <v>4598</v>
      </c>
      <c r="G90" s="29">
        <v>30.84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91">
      <c r="A92" s="1" t="s">
        <v>229</v>
      </c>
      <c r="E92" s="32" t="s">
        <v>5520</v>
      </c>
    </row>
    <row r="93">
      <c r="A93" s="1" t="s">
        <v>231</v>
      </c>
      <c r="E93" s="27" t="s">
        <v>252</v>
      </c>
    </row>
    <row r="94" ht="13">
      <c r="A94" s="1" t="s">
        <v>218</v>
      </c>
      <c r="C94" s="22" t="s">
        <v>4662</v>
      </c>
      <c r="E94" s="23" t="s">
        <v>4663</v>
      </c>
      <c r="L94" s="24">
        <f>SUMIFS(L95:L122,A95:A122,"P")</f>
        <v>0</v>
      </c>
      <c r="M94" s="24">
        <f>SUMIFS(M95:M122,A95:A122,"P")</f>
        <v>0</v>
      </c>
      <c r="N94" s="25"/>
    </row>
    <row r="95">
      <c r="A95" s="1" t="s">
        <v>221</v>
      </c>
      <c r="B95" s="1">
        <v>21</v>
      </c>
      <c r="C95" s="26" t="s">
        <v>5521</v>
      </c>
      <c r="D95" t="s">
        <v>252</v>
      </c>
      <c r="E95" s="27" t="s">
        <v>5522</v>
      </c>
      <c r="F95" s="28" t="s">
        <v>4508</v>
      </c>
      <c r="G95" s="29">
        <v>84.810000000000002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4500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104">
      <c r="A97" s="1" t="s">
        <v>229</v>
      </c>
      <c r="E97" s="32" t="s">
        <v>5523</v>
      </c>
    </row>
    <row r="98">
      <c r="A98" s="1" t="s">
        <v>231</v>
      </c>
      <c r="E98" s="27" t="s">
        <v>252</v>
      </c>
    </row>
    <row r="99" ht="25">
      <c r="A99" s="1" t="s">
        <v>221</v>
      </c>
      <c r="B99" s="1">
        <v>22</v>
      </c>
      <c r="C99" s="26" t="s">
        <v>5405</v>
      </c>
      <c r="D99" t="s">
        <v>252</v>
      </c>
      <c r="E99" s="27" t="s">
        <v>5406</v>
      </c>
      <c r="F99" s="28" t="s">
        <v>4533</v>
      </c>
      <c r="G99" s="29">
        <v>4.7720000000000002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4500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">
      <c r="A101" s="1" t="s">
        <v>229</v>
      </c>
      <c r="E101" s="32" t="s">
        <v>5524</v>
      </c>
    </row>
    <row r="102">
      <c r="A102" s="1" t="s">
        <v>231</v>
      </c>
      <c r="E102" s="27" t="s">
        <v>252</v>
      </c>
    </row>
    <row r="103">
      <c r="A103" s="1" t="s">
        <v>221</v>
      </c>
      <c r="B103" s="1">
        <v>23</v>
      </c>
      <c r="C103" s="26" t="s">
        <v>5525</v>
      </c>
      <c r="D103" t="s">
        <v>252</v>
      </c>
      <c r="E103" s="27" t="s">
        <v>5526</v>
      </c>
      <c r="F103" s="28" t="s">
        <v>4508</v>
      </c>
      <c r="G103" s="29">
        <v>93.292000000000002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226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104">
      <c r="A105" s="1" t="s">
        <v>229</v>
      </c>
      <c r="E105" s="32" t="s">
        <v>5527</v>
      </c>
    </row>
    <row r="106">
      <c r="A106" s="1" t="s">
        <v>231</v>
      </c>
      <c r="E106" s="27" t="s">
        <v>252</v>
      </c>
    </row>
    <row r="107" ht="25">
      <c r="A107" s="1" t="s">
        <v>221</v>
      </c>
      <c r="B107" s="1">
        <v>24</v>
      </c>
      <c r="C107" s="26" t="s">
        <v>5528</v>
      </c>
      <c r="D107" t="s">
        <v>252</v>
      </c>
      <c r="E107" s="27" t="s">
        <v>5529</v>
      </c>
      <c r="F107" s="28" t="s">
        <v>5530</v>
      </c>
      <c r="G107" s="29">
        <v>4128.0780000000004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226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">
      <c r="A109" s="1" t="s">
        <v>229</v>
      </c>
      <c r="E109" s="32" t="s">
        <v>5531</v>
      </c>
    </row>
    <row r="110">
      <c r="A110" s="1" t="s">
        <v>231</v>
      </c>
      <c r="E110" s="27" t="s">
        <v>252</v>
      </c>
    </row>
    <row r="111">
      <c r="A111" s="1" t="s">
        <v>221</v>
      </c>
      <c r="B111" s="1">
        <v>25</v>
      </c>
      <c r="C111" s="26" t="s">
        <v>5532</v>
      </c>
      <c r="D111" t="s">
        <v>252</v>
      </c>
      <c r="E111" s="27" t="s">
        <v>5533</v>
      </c>
      <c r="F111" s="28" t="s">
        <v>4508</v>
      </c>
      <c r="G111" s="29">
        <v>53.652999999999999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226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39">
      <c r="A113" s="1" t="s">
        <v>229</v>
      </c>
      <c r="E113" s="32" t="s">
        <v>5534</v>
      </c>
    </row>
    <row r="114">
      <c r="A114" s="1" t="s">
        <v>231</v>
      </c>
      <c r="E114" s="27" t="s">
        <v>252</v>
      </c>
    </row>
    <row r="115">
      <c r="A115" s="1" t="s">
        <v>221</v>
      </c>
      <c r="B115" s="1">
        <v>26</v>
      </c>
      <c r="C115" s="26" t="s">
        <v>5535</v>
      </c>
      <c r="D115" t="s">
        <v>252</v>
      </c>
      <c r="E115" s="27" t="s">
        <v>5536</v>
      </c>
      <c r="F115" s="28" t="s">
        <v>4508</v>
      </c>
      <c r="G115" s="29">
        <v>51.097999999999999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226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91">
      <c r="A117" s="1" t="s">
        <v>229</v>
      </c>
      <c r="E117" s="32" t="s">
        <v>5537</v>
      </c>
    </row>
    <row r="118">
      <c r="A118" s="1" t="s">
        <v>231</v>
      </c>
      <c r="E118" s="27" t="s">
        <v>252</v>
      </c>
    </row>
    <row r="119">
      <c r="A119" s="1" t="s">
        <v>221</v>
      </c>
      <c r="B119" s="1">
        <v>27</v>
      </c>
      <c r="C119" s="26" t="s">
        <v>5538</v>
      </c>
      <c r="D119" t="s">
        <v>252</v>
      </c>
      <c r="E119" s="27" t="s">
        <v>5539</v>
      </c>
      <c r="F119" s="28" t="s">
        <v>5530</v>
      </c>
      <c r="G119" s="29">
        <v>3822.2939999999999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226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409.5">
      <c r="A121" s="1" t="s">
        <v>229</v>
      </c>
      <c r="E121" s="32" t="s">
        <v>5540</v>
      </c>
    </row>
    <row r="122">
      <c r="A122" s="1" t="s">
        <v>231</v>
      </c>
      <c r="E122" s="27" t="s">
        <v>252</v>
      </c>
    </row>
    <row r="123" ht="13">
      <c r="A123" s="1" t="s">
        <v>218</v>
      </c>
      <c r="C123" s="22" t="s">
        <v>4726</v>
      </c>
      <c r="E123" s="23" t="s">
        <v>4727</v>
      </c>
      <c r="L123" s="24">
        <f>SUMIFS(L124:L135,A124:A135,"P")</f>
        <v>0</v>
      </c>
      <c r="M123" s="24">
        <f>SUMIFS(M124:M135,A124:A135,"P")</f>
        <v>0</v>
      </c>
      <c r="N123" s="25"/>
    </row>
    <row r="124" ht="25">
      <c r="A124" s="1" t="s">
        <v>221</v>
      </c>
      <c r="B124" s="1">
        <v>28</v>
      </c>
      <c r="C124" s="26" t="s">
        <v>5541</v>
      </c>
      <c r="D124" t="s">
        <v>252</v>
      </c>
      <c r="E124" s="27" t="s">
        <v>5542</v>
      </c>
      <c r="F124" s="28" t="s">
        <v>4508</v>
      </c>
      <c r="G124" s="29">
        <v>86.587000000000003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4500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252</v>
      </c>
    </row>
    <row r="126" ht="39">
      <c r="A126" s="1" t="s">
        <v>229</v>
      </c>
      <c r="E126" s="32" t="s">
        <v>5543</v>
      </c>
    </row>
    <row r="127">
      <c r="A127" s="1" t="s">
        <v>231</v>
      </c>
      <c r="E127" s="27" t="s">
        <v>252</v>
      </c>
    </row>
    <row r="128">
      <c r="A128" s="1" t="s">
        <v>221</v>
      </c>
      <c r="B128" s="1">
        <v>29</v>
      </c>
      <c r="C128" s="26" t="s">
        <v>5544</v>
      </c>
      <c r="D128" t="s">
        <v>252</v>
      </c>
      <c r="E128" s="27" t="s">
        <v>5545</v>
      </c>
      <c r="F128" s="28" t="s">
        <v>4508</v>
      </c>
      <c r="G128" s="29">
        <v>86.587000000000003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4500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252</v>
      </c>
    </row>
    <row r="130" ht="39">
      <c r="A130" s="1" t="s">
        <v>229</v>
      </c>
      <c r="E130" s="32" t="s">
        <v>5543</v>
      </c>
    </row>
    <row r="131">
      <c r="A131" s="1" t="s">
        <v>231</v>
      </c>
      <c r="E131" s="27" t="s">
        <v>252</v>
      </c>
    </row>
    <row r="132">
      <c r="A132" s="1" t="s">
        <v>221</v>
      </c>
      <c r="B132" s="1">
        <v>30</v>
      </c>
      <c r="C132" s="26" t="s">
        <v>5546</v>
      </c>
      <c r="D132" t="s">
        <v>252</v>
      </c>
      <c r="E132" s="27" t="s">
        <v>5547</v>
      </c>
      <c r="F132" s="28" t="s">
        <v>4508</v>
      </c>
      <c r="G132" s="29">
        <v>86.587000000000003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4500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252</v>
      </c>
    </row>
    <row r="134" ht="78">
      <c r="A134" s="1" t="s">
        <v>229</v>
      </c>
      <c r="E134" s="32" t="s">
        <v>5548</v>
      </c>
    </row>
    <row r="135">
      <c r="A135" s="1" t="s">
        <v>231</v>
      </c>
      <c r="E135" s="27" t="s">
        <v>252</v>
      </c>
    </row>
    <row r="136" ht="13">
      <c r="A136" s="1" t="s">
        <v>218</v>
      </c>
      <c r="C136" s="22" t="s">
        <v>5549</v>
      </c>
      <c r="E136" s="23" t="s">
        <v>5550</v>
      </c>
      <c r="L136" s="24">
        <f>SUMIFS(L137:L148,A137:A148,"P")</f>
        <v>0</v>
      </c>
      <c r="M136" s="24">
        <f>SUMIFS(M137:M148,A137:A148,"P")</f>
        <v>0</v>
      </c>
      <c r="N136" s="25"/>
    </row>
    <row r="137" ht="25">
      <c r="A137" s="1" t="s">
        <v>221</v>
      </c>
      <c r="B137" s="1">
        <v>31</v>
      </c>
      <c r="C137" s="26" t="s">
        <v>5551</v>
      </c>
      <c r="D137" t="s">
        <v>252</v>
      </c>
      <c r="E137" s="27" t="s">
        <v>5552</v>
      </c>
      <c r="F137" s="28" t="s">
        <v>4533</v>
      </c>
      <c r="G137" s="29">
        <v>1.0589999999999999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4500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39">
      <c r="A139" s="1" t="s">
        <v>229</v>
      </c>
      <c r="E139" s="32" t="s">
        <v>5553</v>
      </c>
    </row>
    <row r="140">
      <c r="A140" s="1" t="s">
        <v>231</v>
      </c>
      <c r="E140" s="27" t="s">
        <v>252</v>
      </c>
    </row>
    <row r="141">
      <c r="A141" s="1" t="s">
        <v>221</v>
      </c>
      <c r="B141" s="1">
        <v>32</v>
      </c>
      <c r="C141" s="26" t="s">
        <v>5554</v>
      </c>
      <c r="D141" t="s">
        <v>252</v>
      </c>
      <c r="E141" s="27" t="s">
        <v>5555</v>
      </c>
      <c r="F141" s="28" t="s">
        <v>4508</v>
      </c>
      <c r="G141" s="29">
        <v>29.484000000000002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226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39">
      <c r="A143" s="1" t="s">
        <v>229</v>
      </c>
      <c r="E143" s="32" t="s">
        <v>5556</v>
      </c>
    </row>
    <row r="144">
      <c r="A144" s="1" t="s">
        <v>231</v>
      </c>
      <c r="E144" s="27" t="s">
        <v>252</v>
      </c>
    </row>
    <row r="145" ht="25">
      <c r="A145" s="1" t="s">
        <v>221</v>
      </c>
      <c r="B145" s="1">
        <v>33</v>
      </c>
      <c r="C145" s="26" t="s">
        <v>5557</v>
      </c>
      <c r="D145" t="s">
        <v>252</v>
      </c>
      <c r="E145" s="27" t="s">
        <v>5558</v>
      </c>
      <c r="F145" s="28" t="s">
        <v>4508</v>
      </c>
      <c r="G145" s="29">
        <v>28.079999999999998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226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91">
      <c r="A147" s="1" t="s">
        <v>229</v>
      </c>
      <c r="E147" s="32" t="s">
        <v>5559</v>
      </c>
    </row>
    <row r="148">
      <c r="A148" s="1" t="s">
        <v>231</v>
      </c>
      <c r="E148" s="27" t="s">
        <v>252</v>
      </c>
    </row>
    <row r="149" ht="13">
      <c r="A149" s="1" t="s">
        <v>218</v>
      </c>
      <c r="C149" s="22" t="s">
        <v>4765</v>
      </c>
      <c r="E149" s="23" t="s">
        <v>4766</v>
      </c>
      <c r="L149" s="24">
        <f>SUMIFS(L150:L165,A150:A165,"P")</f>
        <v>0</v>
      </c>
      <c r="M149" s="24">
        <f>SUMIFS(M150:M165,A150:A165,"P")</f>
        <v>0</v>
      </c>
      <c r="N149" s="25"/>
    </row>
    <row r="150" ht="25">
      <c r="A150" s="1" t="s">
        <v>221</v>
      </c>
      <c r="B150" s="1">
        <v>34</v>
      </c>
      <c r="C150" s="26" t="s">
        <v>5560</v>
      </c>
      <c r="D150" t="s">
        <v>252</v>
      </c>
      <c r="E150" s="27" t="s">
        <v>5561</v>
      </c>
      <c r="F150" s="28" t="s">
        <v>4508</v>
      </c>
      <c r="G150" s="29">
        <v>96.730999999999995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4500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409.5">
      <c r="A152" s="1" t="s">
        <v>229</v>
      </c>
      <c r="E152" s="32" t="s">
        <v>5562</v>
      </c>
    </row>
    <row r="153">
      <c r="A153" s="1" t="s">
        <v>231</v>
      </c>
      <c r="E153" s="27" t="s">
        <v>252</v>
      </c>
    </row>
    <row r="154" ht="25">
      <c r="A154" s="1" t="s">
        <v>221</v>
      </c>
      <c r="B154" s="1">
        <v>35</v>
      </c>
      <c r="C154" s="26" t="s">
        <v>5563</v>
      </c>
      <c r="D154" t="s">
        <v>252</v>
      </c>
      <c r="E154" s="27" t="s">
        <v>5564</v>
      </c>
      <c r="F154" s="28" t="s">
        <v>4508</v>
      </c>
      <c r="G154" s="29">
        <v>96.730999999999995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4500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39">
      <c r="A156" s="1" t="s">
        <v>229</v>
      </c>
      <c r="E156" s="32" t="s">
        <v>5565</v>
      </c>
    </row>
    <row r="157">
      <c r="A157" s="1" t="s">
        <v>231</v>
      </c>
      <c r="E157" s="27" t="s">
        <v>252</v>
      </c>
    </row>
    <row r="158" ht="25">
      <c r="A158" s="1" t="s">
        <v>221</v>
      </c>
      <c r="B158" s="1">
        <v>36</v>
      </c>
      <c r="C158" s="26" t="s">
        <v>5566</v>
      </c>
      <c r="D158" t="s">
        <v>252</v>
      </c>
      <c r="E158" s="27" t="s">
        <v>5567</v>
      </c>
      <c r="F158" s="28" t="s">
        <v>4508</v>
      </c>
      <c r="G158" s="29">
        <v>96.730999999999995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4500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39">
      <c r="A160" s="1" t="s">
        <v>229</v>
      </c>
      <c r="E160" s="32" t="s">
        <v>5565</v>
      </c>
    </row>
    <row r="161">
      <c r="A161" s="1" t="s">
        <v>231</v>
      </c>
      <c r="E161" s="27" t="s">
        <v>252</v>
      </c>
    </row>
    <row r="162">
      <c r="A162" s="1" t="s">
        <v>221</v>
      </c>
      <c r="B162" s="1">
        <v>37</v>
      </c>
      <c r="C162" s="26" t="s">
        <v>5568</v>
      </c>
      <c r="D162" t="s">
        <v>252</v>
      </c>
      <c r="E162" s="27" t="s">
        <v>5569</v>
      </c>
      <c r="F162" s="28" t="s">
        <v>5530</v>
      </c>
      <c r="G162" s="29">
        <v>3822.2939999999999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226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39">
      <c r="A164" s="1" t="s">
        <v>229</v>
      </c>
      <c r="E164" s="32" t="s">
        <v>5570</v>
      </c>
    </row>
    <row r="165" ht="25">
      <c r="A165" s="1" t="s">
        <v>231</v>
      </c>
      <c r="E165" s="27" t="s">
        <v>5571</v>
      </c>
    </row>
    <row r="166" ht="13">
      <c r="A166" s="1" t="s">
        <v>218</v>
      </c>
      <c r="C166" s="22" t="s">
        <v>2852</v>
      </c>
      <c r="E166" s="23" t="s">
        <v>4773</v>
      </c>
      <c r="L166" s="24">
        <f>SUMIFS(L167:L218,A167:A218,"P")</f>
        <v>0</v>
      </c>
      <c r="M166" s="24">
        <f>SUMIFS(M167:M218,A167:A218,"P")</f>
        <v>0</v>
      </c>
      <c r="N166" s="25"/>
    </row>
    <row r="167" ht="25">
      <c r="A167" s="1" t="s">
        <v>221</v>
      </c>
      <c r="B167" s="1">
        <v>38</v>
      </c>
      <c r="C167" s="26" t="s">
        <v>5113</v>
      </c>
      <c r="D167" t="s">
        <v>252</v>
      </c>
      <c r="E167" s="27" t="s">
        <v>5114</v>
      </c>
      <c r="F167" s="28" t="s">
        <v>4508</v>
      </c>
      <c r="G167" s="29">
        <v>155.36000000000001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4500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252</v>
      </c>
    </row>
    <row r="169" ht="91">
      <c r="A169" s="1" t="s">
        <v>229</v>
      </c>
      <c r="E169" s="32" t="s">
        <v>5572</v>
      </c>
    </row>
    <row r="170">
      <c r="A170" s="1" t="s">
        <v>231</v>
      </c>
      <c r="E170" s="27" t="s">
        <v>252</v>
      </c>
    </row>
    <row r="171" ht="25">
      <c r="A171" s="1" t="s">
        <v>221</v>
      </c>
      <c r="B171" s="1">
        <v>39</v>
      </c>
      <c r="C171" s="26" t="s">
        <v>5116</v>
      </c>
      <c r="D171" t="s">
        <v>252</v>
      </c>
      <c r="E171" s="27" t="s">
        <v>5117</v>
      </c>
      <c r="F171" s="28" t="s">
        <v>4508</v>
      </c>
      <c r="G171" s="29">
        <v>61.68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4500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252</v>
      </c>
    </row>
    <row r="173" ht="91">
      <c r="A173" s="1" t="s">
        <v>229</v>
      </c>
      <c r="E173" s="32" t="s">
        <v>5573</v>
      </c>
    </row>
    <row r="174">
      <c r="A174" s="1" t="s">
        <v>231</v>
      </c>
      <c r="E174" s="27" t="s">
        <v>252</v>
      </c>
    </row>
    <row r="175" ht="25">
      <c r="A175" s="1" t="s">
        <v>221</v>
      </c>
      <c r="B175" s="1">
        <v>40</v>
      </c>
      <c r="C175" s="26" t="s">
        <v>5574</v>
      </c>
      <c r="D175" t="s">
        <v>252</v>
      </c>
      <c r="E175" s="27" t="s">
        <v>5575</v>
      </c>
      <c r="F175" s="28" t="s">
        <v>4499</v>
      </c>
      <c r="G175" s="29">
        <v>104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4500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252</v>
      </c>
    </row>
    <row r="177" ht="39">
      <c r="A177" s="1" t="s">
        <v>229</v>
      </c>
      <c r="E177" s="32" t="s">
        <v>5576</v>
      </c>
    </row>
    <row r="178">
      <c r="A178" s="1" t="s">
        <v>231</v>
      </c>
      <c r="E178" s="27" t="s">
        <v>252</v>
      </c>
    </row>
    <row r="179">
      <c r="A179" s="1" t="s">
        <v>221</v>
      </c>
      <c r="B179" s="1">
        <v>41</v>
      </c>
      <c r="C179" s="26" t="s">
        <v>5577</v>
      </c>
      <c r="D179" t="s">
        <v>252</v>
      </c>
      <c r="E179" s="27" t="s">
        <v>5578</v>
      </c>
      <c r="F179" s="28" t="s">
        <v>4499</v>
      </c>
      <c r="G179" s="29">
        <v>4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226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39">
      <c r="A181" s="1" t="s">
        <v>229</v>
      </c>
      <c r="E181" s="32" t="s">
        <v>4864</v>
      </c>
    </row>
    <row r="182" ht="37.5">
      <c r="A182" s="1" t="s">
        <v>231</v>
      </c>
      <c r="E182" s="27" t="s">
        <v>5579</v>
      </c>
    </row>
    <row r="183">
      <c r="A183" s="1" t="s">
        <v>221</v>
      </c>
      <c r="B183" s="1">
        <v>42</v>
      </c>
      <c r="C183" s="26" t="s">
        <v>5580</v>
      </c>
      <c r="D183" t="s">
        <v>252</v>
      </c>
      <c r="E183" s="27" t="s">
        <v>5581</v>
      </c>
      <c r="F183" s="28" t="s">
        <v>4499</v>
      </c>
      <c r="G183" s="29">
        <v>2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226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252</v>
      </c>
    </row>
    <row r="185" ht="39">
      <c r="A185" s="1" t="s">
        <v>229</v>
      </c>
      <c r="E185" s="32" t="s">
        <v>4501</v>
      </c>
    </row>
    <row r="186" ht="25">
      <c r="A186" s="1" t="s">
        <v>231</v>
      </c>
      <c r="E186" s="27" t="s">
        <v>5582</v>
      </c>
    </row>
    <row r="187">
      <c r="A187" s="1" t="s">
        <v>221</v>
      </c>
      <c r="B187" s="1">
        <v>43</v>
      </c>
      <c r="C187" s="26" t="s">
        <v>5583</v>
      </c>
      <c r="D187" t="s">
        <v>252</v>
      </c>
      <c r="E187" s="27" t="s">
        <v>5584</v>
      </c>
      <c r="F187" s="28" t="s">
        <v>4499</v>
      </c>
      <c r="G187" s="29">
        <v>2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226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252</v>
      </c>
    </row>
    <row r="189" ht="39">
      <c r="A189" s="1" t="s">
        <v>229</v>
      </c>
      <c r="E189" s="32" t="s">
        <v>4501</v>
      </c>
    </row>
    <row r="190" ht="25">
      <c r="A190" s="1" t="s">
        <v>231</v>
      </c>
      <c r="E190" s="27" t="s">
        <v>5582</v>
      </c>
    </row>
    <row r="191">
      <c r="A191" s="1" t="s">
        <v>221</v>
      </c>
      <c r="B191" s="1">
        <v>44</v>
      </c>
      <c r="C191" s="26" t="s">
        <v>5585</v>
      </c>
      <c r="D191" t="s">
        <v>252</v>
      </c>
      <c r="E191" s="27" t="s">
        <v>5586</v>
      </c>
      <c r="F191" s="28" t="s">
        <v>4499</v>
      </c>
      <c r="G191" s="29">
        <v>6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226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252</v>
      </c>
    </row>
    <row r="193" ht="91">
      <c r="A193" s="1" t="s">
        <v>229</v>
      </c>
      <c r="E193" s="32" t="s">
        <v>5587</v>
      </c>
    </row>
    <row r="194" ht="25">
      <c r="A194" s="1" t="s">
        <v>231</v>
      </c>
      <c r="E194" s="27" t="s">
        <v>5582</v>
      </c>
    </row>
    <row r="195" ht="25">
      <c r="A195" s="1" t="s">
        <v>221</v>
      </c>
      <c r="B195" s="1">
        <v>45</v>
      </c>
      <c r="C195" s="26" t="s">
        <v>5588</v>
      </c>
      <c r="D195" t="s">
        <v>252</v>
      </c>
      <c r="E195" s="27" t="s">
        <v>5589</v>
      </c>
      <c r="F195" s="28" t="s">
        <v>4598</v>
      </c>
      <c r="G195" s="29">
        <v>29.760000000000002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226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252</v>
      </c>
    </row>
    <row r="197" ht="91">
      <c r="A197" s="1" t="s">
        <v>229</v>
      </c>
      <c r="E197" s="32" t="s">
        <v>5590</v>
      </c>
    </row>
    <row r="198" ht="25">
      <c r="A198" s="1" t="s">
        <v>231</v>
      </c>
      <c r="E198" s="27" t="s">
        <v>5582</v>
      </c>
    </row>
    <row r="199" ht="25">
      <c r="A199" s="1" t="s">
        <v>221</v>
      </c>
      <c r="B199" s="1">
        <v>46</v>
      </c>
      <c r="C199" s="26" t="s">
        <v>5591</v>
      </c>
      <c r="D199" t="s">
        <v>252</v>
      </c>
      <c r="E199" s="27" t="s">
        <v>5592</v>
      </c>
      <c r="F199" s="28" t="s">
        <v>4499</v>
      </c>
      <c r="G199" s="29">
        <v>16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226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252</v>
      </c>
    </row>
    <row r="201" ht="52">
      <c r="A201" s="1" t="s">
        <v>229</v>
      </c>
      <c r="E201" s="32" t="s">
        <v>5593</v>
      </c>
    </row>
    <row r="202" ht="112.5">
      <c r="A202" s="1" t="s">
        <v>231</v>
      </c>
      <c r="E202" s="27" t="s">
        <v>5594</v>
      </c>
    </row>
    <row r="203" ht="25">
      <c r="A203" s="1" t="s">
        <v>221</v>
      </c>
      <c r="B203" s="1">
        <v>47</v>
      </c>
      <c r="C203" s="26" t="s">
        <v>5595</v>
      </c>
      <c r="D203" t="s">
        <v>252</v>
      </c>
      <c r="E203" s="27" t="s">
        <v>5596</v>
      </c>
      <c r="F203" s="28" t="s">
        <v>4499</v>
      </c>
      <c r="G203" s="29">
        <v>48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226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252</v>
      </c>
    </row>
    <row r="205" ht="104">
      <c r="A205" s="1" t="s">
        <v>229</v>
      </c>
      <c r="E205" s="32" t="s">
        <v>5597</v>
      </c>
    </row>
    <row r="206" ht="112.5">
      <c r="A206" s="1" t="s">
        <v>231</v>
      </c>
      <c r="E206" s="27" t="s">
        <v>5594</v>
      </c>
    </row>
    <row r="207" ht="25">
      <c r="A207" s="1" t="s">
        <v>221</v>
      </c>
      <c r="B207" s="1">
        <v>48</v>
      </c>
      <c r="C207" s="26" t="s">
        <v>5598</v>
      </c>
      <c r="D207" t="s">
        <v>252</v>
      </c>
      <c r="E207" s="27" t="s">
        <v>5599</v>
      </c>
      <c r="F207" s="28" t="s">
        <v>4499</v>
      </c>
      <c r="G207" s="29">
        <v>104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226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252</v>
      </c>
    </row>
    <row r="209" ht="104">
      <c r="A209" s="1" t="s">
        <v>229</v>
      </c>
      <c r="E209" s="32" t="s">
        <v>5600</v>
      </c>
    </row>
    <row r="210" ht="112.5">
      <c r="A210" s="1" t="s">
        <v>231</v>
      </c>
      <c r="E210" s="27" t="s">
        <v>5594</v>
      </c>
    </row>
    <row r="211" ht="25">
      <c r="A211" s="1" t="s">
        <v>221</v>
      </c>
      <c r="B211" s="1">
        <v>49</v>
      </c>
      <c r="C211" s="26" t="s">
        <v>5601</v>
      </c>
      <c r="D211" t="s">
        <v>252</v>
      </c>
      <c r="E211" s="27" t="s">
        <v>5602</v>
      </c>
      <c r="F211" s="28" t="s">
        <v>4499</v>
      </c>
      <c r="G211" s="29">
        <v>16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226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252</v>
      </c>
    </row>
    <row r="213" ht="39">
      <c r="A213" s="1" t="s">
        <v>229</v>
      </c>
      <c r="E213" s="32" t="s">
        <v>5168</v>
      </c>
    </row>
    <row r="214">
      <c r="A214" s="1" t="s">
        <v>231</v>
      </c>
      <c r="E214" s="27" t="s">
        <v>252</v>
      </c>
    </row>
    <row r="215" ht="25">
      <c r="A215" s="1" t="s">
        <v>221</v>
      </c>
      <c r="B215" s="1">
        <v>50</v>
      </c>
      <c r="C215" s="26" t="s">
        <v>5603</v>
      </c>
      <c r="D215" t="s">
        <v>252</v>
      </c>
      <c r="E215" s="27" t="s">
        <v>5604</v>
      </c>
      <c r="F215" s="28" t="s">
        <v>4499</v>
      </c>
      <c r="G215" s="29">
        <v>48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226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252</v>
      </c>
    </row>
    <row r="217" ht="39">
      <c r="A217" s="1" t="s">
        <v>229</v>
      </c>
      <c r="E217" s="32" t="s">
        <v>4888</v>
      </c>
    </row>
    <row r="218">
      <c r="A218" s="1" t="s">
        <v>231</v>
      </c>
      <c r="E218" s="27" t="s">
        <v>252</v>
      </c>
    </row>
    <row r="219" ht="13">
      <c r="A219" s="1" t="s">
        <v>218</v>
      </c>
      <c r="C219" s="22" t="s">
        <v>4835</v>
      </c>
      <c r="E219" s="23" t="s">
        <v>4836</v>
      </c>
      <c r="L219" s="24">
        <f>SUMIFS(L220:L223,A220:A223,"P")</f>
        <v>0</v>
      </c>
      <c r="M219" s="24">
        <f>SUMIFS(M220:M223,A220:A223,"P")</f>
        <v>0</v>
      </c>
      <c r="N219" s="25"/>
    </row>
    <row r="220">
      <c r="A220" s="1" t="s">
        <v>221</v>
      </c>
      <c r="B220" s="1">
        <v>51</v>
      </c>
      <c r="C220" s="26" t="s">
        <v>5605</v>
      </c>
      <c r="D220" t="s">
        <v>252</v>
      </c>
      <c r="E220" s="27" t="s">
        <v>5606</v>
      </c>
      <c r="F220" s="28" t="s">
        <v>4533</v>
      </c>
      <c r="G220" s="29">
        <v>132.71100000000001</v>
      </c>
      <c r="H220" s="28">
        <v>0</v>
      </c>
      <c r="I220" s="30">
        <f>ROUND(G220*H220,P4)</f>
        <v>0</v>
      </c>
      <c r="L220" s="30">
        <v>0</v>
      </c>
      <c r="M220" s="24">
        <f>ROUND(G220*L220,P4)</f>
        <v>0</v>
      </c>
      <c r="N220" s="25" t="s">
        <v>4500</v>
      </c>
      <c r="O220" s="31">
        <f>M220*AA220</f>
        <v>0</v>
      </c>
      <c r="P220" s="1">
        <v>3</v>
      </c>
      <c r="AA220" s="1">
        <f>IF(P220=1,$O$3,IF(P220=2,$O$4,$O$5))</f>
        <v>0</v>
      </c>
    </row>
    <row r="221" ht="37.5">
      <c r="A221" s="1" t="s">
        <v>227</v>
      </c>
      <c r="E221" s="27" t="s">
        <v>5607</v>
      </c>
    </row>
    <row r="222" ht="39">
      <c r="A222" s="1" t="s">
        <v>229</v>
      </c>
      <c r="E222" s="32" t="s">
        <v>5608</v>
      </c>
    </row>
    <row r="223">
      <c r="A223" s="1" t="s">
        <v>231</v>
      </c>
      <c r="E223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COUNTIFS(L8:L95,"=0",A8:A95,"P")+COUNTIFS(L8:L95,"",A8:A95,"P")+SUM(Q8:Q95)</f>
        <v>0</v>
      </c>
    </row>
    <row r="8" ht="13">
      <c r="A8" s="1" t="s">
        <v>216</v>
      </c>
      <c r="C8" s="22" t="s">
        <v>5609</v>
      </c>
      <c r="E8" s="23" t="s">
        <v>159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219</v>
      </c>
      <c r="E9" s="23" t="s">
        <v>2853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2.52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5610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2512</v>
      </c>
      <c r="D14" t="s">
        <v>2513</v>
      </c>
      <c r="E14" s="27" t="s">
        <v>2514</v>
      </c>
      <c r="F14" s="28" t="s">
        <v>225</v>
      </c>
      <c r="G14" s="29">
        <v>0.28000000000000003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2461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2852</v>
      </c>
      <c r="E18" s="23" t="s">
        <v>2853</v>
      </c>
      <c r="L18" s="24">
        <f>SUMIFS(L19:L94,A19:A94,"P")</f>
        <v>0</v>
      </c>
      <c r="M18" s="24">
        <f>SUMIFS(M19:M94,A19:A94,"P")</f>
        <v>0</v>
      </c>
      <c r="N18" s="25"/>
    </row>
    <row r="19" ht="25">
      <c r="A19" s="1" t="s">
        <v>221</v>
      </c>
      <c r="B19" s="1">
        <v>3</v>
      </c>
      <c r="C19" s="26" t="s">
        <v>5611</v>
      </c>
      <c r="D19" t="s">
        <v>252</v>
      </c>
      <c r="E19" s="27" t="s">
        <v>5612</v>
      </c>
      <c r="F19" s="28" t="s">
        <v>903</v>
      </c>
      <c r="G19" s="29">
        <v>1.7849999999999999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226</v>
      </c>
      <c r="O19" s="31">
        <f>M19*AA19</f>
        <v>0</v>
      </c>
      <c r="P19" s="1">
        <v>3</v>
      </c>
      <c r="AA19" s="1">
        <f>IF(P19=1,$O$3,IF(P19=2,$O$4,$O$5))</f>
        <v>0</v>
      </c>
    </row>
    <row r="20" ht="25">
      <c r="A20" s="1" t="s">
        <v>227</v>
      </c>
      <c r="E20" s="27" t="s">
        <v>5612</v>
      </c>
    </row>
    <row r="21" ht="26">
      <c r="A21" s="1" t="s">
        <v>229</v>
      </c>
      <c r="E21" s="32" t="s">
        <v>5613</v>
      </c>
    </row>
    <row r="22" ht="75">
      <c r="A22" s="1" t="s">
        <v>231</v>
      </c>
      <c r="E22" s="27" t="s">
        <v>5614</v>
      </c>
    </row>
    <row r="23">
      <c r="A23" s="1" t="s">
        <v>221</v>
      </c>
      <c r="B23" s="1">
        <v>4</v>
      </c>
      <c r="C23" s="26" t="s">
        <v>5615</v>
      </c>
      <c r="D23" t="s">
        <v>252</v>
      </c>
      <c r="E23" s="27" t="s">
        <v>5616</v>
      </c>
      <c r="F23" s="28" t="s">
        <v>903</v>
      </c>
      <c r="G23" s="29">
        <v>4.383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226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5616</v>
      </c>
    </row>
    <row r="25" ht="26">
      <c r="A25" s="1" t="s">
        <v>229</v>
      </c>
      <c r="E25" s="32" t="s">
        <v>5617</v>
      </c>
    </row>
    <row r="26" ht="75">
      <c r="A26" s="1" t="s">
        <v>231</v>
      </c>
      <c r="E26" s="27" t="s">
        <v>5614</v>
      </c>
    </row>
    <row r="27">
      <c r="A27" s="1" t="s">
        <v>221</v>
      </c>
      <c r="B27" s="1">
        <v>5</v>
      </c>
      <c r="C27" s="26" t="s">
        <v>5618</v>
      </c>
      <c r="D27" t="s">
        <v>252</v>
      </c>
      <c r="E27" s="27" t="s">
        <v>5619</v>
      </c>
      <c r="F27" s="28" t="s">
        <v>903</v>
      </c>
      <c r="G27" s="29">
        <v>27.759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226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5619</v>
      </c>
    </row>
    <row r="29" ht="26">
      <c r="A29" s="1" t="s">
        <v>229</v>
      </c>
      <c r="E29" s="32" t="s">
        <v>5620</v>
      </c>
    </row>
    <row r="30" ht="75">
      <c r="A30" s="1" t="s">
        <v>231</v>
      </c>
      <c r="E30" s="27" t="s">
        <v>5614</v>
      </c>
    </row>
    <row r="31">
      <c r="A31" s="1" t="s">
        <v>221</v>
      </c>
      <c r="B31" s="1">
        <v>6</v>
      </c>
      <c r="C31" s="26" t="s">
        <v>5621</v>
      </c>
      <c r="D31" t="s">
        <v>252</v>
      </c>
      <c r="E31" s="27" t="s">
        <v>5622</v>
      </c>
      <c r="F31" s="28" t="s">
        <v>903</v>
      </c>
      <c r="G31" s="29">
        <v>0.46100000000000002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226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5622</v>
      </c>
    </row>
    <row r="33" ht="26">
      <c r="A33" s="1" t="s">
        <v>229</v>
      </c>
      <c r="E33" s="32" t="s">
        <v>5623</v>
      </c>
    </row>
    <row r="34" ht="75">
      <c r="A34" s="1" t="s">
        <v>231</v>
      </c>
      <c r="E34" s="27" t="s">
        <v>5614</v>
      </c>
    </row>
    <row r="35">
      <c r="A35" s="1" t="s">
        <v>221</v>
      </c>
      <c r="B35" s="1">
        <v>7</v>
      </c>
      <c r="C35" s="26" t="s">
        <v>5624</v>
      </c>
      <c r="D35" t="s">
        <v>252</v>
      </c>
      <c r="E35" s="27" t="s">
        <v>5625</v>
      </c>
      <c r="F35" s="28" t="s">
        <v>271</v>
      </c>
      <c r="G35" s="29">
        <v>4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226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5625</v>
      </c>
    </row>
    <row r="37" ht="26">
      <c r="A37" s="1" t="s">
        <v>229</v>
      </c>
      <c r="E37" s="32" t="s">
        <v>841</v>
      </c>
    </row>
    <row r="38" ht="75">
      <c r="A38" s="1" t="s">
        <v>231</v>
      </c>
      <c r="E38" s="27" t="s">
        <v>5614</v>
      </c>
    </row>
    <row r="39">
      <c r="A39" s="1" t="s">
        <v>221</v>
      </c>
      <c r="B39" s="1">
        <v>8</v>
      </c>
      <c r="C39" s="26" t="s">
        <v>5626</v>
      </c>
      <c r="D39" t="s">
        <v>252</v>
      </c>
      <c r="E39" s="27" t="s">
        <v>5627</v>
      </c>
      <c r="F39" s="28" t="s">
        <v>903</v>
      </c>
      <c r="G39" s="29">
        <v>1.294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226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5627</v>
      </c>
    </row>
    <row r="41" ht="26">
      <c r="A41" s="1" t="s">
        <v>229</v>
      </c>
      <c r="E41" s="32" t="s">
        <v>5628</v>
      </c>
    </row>
    <row r="42" ht="75">
      <c r="A42" s="1" t="s">
        <v>231</v>
      </c>
      <c r="E42" s="27" t="s">
        <v>5614</v>
      </c>
    </row>
    <row r="43">
      <c r="A43" s="1" t="s">
        <v>221</v>
      </c>
      <c r="B43" s="1">
        <v>9</v>
      </c>
      <c r="C43" s="26" t="s">
        <v>5629</v>
      </c>
      <c r="D43" t="s">
        <v>252</v>
      </c>
      <c r="E43" s="27" t="s">
        <v>5630</v>
      </c>
      <c r="F43" s="28" t="s">
        <v>903</v>
      </c>
      <c r="G43" s="29">
        <v>5.9669999999999996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226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5630</v>
      </c>
    </row>
    <row r="45" ht="26">
      <c r="A45" s="1" t="s">
        <v>229</v>
      </c>
      <c r="E45" s="32" t="s">
        <v>5631</v>
      </c>
    </row>
    <row r="46" ht="75">
      <c r="A46" s="1" t="s">
        <v>231</v>
      </c>
      <c r="E46" s="27" t="s">
        <v>5614</v>
      </c>
    </row>
    <row r="47">
      <c r="A47" s="1" t="s">
        <v>221</v>
      </c>
      <c r="B47" s="1">
        <v>10</v>
      </c>
      <c r="C47" s="26" t="s">
        <v>5632</v>
      </c>
      <c r="D47" t="s">
        <v>252</v>
      </c>
      <c r="E47" s="27" t="s">
        <v>5633</v>
      </c>
      <c r="F47" s="28" t="s">
        <v>903</v>
      </c>
      <c r="G47" s="29">
        <v>3.0369999999999999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5633</v>
      </c>
    </row>
    <row r="49" ht="26">
      <c r="A49" s="1" t="s">
        <v>229</v>
      </c>
      <c r="E49" s="32" t="s">
        <v>5634</v>
      </c>
    </row>
    <row r="50" ht="75">
      <c r="A50" s="1" t="s">
        <v>231</v>
      </c>
      <c r="E50" s="27" t="s">
        <v>5614</v>
      </c>
    </row>
    <row r="51">
      <c r="A51" s="1" t="s">
        <v>221</v>
      </c>
      <c r="B51" s="1">
        <v>11</v>
      </c>
      <c r="C51" s="26" t="s">
        <v>5635</v>
      </c>
      <c r="D51" t="s">
        <v>252</v>
      </c>
      <c r="E51" s="27" t="s">
        <v>5636</v>
      </c>
      <c r="F51" s="28" t="s">
        <v>903</v>
      </c>
      <c r="G51" s="29">
        <v>0.71099999999999997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226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5636</v>
      </c>
    </row>
    <row r="53" ht="26">
      <c r="A53" s="1" t="s">
        <v>229</v>
      </c>
      <c r="E53" s="32" t="s">
        <v>5637</v>
      </c>
    </row>
    <row r="54" ht="75">
      <c r="A54" s="1" t="s">
        <v>231</v>
      </c>
      <c r="E54" s="27" t="s">
        <v>5614</v>
      </c>
    </row>
    <row r="55">
      <c r="A55" s="1" t="s">
        <v>221</v>
      </c>
      <c r="B55" s="1">
        <v>12</v>
      </c>
      <c r="C55" s="26" t="s">
        <v>5638</v>
      </c>
      <c r="D55" t="s">
        <v>252</v>
      </c>
      <c r="E55" s="27" t="s">
        <v>5639</v>
      </c>
      <c r="F55" s="28" t="s">
        <v>903</v>
      </c>
      <c r="G55" s="29">
        <v>3.1200000000000001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5639</v>
      </c>
    </row>
    <row r="57" ht="26">
      <c r="A57" s="1" t="s">
        <v>229</v>
      </c>
      <c r="E57" s="32" t="s">
        <v>5640</v>
      </c>
    </row>
    <row r="58" ht="125">
      <c r="A58" s="1" t="s">
        <v>231</v>
      </c>
      <c r="E58" s="27" t="s">
        <v>2873</v>
      </c>
    </row>
    <row r="59">
      <c r="A59" s="1" t="s">
        <v>221</v>
      </c>
      <c r="B59" s="1">
        <v>13</v>
      </c>
      <c r="C59" s="26" t="s">
        <v>5641</v>
      </c>
      <c r="D59" t="s">
        <v>252</v>
      </c>
      <c r="E59" s="27" t="s">
        <v>5642</v>
      </c>
      <c r="F59" s="28" t="s">
        <v>903</v>
      </c>
      <c r="G59" s="29">
        <v>0.186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5643</v>
      </c>
    </row>
    <row r="61" ht="26">
      <c r="A61" s="1" t="s">
        <v>229</v>
      </c>
      <c r="E61" s="32" t="s">
        <v>5644</v>
      </c>
    </row>
    <row r="62" ht="75">
      <c r="A62" s="1" t="s">
        <v>231</v>
      </c>
      <c r="E62" s="27" t="s">
        <v>5645</v>
      </c>
    </row>
    <row r="63">
      <c r="A63" s="1" t="s">
        <v>221</v>
      </c>
      <c r="B63" s="1">
        <v>14</v>
      </c>
      <c r="C63" s="26" t="s">
        <v>5646</v>
      </c>
      <c r="D63" t="s">
        <v>252</v>
      </c>
      <c r="E63" s="27" t="s">
        <v>5647</v>
      </c>
      <c r="F63" s="28" t="s">
        <v>271</v>
      </c>
      <c r="G63" s="29">
        <v>9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226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5647</v>
      </c>
    </row>
    <row r="65" ht="26">
      <c r="A65" s="1" t="s">
        <v>229</v>
      </c>
      <c r="E65" s="32" t="s">
        <v>2134</v>
      </c>
    </row>
    <row r="66" ht="75">
      <c r="A66" s="1" t="s">
        <v>231</v>
      </c>
      <c r="E66" s="27" t="s">
        <v>5648</v>
      </c>
    </row>
    <row r="67">
      <c r="A67" s="1" t="s">
        <v>221</v>
      </c>
      <c r="B67" s="1">
        <v>15</v>
      </c>
      <c r="C67" s="26" t="s">
        <v>2251</v>
      </c>
      <c r="D67" t="s">
        <v>252</v>
      </c>
      <c r="E67" s="27" t="s">
        <v>2252</v>
      </c>
      <c r="F67" s="28" t="s">
        <v>271</v>
      </c>
      <c r="G67" s="29">
        <v>8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5649</v>
      </c>
    </row>
    <row r="69" ht="26">
      <c r="A69" s="1" t="s">
        <v>229</v>
      </c>
      <c r="E69" s="32" t="s">
        <v>2114</v>
      </c>
    </row>
    <row r="70" ht="50">
      <c r="A70" s="1" t="s">
        <v>231</v>
      </c>
      <c r="E70" s="27" t="s">
        <v>2253</v>
      </c>
    </row>
    <row r="71">
      <c r="A71" s="1" t="s">
        <v>221</v>
      </c>
      <c r="B71" s="1">
        <v>16</v>
      </c>
      <c r="C71" s="26" t="s">
        <v>3129</v>
      </c>
      <c r="D71" t="s">
        <v>252</v>
      </c>
      <c r="E71" s="27" t="s">
        <v>3130</v>
      </c>
      <c r="F71" s="28" t="s">
        <v>271</v>
      </c>
      <c r="G71" s="29">
        <v>7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3130</v>
      </c>
    </row>
    <row r="73" ht="26">
      <c r="A73" s="1" t="s">
        <v>229</v>
      </c>
      <c r="E73" s="32" t="s">
        <v>3122</v>
      </c>
    </row>
    <row r="74" ht="112.5">
      <c r="A74" s="1" t="s">
        <v>231</v>
      </c>
      <c r="E74" s="27" t="s">
        <v>3132</v>
      </c>
    </row>
    <row r="75">
      <c r="A75" s="1" t="s">
        <v>221</v>
      </c>
      <c r="B75" s="1">
        <v>17</v>
      </c>
      <c r="C75" s="26" t="s">
        <v>5650</v>
      </c>
      <c r="D75" t="s">
        <v>252</v>
      </c>
      <c r="E75" s="27" t="s">
        <v>5651</v>
      </c>
      <c r="F75" s="28" t="s">
        <v>271</v>
      </c>
      <c r="G75" s="29">
        <v>22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5651</v>
      </c>
    </row>
    <row r="77" ht="26">
      <c r="A77" s="1" t="s">
        <v>229</v>
      </c>
      <c r="E77" s="32" t="s">
        <v>5652</v>
      </c>
    </row>
    <row r="78" ht="112.5">
      <c r="A78" s="1" t="s">
        <v>231</v>
      </c>
      <c r="E78" s="27" t="s">
        <v>5653</v>
      </c>
    </row>
    <row r="79">
      <c r="A79" s="1" t="s">
        <v>221</v>
      </c>
      <c r="B79" s="1">
        <v>18</v>
      </c>
      <c r="C79" s="26" t="s">
        <v>5654</v>
      </c>
      <c r="D79" t="s">
        <v>252</v>
      </c>
      <c r="E79" s="27" t="s">
        <v>5655</v>
      </c>
      <c r="F79" s="28" t="s">
        <v>271</v>
      </c>
      <c r="G79" s="29">
        <v>7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226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5655</v>
      </c>
    </row>
    <row r="81" ht="26">
      <c r="A81" s="1" t="s">
        <v>229</v>
      </c>
      <c r="E81" s="32" t="s">
        <v>3122</v>
      </c>
    </row>
    <row r="82" ht="62.5">
      <c r="A82" s="1" t="s">
        <v>231</v>
      </c>
      <c r="E82" s="27" t="s">
        <v>5656</v>
      </c>
    </row>
    <row r="83">
      <c r="A83" s="1" t="s">
        <v>221</v>
      </c>
      <c r="B83" s="1">
        <v>19</v>
      </c>
      <c r="C83" s="26" t="s">
        <v>5657</v>
      </c>
      <c r="D83" t="s">
        <v>252</v>
      </c>
      <c r="E83" s="27" t="s">
        <v>5658</v>
      </c>
      <c r="F83" s="28" t="s">
        <v>271</v>
      </c>
      <c r="G83" s="29">
        <v>44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5658</v>
      </c>
    </row>
    <row r="85" ht="26">
      <c r="A85" s="1" t="s">
        <v>229</v>
      </c>
      <c r="E85" s="32" t="s">
        <v>5659</v>
      </c>
    </row>
    <row r="86" ht="50">
      <c r="A86" s="1" t="s">
        <v>231</v>
      </c>
      <c r="E86" s="27" t="s">
        <v>5660</v>
      </c>
    </row>
    <row r="87">
      <c r="A87" s="1" t="s">
        <v>221</v>
      </c>
      <c r="B87" s="1">
        <v>20</v>
      </c>
      <c r="C87" s="26" t="s">
        <v>5661</v>
      </c>
      <c r="D87" t="s">
        <v>252</v>
      </c>
      <c r="E87" s="27" t="s">
        <v>5662</v>
      </c>
      <c r="F87" s="28" t="s">
        <v>271</v>
      </c>
      <c r="G87" s="29">
        <v>14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5662</v>
      </c>
    </row>
    <row r="89" ht="26">
      <c r="A89" s="1" t="s">
        <v>229</v>
      </c>
      <c r="E89" s="32" t="s">
        <v>2561</v>
      </c>
    </row>
    <row r="90" ht="125">
      <c r="A90" s="1" t="s">
        <v>231</v>
      </c>
      <c r="E90" s="27" t="s">
        <v>3135</v>
      </c>
    </row>
    <row r="91" ht="25">
      <c r="A91" s="1" t="s">
        <v>221</v>
      </c>
      <c r="B91" s="1">
        <v>21</v>
      </c>
      <c r="C91" s="26" t="s">
        <v>5663</v>
      </c>
      <c r="D91" t="s">
        <v>252</v>
      </c>
      <c r="E91" s="27" t="s">
        <v>5664</v>
      </c>
      <c r="F91" s="28" t="s">
        <v>2570</v>
      </c>
      <c r="G91" s="29">
        <v>70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 ht="25">
      <c r="A92" s="1" t="s">
        <v>227</v>
      </c>
      <c r="E92" s="27" t="s">
        <v>5664</v>
      </c>
    </row>
    <row r="93" ht="26">
      <c r="A93" s="1" t="s">
        <v>229</v>
      </c>
      <c r="E93" s="32" t="s">
        <v>2520</v>
      </c>
    </row>
    <row r="94" ht="125">
      <c r="A94" s="1" t="s">
        <v>231</v>
      </c>
      <c r="E94" s="27" t="s">
        <v>2572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COUNTIFS(L8:L51,"=0",A8:A51,"P")+COUNTIFS(L8:L51,"",A8:A51,"P")+SUM(Q8:Q51)</f>
        <v>0</v>
      </c>
    </row>
    <row r="8" ht="13">
      <c r="A8" s="1" t="s">
        <v>216</v>
      </c>
      <c r="C8" s="22" t="s">
        <v>5665</v>
      </c>
      <c r="E8" s="23" t="s">
        <v>161</v>
      </c>
      <c r="L8" s="24">
        <f>L9+L18</f>
        <v>0</v>
      </c>
      <c r="M8" s="24">
        <f>M9+M18</f>
        <v>0</v>
      </c>
      <c r="N8" s="25"/>
    </row>
    <row r="9" ht="13">
      <c r="A9" s="1" t="s">
        <v>218</v>
      </c>
      <c r="C9" s="22" t="s">
        <v>219</v>
      </c>
      <c r="E9" s="23" t="s">
        <v>2853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233</v>
      </c>
      <c r="D10" t="s">
        <v>234</v>
      </c>
      <c r="E10" s="27" t="s">
        <v>235</v>
      </c>
      <c r="F10" s="28" t="s">
        <v>225</v>
      </c>
      <c r="G10" s="29">
        <v>1.0800000000000001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5666</v>
      </c>
    </row>
    <row r="13" ht="87.5">
      <c r="A13" s="1" t="s">
        <v>231</v>
      </c>
      <c r="E13" s="27" t="s">
        <v>232</v>
      </c>
    </row>
    <row r="14" ht="25">
      <c r="A14" s="1" t="s">
        <v>221</v>
      </c>
      <c r="B14" s="1">
        <v>2</v>
      </c>
      <c r="C14" s="26" t="s">
        <v>2512</v>
      </c>
      <c r="D14" t="s">
        <v>2513</v>
      </c>
      <c r="E14" s="27" t="s">
        <v>2514</v>
      </c>
      <c r="F14" s="28" t="s">
        <v>225</v>
      </c>
      <c r="G14" s="29">
        <v>0.12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5667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2852</v>
      </c>
      <c r="E18" s="23" t="s">
        <v>2853</v>
      </c>
      <c r="L18" s="24">
        <f>SUMIFS(L19:L50,A19:A50,"P")</f>
        <v>0</v>
      </c>
      <c r="M18" s="24">
        <f>SUMIFS(M19:M50,A19:A50,"P")</f>
        <v>0</v>
      </c>
      <c r="N18" s="25"/>
    </row>
    <row r="19">
      <c r="A19" s="1" t="s">
        <v>221</v>
      </c>
      <c r="B19" s="1">
        <v>3</v>
      </c>
      <c r="C19" s="26" t="s">
        <v>5618</v>
      </c>
      <c r="D19" t="s">
        <v>252</v>
      </c>
      <c r="E19" s="27" t="s">
        <v>5619</v>
      </c>
      <c r="F19" s="28" t="s">
        <v>903</v>
      </c>
      <c r="G19" s="29">
        <v>11.880000000000001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226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5619</v>
      </c>
    </row>
    <row r="21" ht="26">
      <c r="A21" s="1" t="s">
        <v>229</v>
      </c>
      <c r="E21" s="32" t="s">
        <v>5668</v>
      </c>
    </row>
    <row r="22" ht="75">
      <c r="A22" s="1" t="s">
        <v>231</v>
      </c>
      <c r="E22" s="27" t="s">
        <v>5614</v>
      </c>
    </row>
    <row r="23">
      <c r="A23" s="1" t="s">
        <v>221</v>
      </c>
      <c r="B23" s="1">
        <v>4</v>
      </c>
      <c r="C23" s="26" t="s">
        <v>5621</v>
      </c>
      <c r="D23" t="s">
        <v>252</v>
      </c>
      <c r="E23" s="27" t="s">
        <v>5622</v>
      </c>
      <c r="F23" s="28" t="s">
        <v>903</v>
      </c>
      <c r="G23" s="29">
        <v>0.115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226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5622</v>
      </c>
    </row>
    <row r="25" ht="26">
      <c r="A25" s="1" t="s">
        <v>229</v>
      </c>
      <c r="E25" s="32" t="s">
        <v>5669</v>
      </c>
    </row>
    <row r="26" ht="75">
      <c r="A26" s="1" t="s">
        <v>231</v>
      </c>
      <c r="E26" s="27" t="s">
        <v>5614</v>
      </c>
    </row>
    <row r="27">
      <c r="A27" s="1" t="s">
        <v>221</v>
      </c>
      <c r="B27" s="1">
        <v>5</v>
      </c>
      <c r="C27" s="26" t="s">
        <v>5626</v>
      </c>
      <c r="D27" t="s">
        <v>252</v>
      </c>
      <c r="E27" s="27" t="s">
        <v>5627</v>
      </c>
      <c r="F27" s="28" t="s">
        <v>903</v>
      </c>
      <c r="G27" s="29">
        <v>0.625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226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5627</v>
      </c>
    </row>
    <row r="29" ht="26">
      <c r="A29" s="1" t="s">
        <v>229</v>
      </c>
      <c r="E29" s="32" t="s">
        <v>5670</v>
      </c>
    </row>
    <row r="30" ht="75">
      <c r="A30" s="1" t="s">
        <v>231</v>
      </c>
      <c r="E30" s="27" t="s">
        <v>5614</v>
      </c>
    </row>
    <row r="31">
      <c r="A31" s="1" t="s">
        <v>221</v>
      </c>
      <c r="B31" s="1">
        <v>6</v>
      </c>
      <c r="C31" s="26" t="s">
        <v>5641</v>
      </c>
      <c r="D31" t="s">
        <v>252</v>
      </c>
      <c r="E31" s="27" t="s">
        <v>5642</v>
      </c>
      <c r="F31" s="28" t="s">
        <v>903</v>
      </c>
      <c r="G31" s="29">
        <v>0.031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5643</v>
      </c>
    </row>
    <row r="33" ht="26">
      <c r="A33" s="1" t="s">
        <v>229</v>
      </c>
      <c r="E33" s="32" t="s">
        <v>5671</v>
      </c>
    </row>
    <row r="34" ht="75">
      <c r="A34" s="1" t="s">
        <v>231</v>
      </c>
      <c r="E34" s="27" t="s">
        <v>5645</v>
      </c>
    </row>
    <row r="35">
      <c r="A35" s="1" t="s">
        <v>221</v>
      </c>
      <c r="B35" s="1">
        <v>7</v>
      </c>
      <c r="C35" s="26" t="s">
        <v>3129</v>
      </c>
      <c r="D35" t="s">
        <v>252</v>
      </c>
      <c r="E35" s="27" t="s">
        <v>3130</v>
      </c>
      <c r="F35" s="28" t="s">
        <v>271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3130</v>
      </c>
    </row>
    <row r="37" ht="26">
      <c r="A37" s="1" t="s">
        <v>229</v>
      </c>
      <c r="E37" s="32" t="s">
        <v>740</v>
      </c>
    </row>
    <row r="38" ht="112.5">
      <c r="A38" s="1" t="s">
        <v>231</v>
      </c>
      <c r="E38" s="27" t="s">
        <v>3132</v>
      </c>
    </row>
    <row r="39">
      <c r="A39" s="1" t="s">
        <v>221</v>
      </c>
      <c r="B39" s="1">
        <v>8</v>
      </c>
      <c r="C39" s="26" t="s">
        <v>5672</v>
      </c>
      <c r="D39" t="s">
        <v>252</v>
      </c>
      <c r="E39" s="27" t="s">
        <v>5673</v>
      </c>
      <c r="F39" s="28" t="s">
        <v>271</v>
      </c>
      <c r="G39" s="29">
        <v>12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5673</v>
      </c>
    </row>
    <row r="41" ht="26">
      <c r="A41" s="1" t="s">
        <v>229</v>
      </c>
      <c r="E41" s="32" t="s">
        <v>788</v>
      </c>
    </row>
    <row r="42" ht="50">
      <c r="A42" s="1" t="s">
        <v>231</v>
      </c>
      <c r="E42" s="27" t="s">
        <v>5660</v>
      </c>
    </row>
    <row r="43">
      <c r="A43" s="1" t="s">
        <v>221</v>
      </c>
      <c r="B43" s="1">
        <v>9</v>
      </c>
      <c r="C43" s="26" t="s">
        <v>5661</v>
      </c>
      <c r="D43" t="s">
        <v>252</v>
      </c>
      <c r="E43" s="27" t="s">
        <v>5662</v>
      </c>
      <c r="F43" s="28" t="s">
        <v>271</v>
      </c>
      <c r="G43" s="29">
        <v>6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5662</v>
      </c>
    </row>
    <row r="45" ht="26">
      <c r="A45" s="1" t="s">
        <v>229</v>
      </c>
      <c r="E45" s="32" t="s">
        <v>744</v>
      </c>
    </row>
    <row r="46" ht="125">
      <c r="A46" s="1" t="s">
        <v>231</v>
      </c>
      <c r="E46" s="27" t="s">
        <v>3135</v>
      </c>
    </row>
    <row r="47" ht="25">
      <c r="A47" s="1" t="s">
        <v>221</v>
      </c>
      <c r="B47" s="1">
        <v>10</v>
      </c>
      <c r="C47" s="26" t="s">
        <v>5663</v>
      </c>
      <c r="D47" t="s">
        <v>252</v>
      </c>
      <c r="E47" s="27" t="s">
        <v>5664</v>
      </c>
      <c r="F47" s="28" t="s">
        <v>2570</v>
      </c>
      <c r="G47" s="29">
        <v>3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227</v>
      </c>
      <c r="E48" s="27" t="s">
        <v>5664</v>
      </c>
    </row>
    <row r="49" ht="26">
      <c r="A49" s="1" t="s">
        <v>229</v>
      </c>
      <c r="E49" s="32" t="s">
        <v>372</v>
      </c>
    </row>
    <row r="50" ht="125">
      <c r="A50" s="1" t="s">
        <v>231</v>
      </c>
      <c r="E50" s="27" t="s">
        <v>2572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148</v>
      </c>
      <c r="M3" s="20">
        <f>Rekapitulace!C78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148</v>
      </c>
      <c r="D4" s="1"/>
      <c r="E4" s="17" t="s">
        <v>149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COUNTIFS(L8:L88,"=0",A8:A88,"P")+COUNTIFS(L8:L88,"",A8:A88,"P")+SUM(Q8:Q88)</f>
        <v>0</v>
      </c>
    </row>
    <row r="8" ht="13">
      <c r="A8" s="1" t="s">
        <v>216</v>
      </c>
      <c r="C8" s="22" t="s">
        <v>5674</v>
      </c>
      <c r="E8" s="23" t="s">
        <v>163</v>
      </c>
      <c r="L8" s="24">
        <f>L9+L38+L51</f>
        <v>0</v>
      </c>
      <c r="M8" s="24">
        <f>M9+M38+M51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SUMIFS(L10:L37,A10:A37,"P")</f>
        <v>0</v>
      </c>
      <c r="M9" s="24">
        <f>SUMIFS(M10:M37,A10:A37,"P")</f>
        <v>0</v>
      </c>
      <c r="N9" s="25"/>
    </row>
    <row r="10">
      <c r="A10" s="1" t="s">
        <v>221</v>
      </c>
      <c r="B10" s="1">
        <v>1</v>
      </c>
      <c r="C10" s="26" t="s">
        <v>5675</v>
      </c>
      <c r="D10" t="s">
        <v>252</v>
      </c>
      <c r="E10" s="27" t="s">
        <v>5676</v>
      </c>
      <c r="F10" s="28" t="s">
        <v>5530</v>
      </c>
      <c r="G10" s="29">
        <v>4.29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4500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5677</v>
      </c>
    </row>
    <row r="13">
      <c r="A13" s="1" t="s">
        <v>231</v>
      </c>
      <c r="E13" s="27" t="s">
        <v>252</v>
      </c>
    </row>
    <row r="14">
      <c r="A14" s="1" t="s">
        <v>221</v>
      </c>
      <c r="B14" s="1">
        <v>2</v>
      </c>
      <c r="C14" s="26" t="s">
        <v>5678</v>
      </c>
      <c r="D14" t="s">
        <v>252</v>
      </c>
      <c r="E14" s="27" t="s">
        <v>5679</v>
      </c>
      <c r="F14" s="28" t="s">
        <v>4533</v>
      </c>
      <c r="G14" s="29">
        <v>38.609999999999999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4500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5680</v>
      </c>
    </row>
    <row r="17">
      <c r="A17" s="1" t="s">
        <v>231</v>
      </c>
      <c r="E17" s="27" t="s">
        <v>252</v>
      </c>
    </row>
    <row r="18" ht="25">
      <c r="A18" s="1" t="s">
        <v>221</v>
      </c>
      <c r="B18" s="1">
        <v>3</v>
      </c>
      <c r="C18" s="26" t="s">
        <v>4506</v>
      </c>
      <c r="D18" t="s">
        <v>252</v>
      </c>
      <c r="E18" s="27" t="s">
        <v>4507</v>
      </c>
      <c r="F18" s="28" t="s">
        <v>4508</v>
      </c>
      <c r="G18" s="29">
        <v>200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4500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5681</v>
      </c>
    </row>
    <row r="21">
      <c r="A21" s="1" t="s">
        <v>231</v>
      </c>
      <c r="E21" s="27" t="s">
        <v>252</v>
      </c>
    </row>
    <row r="22" ht="25">
      <c r="A22" s="1" t="s">
        <v>221</v>
      </c>
      <c r="B22" s="1">
        <v>4</v>
      </c>
      <c r="C22" s="26" t="s">
        <v>5682</v>
      </c>
      <c r="D22" t="s">
        <v>252</v>
      </c>
      <c r="E22" s="27" t="s">
        <v>5683</v>
      </c>
      <c r="F22" s="28" t="s">
        <v>4512</v>
      </c>
      <c r="G22" s="29">
        <v>82.980000000000004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4500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252</v>
      </c>
    </row>
    <row r="24" ht="39">
      <c r="A24" s="1" t="s">
        <v>229</v>
      </c>
      <c r="E24" s="32" t="s">
        <v>5684</v>
      </c>
    </row>
    <row r="25">
      <c r="A25" s="1" t="s">
        <v>231</v>
      </c>
      <c r="E25" s="27" t="s">
        <v>252</v>
      </c>
    </row>
    <row r="26" ht="25">
      <c r="A26" s="1" t="s">
        <v>221</v>
      </c>
      <c r="B26" s="1">
        <v>5</v>
      </c>
      <c r="C26" s="26" t="s">
        <v>5685</v>
      </c>
      <c r="D26" t="s">
        <v>252</v>
      </c>
      <c r="E26" s="27" t="s">
        <v>5686</v>
      </c>
      <c r="F26" s="28" t="s">
        <v>4508</v>
      </c>
      <c r="G26" s="29">
        <v>143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4500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252</v>
      </c>
    </row>
    <row r="28" ht="39">
      <c r="A28" s="1" t="s">
        <v>229</v>
      </c>
      <c r="E28" s="32" t="s">
        <v>5687</v>
      </c>
    </row>
    <row r="29">
      <c r="A29" s="1" t="s">
        <v>231</v>
      </c>
      <c r="E29" s="27" t="s">
        <v>252</v>
      </c>
    </row>
    <row r="30" ht="25">
      <c r="A30" s="1" t="s">
        <v>221</v>
      </c>
      <c r="B30" s="1">
        <v>6</v>
      </c>
      <c r="C30" s="26" t="s">
        <v>5688</v>
      </c>
      <c r="D30" t="s">
        <v>252</v>
      </c>
      <c r="E30" s="27" t="s">
        <v>5689</v>
      </c>
      <c r="F30" s="28" t="s">
        <v>4508</v>
      </c>
      <c r="G30" s="29">
        <v>143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4500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252</v>
      </c>
    </row>
    <row r="32" ht="39">
      <c r="A32" s="1" t="s">
        <v>229</v>
      </c>
      <c r="E32" s="32" t="s">
        <v>5687</v>
      </c>
    </row>
    <row r="33">
      <c r="A33" s="1" t="s">
        <v>231</v>
      </c>
      <c r="E33" s="27" t="s">
        <v>252</v>
      </c>
    </row>
    <row r="34">
      <c r="A34" s="1" t="s">
        <v>221</v>
      </c>
      <c r="B34" s="1">
        <v>7</v>
      </c>
      <c r="C34" s="26" t="s">
        <v>5690</v>
      </c>
      <c r="D34" t="s">
        <v>252</v>
      </c>
      <c r="E34" s="27" t="s">
        <v>5691</v>
      </c>
      <c r="F34" s="28" t="s">
        <v>4533</v>
      </c>
      <c r="G34" s="29">
        <v>139.07400000000001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4500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252</v>
      </c>
    </row>
    <row r="36" ht="39">
      <c r="A36" s="1" t="s">
        <v>229</v>
      </c>
      <c r="E36" s="32" t="s">
        <v>5692</v>
      </c>
    </row>
    <row r="37">
      <c r="A37" s="1" t="s">
        <v>231</v>
      </c>
      <c r="E37" s="27" t="s">
        <v>252</v>
      </c>
    </row>
    <row r="38" ht="13">
      <c r="A38" s="1" t="s">
        <v>218</v>
      </c>
      <c r="C38" s="22" t="s">
        <v>2852</v>
      </c>
      <c r="E38" s="23" t="s">
        <v>4773</v>
      </c>
      <c r="L38" s="24">
        <f>SUMIFS(L39:L50,A39:A50,"P")</f>
        <v>0</v>
      </c>
      <c r="M38" s="24">
        <f>SUMIFS(M39:M50,A39:A50,"P")</f>
        <v>0</v>
      </c>
      <c r="N38" s="25"/>
    </row>
    <row r="39" ht="25">
      <c r="A39" s="1" t="s">
        <v>221</v>
      </c>
      <c r="B39" s="1">
        <v>8</v>
      </c>
      <c r="C39" s="26" t="s">
        <v>5693</v>
      </c>
      <c r="D39" t="s">
        <v>252</v>
      </c>
      <c r="E39" s="27" t="s">
        <v>5694</v>
      </c>
      <c r="F39" s="28" t="s">
        <v>4512</v>
      </c>
      <c r="G39" s="29">
        <v>908.65599999999995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4500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38">
      <c r="A41" s="1" t="s">
        <v>229</v>
      </c>
      <c r="E41" s="32" t="s">
        <v>5695</v>
      </c>
    </row>
    <row r="42">
      <c r="A42" s="1" t="s">
        <v>231</v>
      </c>
      <c r="E42" s="27" t="s">
        <v>252</v>
      </c>
    </row>
    <row r="43">
      <c r="A43" s="1" t="s">
        <v>221</v>
      </c>
      <c r="B43" s="1">
        <v>9</v>
      </c>
      <c r="C43" s="26" t="s">
        <v>5696</v>
      </c>
      <c r="D43" t="s">
        <v>252</v>
      </c>
      <c r="E43" s="27" t="s">
        <v>5697</v>
      </c>
      <c r="F43" s="28" t="s">
        <v>4691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226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4874</v>
      </c>
    </row>
    <row r="46">
      <c r="A46" s="1" t="s">
        <v>231</v>
      </c>
      <c r="E46" s="27" t="s">
        <v>5698</v>
      </c>
    </row>
    <row r="47">
      <c r="A47" s="1" t="s">
        <v>221</v>
      </c>
      <c r="B47" s="1">
        <v>10</v>
      </c>
      <c r="C47" s="26" t="s">
        <v>5699</v>
      </c>
      <c r="D47" t="s">
        <v>252</v>
      </c>
      <c r="E47" s="27" t="s">
        <v>5700</v>
      </c>
      <c r="F47" s="28" t="s">
        <v>4598</v>
      </c>
      <c r="G47" s="29">
        <v>47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226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">
      <c r="A49" s="1" t="s">
        <v>229</v>
      </c>
      <c r="E49" s="32" t="s">
        <v>5701</v>
      </c>
    </row>
    <row r="50">
      <c r="A50" s="1" t="s">
        <v>231</v>
      </c>
      <c r="E50" s="27" t="s">
        <v>5702</v>
      </c>
    </row>
    <row r="51" ht="13">
      <c r="A51" s="1" t="s">
        <v>218</v>
      </c>
      <c r="C51" s="22" t="s">
        <v>4819</v>
      </c>
      <c r="E51" s="23" t="s">
        <v>4820</v>
      </c>
      <c r="L51" s="24">
        <f>SUMIFS(L52:L87,A52:A87,"P")</f>
        <v>0</v>
      </c>
      <c r="M51" s="24">
        <f>SUMIFS(M52:M87,A52:A87,"P")</f>
        <v>0</v>
      </c>
      <c r="N51" s="25"/>
    </row>
    <row r="52">
      <c r="A52" s="1" t="s">
        <v>221</v>
      </c>
      <c r="B52" s="1">
        <v>11</v>
      </c>
      <c r="C52" s="26" t="s">
        <v>5703</v>
      </c>
      <c r="D52" t="s">
        <v>252</v>
      </c>
      <c r="E52" s="27" t="s">
        <v>5704</v>
      </c>
      <c r="F52" s="28" t="s">
        <v>4533</v>
      </c>
      <c r="G52" s="29">
        <v>709.36300000000006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4500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252</v>
      </c>
    </row>
    <row r="54" ht="39">
      <c r="A54" s="1" t="s">
        <v>229</v>
      </c>
      <c r="E54" s="32" t="s">
        <v>5705</v>
      </c>
    </row>
    <row r="55">
      <c r="A55" s="1" t="s">
        <v>231</v>
      </c>
      <c r="E55" s="27" t="s">
        <v>252</v>
      </c>
    </row>
    <row r="56" ht="37.5">
      <c r="A56" s="1" t="s">
        <v>221</v>
      </c>
      <c r="B56" s="1">
        <v>12</v>
      </c>
      <c r="C56" s="26" t="s">
        <v>3767</v>
      </c>
      <c r="D56" t="s">
        <v>3768</v>
      </c>
      <c r="E56" s="27" t="s">
        <v>3769</v>
      </c>
      <c r="F56" s="28" t="s">
        <v>225</v>
      </c>
      <c r="G56" s="29">
        <v>106.40000000000001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226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228</v>
      </c>
    </row>
    <row r="58" ht="52">
      <c r="A58" s="1" t="s">
        <v>229</v>
      </c>
      <c r="E58" s="32" t="s">
        <v>5706</v>
      </c>
    </row>
    <row r="59" ht="87.5">
      <c r="A59" s="1" t="s">
        <v>231</v>
      </c>
      <c r="E59" s="27" t="s">
        <v>232</v>
      </c>
    </row>
    <row r="60" ht="37.5">
      <c r="A60" s="1" t="s">
        <v>221</v>
      </c>
      <c r="B60" s="1">
        <v>13</v>
      </c>
      <c r="C60" s="26" t="s">
        <v>233</v>
      </c>
      <c r="D60" t="s">
        <v>234</v>
      </c>
      <c r="E60" s="27" t="s">
        <v>235</v>
      </c>
      <c r="F60" s="28" t="s">
        <v>225</v>
      </c>
      <c r="G60" s="29">
        <v>590.79999999999995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226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228</v>
      </c>
    </row>
    <row r="62" ht="52">
      <c r="A62" s="1" t="s">
        <v>229</v>
      </c>
      <c r="E62" s="32" t="s">
        <v>5707</v>
      </c>
    </row>
    <row r="63" ht="87.5">
      <c r="A63" s="1" t="s">
        <v>231</v>
      </c>
      <c r="E63" s="27" t="s">
        <v>232</v>
      </c>
    </row>
    <row r="64" ht="25">
      <c r="A64" s="1" t="s">
        <v>221</v>
      </c>
      <c r="B64" s="1">
        <v>14</v>
      </c>
      <c r="C64" s="26" t="s">
        <v>966</v>
      </c>
      <c r="D64" t="s">
        <v>967</v>
      </c>
      <c r="E64" s="27" t="s">
        <v>968</v>
      </c>
      <c r="F64" s="28" t="s">
        <v>225</v>
      </c>
      <c r="G64" s="29">
        <v>0.5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226</v>
      </c>
      <c r="O64" s="31">
        <f>M64*AA64</f>
        <v>0</v>
      </c>
      <c r="P64" s="1">
        <v>3</v>
      </c>
      <c r="AA64" s="1">
        <f>IF(P64=1,$O$3,IF(P64=2,$O$4,$O$5))</f>
        <v>0</v>
      </c>
    </row>
    <row r="65">
      <c r="A65" s="1" t="s">
        <v>227</v>
      </c>
      <c r="E65" s="27" t="s">
        <v>228</v>
      </c>
    </row>
    <row r="66" ht="39">
      <c r="A66" s="1" t="s">
        <v>229</v>
      </c>
      <c r="E66" s="32" t="s">
        <v>5708</v>
      </c>
    </row>
    <row r="67" ht="87.5">
      <c r="A67" s="1" t="s">
        <v>231</v>
      </c>
      <c r="E67" s="27" t="s">
        <v>232</v>
      </c>
    </row>
    <row r="68" ht="37.5">
      <c r="A68" s="1" t="s">
        <v>221</v>
      </c>
      <c r="B68" s="1">
        <v>15</v>
      </c>
      <c r="C68" s="26" t="s">
        <v>2038</v>
      </c>
      <c r="D68" t="s">
        <v>2039</v>
      </c>
      <c r="E68" s="27" t="s">
        <v>2040</v>
      </c>
      <c r="F68" s="28" t="s">
        <v>225</v>
      </c>
      <c r="G68" s="29">
        <v>3.2000000000000002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226</v>
      </c>
      <c r="O68" s="31">
        <f>M68*AA68</f>
        <v>0</v>
      </c>
      <c r="P68" s="1">
        <v>3</v>
      </c>
      <c r="AA68" s="1">
        <f>IF(P68=1,$O$3,IF(P68=2,$O$4,$O$5))</f>
        <v>0</v>
      </c>
    </row>
    <row r="69">
      <c r="A69" s="1" t="s">
        <v>227</v>
      </c>
      <c r="E69" s="27" t="s">
        <v>228</v>
      </c>
    </row>
    <row r="70" ht="39">
      <c r="A70" s="1" t="s">
        <v>229</v>
      </c>
      <c r="E70" s="32" t="s">
        <v>5709</v>
      </c>
    </row>
    <row r="71" ht="87.5">
      <c r="A71" s="1" t="s">
        <v>231</v>
      </c>
      <c r="E71" s="27" t="s">
        <v>232</v>
      </c>
    </row>
    <row r="72" ht="37.5">
      <c r="A72" s="1" t="s">
        <v>221</v>
      </c>
      <c r="B72" s="1">
        <v>16</v>
      </c>
      <c r="C72" s="26" t="s">
        <v>5132</v>
      </c>
      <c r="D72" t="s">
        <v>5133</v>
      </c>
      <c r="E72" s="27" t="s">
        <v>5134</v>
      </c>
      <c r="F72" s="28" t="s">
        <v>225</v>
      </c>
      <c r="G72" s="29">
        <v>3.6000000000000001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226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228</v>
      </c>
    </row>
    <row r="74" ht="52">
      <c r="A74" s="1" t="s">
        <v>229</v>
      </c>
      <c r="E74" s="32" t="s">
        <v>5710</v>
      </c>
    </row>
    <row r="75" ht="87.5">
      <c r="A75" s="1" t="s">
        <v>231</v>
      </c>
      <c r="E75" s="27" t="s">
        <v>232</v>
      </c>
    </row>
    <row r="76" ht="37.5">
      <c r="A76" s="1" t="s">
        <v>221</v>
      </c>
      <c r="B76" s="1">
        <v>17</v>
      </c>
      <c r="C76" s="26" t="s">
        <v>2498</v>
      </c>
      <c r="D76" t="s">
        <v>2499</v>
      </c>
      <c r="E76" s="27" t="s">
        <v>2500</v>
      </c>
      <c r="F76" s="28" t="s">
        <v>225</v>
      </c>
      <c r="G76" s="29">
        <v>5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226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228</v>
      </c>
    </row>
    <row r="78" ht="52">
      <c r="A78" s="1" t="s">
        <v>229</v>
      </c>
      <c r="E78" s="32" t="s">
        <v>5711</v>
      </c>
    </row>
    <row r="79" ht="87.5">
      <c r="A79" s="1" t="s">
        <v>231</v>
      </c>
      <c r="E79" s="27" t="s">
        <v>232</v>
      </c>
    </row>
    <row r="80" ht="37.5">
      <c r="A80" s="1" t="s">
        <v>221</v>
      </c>
      <c r="B80" s="1">
        <v>18</v>
      </c>
      <c r="C80" s="26" t="s">
        <v>5712</v>
      </c>
      <c r="D80" t="s">
        <v>5713</v>
      </c>
      <c r="E80" s="27" t="s">
        <v>5714</v>
      </c>
      <c r="F80" s="28" t="s">
        <v>225</v>
      </c>
      <c r="G80" s="29">
        <v>0.61099999999999999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226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228</v>
      </c>
    </row>
    <row r="82" ht="52">
      <c r="A82" s="1" t="s">
        <v>229</v>
      </c>
      <c r="E82" s="32" t="s">
        <v>5715</v>
      </c>
    </row>
    <row r="83" ht="87.5">
      <c r="A83" s="1" t="s">
        <v>231</v>
      </c>
      <c r="E83" s="27" t="s">
        <v>232</v>
      </c>
    </row>
    <row r="84">
      <c r="A84" s="1" t="s">
        <v>221</v>
      </c>
      <c r="B84" s="1">
        <v>19</v>
      </c>
      <c r="C84" s="26" t="s">
        <v>5716</v>
      </c>
      <c r="D84" t="s">
        <v>252</v>
      </c>
      <c r="E84" s="27" t="s">
        <v>5717</v>
      </c>
      <c r="F84" s="28" t="s">
        <v>4533</v>
      </c>
      <c r="G84" s="29">
        <v>0.61099999999999999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226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252</v>
      </c>
    </row>
    <row r="86" ht="39">
      <c r="A86" s="1" t="s">
        <v>229</v>
      </c>
      <c r="E86" s="32" t="s">
        <v>5718</v>
      </c>
    </row>
    <row r="87">
      <c r="A87" s="1" t="s">
        <v>231</v>
      </c>
      <c r="E87" s="27" t="s">
        <v>252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164</v>
      </c>
      <c r="M3" s="20">
        <f>Rekapitulace!C86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164</v>
      </c>
      <c r="D4" s="1"/>
      <c r="E4" s="17" t="s">
        <v>165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COUNTIFS(L8:L255,"=0",A8:A255,"P")+COUNTIFS(L8:L255,"",A8:A255,"P")+SUM(Q8:Q255)</f>
        <v>0</v>
      </c>
    </row>
    <row r="8" ht="13">
      <c r="A8" s="1" t="s">
        <v>216</v>
      </c>
      <c r="C8" s="22" t="s">
        <v>5719</v>
      </c>
      <c r="E8" s="23" t="s">
        <v>167</v>
      </c>
      <c r="L8" s="24">
        <f>L9+L18+L39+L44+L49+L250</f>
        <v>0</v>
      </c>
      <c r="M8" s="24">
        <f>M9+M18+M39+M44+M49+M250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SUMIFS(L10:L17,A10:A17,"P")</f>
        <v>0</v>
      </c>
      <c r="M9" s="24">
        <f>SUMIFS(M10:M17,A10:A17,"P")</f>
        <v>0</v>
      </c>
      <c r="N9" s="25"/>
    </row>
    <row r="10" ht="37.5">
      <c r="A10" s="1" t="s">
        <v>221</v>
      </c>
      <c r="B10" s="1">
        <v>1</v>
      </c>
      <c r="C10" s="26" t="s">
        <v>1336</v>
      </c>
      <c r="D10" t="s">
        <v>1337</v>
      </c>
      <c r="E10" s="27" t="s">
        <v>1338</v>
      </c>
      <c r="F10" s="28" t="s">
        <v>225</v>
      </c>
      <c r="G10" s="29">
        <v>755.83199999999999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39">
      <c r="A12" s="1" t="s">
        <v>229</v>
      </c>
      <c r="E12" s="32" t="s">
        <v>5720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237</v>
      </c>
      <c r="D14" t="s">
        <v>238</v>
      </c>
      <c r="E14" s="27" t="s">
        <v>239</v>
      </c>
      <c r="F14" s="28" t="s">
        <v>225</v>
      </c>
      <c r="G14" s="29">
        <v>6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5721</v>
      </c>
    </row>
    <row r="17" ht="87.5">
      <c r="A17" s="1" t="s">
        <v>231</v>
      </c>
      <c r="E17" s="27" t="s">
        <v>232</v>
      </c>
    </row>
    <row r="18" ht="13">
      <c r="A18" s="1" t="s">
        <v>218</v>
      </c>
      <c r="C18" s="22" t="s">
        <v>249</v>
      </c>
      <c r="E18" s="23" t="s">
        <v>250</v>
      </c>
      <c r="L18" s="24">
        <f>SUMIFS(L19:L38,A19:A38,"P")</f>
        <v>0</v>
      </c>
      <c r="M18" s="24">
        <f>SUMIFS(M19:M38,A19:A38,"P")</f>
        <v>0</v>
      </c>
      <c r="N18" s="25"/>
    </row>
    <row r="19">
      <c r="A19" s="1" t="s">
        <v>221</v>
      </c>
      <c r="B19" s="1">
        <v>3</v>
      </c>
      <c r="C19" s="26" t="s">
        <v>1166</v>
      </c>
      <c r="D19" t="s">
        <v>252</v>
      </c>
      <c r="E19" s="27" t="s">
        <v>1167</v>
      </c>
      <c r="F19" s="28" t="s">
        <v>254</v>
      </c>
      <c r="G19" s="29">
        <v>343.56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78">
      <c r="A21" s="1" t="s">
        <v>229</v>
      </c>
      <c r="E21" s="32" t="s">
        <v>5722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3404</v>
      </c>
      <c r="D23" t="s">
        <v>252</v>
      </c>
      <c r="E23" s="27" t="s">
        <v>3405</v>
      </c>
      <c r="F23" s="28" t="s">
        <v>254</v>
      </c>
      <c r="G23" s="29">
        <v>80.799999999999997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">
      <c r="A25" s="1" t="s">
        <v>229</v>
      </c>
      <c r="E25" s="32" t="s">
        <v>5723</v>
      </c>
    </row>
    <row r="26" ht="212.5">
      <c r="A26" s="1" t="s">
        <v>231</v>
      </c>
      <c r="E26" s="27" t="s">
        <v>3407</v>
      </c>
    </row>
    <row r="27">
      <c r="A27" s="1" t="s">
        <v>221</v>
      </c>
      <c r="B27" s="1">
        <v>5</v>
      </c>
      <c r="C27" s="26" t="s">
        <v>263</v>
      </c>
      <c r="D27" t="s">
        <v>252</v>
      </c>
      <c r="E27" s="27" t="s">
        <v>264</v>
      </c>
      <c r="F27" s="28" t="s">
        <v>254</v>
      </c>
      <c r="G27" s="29">
        <v>212.28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78">
      <c r="A29" s="1" t="s">
        <v>229</v>
      </c>
      <c r="E29" s="32" t="s">
        <v>5724</v>
      </c>
    </row>
    <row r="30" ht="250">
      <c r="A30" s="1" t="s">
        <v>231</v>
      </c>
      <c r="E30" s="27" t="s">
        <v>266</v>
      </c>
    </row>
    <row r="31">
      <c r="A31" s="1" t="s">
        <v>221</v>
      </c>
      <c r="B31" s="1">
        <v>6</v>
      </c>
      <c r="C31" s="26" t="s">
        <v>5725</v>
      </c>
      <c r="D31" t="s">
        <v>252</v>
      </c>
      <c r="E31" s="27" t="s">
        <v>5726</v>
      </c>
      <c r="F31" s="28" t="s">
        <v>903</v>
      </c>
      <c r="G31" s="29">
        <v>325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26">
      <c r="A33" s="1" t="s">
        <v>229</v>
      </c>
      <c r="E33" s="32" t="s">
        <v>5727</v>
      </c>
    </row>
    <row r="34" ht="50">
      <c r="A34" s="1" t="s">
        <v>231</v>
      </c>
      <c r="E34" s="27" t="s">
        <v>5728</v>
      </c>
    </row>
    <row r="35">
      <c r="A35" s="1" t="s">
        <v>221</v>
      </c>
      <c r="B35" s="1">
        <v>7</v>
      </c>
      <c r="C35" s="26" t="s">
        <v>942</v>
      </c>
      <c r="D35" t="s">
        <v>252</v>
      </c>
      <c r="E35" s="27" t="s">
        <v>943</v>
      </c>
      <c r="F35" s="28" t="s">
        <v>903</v>
      </c>
      <c r="G35" s="29">
        <v>202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">
      <c r="A37" s="1" t="s">
        <v>229</v>
      </c>
      <c r="E37" s="32" t="s">
        <v>5729</v>
      </c>
    </row>
    <row r="38" ht="50">
      <c r="A38" s="1" t="s">
        <v>231</v>
      </c>
      <c r="E38" s="27" t="s">
        <v>945</v>
      </c>
    </row>
    <row r="39" ht="13">
      <c r="A39" s="1" t="s">
        <v>218</v>
      </c>
      <c r="C39" s="22" t="s">
        <v>975</v>
      </c>
      <c r="E39" s="23" t="s">
        <v>2952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221</v>
      </c>
      <c r="B40" s="1">
        <v>8</v>
      </c>
      <c r="C40" s="26" t="s">
        <v>1333</v>
      </c>
      <c r="D40" t="s">
        <v>252</v>
      </c>
      <c r="E40" s="27" t="s">
        <v>1334</v>
      </c>
      <c r="F40" s="28" t="s">
        <v>254</v>
      </c>
      <c r="G40" s="29">
        <v>0.14999999999999999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5730</v>
      </c>
    </row>
    <row r="42" ht="26">
      <c r="A42" s="1" t="s">
        <v>229</v>
      </c>
      <c r="E42" s="32" t="s">
        <v>5731</v>
      </c>
    </row>
    <row r="43" ht="362.5">
      <c r="A43" s="1" t="s">
        <v>231</v>
      </c>
      <c r="E43" s="27" t="s">
        <v>1335</v>
      </c>
    </row>
    <row r="44" ht="13">
      <c r="A44" s="1" t="s">
        <v>218</v>
      </c>
      <c r="C44" s="22" t="s">
        <v>2790</v>
      </c>
      <c r="E44" s="23" t="s">
        <v>2791</v>
      </c>
      <c r="L44" s="24">
        <f>SUMIFS(L45:L48,A45:A48,"P")</f>
        <v>0</v>
      </c>
      <c r="M44" s="24">
        <f>SUMIFS(M45:M48,A45:A48,"P")</f>
        <v>0</v>
      </c>
      <c r="N44" s="25"/>
    </row>
    <row r="45">
      <c r="A45" s="1" t="s">
        <v>221</v>
      </c>
      <c r="B45" s="1">
        <v>9</v>
      </c>
      <c r="C45" s="26" t="s">
        <v>5732</v>
      </c>
      <c r="D45" t="s">
        <v>252</v>
      </c>
      <c r="E45" s="27" t="s">
        <v>5733</v>
      </c>
      <c r="F45" s="28" t="s">
        <v>254</v>
      </c>
      <c r="G45" s="29">
        <v>156.84999999999999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252</v>
      </c>
    </row>
    <row r="47" ht="78">
      <c r="A47" s="1" t="s">
        <v>229</v>
      </c>
      <c r="E47" s="32" t="s">
        <v>5734</v>
      </c>
    </row>
    <row r="48" ht="75">
      <c r="A48" s="1" t="s">
        <v>231</v>
      </c>
      <c r="E48" s="27" t="s">
        <v>2851</v>
      </c>
    </row>
    <row r="49" ht="13">
      <c r="A49" s="1" t="s">
        <v>218</v>
      </c>
      <c r="C49" s="22" t="s">
        <v>267</v>
      </c>
      <c r="E49" s="23" t="s">
        <v>268</v>
      </c>
      <c r="L49" s="24">
        <f>SUMIFS(L50:L249,A50:A249,"P")</f>
        <v>0</v>
      </c>
      <c r="M49" s="24">
        <f>SUMIFS(M50:M249,A50:A249,"P")</f>
        <v>0</v>
      </c>
      <c r="N49" s="25"/>
    </row>
    <row r="50">
      <c r="A50" s="1" t="s">
        <v>221</v>
      </c>
      <c r="B50" s="1">
        <v>10</v>
      </c>
      <c r="C50" s="26" t="s">
        <v>877</v>
      </c>
      <c r="D50" t="s">
        <v>252</v>
      </c>
      <c r="E50" s="27" t="s">
        <v>878</v>
      </c>
      <c r="F50" s="28" t="s">
        <v>260</v>
      </c>
      <c r="G50" s="29">
        <v>7612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104">
      <c r="A52" s="1" t="s">
        <v>229</v>
      </c>
      <c r="E52" s="32" t="s">
        <v>5735</v>
      </c>
    </row>
    <row r="53" ht="87.5">
      <c r="A53" s="1" t="s">
        <v>231</v>
      </c>
      <c r="E53" s="27" t="s">
        <v>287</v>
      </c>
    </row>
    <row r="54">
      <c r="A54" s="1" t="s">
        <v>221</v>
      </c>
      <c r="B54" s="1">
        <v>11</v>
      </c>
      <c r="C54" s="26" t="s">
        <v>288</v>
      </c>
      <c r="D54" t="s">
        <v>252</v>
      </c>
      <c r="E54" s="27" t="s">
        <v>289</v>
      </c>
      <c r="F54" s="28" t="s">
        <v>260</v>
      </c>
      <c r="G54" s="29">
        <v>240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39">
      <c r="A56" s="1" t="s">
        <v>229</v>
      </c>
      <c r="E56" s="32" t="s">
        <v>5736</v>
      </c>
    </row>
    <row r="57" ht="112.5">
      <c r="A57" s="1" t="s">
        <v>231</v>
      </c>
      <c r="E57" s="27" t="s">
        <v>291</v>
      </c>
    </row>
    <row r="58">
      <c r="A58" s="1" t="s">
        <v>221</v>
      </c>
      <c r="B58" s="1">
        <v>12</v>
      </c>
      <c r="C58" s="26" t="s">
        <v>2536</v>
      </c>
      <c r="D58" t="s">
        <v>252</v>
      </c>
      <c r="E58" s="27" t="s">
        <v>2537</v>
      </c>
      <c r="F58" s="28" t="s">
        <v>271</v>
      </c>
      <c r="G58" s="29">
        <v>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5737</v>
      </c>
    </row>
    <row r="61" ht="75">
      <c r="A61" s="1" t="s">
        <v>231</v>
      </c>
      <c r="E61" s="27" t="s">
        <v>2538</v>
      </c>
    </row>
    <row r="62">
      <c r="A62" s="1" t="s">
        <v>221</v>
      </c>
      <c r="B62" s="1">
        <v>13</v>
      </c>
      <c r="C62" s="26" t="s">
        <v>1950</v>
      </c>
      <c r="D62" t="s">
        <v>252</v>
      </c>
      <c r="E62" s="27" t="s">
        <v>1951</v>
      </c>
      <c r="F62" s="28" t="s">
        <v>271</v>
      </c>
      <c r="G62" s="29">
        <v>10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5738</v>
      </c>
    </row>
    <row r="65" ht="100">
      <c r="A65" s="1" t="s">
        <v>231</v>
      </c>
      <c r="E65" s="27" t="s">
        <v>1953</v>
      </c>
    </row>
    <row r="66">
      <c r="A66" s="1" t="s">
        <v>221</v>
      </c>
      <c r="B66" s="1">
        <v>14</v>
      </c>
      <c r="C66" s="26" t="s">
        <v>1643</v>
      </c>
      <c r="D66" t="s">
        <v>252</v>
      </c>
      <c r="E66" s="27" t="s">
        <v>1644</v>
      </c>
      <c r="F66" s="28" t="s">
        <v>260</v>
      </c>
      <c r="G66" s="29">
        <v>3955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409.5">
      <c r="A68" s="1" t="s">
        <v>229</v>
      </c>
      <c r="E68" s="32" t="s">
        <v>5739</v>
      </c>
    </row>
    <row r="69" ht="75">
      <c r="A69" s="1" t="s">
        <v>231</v>
      </c>
      <c r="E69" s="27" t="s">
        <v>295</v>
      </c>
    </row>
    <row r="70">
      <c r="A70" s="1" t="s">
        <v>221</v>
      </c>
      <c r="B70" s="1">
        <v>15</v>
      </c>
      <c r="C70" s="26" t="s">
        <v>292</v>
      </c>
      <c r="D70" t="s">
        <v>252</v>
      </c>
      <c r="E70" s="27" t="s">
        <v>293</v>
      </c>
      <c r="F70" s="28" t="s">
        <v>260</v>
      </c>
      <c r="G70" s="29">
        <v>2535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5740</v>
      </c>
    </row>
    <row r="72" ht="390">
      <c r="A72" s="1" t="s">
        <v>229</v>
      </c>
      <c r="E72" s="32" t="s">
        <v>5741</v>
      </c>
    </row>
    <row r="73" ht="75">
      <c r="A73" s="1" t="s">
        <v>231</v>
      </c>
      <c r="E73" s="27" t="s">
        <v>295</v>
      </c>
    </row>
    <row r="74">
      <c r="A74" s="1" t="s">
        <v>221</v>
      </c>
      <c r="B74" s="1">
        <v>16</v>
      </c>
      <c r="C74" s="26" t="s">
        <v>296</v>
      </c>
      <c r="D74" t="s">
        <v>252</v>
      </c>
      <c r="E74" s="27" t="s">
        <v>297</v>
      </c>
      <c r="F74" s="28" t="s">
        <v>260</v>
      </c>
      <c r="G74" s="29">
        <v>955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143">
      <c r="A76" s="1" t="s">
        <v>229</v>
      </c>
      <c r="E76" s="32" t="s">
        <v>5742</v>
      </c>
    </row>
    <row r="77" ht="75">
      <c r="A77" s="1" t="s">
        <v>231</v>
      </c>
      <c r="E77" s="27" t="s">
        <v>295</v>
      </c>
    </row>
    <row r="78">
      <c r="A78" s="1" t="s">
        <v>221</v>
      </c>
      <c r="B78" s="1">
        <v>17</v>
      </c>
      <c r="C78" s="26" t="s">
        <v>5743</v>
      </c>
      <c r="D78" t="s">
        <v>252</v>
      </c>
      <c r="E78" s="27" t="s">
        <v>5744</v>
      </c>
      <c r="F78" s="28" t="s">
        <v>260</v>
      </c>
      <c r="G78" s="29">
        <v>107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5745</v>
      </c>
    </row>
    <row r="80" ht="26">
      <c r="A80" s="1" t="s">
        <v>229</v>
      </c>
      <c r="E80" s="32" t="s">
        <v>5746</v>
      </c>
    </row>
    <row r="81" ht="75">
      <c r="A81" s="1" t="s">
        <v>231</v>
      </c>
      <c r="E81" s="27" t="s">
        <v>295</v>
      </c>
    </row>
    <row r="82">
      <c r="A82" s="1" t="s">
        <v>221</v>
      </c>
      <c r="B82" s="1">
        <v>18</v>
      </c>
      <c r="C82" s="26" t="s">
        <v>2689</v>
      </c>
      <c r="D82" t="s">
        <v>252</v>
      </c>
      <c r="E82" s="27" t="s">
        <v>2690</v>
      </c>
      <c r="F82" s="28" t="s">
        <v>260</v>
      </c>
      <c r="G82" s="29">
        <v>60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78">
      <c r="A84" s="1" t="s">
        <v>229</v>
      </c>
      <c r="E84" s="32" t="s">
        <v>5747</v>
      </c>
    </row>
    <row r="85" ht="75">
      <c r="A85" s="1" t="s">
        <v>231</v>
      </c>
      <c r="E85" s="27" t="s">
        <v>295</v>
      </c>
    </row>
    <row r="86" ht="25">
      <c r="A86" s="1" t="s">
        <v>221</v>
      </c>
      <c r="B86" s="1">
        <v>19</v>
      </c>
      <c r="C86" s="26" t="s">
        <v>1645</v>
      </c>
      <c r="D86" t="s">
        <v>252</v>
      </c>
      <c r="E86" s="27" t="s">
        <v>1646</v>
      </c>
      <c r="F86" s="28" t="s">
        <v>271</v>
      </c>
      <c r="G86" s="29">
        <v>114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104">
      <c r="A88" s="1" t="s">
        <v>229</v>
      </c>
      <c r="E88" s="32" t="s">
        <v>5748</v>
      </c>
    </row>
    <row r="89" ht="87.5">
      <c r="A89" s="1" t="s">
        <v>231</v>
      </c>
      <c r="E89" s="27" t="s">
        <v>1227</v>
      </c>
    </row>
    <row r="90" ht="25">
      <c r="A90" s="1" t="s">
        <v>221</v>
      </c>
      <c r="B90" s="1">
        <v>20</v>
      </c>
      <c r="C90" s="26" t="s">
        <v>2715</v>
      </c>
      <c r="D90" t="s">
        <v>252</v>
      </c>
      <c r="E90" s="27" t="s">
        <v>2716</v>
      </c>
      <c r="F90" s="28" t="s">
        <v>271</v>
      </c>
      <c r="G90" s="29">
        <v>14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52">
      <c r="A92" s="1" t="s">
        <v>229</v>
      </c>
      <c r="E92" s="32" t="s">
        <v>5749</v>
      </c>
    </row>
    <row r="93" ht="87.5">
      <c r="A93" s="1" t="s">
        <v>231</v>
      </c>
      <c r="E93" s="27" t="s">
        <v>1227</v>
      </c>
    </row>
    <row r="94" ht="25">
      <c r="A94" s="1" t="s">
        <v>221</v>
      </c>
      <c r="B94" s="1">
        <v>21</v>
      </c>
      <c r="C94" s="26" t="s">
        <v>5750</v>
      </c>
      <c r="D94" t="s">
        <v>252</v>
      </c>
      <c r="E94" s="27" t="s">
        <v>5751</v>
      </c>
      <c r="F94" s="28" t="s">
        <v>271</v>
      </c>
      <c r="G94" s="29">
        <v>2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5752</v>
      </c>
    </row>
    <row r="96" ht="26">
      <c r="A96" s="1" t="s">
        <v>229</v>
      </c>
      <c r="E96" s="32" t="s">
        <v>5753</v>
      </c>
    </row>
    <row r="97" ht="87.5">
      <c r="A97" s="1" t="s">
        <v>231</v>
      </c>
      <c r="E97" s="27" t="s">
        <v>1227</v>
      </c>
    </row>
    <row r="98" ht="25">
      <c r="A98" s="1" t="s">
        <v>221</v>
      </c>
      <c r="B98" s="1">
        <v>22</v>
      </c>
      <c r="C98" s="26" t="s">
        <v>2392</v>
      </c>
      <c r="D98" t="s">
        <v>252</v>
      </c>
      <c r="E98" s="27" t="s">
        <v>2393</v>
      </c>
      <c r="F98" s="28" t="s">
        <v>271</v>
      </c>
      <c r="G98" s="29">
        <v>6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">
      <c r="A100" s="1" t="s">
        <v>229</v>
      </c>
      <c r="E100" s="32" t="s">
        <v>5754</v>
      </c>
    </row>
    <row r="101" ht="87.5">
      <c r="A101" s="1" t="s">
        <v>231</v>
      </c>
      <c r="E101" s="27" t="s">
        <v>1227</v>
      </c>
    </row>
    <row r="102">
      <c r="A102" s="1" t="s">
        <v>221</v>
      </c>
      <c r="B102" s="1">
        <v>23</v>
      </c>
      <c r="C102" s="26" t="s">
        <v>1562</v>
      </c>
      <c r="D102" t="s">
        <v>252</v>
      </c>
      <c r="E102" s="27" t="s">
        <v>1563</v>
      </c>
      <c r="F102" s="28" t="s">
        <v>260</v>
      </c>
      <c r="G102" s="29">
        <v>40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330</v>
      </c>
    </row>
    <row r="105" ht="75">
      <c r="A105" s="1" t="s">
        <v>231</v>
      </c>
      <c r="E105" s="27" t="s">
        <v>1565</v>
      </c>
    </row>
    <row r="106">
      <c r="A106" s="1" t="s">
        <v>221</v>
      </c>
      <c r="B106" s="1">
        <v>24</v>
      </c>
      <c r="C106" s="26" t="s">
        <v>5755</v>
      </c>
      <c r="D106" t="s">
        <v>252</v>
      </c>
      <c r="E106" s="27" t="s">
        <v>5756</v>
      </c>
      <c r="F106" s="28" t="s">
        <v>260</v>
      </c>
      <c r="G106" s="29">
        <v>113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5757</v>
      </c>
    </row>
    <row r="109" ht="37.5">
      <c r="A109" s="1" t="s">
        <v>231</v>
      </c>
      <c r="E109" s="27" t="s">
        <v>5758</v>
      </c>
    </row>
    <row r="110" ht="25">
      <c r="A110" s="1" t="s">
        <v>221</v>
      </c>
      <c r="B110" s="1">
        <v>25</v>
      </c>
      <c r="C110" s="26" t="s">
        <v>5759</v>
      </c>
      <c r="D110" t="s">
        <v>252</v>
      </c>
      <c r="E110" s="27" t="s">
        <v>5760</v>
      </c>
      <c r="F110" s="28" t="s">
        <v>271</v>
      </c>
      <c r="G110" s="29">
        <v>6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5721</v>
      </c>
    </row>
    <row r="113" ht="87.5">
      <c r="A113" s="1" t="s">
        <v>231</v>
      </c>
      <c r="E113" s="27" t="s">
        <v>5761</v>
      </c>
    </row>
    <row r="114">
      <c r="A114" s="1" t="s">
        <v>221</v>
      </c>
      <c r="B114" s="1">
        <v>26</v>
      </c>
      <c r="C114" s="26" t="s">
        <v>5762</v>
      </c>
      <c r="D114" t="s">
        <v>252</v>
      </c>
      <c r="E114" s="27" t="s">
        <v>5763</v>
      </c>
      <c r="F114" s="28" t="s">
        <v>271</v>
      </c>
      <c r="G114" s="29">
        <v>21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5764</v>
      </c>
    </row>
    <row r="117" ht="137.5">
      <c r="A117" s="1" t="s">
        <v>231</v>
      </c>
      <c r="E117" s="27" t="s">
        <v>5765</v>
      </c>
    </row>
    <row r="118">
      <c r="A118" s="1" t="s">
        <v>221</v>
      </c>
      <c r="B118" s="1">
        <v>27</v>
      </c>
      <c r="C118" s="26" t="s">
        <v>5766</v>
      </c>
      <c r="D118" t="s">
        <v>252</v>
      </c>
      <c r="E118" s="27" t="s">
        <v>5767</v>
      </c>
      <c r="F118" s="28" t="s">
        <v>271</v>
      </c>
      <c r="G118" s="29">
        <v>3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5768</v>
      </c>
    </row>
    <row r="121" ht="137.5">
      <c r="A121" s="1" t="s">
        <v>231</v>
      </c>
      <c r="E121" s="27" t="s">
        <v>5765</v>
      </c>
    </row>
    <row r="122" ht="25">
      <c r="A122" s="1" t="s">
        <v>221</v>
      </c>
      <c r="B122" s="1">
        <v>28</v>
      </c>
      <c r="C122" s="26" t="s">
        <v>5769</v>
      </c>
      <c r="D122" t="s">
        <v>252</v>
      </c>
      <c r="E122" s="27" t="s">
        <v>5770</v>
      </c>
      <c r="F122" s="28" t="s">
        <v>271</v>
      </c>
      <c r="G122" s="29">
        <v>20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5771</v>
      </c>
    </row>
    <row r="125" ht="137.5">
      <c r="A125" s="1" t="s">
        <v>231</v>
      </c>
      <c r="E125" s="27" t="s">
        <v>5765</v>
      </c>
    </row>
    <row r="126" ht="25">
      <c r="A126" s="1" t="s">
        <v>221</v>
      </c>
      <c r="B126" s="1">
        <v>29</v>
      </c>
      <c r="C126" s="26" t="s">
        <v>5772</v>
      </c>
      <c r="D126" t="s">
        <v>252</v>
      </c>
      <c r="E126" s="27" t="s">
        <v>5773</v>
      </c>
      <c r="F126" s="28" t="s">
        <v>271</v>
      </c>
      <c r="G126" s="29">
        <v>3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5768</v>
      </c>
    </row>
    <row r="129" ht="137.5">
      <c r="A129" s="1" t="s">
        <v>231</v>
      </c>
      <c r="E129" s="27" t="s">
        <v>5765</v>
      </c>
    </row>
    <row r="130">
      <c r="A130" s="1" t="s">
        <v>221</v>
      </c>
      <c r="B130" s="1">
        <v>30</v>
      </c>
      <c r="C130" s="26" t="s">
        <v>5774</v>
      </c>
      <c r="D130" t="s">
        <v>252</v>
      </c>
      <c r="E130" s="27" t="s">
        <v>5775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5776</v>
      </c>
    </row>
    <row r="132" ht="26">
      <c r="A132" s="1" t="s">
        <v>229</v>
      </c>
      <c r="E132" s="32" t="s">
        <v>5777</v>
      </c>
    </row>
    <row r="133" ht="137.5">
      <c r="A133" s="1" t="s">
        <v>231</v>
      </c>
      <c r="E133" s="27" t="s">
        <v>5765</v>
      </c>
    </row>
    <row r="134">
      <c r="A134" s="1" t="s">
        <v>221</v>
      </c>
      <c r="B134" s="1">
        <v>31</v>
      </c>
      <c r="C134" s="26" t="s">
        <v>5778</v>
      </c>
      <c r="D134" t="s">
        <v>252</v>
      </c>
      <c r="E134" s="27" t="s">
        <v>5779</v>
      </c>
      <c r="F134" s="28" t="s">
        <v>271</v>
      </c>
      <c r="G134" s="29">
        <v>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 ht="50">
      <c r="A135" s="1" t="s">
        <v>227</v>
      </c>
      <c r="E135" s="27" t="s">
        <v>5780</v>
      </c>
    </row>
    <row r="136" ht="26">
      <c r="A136" s="1" t="s">
        <v>229</v>
      </c>
      <c r="E136" s="32" t="s">
        <v>5781</v>
      </c>
    </row>
    <row r="137" ht="137.5">
      <c r="A137" s="1" t="s">
        <v>231</v>
      </c>
      <c r="E137" s="27" t="s">
        <v>5765</v>
      </c>
    </row>
    <row r="138" ht="25">
      <c r="A138" s="1" t="s">
        <v>221</v>
      </c>
      <c r="B138" s="1">
        <v>32</v>
      </c>
      <c r="C138" s="26" t="s">
        <v>5782</v>
      </c>
      <c r="D138" t="s">
        <v>252</v>
      </c>
      <c r="E138" s="27" t="s">
        <v>5783</v>
      </c>
      <c r="F138" s="28" t="s">
        <v>271</v>
      </c>
      <c r="G138" s="29">
        <v>6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5784</v>
      </c>
    </row>
    <row r="140" ht="26">
      <c r="A140" s="1" t="s">
        <v>229</v>
      </c>
      <c r="E140" s="32" t="s">
        <v>5721</v>
      </c>
    </row>
    <row r="141" ht="100">
      <c r="A141" s="1" t="s">
        <v>231</v>
      </c>
      <c r="E141" s="27" t="s">
        <v>5785</v>
      </c>
    </row>
    <row r="142" ht="25">
      <c r="A142" s="1" t="s">
        <v>221</v>
      </c>
      <c r="B142" s="1">
        <v>33</v>
      </c>
      <c r="C142" s="26" t="s">
        <v>5786</v>
      </c>
      <c r="D142" t="s">
        <v>252</v>
      </c>
      <c r="E142" s="27" t="s">
        <v>5787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">
      <c r="A144" s="1" t="s">
        <v>229</v>
      </c>
      <c r="E144" s="32" t="s">
        <v>740</v>
      </c>
    </row>
    <row r="145" ht="100">
      <c r="A145" s="1" t="s">
        <v>231</v>
      </c>
      <c r="E145" s="27" t="s">
        <v>5788</v>
      </c>
    </row>
    <row r="146" ht="25">
      <c r="A146" s="1" t="s">
        <v>221</v>
      </c>
      <c r="B146" s="1">
        <v>34</v>
      </c>
      <c r="C146" s="26" t="s">
        <v>5789</v>
      </c>
      <c r="D146" t="s">
        <v>252</v>
      </c>
      <c r="E146" s="27" t="s">
        <v>5790</v>
      </c>
      <c r="F146" s="28" t="s">
        <v>271</v>
      </c>
      <c r="G146" s="29">
        <v>3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5768</v>
      </c>
    </row>
    <row r="149" ht="87.5">
      <c r="A149" s="1" t="s">
        <v>231</v>
      </c>
      <c r="E149" s="27" t="s">
        <v>5791</v>
      </c>
    </row>
    <row r="150" ht="25">
      <c r="A150" s="1" t="s">
        <v>221</v>
      </c>
      <c r="B150" s="1">
        <v>35</v>
      </c>
      <c r="C150" s="26" t="s">
        <v>5792</v>
      </c>
      <c r="D150" t="s">
        <v>252</v>
      </c>
      <c r="E150" s="27" t="s">
        <v>5793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5777</v>
      </c>
    </row>
    <row r="153" ht="100">
      <c r="A153" s="1" t="s">
        <v>231</v>
      </c>
      <c r="E153" s="27" t="s">
        <v>5794</v>
      </c>
    </row>
    <row r="154" ht="25">
      <c r="A154" s="1" t="s">
        <v>221</v>
      </c>
      <c r="B154" s="1">
        <v>36</v>
      </c>
      <c r="C154" s="26" t="s">
        <v>5795</v>
      </c>
      <c r="D154" t="s">
        <v>252</v>
      </c>
      <c r="E154" s="27" t="s">
        <v>5796</v>
      </c>
      <c r="F154" s="28" t="s">
        <v>271</v>
      </c>
      <c r="G154" s="29">
        <v>32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5797</v>
      </c>
    </row>
    <row r="157" ht="75">
      <c r="A157" s="1" t="s">
        <v>231</v>
      </c>
      <c r="E157" s="27" t="s">
        <v>5798</v>
      </c>
    </row>
    <row r="158" ht="25">
      <c r="A158" s="1" t="s">
        <v>221</v>
      </c>
      <c r="B158" s="1">
        <v>37</v>
      </c>
      <c r="C158" s="26" t="s">
        <v>5799</v>
      </c>
      <c r="D158" t="s">
        <v>252</v>
      </c>
      <c r="E158" s="27" t="s">
        <v>5800</v>
      </c>
      <c r="F158" s="28" t="s">
        <v>271</v>
      </c>
      <c r="G158" s="29">
        <v>6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26">
      <c r="A160" s="1" t="s">
        <v>229</v>
      </c>
      <c r="E160" s="32" t="s">
        <v>5721</v>
      </c>
    </row>
    <row r="161" ht="75">
      <c r="A161" s="1" t="s">
        <v>231</v>
      </c>
      <c r="E161" s="27" t="s">
        <v>5798</v>
      </c>
    </row>
    <row r="162">
      <c r="A162" s="1" t="s">
        <v>221</v>
      </c>
      <c r="B162" s="1">
        <v>38</v>
      </c>
      <c r="C162" s="26" t="s">
        <v>5801</v>
      </c>
      <c r="D162" t="s">
        <v>252</v>
      </c>
      <c r="E162" s="27" t="s">
        <v>5802</v>
      </c>
      <c r="F162" s="28" t="s">
        <v>271</v>
      </c>
      <c r="G162" s="29">
        <v>2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26">
      <c r="A164" s="1" t="s">
        <v>229</v>
      </c>
      <c r="E164" s="32" t="s">
        <v>5781</v>
      </c>
    </row>
    <row r="165" ht="87.5">
      <c r="A165" s="1" t="s">
        <v>231</v>
      </c>
      <c r="E165" s="27" t="s">
        <v>5803</v>
      </c>
    </row>
    <row r="166">
      <c r="A166" s="1" t="s">
        <v>221</v>
      </c>
      <c r="B166" s="1">
        <v>39</v>
      </c>
      <c r="C166" s="26" t="s">
        <v>5804</v>
      </c>
      <c r="D166" t="s">
        <v>252</v>
      </c>
      <c r="E166" s="27" t="s">
        <v>5805</v>
      </c>
      <c r="F166" s="28" t="s">
        <v>271</v>
      </c>
      <c r="G166" s="29">
        <v>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">
      <c r="A168" s="1" t="s">
        <v>229</v>
      </c>
      <c r="E168" s="32" t="s">
        <v>5781</v>
      </c>
    </row>
    <row r="169" ht="87.5">
      <c r="A169" s="1" t="s">
        <v>231</v>
      </c>
      <c r="E169" s="27" t="s">
        <v>5803</v>
      </c>
    </row>
    <row r="170" ht="37.5">
      <c r="A170" s="1" t="s">
        <v>221</v>
      </c>
      <c r="B170" s="1">
        <v>40</v>
      </c>
      <c r="C170" s="26" t="s">
        <v>5806</v>
      </c>
      <c r="D170" t="s">
        <v>252</v>
      </c>
      <c r="E170" s="27" t="s">
        <v>5807</v>
      </c>
      <c r="F170" s="28" t="s">
        <v>716</v>
      </c>
      <c r="G170" s="29">
        <v>38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26">
      <c r="A172" s="1" t="s">
        <v>229</v>
      </c>
      <c r="E172" s="32" t="s">
        <v>5808</v>
      </c>
    </row>
    <row r="173" ht="137.5">
      <c r="A173" s="1" t="s">
        <v>231</v>
      </c>
      <c r="E173" s="27" t="s">
        <v>5809</v>
      </c>
    </row>
    <row r="174" ht="25">
      <c r="A174" s="1" t="s">
        <v>221</v>
      </c>
      <c r="B174" s="1">
        <v>41</v>
      </c>
      <c r="C174" s="26" t="s">
        <v>5810</v>
      </c>
      <c r="D174" t="s">
        <v>252</v>
      </c>
      <c r="E174" s="27" t="s">
        <v>5811</v>
      </c>
      <c r="F174" s="28" t="s">
        <v>716</v>
      </c>
      <c r="G174" s="29">
        <v>40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">
      <c r="A176" s="1" t="s">
        <v>229</v>
      </c>
      <c r="E176" s="32" t="s">
        <v>5812</v>
      </c>
    </row>
    <row r="177" ht="150">
      <c r="A177" s="1" t="s">
        <v>231</v>
      </c>
      <c r="E177" s="27" t="s">
        <v>5813</v>
      </c>
    </row>
    <row r="178">
      <c r="A178" s="1" t="s">
        <v>221</v>
      </c>
      <c r="B178" s="1">
        <v>42</v>
      </c>
      <c r="C178" s="26" t="s">
        <v>5814</v>
      </c>
      <c r="D178" t="s">
        <v>252</v>
      </c>
      <c r="E178" s="27" t="s">
        <v>5815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 ht="26">
      <c r="A180" s="1" t="s">
        <v>229</v>
      </c>
      <c r="E180" s="32" t="s">
        <v>5777</v>
      </c>
    </row>
    <row r="181" ht="112.5">
      <c r="A181" s="1" t="s">
        <v>231</v>
      </c>
      <c r="E181" s="27" t="s">
        <v>2598</v>
      </c>
    </row>
    <row r="182">
      <c r="A182" s="1" t="s">
        <v>221</v>
      </c>
      <c r="B182" s="1">
        <v>43</v>
      </c>
      <c r="C182" s="26" t="s">
        <v>5816</v>
      </c>
      <c r="D182" t="s">
        <v>252</v>
      </c>
      <c r="E182" s="27" t="s">
        <v>5817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 ht="26">
      <c r="A184" s="1" t="s">
        <v>229</v>
      </c>
      <c r="E184" s="32" t="s">
        <v>5777</v>
      </c>
    </row>
    <row r="185" ht="112.5">
      <c r="A185" s="1" t="s">
        <v>231</v>
      </c>
      <c r="E185" s="27" t="s">
        <v>2598</v>
      </c>
    </row>
    <row r="186" ht="25">
      <c r="A186" s="1" t="s">
        <v>221</v>
      </c>
      <c r="B186" s="1">
        <v>44</v>
      </c>
      <c r="C186" s="26" t="s">
        <v>1313</v>
      </c>
      <c r="D186" t="s">
        <v>252</v>
      </c>
      <c r="E186" s="27" t="s">
        <v>1314</v>
      </c>
      <c r="F186" s="28" t="s">
        <v>271</v>
      </c>
      <c r="G186" s="29">
        <v>1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252</v>
      </c>
    </row>
    <row r="188" ht="26">
      <c r="A188" s="1" t="s">
        <v>229</v>
      </c>
      <c r="E188" s="32" t="s">
        <v>5777</v>
      </c>
    </row>
    <row r="189" ht="100">
      <c r="A189" s="1" t="s">
        <v>231</v>
      </c>
      <c r="E189" s="27" t="s">
        <v>1315</v>
      </c>
    </row>
    <row r="190" ht="37.5">
      <c r="A190" s="1" t="s">
        <v>221</v>
      </c>
      <c r="B190" s="1">
        <v>45</v>
      </c>
      <c r="C190" s="26" t="s">
        <v>1316</v>
      </c>
      <c r="D190" t="s">
        <v>252</v>
      </c>
      <c r="E190" s="27" t="s">
        <v>1317</v>
      </c>
      <c r="F190" s="28" t="s">
        <v>271</v>
      </c>
      <c r="G190" s="29">
        <v>7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252</v>
      </c>
    </row>
    <row r="192" ht="26">
      <c r="A192" s="1" t="s">
        <v>229</v>
      </c>
      <c r="E192" s="32" t="s">
        <v>5818</v>
      </c>
    </row>
    <row r="193" ht="100">
      <c r="A193" s="1" t="s">
        <v>231</v>
      </c>
      <c r="E193" s="27" t="s">
        <v>1315</v>
      </c>
    </row>
    <row r="194" ht="25">
      <c r="A194" s="1" t="s">
        <v>221</v>
      </c>
      <c r="B194" s="1">
        <v>46</v>
      </c>
      <c r="C194" s="26" t="s">
        <v>2111</v>
      </c>
      <c r="D194" t="s">
        <v>252</v>
      </c>
      <c r="E194" s="27" t="s">
        <v>2112</v>
      </c>
      <c r="F194" s="28" t="s">
        <v>271</v>
      </c>
      <c r="G194" s="29">
        <v>1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">
      <c r="A196" s="1" t="s">
        <v>229</v>
      </c>
      <c r="E196" s="32" t="s">
        <v>5777</v>
      </c>
    </row>
    <row r="197" ht="87.5">
      <c r="A197" s="1" t="s">
        <v>231</v>
      </c>
      <c r="E197" s="27" t="s">
        <v>2113</v>
      </c>
    </row>
    <row r="198">
      <c r="A198" s="1" t="s">
        <v>221</v>
      </c>
      <c r="B198" s="1">
        <v>47</v>
      </c>
      <c r="C198" s="26" t="s">
        <v>5819</v>
      </c>
      <c r="D198" t="s">
        <v>252</v>
      </c>
      <c r="E198" s="27" t="s">
        <v>5820</v>
      </c>
      <c r="F198" s="28" t="s">
        <v>271</v>
      </c>
      <c r="G198" s="29">
        <v>5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252</v>
      </c>
    </row>
    <row r="200" ht="26">
      <c r="A200" s="1" t="s">
        <v>229</v>
      </c>
      <c r="E200" s="32" t="s">
        <v>5821</v>
      </c>
    </row>
    <row r="201" ht="75">
      <c r="A201" s="1" t="s">
        <v>231</v>
      </c>
      <c r="E201" s="27" t="s">
        <v>2656</v>
      </c>
    </row>
    <row r="202">
      <c r="A202" s="1" t="s">
        <v>221</v>
      </c>
      <c r="B202" s="1">
        <v>48</v>
      </c>
      <c r="C202" s="26" t="s">
        <v>5822</v>
      </c>
      <c r="D202" t="s">
        <v>252</v>
      </c>
      <c r="E202" s="27" t="s">
        <v>5823</v>
      </c>
      <c r="F202" s="28" t="s">
        <v>271</v>
      </c>
      <c r="G202" s="29">
        <v>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252</v>
      </c>
    </row>
    <row r="204">
      <c r="A204" s="1" t="s">
        <v>229</v>
      </c>
    </row>
    <row r="205" ht="75">
      <c r="A205" s="1" t="s">
        <v>231</v>
      </c>
      <c r="E205" s="27" t="s">
        <v>5824</v>
      </c>
    </row>
    <row r="206">
      <c r="A206" s="1" t="s">
        <v>221</v>
      </c>
      <c r="B206" s="1">
        <v>49</v>
      </c>
      <c r="C206" s="26" t="s">
        <v>1244</v>
      </c>
      <c r="D206" t="s">
        <v>252</v>
      </c>
      <c r="E206" s="27" t="s">
        <v>1245</v>
      </c>
      <c r="F206" s="28" t="s">
        <v>716</v>
      </c>
      <c r="G206" s="29">
        <v>56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252</v>
      </c>
    </row>
    <row r="208" ht="26">
      <c r="A208" s="1" t="s">
        <v>229</v>
      </c>
      <c r="E208" s="32" t="s">
        <v>5825</v>
      </c>
    </row>
    <row r="209" ht="87.5">
      <c r="A209" s="1" t="s">
        <v>231</v>
      </c>
      <c r="E209" s="27" t="s">
        <v>1247</v>
      </c>
    </row>
    <row r="210">
      <c r="A210" s="1" t="s">
        <v>221</v>
      </c>
      <c r="B210" s="1">
        <v>50</v>
      </c>
      <c r="C210" s="26" t="s">
        <v>2438</v>
      </c>
      <c r="D210" t="s">
        <v>252</v>
      </c>
      <c r="E210" s="27" t="s">
        <v>2439</v>
      </c>
      <c r="F210" s="28" t="s">
        <v>716</v>
      </c>
      <c r="G210" s="29">
        <v>16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252</v>
      </c>
    </row>
    <row r="212" ht="26">
      <c r="A212" s="1" t="s">
        <v>229</v>
      </c>
      <c r="E212" s="32" t="s">
        <v>5826</v>
      </c>
    </row>
    <row r="213" ht="87.5">
      <c r="A213" s="1" t="s">
        <v>231</v>
      </c>
      <c r="E213" s="27" t="s">
        <v>2440</v>
      </c>
    </row>
    <row r="214">
      <c r="A214" s="1" t="s">
        <v>221</v>
      </c>
      <c r="B214" s="1">
        <v>51</v>
      </c>
      <c r="C214" s="26" t="s">
        <v>1305</v>
      </c>
      <c r="D214" t="s">
        <v>252</v>
      </c>
      <c r="E214" s="27" t="s">
        <v>1306</v>
      </c>
      <c r="F214" s="28" t="s">
        <v>716</v>
      </c>
      <c r="G214" s="29">
        <v>8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252</v>
      </c>
    </row>
    <row r="216" ht="26">
      <c r="A216" s="1" t="s">
        <v>229</v>
      </c>
      <c r="E216" s="32" t="s">
        <v>5827</v>
      </c>
    </row>
    <row r="217" ht="87.5">
      <c r="A217" s="1" t="s">
        <v>231</v>
      </c>
      <c r="E217" s="27" t="s">
        <v>1308</v>
      </c>
    </row>
    <row r="218">
      <c r="A218" s="1" t="s">
        <v>221</v>
      </c>
      <c r="B218" s="1">
        <v>52</v>
      </c>
      <c r="C218" s="26" t="s">
        <v>5828</v>
      </c>
      <c r="D218" t="s">
        <v>252</v>
      </c>
      <c r="E218" s="27" t="s">
        <v>5829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252</v>
      </c>
    </row>
    <row r="220" ht="26">
      <c r="A220" s="1" t="s">
        <v>229</v>
      </c>
      <c r="E220" s="32" t="s">
        <v>5777</v>
      </c>
    </row>
    <row r="221" ht="100">
      <c r="A221" s="1" t="s">
        <v>231</v>
      </c>
      <c r="E221" s="27" t="s">
        <v>5830</v>
      </c>
    </row>
    <row r="222" ht="25">
      <c r="A222" s="1" t="s">
        <v>221</v>
      </c>
      <c r="B222" s="1">
        <v>53</v>
      </c>
      <c r="C222" s="26" t="s">
        <v>5831</v>
      </c>
      <c r="D222" t="s">
        <v>252</v>
      </c>
      <c r="E222" s="27" t="s">
        <v>5832</v>
      </c>
      <c r="F222" s="28" t="s">
        <v>271</v>
      </c>
      <c r="G222" s="29">
        <v>6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252</v>
      </c>
    </row>
    <row r="224" ht="26">
      <c r="A224" s="1" t="s">
        <v>229</v>
      </c>
      <c r="E224" s="32" t="s">
        <v>5721</v>
      </c>
    </row>
    <row r="225" ht="150">
      <c r="A225" s="1" t="s">
        <v>231</v>
      </c>
      <c r="E225" s="27" t="s">
        <v>962</v>
      </c>
    </row>
    <row r="226" ht="25">
      <c r="A226" s="1" t="s">
        <v>221</v>
      </c>
      <c r="B226" s="1">
        <v>54</v>
      </c>
      <c r="C226" s="26" t="s">
        <v>2063</v>
      </c>
      <c r="D226" t="s">
        <v>252</v>
      </c>
      <c r="E226" s="27" t="s">
        <v>2064</v>
      </c>
      <c r="F226" s="28" t="s">
        <v>271</v>
      </c>
      <c r="G226" s="29">
        <v>6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252</v>
      </c>
    </row>
    <row r="228">
      <c r="A228" s="1" t="s">
        <v>229</v>
      </c>
    </row>
    <row r="229" ht="150">
      <c r="A229" s="1" t="s">
        <v>231</v>
      </c>
      <c r="E229" s="27" t="s">
        <v>962</v>
      </c>
    </row>
    <row r="230">
      <c r="A230" s="1" t="s">
        <v>221</v>
      </c>
      <c r="B230" s="1">
        <v>55</v>
      </c>
      <c r="C230" s="26" t="s">
        <v>5833</v>
      </c>
      <c r="D230" t="s">
        <v>252</v>
      </c>
      <c r="E230" s="27" t="s">
        <v>5834</v>
      </c>
      <c r="F230" s="28" t="s">
        <v>271</v>
      </c>
      <c r="G230" s="29">
        <v>1</v>
      </c>
      <c r="H230" s="28">
        <v>0</v>
      </c>
      <c r="I230" s="30">
        <f>ROUND(G230*H230,P4)</f>
        <v>0</v>
      </c>
      <c r="L230" s="30">
        <v>0</v>
      </c>
      <c r="M230" s="24">
        <f>ROUND(G230*L230,P4)</f>
        <v>0</v>
      </c>
      <c r="N230" s="25" t="s">
        <v>255</v>
      </c>
      <c r="O230" s="31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227</v>
      </c>
      <c r="E231" s="27" t="s">
        <v>252</v>
      </c>
    </row>
    <row r="232" ht="26">
      <c r="A232" s="1" t="s">
        <v>229</v>
      </c>
      <c r="E232" s="32" t="s">
        <v>5777</v>
      </c>
    </row>
    <row r="233" ht="200">
      <c r="A233" s="1" t="s">
        <v>231</v>
      </c>
      <c r="E233" s="27" t="s">
        <v>5835</v>
      </c>
    </row>
    <row r="234">
      <c r="A234" s="1" t="s">
        <v>221</v>
      </c>
      <c r="B234" s="1">
        <v>56</v>
      </c>
      <c r="C234" s="26" t="s">
        <v>2148</v>
      </c>
      <c r="D234" t="s">
        <v>252</v>
      </c>
      <c r="E234" s="27" t="s">
        <v>2149</v>
      </c>
      <c r="F234" s="28" t="s">
        <v>271</v>
      </c>
      <c r="G234" s="29">
        <v>2</v>
      </c>
      <c r="H234" s="28">
        <v>0</v>
      </c>
      <c r="I234" s="30">
        <f>ROUND(G234*H234,P4)</f>
        <v>0</v>
      </c>
      <c r="L234" s="30">
        <v>0</v>
      </c>
      <c r="M234" s="24">
        <f>ROUND(G234*L234,P4)</f>
        <v>0</v>
      </c>
      <c r="N234" s="25" t="s">
        <v>255</v>
      </c>
      <c r="O234" s="31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227</v>
      </c>
      <c r="E235" s="27" t="s">
        <v>252</v>
      </c>
    </row>
    <row r="236" ht="26">
      <c r="A236" s="1" t="s">
        <v>229</v>
      </c>
      <c r="E236" s="32" t="s">
        <v>5781</v>
      </c>
    </row>
    <row r="237" ht="287.5">
      <c r="A237" s="1" t="s">
        <v>231</v>
      </c>
      <c r="E237" s="27" t="s">
        <v>2150</v>
      </c>
    </row>
    <row r="238">
      <c r="A238" s="1" t="s">
        <v>221</v>
      </c>
      <c r="B238" s="1">
        <v>57</v>
      </c>
      <c r="C238" s="26" t="s">
        <v>2154</v>
      </c>
      <c r="D238" t="s">
        <v>252</v>
      </c>
      <c r="E238" s="27" t="s">
        <v>2155</v>
      </c>
      <c r="F238" s="28" t="s">
        <v>271</v>
      </c>
      <c r="G238" s="29">
        <v>1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255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227</v>
      </c>
      <c r="E239" s="27" t="s">
        <v>252</v>
      </c>
    </row>
    <row r="240" ht="26">
      <c r="A240" s="1" t="s">
        <v>229</v>
      </c>
      <c r="E240" s="32" t="s">
        <v>5777</v>
      </c>
    </row>
    <row r="241" ht="325">
      <c r="A241" s="1" t="s">
        <v>231</v>
      </c>
      <c r="E241" s="27" t="s">
        <v>2156</v>
      </c>
    </row>
    <row r="242" ht="25">
      <c r="A242" s="1" t="s">
        <v>221</v>
      </c>
      <c r="B242" s="1">
        <v>58</v>
      </c>
      <c r="C242" s="26" t="s">
        <v>5836</v>
      </c>
      <c r="D242" t="s">
        <v>252</v>
      </c>
      <c r="E242" s="27" t="s">
        <v>5837</v>
      </c>
      <c r="F242" s="28" t="s">
        <v>271</v>
      </c>
      <c r="G242" s="29">
        <v>6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255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227</v>
      </c>
      <c r="E243" s="27" t="s">
        <v>252</v>
      </c>
    </row>
    <row r="244" ht="26">
      <c r="A244" s="1" t="s">
        <v>229</v>
      </c>
      <c r="E244" s="32" t="s">
        <v>744</v>
      </c>
    </row>
    <row r="245" ht="200">
      <c r="A245" s="1" t="s">
        <v>231</v>
      </c>
      <c r="E245" s="27" t="s">
        <v>5838</v>
      </c>
    </row>
    <row r="246">
      <c r="A246" s="1" t="s">
        <v>221</v>
      </c>
      <c r="B246" s="1">
        <v>59</v>
      </c>
      <c r="C246" s="26" t="s">
        <v>5839</v>
      </c>
      <c r="D246" t="s">
        <v>252</v>
      </c>
      <c r="E246" s="27" t="s">
        <v>5840</v>
      </c>
      <c r="F246" s="28" t="s">
        <v>903</v>
      </c>
      <c r="G246" s="29">
        <v>4.5999999999999996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252</v>
      </c>
    </row>
    <row r="248" ht="52">
      <c r="A248" s="1" t="s">
        <v>229</v>
      </c>
      <c r="E248" s="32" t="s">
        <v>5841</v>
      </c>
    </row>
    <row r="249" ht="137.5">
      <c r="A249" s="1" t="s">
        <v>231</v>
      </c>
      <c r="E249" s="27" t="s">
        <v>5842</v>
      </c>
    </row>
    <row r="250" ht="13">
      <c r="A250" s="1" t="s">
        <v>218</v>
      </c>
      <c r="C250" s="22" t="s">
        <v>3044</v>
      </c>
      <c r="E250" s="23" t="s">
        <v>3045</v>
      </c>
      <c r="L250" s="24">
        <f>SUMIFS(L251:L254,A251:A254,"P")</f>
        <v>0</v>
      </c>
      <c r="M250" s="24">
        <f>SUMIFS(M251:M254,A251:A254,"P")</f>
        <v>0</v>
      </c>
      <c r="N250" s="25"/>
    </row>
    <row r="251">
      <c r="A251" s="1" t="s">
        <v>221</v>
      </c>
      <c r="B251" s="1">
        <v>60</v>
      </c>
      <c r="C251" s="26" t="s">
        <v>1832</v>
      </c>
      <c r="D251" t="s">
        <v>252</v>
      </c>
      <c r="E251" s="27" t="s">
        <v>1833</v>
      </c>
      <c r="F251" s="28" t="s">
        <v>260</v>
      </c>
      <c r="G251" s="29">
        <v>2000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5843</v>
      </c>
    </row>
    <row r="253" ht="26">
      <c r="A253" s="1" t="s">
        <v>229</v>
      </c>
      <c r="E253" s="32" t="s">
        <v>5844</v>
      </c>
    </row>
    <row r="254" ht="250">
      <c r="A254" s="1" t="s">
        <v>231</v>
      </c>
      <c r="E254" s="27" t="s">
        <v>1568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COUNTIFS(L8:L206,"=0",A8:A206,"P")+COUNTIFS(L8:L206,"",A8:A206,"P")+SUM(Q8:Q206)</f>
        <v>0</v>
      </c>
    </row>
    <row r="8" ht="13">
      <c r="A8" s="1" t="s">
        <v>216</v>
      </c>
      <c r="C8" s="22" t="s">
        <v>5845</v>
      </c>
      <c r="E8" s="23" t="s">
        <v>171</v>
      </c>
      <c r="L8" s="24">
        <f>L9+L26+L47+L52+L193</f>
        <v>0</v>
      </c>
      <c r="M8" s="24">
        <f>M9+M26+M47+M52+M193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SUMIFS(L10:L25,A10:A25,"P")</f>
        <v>0</v>
      </c>
      <c r="M9" s="24">
        <f>SUMIFS(M10:M25,A10:A25,"P")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4573.8329999999996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39">
      <c r="A12" s="1" t="s">
        <v>229</v>
      </c>
      <c r="E12" s="32" t="s">
        <v>5846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3234</v>
      </c>
      <c r="D14" t="s">
        <v>3235</v>
      </c>
      <c r="E14" s="27" t="s">
        <v>3236</v>
      </c>
      <c r="F14" s="28" t="s">
        <v>225</v>
      </c>
      <c r="G14" s="29">
        <v>48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5847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237</v>
      </c>
      <c r="D18" t="s">
        <v>238</v>
      </c>
      <c r="E18" s="27" t="s">
        <v>239</v>
      </c>
      <c r="F18" s="28" t="s">
        <v>225</v>
      </c>
      <c r="G18" s="29">
        <v>10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5738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2504</v>
      </c>
      <c r="D22" t="s">
        <v>2505</v>
      </c>
      <c r="E22" s="27" t="s">
        <v>2506</v>
      </c>
      <c r="F22" s="28" t="s">
        <v>225</v>
      </c>
      <c r="G22" s="29">
        <v>10.5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5848</v>
      </c>
    </row>
    <row r="25" ht="87.5">
      <c r="A25" s="1" t="s">
        <v>231</v>
      </c>
      <c r="E25" s="27" t="s">
        <v>232</v>
      </c>
    </row>
    <row r="26" ht="13">
      <c r="A26" s="1" t="s">
        <v>218</v>
      </c>
      <c r="C26" s="22" t="s">
        <v>249</v>
      </c>
      <c r="E26" s="23" t="s">
        <v>250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221</v>
      </c>
      <c r="B27" s="1">
        <v>5</v>
      </c>
      <c r="C27" s="26" t="s">
        <v>819</v>
      </c>
      <c r="D27" t="s">
        <v>252</v>
      </c>
      <c r="E27" s="27" t="s">
        <v>820</v>
      </c>
      <c r="F27" s="28" t="s">
        <v>254</v>
      </c>
      <c r="G27" s="29">
        <v>163.19999999999999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5849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251</v>
      </c>
      <c r="D31" t="s">
        <v>252</v>
      </c>
      <c r="E31" s="27" t="s">
        <v>253</v>
      </c>
      <c r="F31" s="28" t="s">
        <v>254</v>
      </c>
      <c r="G31" s="29">
        <v>1915.8150000000001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130">
      <c r="A33" s="1" t="s">
        <v>229</v>
      </c>
      <c r="E33" s="32" t="s">
        <v>5850</v>
      </c>
    </row>
    <row r="34" ht="337.5">
      <c r="A34" s="1" t="s">
        <v>231</v>
      </c>
      <c r="E34" s="27" t="s">
        <v>257</v>
      </c>
    </row>
    <row r="35">
      <c r="A35" s="1" t="s">
        <v>221</v>
      </c>
      <c r="B35" s="1">
        <v>7</v>
      </c>
      <c r="C35" s="26" t="s">
        <v>258</v>
      </c>
      <c r="D35" t="s">
        <v>252</v>
      </c>
      <c r="E35" s="27" t="s">
        <v>259</v>
      </c>
      <c r="F35" s="28" t="s">
        <v>260</v>
      </c>
      <c r="G35" s="29">
        <v>163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26">
      <c r="A37" s="1" t="s">
        <v>229</v>
      </c>
      <c r="E37" s="32" t="s">
        <v>5851</v>
      </c>
    </row>
    <row r="38" ht="75">
      <c r="A38" s="1" t="s">
        <v>231</v>
      </c>
      <c r="E38" s="27" t="s">
        <v>262</v>
      </c>
    </row>
    <row r="39">
      <c r="A39" s="1" t="s">
        <v>221</v>
      </c>
      <c r="B39" s="1">
        <v>8</v>
      </c>
      <c r="C39" s="26" t="s">
        <v>5852</v>
      </c>
      <c r="D39" t="s">
        <v>252</v>
      </c>
      <c r="E39" s="27" t="s">
        <v>5853</v>
      </c>
      <c r="F39" s="28" t="s">
        <v>254</v>
      </c>
      <c r="G39" s="29">
        <v>929.97299999999996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143">
      <c r="A41" s="1" t="s">
        <v>229</v>
      </c>
      <c r="E41" s="32" t="s">
        <v>5854</v>
      </c>
    </row>
    <row r="42" ht="225">
      <c r="A42" s="1" t="s">
        <v>231</v>
      </c>
      <c r="E42" s="27" t="s">
        <v>5855</v>
      </c>
    </row>
    <row r="43">
      <c r="A43" s="1" t="s">
        <v>221</v>
      </c>
      <c r="B43" s="1">
        <v>9</v>
      </c>
      <c r="C43" s="26" t="s">
        <v>5725</v>
      </c>
      <c r="D43" t="s">
        <v>252</v>
      </c>
      <c r="E43" s="27" t="s">
        <v>5726</v>
      </c>
      <c r="F43" s="28" t="s">
        <v>903</v>
      </c>
      <c r="G43" s="29">
        <v>1000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26">
      <c r="A45" s="1" t="s">
        <v>229</v>
      </c>
      <c r="E45" s="32" t="s">
        <v>5856</v>
      </c>
    </row>
    <row r="46" ht="50">
      <c r="A46" s="1" t="s">
        <v>231</v>
      </c>
      <c r="E46" s="27" t="s">
        <v>5728</v>
      </c>
    </row>
    <row r="47" ht="13">
      <c r="A47" s="1" t="s">
        <v>218</v>
      </c>
      <c r="C47" s="22" t="s">
        <v>2790</v>
      </c>
      <c r="E47" s="23" t="s">
        <v>2791</v>
      </c>
      <c r="L47" s="24">
        <f>SUMIFS(L48:L51,A48:A51,"P")</f>
        <v>0</v>
      </c>
      <c r="M47" s="24">
        <f>SUMIFS(M48:M51,A48:A51,"P")</f>
        <v>0</v>
      </c>
      <c r="N47" s="25"/>
    </row>
    <row r="48">
      <c r="A48" s="1" t="s">
        <v>221</v>
      </c>
      <c r="B48" s="1">
        <v>10</v>
      </c>
      <c r="C48" s="26" t="s">
        <v>5732</v>
      </c>
      <c r="D48" t="s">
        <v>252</v>
      </c>
      <c r="E48" s="27" t="s">
        <v>5733</v>
      </c>
      <c r="F48" s="28" t="s">
        <v>254</v>
      </c>
      <c r="G48" s="29">
        <v>848.21000000000004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252</v>
      </c>
    </row>
    <row r="50" ht="130">
      <c r="A50" s="1" t="s">
        <v>229</v>
      </c>
      <c r="E50" s="32" t="s">
        <v>5857</v>
      </c>
    </row>
    <row r="51" ht="75">
      <c r="A51" s="1" t="s">
        <v>231</v>
      </c>
      <c r="E51" s="27" t="s">
        <v>2851</v>
      </c>
    </row>
    <row r="52" ht="13">
      <c r="A52" s="1" t="s">
        <v>218</v>
      </c>
      <c r="C52" s="22" t="s">
        <v>267</v>
      </c>
      <c r="E52" s="23" t="s">
        <v>268</v>
      </c>
      <c r="L52" s="24">
        <f>SUMIFS(L53:L192,A53:A192,"P")</f>
        <v>0</v>
      </c>
      <c r="M52" s="24">
        <f>SUMIFS(M53:M192,A53:A192,"P")</f>
        <v>0</v>
      </c>
      <c r="N52" s="25"/>
    </row>
    <row r="53">
      <c r="A53" s="1" t="s">
        <v>221</v>
      </c>
      <c r="B53" s="1">
        <v>11</v>
      </c>
      <c r="C53" s="26" t="s">
        <v>5858</v>
      </c>
      <c r="D53" t="s">
        <v>252</v>
      </c>
      <c r="E53" s="27" t="s">
        <v>5859</v>
      </c>
      <c r="F53" s="28" t="s">
        <v>260</v>
      </c>
      <c r="G53" s="29">
        <v>4700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>
      <c r="A54" s="1" t="s">
        <v>227</v>
      </c>
      <c r="E54" s="27" t="s">
        <v>252</v>
      </c>
    </row>
    <row r="55" ht="26">
      <c r="A55" s="1" t="s">
        <v>229</v>
      </c>
      <c r="E55" s="32" t="s">
        <v>5860</v>
      </c>
    </row>
    <row r="56" ht="87.5">
      <c r="A56" s="1" t="s">
        <v>231</v>
      </c>
      <c r="E56" s="27" t="s">
        <v>287</v>
      </c>
    </row>
    <row r="57" ht="25">
      <c r="A57" s="1" t="s">
        <v>221</v>
      </c>
      <c r="B57" s="1">
        <v>12</v>
      </c>
      <c r="C57" s="26" t="s">
        <v>5861</v>
      </c>
      <c r="D57" t="s">
        <v>252</v>
      </c>
      <c r="E57" s="27" t="s">
        <v>5862</v>
      </c>
      <c r="F57" s="28" t="s">
        <v>271</v>
      </c>
      <c r="G57" s="29">
        <v>26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252</v>
      </c>
    </row>
    <row r="59">
      <c r="A59" s="1" t="s">
        <v>229</v>
      </c>
    </row>
    <row r="60" ht="100">
      <c r="A60" s="1" t="s">
        <v>231</v>
      </c>
      <c r="E60" s="27" t="s">
        <v>5863</v>
      </c>
    </row>
    <row r="61">
      <c r="A61" s="1" t="s">
        <v>221</v>
      </c>
      <c r="B61" s="1">
        <v>13</v>
      </c>
      <c r="C61" s="26" t="s">
        <v>288</v>
      </c>
      <c r="D61" t="s">
        <v>252</v>
      </c>
      <c r="E61" s="27" t="s">
        <v>289</v>
      </c>
      <c r="F61" s="28" t="s">
        <v>260</v>
      </c>
      <c r="G61" s="29">
        <v>360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26">
      <c r="A63" s="1" t="s">
        <v>229</v>
      </c>
      <c r="E63" s="32" t="s">
        <v>5864</v>
      </c>
    </row>
    <row r="64" ht="112.5">
      <c r="A64" s="1" t="s">
        <v>231</v>
      </c>
      <c r="E64" s="27" t="s">
        <v>291</v>
      </c>
    </row>
    <row r="65">
      <c r="A65" s="1" t="s">
        <v>221</v>
      </c>
      <c r="B65" s="1">
        <v>14</v>
      </c>
      <c r="C65" s="26" t="s">
        <v>2536</v>
      </c>
      <c r="D65" t="s">
        <v>252</v>
      </c>
      <c r="E65" s="27" t="s">
        <v>2537</v>
      </c>
      <c r="F65" s="28" t="s">
        <v>271</v>
      </c>
      <c r="G65" s="29">
        <v>12</v>
      </c>
      <c r="H65" s="28">
        <v>0</v>
      </c>
      <c r="I65" s="30">
        <f>ROUND(G65*H65,P4)</f>
        <v>0</v>
      </c>
      <c r="L65" s="30">
        <v>0</v>
      </c>
      <c r="M65" s="24">
        <f>ROUND(G65*L65,P4)</f>
        <v>0</v>
      </c>
      <c r="N65" s="25" t="s">
        <v>255</v>
      </c>
      <c r="O65" s="31">
        <f>M65*AA65</f>
        <v>0</v>
      </c>
      <c r="P65" s="1">
        <v>3</v>
      </c>
      <c r="AA65" s="1">
        <f>IF(P65=1,$O$3,IF(P65=2,$O$4,$O$5))</f>
        <v>0</v>
      </c>
    </row>
    <row r="66">
      <c r="A66" s="1" t="s">
        <v>227</v>
      </c>
      <c r="E66" s="27" t="s">
        <v>252</v>
      </c>
    </row>
    <row r="67" ht="26">
      <c r="A67" s="1" t="s">
        <v>229</v>
      </c>
      <c r="E67" s="32" t="s">
        <v>5865</v>
      </c>
    </row>
    <row r="68" ht="75">
      <c r="A68" s="1" t="s">
        <v>231</v>
      </c>
      <c r="E68" s="27" t="s">
        <v>2538</v>
      </c>
    </row>
    <row r="69">
      <c r="A69" s="1" t="s">
        <v>221</v>
      </c>
      <c r="B69" s="1">
        <v>15</v>
      </c>
      <c r="C69" s="26" t="s">
        <v>1281</v>
      </c>
      <c r="D69" t="s">
        <v>252</v>
      </c>
      <c r="E69" s="27" t="s">
        <v>1282</v>
      </c>
      <c r="F69" s="28" t="s">
        <v>260</v>
      </c>
      <c r="G69" s="29">
        <v>420</v>
      </c>
      <c r="H69" s="28">
        <v>0</v>
      </c>
      <c r="I69" s="30">
        <f>ROUND(G69*H69,P4)</f>
        <v>0</v>
      </c>
      <c r="L69" s="30">
        <v>0</v>
      </c>
      <c r="M69" s="24">
        <f>ROUND(G69*L69,P4)</f>
        <v>0</v>
      </c>
      <c r="N69" s="25" t="s">
        <v>255</v>
      </c>
      <c r="O69" s="31">
        <f>M69*AA69</f>
        <v>0</v>
      </c>
      <c r="P69" s="1">
        <v>3</v>
      </c>
      <c r="AA69" s="1">
        <f>IF(P69=1,$O$3,IF(P69=2,$O$4,$O$5))</f>
        <v>0</v>
      </c>
    </row>
    <row r="70" ht="25">
      <c r="A70" s="1" t="s">
        <v>227</v>
      </c>
      <c r="E70" s="27" t="s">
        <v>5866</v>
      </c>
    </row>
    <row r="71" ht="91">
      <c r="A71" s="1" t="s">
        <v>229</v>
      </c>
      <c r="E71" s="32" t="s">
        <v>5867</v>
      </c>
    </row>
    <row r="72" ht="75">
      <c r="A72" s="1" t="s">
        <v>231</v>
      </c>
      <c r="E72" s="27" t="s">
        <v>295</v>
      </c>
    </row>
    <row r="73">
      <c r="A73" s="1" t="s">
        <v>221</v>
      </c>
      <c r="B73" s="1">
        <v>16</v>
      </c>
      <c r="C73" s="26" t="s">
        <v>292</v>
      </c>
      <c r="D73" t="s">
        <v>252</v>
      </c>
      <c r="E73" s="27" t="s">
        <v>293</v>
      </c>
      <c r="F73" s="28" t="s">
        <v>260</v>
      </c>
      <c r="G73" s="29">
        <v>65</v>
      </c>
      <c r="H73" s="28">
        <v>0</v>
      </c>
      <c r="I73" s="30">
        <f>ROUND(G73*H73,P4)</f>
        <v>0</v>
      </c>
      <c r="L73" s="30">
        <v>0</v>
      </c>
      <c r="M73" s="24">
        <f>ROUND(G73*L73,P4)</f>
        <v>0</v>
      </c>
      <c r="N73" s="25" t="s">
        <v>255</v>
      </c>
      <c r="O73" s="31">
        <f>M73*AA73</f>
        <v>0</v>
      </c>
      <c r="P73" s="1">
        <v>3</v>
      </c>
      <c r="AA73" s="1">
        <f>IF(P73=1,$O$3,IF(P73=2,$O$4,$O$5))</f>
        <v>0</v>
      </c>
    </row>
    <row r="74">
      <c r="A74" s="1" t="s">
        <v>227</v>
      </c>
      <c r="E74" s="27" t="s">
        <v>252</v>
      </c>
    </row>
    <row r="75" ht="39">
      <c r="A75" s="1" t="s">
        <v>229</v>
      </c>
      <c r="E75" s="32" t="s">
        <v>5868</v>
      </c>
    </row>
    <row r="76" ht="75">
      <c r="A76" s="1" t="s">
        <v>231</v>
      </c>
      <c r="E76" s="27" t="s">
        <v>295</v>
      </c>
    </row>
    <row r="77" ht="25">
      <c r="A77" s="1" t="s">
        <v>221</v>
      </c>
      <c r="B77" s="1">
        <v>17</v>
      </c>
      <c r="C77" s="26" t="s">
        <v>5869</v>
      </c>
      <c r="D77" t="s">
        <v>252</v>
      </c>
      <c r="E77" s="27" t="s">
        <v>5870</v>
      </c>
      <c r="F77" s="28" t="s">
        <v>260</v>
      </c>
      <c r="G77" s="29">
        <v>11363</v>
      </c>
      <c r="H77" s="28">
        <v>0</v>
      </c>
      <c r="I77" s="30">
        <f>ROUND(G77*H77,P4)</f>
        <v>0</v>
      </c>
      <c r="L77" s="30">
        <v>0</v>
      </c>
      <c r="M77" s="24">
        <f>ROUND(G77*L77,P4)</f>
        <v>0</v>
      </c>
      <c r="N77" s="25" t="s">
        <v>255</v>
      </c>
      <c r="O77" s="31">
        <f>M77*AA77</f>
        <v>0</v>
      </c>
      <c r="P77" s="1">
        <v>3</v>
      </c>
      <c r="AA77" s="1">
        <f>IF(P77=1,$O$3,IF(P77=2,$O$4,$O$5))</f>
        <v>0</v>
      </c>
    </row>
    <row r="78">
      <c r="A78" s="1" t="s">
        <v>227</v>
      </c>
      <c r="E78" s="27" t="s">
        <v>5871</v>
      </c>
    </row>
    <row r="79" ht="312">
      <c r="A79" s="1" t="s">
        <v>229</v>
      </c>
      <c r="E79" s="32" t="s">
        <v>5872</v>
      </c>
    </row>
    <row r="80" ht="75">
      <c r="A80" s="1" t="s">
        <v>231</v>
      </c>
      <c r="E80" s="27" t="s">
        <v>295</v>
      </c>
    </row>
    <row r="81">
      <c r="A81" s="1" t="s">
        <v>221</v>
      </c>
      <c r="B81" s="1">
        <v>18</v>
      </c>
      <c r="C81" s="26" t="s">
        <v>5873</v>
      </c>
      <c r="D81" t="s">
        <v>252</v>
      </c>
      <c r="E81" s="27" t="s">
        <v>5874</v>
      </c>
      <c r="F81" s="28" t="s">
        <v>260</v>
      </c>
      <c r="G81" s="29">
        <v>340</v>
      </c>
      <c r="H81" s="28">
        <v>0</v>
      </c>
      <c r="I81" s="30">
        <f>ROUND(G81*H81,P4)</f>
        <v>0</v>
      </c>
      <c r="L81" s="30">
        <v>0</v>
      </c>
      <c r="M81" s="24">
        <f>ROUND(G81*L81,P4)</f>
        <v>0</v>
      </c>
      <c r="N81" s="25" t="s">
        <v>255</v>
      </c>
      <c r="O81" s="31">
        <f>M81*AA81</f>
        <v>0</v>
      </c>
      <c r="P81" s="1">
        <v>3</v>
      </c>
      <c r="AA81" s="1">
        <f>IF(P81=1,$O$3,IF(P81=2,$O$4,$O$5))</f>
        <v>0</v>
      </c>
    </row>
    <row r="82">
      <c r="A82" s="1" t="s">
        <v>227</v>
      </c>
      <c r="E82" s="27" t="s">
        <v>252</v>
      </c>
    </row>
    <row r="83" ht="130">
      <c r="A83" s="1" t="s">
        <v>229</v>
      </c>
      <c r="E83" s="32" t="s">
        <v>5875</v>
      </c>
    </row>
    <row r="84" ht="75">
      <c r="A84" s="1" t="s">
        <v>231</v>
      </c>
      <c r="E84" s="27" t="s">
        <v>295</v>
      </c>
    </row>
    <row r="85">
      <c r="A85" s="1" t="s">
        <v>221</v>
      </c>
      <c r="B85" s="1">
        <v>19</v>
      </c>
      <c r="C85" s="26" t="s">
        <v>5876</v>
      </c>
      <c r="D85" t="s">
        <v>252</v>
      </c>
      <c r="E85" s="27" t="s">
        <v>5877</v>
      </c>
      <c r="F85" s="28" t="s">
        <v>260</v>
      </c>
      <c r="G85" s="29">
        <v>105</v>
      </c>
      <c r="H85" s="28">
        <v>0</v>
      </c>
      <c r="I85" s="30">
        <f>ROUND(G85*H85,P4)</f>
        <v>0</v>
      </c>
      <c r="L85" s="30">
        <v>0</v>
      </c>
      <c r="M85" s="24">
        <f>ROUND(G85*L85,P4)</f>
        <v>0</v>
      </c>
      <c r="N85" s="25" t="s">
        <v>255</v>
      </c>
      <c r="O85" s="31">
        <f>M85*AA85</f>
        <v>0</v>
      </c>
      <c r="P85" s="1">
        <v>3</v>
      </c>
      <c r="AA85" s="1">
        <f>IF(P85=1,$O$3,IF(P85=2,$O$4,$O$5))</f>
        <v>0</v>
      </c>
    </row>
    <row r="86">
      <c r="A86" s="1" t="s">
        <v>227</v>
      </c>
      <c r="E86" s="27" t="s">
        <v>252</v>
      </c>
    </row>
    <row r="87" ht="78">
      <c r="A87" s="1" t="s">
        <v>229</v>
      </c>
      <c r="E87" s="32" t="s">
        <v>5878</v>
      </c>
    </row>
    <row r="88" ht="75">
      <c r="A88" s="1" t="s">
        <v>231</v>
      </c>
      <c r="E88" s="27" t="s">
        <v>295</v>
      </c>
    </row>
    <row r="89" ht="25">
      <c r="A89" s="1" t="s">
        <v>221</v>
      </c>
      <c r="B89" s="1">
        <v>20</v>
      </c>
      <c r="C89" s="26" t="s">
        <v>5879</v>
      </c>
      <c r="D89" t="s">
        <v>252</v>
      </c>
      <c r="E89" s="27" t="s">
        <v>5880</v>
      </c>
      <c r="F89" s="28" t="s">
        <v>260</v>
      </c>
      <c r="G89" s="29">
        <v>150</v>
      </c>
      <c r="H89" s="28">
        <v>0</v>
      </c>
      <c r="I89" s="30">
        <f>ROUND(G89*H89,P4)</f>
        <v>0</v>
      </c>
      <c r="L89" s="30">
        <v>0</v>
      </c>
      <c r="M89" s="24">
        <f>ROUND(G89*L89,P4)</f>
        <v>0</v>
      </c>
      <c r="N89" s="25" t="s">
        <v>255</v>
      </c>
      <c r="O89" s="31">
        <f>M89*AA89</f>
        <v>0</v>
      </c>
      <c r="P89" s="1">
        <v>3</v>
      </c>
      <c r="AA89" s="1">
        <f>IF(P89=1,$O$3,IF(P89=2,$O$4,$O$5))</f>
        <v>0</v>
      </c>
    </row>
    <row r="90">
      <c r="A90" s="1" t="s">
        <v>227</v>
      </c>
      <c r="E90" s="27" t="s">
        <v>252</v>
      </c>
    </row>
    <row r="91" ht="39">
      <c r="A91" s="1" t="s">
        <v>229</v>
      </c>
      <c r="E91" s="32" t="s">
        <v>5881</v>
      </c>
    </row>
    <row r="92" ht="75">
      <c r="A92" s="1" t="s">
        <v>231</v>
      </c>
      <c r="E92" s="27" t="s">
        <v>295</v>
      </c>
    </row>
    <row r="93">
      <c r="A93" s="1" t="s">
        <v>221</v>
      </c>
      <c r="B93" s="1">
        <v>21</v>
      </c>
      <c r="C93" s="26" t="s">
        <v>1382</v>
      </c>
      <c r="D93" t="s">
        <v>252</v>
      </c>
      <c r="E93" s="27" t="s">
        <v>1383</v>
      </c>
      <c r="F93" s="28" t="s">
        <v>260</v>
      </c>
      <c r="G93" s="29">
        <v>230</v>
      </c>
      <c r="H93" s="28">
        <v>0</v>
      </c>
      <c r="I93" s="30">
        <f>ROUND(G93*H93,P4)</f>
        <v>0</v>
      </c>
      <c r="L93" s="30">
        <v>0</v>
      </c>
      <c r="M93" s="24">
        <f>ROUND(G93*L93,P4)</f>
        <v>0</v>
      </c>
      <c r="N93" s="25" t="s">
        <v>255</v>
      </c>
      <c r="O93" s="31">
        <f>M93*AA93</f>
        <v>0</v>
      </c>
      <c r="P93" s="1">
        <v>3</v>
      </c>
      <c r="AA93" s="1">
        <f>IF(P93=1,$O$3,IF(P93=2,$O$4,$O$5))</f>
        <v>0</v>
      </c>
    </row>
    <row r="94">
      <c r="A94" s="1" t="s">
        <v>227</v>
      </c>
      <c r="E94" s="27" t="s">
        <v>252</v>
      </c>
    </row>
    <row r="95" ht="26">
      <c r="A95" s="1" t="s">
        <v>229</v>
      </c>
      <c r="E95" s="32" t="s">
        <v>5882</v>
      </c>
    </row>
    <row r="96" ht="37.5">
      <c r="A96" s="1" t="s">
        <v>231</v>
      </c>
      <c r="E96" s="27" t="s">
        <v>1384</v>
      </c>
    </row>
    <row r="97" ht="25">
      <c r="A97" s="1" t="s">
        <v>221</v>
      </c>
      <c r="B97" s="1">
        <v>22</v>
      </c>
      <c r="C97" s="26" t="s">
        <v>1225</v>
      </c>
      <c r="D97" t="s">
        <v>252</v>
      </c>
      <c r="E97" s="27" t="s">
        <v>1226</v>
      </c>
      <c r="F97" s="28" t="s">
        <v>271</v>
      </c>
      <c r="G97" s="29">
        <v>10</v>
      </c>
      <c r="H97" s="28">
        <v>0</v>
      </c>
      <c r="I97" s="30">
        <f>ROUND(G97*H97,P4)</f>
        <v>0</v>
      </c>
      <c r="L97" s="30">
        <v>0</v>
      </c>
      <c r="M97" s="24">
        <f>ROUND(G97*L97,P4)</f>
        <v>0</v>
      </c>
      <c r="N97" s="25" t="s">
        <v>255</v>
      </c>
      <c r="O97" s="31">
        <f>M97*AA97</f>
        <v>0</v>
      </c>
      <c r="P97" s="1">
        <v>3</v>
      </c>
      <c r="AA97" s="1">
        <f>IF(P97=1,$O$3,IF(P97=2,$O$4,$O$5))</f>
        <v>0</v>
      </c>
    </row>
    <row r="98">
      <c r="A98" s="1" t="s">
        <v>227</v>
      </c>
      <c r="E98" s="27" t="s">
        <v>252</v>
      </c>
    </row>
    <row r="99" ht="26">
      <c r="A99" s="1" t="s">
        <v>229</v>
      </c>
      <c r="E99" s="32" t="s">
        <v>5883</v>
      </c>
    </row>
    <row r="100" ht="87.5">
      <c r="A100" s="1" t="s">
        <v>231</v>
      </c>
      <c r="E100" s="27" t="s">
        <v>1227</v>
      </c>
    </row>
    <row r="101" ht="25">
      <c r="A101" s="1" t="s">
        <v>221</v>
      </c>
      <c r="B101" s="1">
        <v>23</v>
      </c>
      <c r="C101" s="26" t="s">
        <v>1645</v>
      </c>
      <c r="D101" t="s">
        <v>252</v>
      </c>
      <c r="E101" s="27" t="s">
        <v>1646</v>
      </c>
      <c r="F101" s="28" t="s">
        <v>271</v>
      </c>
      <c r="G101" s="29">
        <v>30</v>
      </c>
      <c r="H101" s="28">
        <v>0</v>
      </c>
      <c r="I101" s="30">
        <f>ROUND(G101*H101,P4)</f>
        <v>0</v>
      </c>
      <c r="L101" s="30">
        <v>0</v>
      </c>
      <c r="M101" s="24">
        <f>ROUND(G101*L101,P4)</f>
        <v>0</v>
      </c>
      <c r="N101" s="25" t="s">
        <v>255</v>
      </c>
      <c r="O101" s="31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227</v>
      </c>
      <c r="E102" s="27" t="s">
        <v>252</v>
      </c>
    </row>
    <row r="103" ht="91">
      <c r="A103" s="1" t="s">
        <v>229</v>
      </c>
      <c r="E103" s="32" t="s">
        <v>5884</v>
      </c>
    </row>
    <row r="104" ht="87.5">
      <c r="A104" s="1" t="s">
        <v>231</v>
      </c>
      <c r="E104" s="27" t="s">
        <v>1227</v>
      </c>
    </row>
    <row r="105" ht="25">
      <c r="A105" s="1" t="s">
        <v>221</v>
      </c>
      <c r="B105" s="1">
        <v>24</v>
      </c>
      <c r="C105" s="26" t="s">
        <v>2715</v>
      </c>
      <c r="D105" t="s">
        <v>252</v>
      </c>
      <c r="E105" s="27" t="s">
        <v>2716</v>
      </c>
      <c r="F105" s="28" t="s">
        <v>271</v>
      </c>
      <c r="G105" s="29">
        <v>4</v>
      </c>
      <c r="H105" s="28">
        <v>0</v>
      </c>
      <c r="I105" s="30">
        <f>ROUND(G105*H105,P4)</f>
        <v>0</v>
      </c>
      <c r="L105" s="30">
        <v>0</v>
      </c>
      <c r="M105" s="24">
        <f>ROUND(G105*L105,P4)</f>
        <v>0</v>
      </c>
      <c r="N105" s="25" t="s">
        <v>255</v>
      </c>
      <c r="O105" s="31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227</v>
      </c>
      <c r="E106" s="27" t="s">
        <v>252</v>
      </c>
    </row>
    <row r="107" ht="52">
      <c r="A107" s="1" t="s">
        <v>229</v>
      </c>
      <c r="E107" s="32" t="s">
        <v>5885</v>
      </c>
    </row>
    <row r="108" ht="87.5">
      <c r="A108" s="1" t="s">
        <v>231</v>
      </c>
      <c r="E108" s="27" t="s">
        <v>1227</v>
      </c>
    </row>
    <row r="109" ht="25">
      <c r="A109" s="1" t="s">
        <v>221</v>
      </c>
      <c r="B109" s="1">
        <v>25</v>
      </c>
      <c r="C109" s="26" t="s">
        <v>2562</v>
      </c>
      <c r="D109" t="s">
        <v>252</v>
      </c>
      <c r="E109" s="27" t="s">
        <v>2563</v>
      </c>
      <c r="F109" s="28" t="s">
        <v>271</v>
      </c>
      <c r="G109" s="29">
        <v>46</v>
      </c>
      <c r="H109" s="28">
        <v>0</v>
      </c>
      <c r="I109" s="30">
        <f>ROUND(G109*H109,P4)</f>
        <v>0</v>
      </c>
      <c r="L109" s="30">
        <v>0</v>
      </c>
      <c r="M109" s="24">
        <f>ROUND(G109*L109,P4)</f>
        <v>0</v>
      </c>
      <c r="N109" s="25" t="s">
        <v>255</v>
      </c>
      <c r="O109" s="31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227</v>
      </c>
      <c r="E110" s="27" t="s">
        <v>252</v>
      </c>
    </row>
    <row r="111" ht="78">
      <c r="A111" s="1" t="s">
        <v>229</v>
      </c>
      <c r="E111" s="32" t="s">
        <v>5886</v>
      </c>
    </row>
    <row r="112" ht="87.5">
      <c r="A112" s="1" t="s">
        <v>231</v>
      </c>
      <c r="E112" s="27" t="s">
        <v>1227</v>
      </c>
    </row>
    <row r="113" ht="25">
      <c r="A113" s="1" t="s">
        <v>221</v>
      </c>
      <c r="B113" s="1">
        <v>26</v>
      </c>
      <c r="C113" s="26" t="s">
        <v>5887</v>
      </c>
      <c r="D113" t="s">
        <v>252</v>
      </c>
      <c r="E113" s="27" t="s">
        <v>5888</v>
      </c>
      <c r="F113" s="28" t="s">
        <v>271</v>
      </c>
      <c r="G113" s="29">
        <v>1</v>
      </c>
      <c r="H113" s="28">
        <v>0</v>
      </c>
      <c r="I113" s="30">
        <f>ROUND(G113*H113,P4)</f>
        <v>0</v>
      </c>
      <c r="L113" s="30">
        <v>0</v>
      </c>
      <c r="M113" s="24">
        <f>ROUND(G113*L113,P4)</f>
        <v>0</v>
      </c>
      <c r="N113" s="25" t="s">
        <v>255</v>
      </c>
      <c r="O113" s="31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227</v>
      </c>
      <c r="E114" s="27" t="s">
        <v>252</v>
      </c>
    </row>
    <row r="115" ht="26">
      <c r="A115" s="1" t="s">
        <v>229</v>
      </c>
      <c r="E115" s="32" t="s">
        <v>5777</v>
      </c>
    </row>
    <row r="116" ht="87.5">
      <c r="A116" s="1" t="s">
        <v>231</v>
      </c>
      <c r="E116" s="27" t="s">
        <v>1227</v>
      </c>
    </row>
    <row r="117" ht="25">
      <c r="A117" s="1" t="s">
        <v>221</v>
      </c>
      <c r="B117" s="1">
        <v>27</v>
      </c>
      <c r="C117" s="26" t="s">
        <v>5889</v>
      </c>
      <c r="D117" t="s">
        <v>252</v>
      </c>
      <c r="E117" s="27" t="s">
        <v>5890</v>
      </c>
      <c r="F117" s="28" t="s">
        <v>271</v>
      </c>
      <c r="G117" s="29">
        <v>25</v>
      </c>
      <c r="H117" s="28">
        <v>0</v>
      </c>
      <c r="I117" s="30">
        <f>ROUND(G117*H117,P4)</f>
        <v>0</v>
      </c>
      <c r="L117" s="30">
        <v>0</v>
      </c>
      <c r="M117" s="24">
        <f>ROUND(G117*L117,P4)</f>
        <v>0</v>
      </c>
      <c r="N117" s="25" t="s">
        <v>255</v>
      </c>
      <c r="O117" s="31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227</v>
      </c>
      <c r="E118" s="27" t="s">
        <v>252</v>
      </c>
    </row>
    <row r="119" ht="26">
      <c r="A119" s="1" t="s">
        <v>229</v>
      </c>
      <c r="E119" s="32" t="s">
        <v>2688</v>
      </c>
    </row>
    <row r="120" ht="87.5">
      <c r="A120" s="1" t="s">
        <v>231</v>
      </c>
      <c r="E120" s="27" t="s">
        <v>1227</v>
      </c>
    </row>
    <row r="121">
      <c r="A121" s="1" t="s">
        <v>221</v>
      </c>
      <c r="B121" s="1">
        <v>28</v>
      </c>
      <c r="C121" s="26" t="s">
        <v>5891</v>
      </c>
      <c r="D121" t="s">
        <v>252</v>
      </c>
      <c r="E121" s="27" t="s">
        <v>5892</v>
      </c>
      <c r="F121" s="28" t="s">
        <v>260</v>
      </c>
      <c r="G121" s="29">
        <v>1500</v>
      </c>
      <c r="H121" s="28">
        <v>0</v>
      </c>
      <c r="I121" s="30">
        <f>ROUND(G121*H121,P4)</f>
        <v>0</v>
      </c>
      <c r="L121" s="30">
        <v>0</v>
      </c>
      <c r="M121" s="24">
        <f>ROUND(G121*L121,P4)</f>
        <v>0</v>
      </c>
      <c r="N121" s="25" t="s">
        <v>255</v>
      </c>
      <c r="O121" s="31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227</v>
      </c>
      <c r="E122" s="27" t="s">
        <v>252</v>
      </c>
    </row>
    <row r="123" ht="26">
      <c r="A123" s="1" t="s">
        <v>229</v>
      </c>
      <c r="E123" s="32" t="s">
        <v>5893</v>
      </c>
    </row>
    <row r="124" ht="75">
      <c r="A124" s="1" t="s">
        <v>231</v>
      </c>
      <c r="E124" s="27" t="s">
        <v>5894</v>
      </c>
    </row>
    <row r="125">
      <c r="A125" s="1" t="s">
        <v>221</v>
      </c>
      <c r="B125" s="1">
        <v>29</v>
      </c>
      <c r="C125" s="26" t="s">
        <v>1025</v>
      </c>
      <c r="D125" t="s">
        <v>252</v>
      </c>
      <c r="E125" s="27" t="s">
        <v>1026</v>
      </c>
      <c r="F125" s="28" t="s">
        <v>271</v>
      </c>
      <c r="G125" s="29">
        <v>70</v>
      </c>
      <c r="H125" s="28">
        <v>0</v>
      </c>
      <c r="I125" s="30">
        <f>ROUND(G125*H125,P4)</f>
        <v>0</v>
      </c>
      <c r="L125" s="30">
        <v>0</v>
      </c>
      <c r="M125" s="24">
        <f>ROUND(G125*L125,P4)</f>
        <v>0</v>
      </c>
      <c r="N125" s="25" t="s">
        <v>255</v>
      </c>
      <c r="O125" s="31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227</v>
      </c>
      <c r="E126" s="27" t="s">
        <v>252</v>
      </c>
    </row>
    <row r="127" ht="26">
      <c r="A127" s="1" t="s">
        <v>229</v>
      </c>
      <c r="E127" s="32" t="s">
        <v>5895</v>
      </c>
    </row>
    <row r="128" ht="87.5">
      <c r="A128" s="1" t="s">
        <v>231</v>
      </c>
      <c r="E128" s="27" t="s">
        <v>1027</v>
      </c>
    </row>
    <row r="129">
      <c r="A129" s="1" t="s">
        <v>221</v>
      </c>
      <c r="B129" s="1">
        <v>30</v>
      </c>
      <c r="C129" s="26" t="s">
        <v>5896</v>
      </c>
      <c r="D129" t="s">
        <v>252</v>
      </c>
      <c r="E129" s="27" t="s">
        <v>5897</v>
      </c>
      <c r="F129" s="28" t="s">
        <v>271</v>
      </c>
      <c r="G129" s="29">
        <v>3</v>
      </c>
      <c r="H129" s="28">
        <v>0</v>
      </c>
      <c r="I129" s="30">
        <f>ROUND(G129*H129,P4)</f>
        <v>0</v>
      </c>
      <c r="L129" s="30">
        <v>0</v>
      </c>
      <c r="M129" s="24">
        <f>ROUND(G129*L129,P4)</f>
        <v>0</v>
      </c>
      <c r="N129" s="25" t="s">
        <v>255</v>
      </c>
      <c r="O129" s="31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227</v>
      </c>
      <c r="E130" s="27" t="s">
        <v>252</v>
      </c>
    </row>
    <row r="131" ht="26">
      <c r="A131" s="1" t="s">
        <v>229</v>
      </c>
      <c r="E131" s="32" t="s">
        <v>5898</v>
      </c>
    </row>
    <row r="132" ht="100">
      <c r="A132" s="1" t="s">
        <v>231</v>
      </c>
      <c r="E132" s="27" t="s">
        <v>5899</v>
      </c>
    </row>
    <row r="133">
      <c r="A133" s="1" t="s">
        <v>221</v>
      </c>
      <c r="B133" s="1">
        <v>31</v>
      </c>
      <c r="C133" s="26" t="s">
        <v>5755</v>
      </c>
      <c r="D133" t="s">
        <v>252</v>
      </c>
      <c r="E133" s="27" t="s">
        <v>5756</v>
      </c>
      <c r="F133" s="28" t="s">
        <v>260</v>
      </c>
      <c r="G133" s="29">
        <v>188</v>
      </c>
      <c r="H133" s="28">
        <v>0</v>
      </c>
      <c r="I133" s="30">
        <f>ROUND(G133*H133,P4)</f>
        <v>0</v>
      </c>
      <c r="L133" s="30">
        <v>0</v>
      </c>
      <c r="M133" s="24">
        <f>ROUND(G133*L133,P4)</f>
        <v>0</v>
      </c>
      <c r="N133" s="25" t="s">
        <v>255</v>
      </c>
      <c r="O133" s="31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227</v>
      </c>
      <c r="E134" s="27" t="s">
        <v>252</v>
      </c>
    </row>
    <row r="135" ht="26">
      <c r="A135" s="1" t="s">
        <v>229</v>
      </c>
      <c r="E135" s="32" t="s">
        <v>5900</v>
      </c>
    </row>
    <row r="136" ht="37.5">
      <c r="A136" s="1" t="s">
        <v>231</v>
      </c>
      <c r="E136" s="27" t="s">
        <v>5758</v>
      </c>
    </row>
    <row r="137">
      <c r="A137" s="1" t="s">
        <v>221</v>
      </c>
      <c r="B137" s="1">
        <v>32</v>
      </c>
      <c r="C137" s="26" t="s">
        <v>1738</v>
      </c>
      <c r="D137" t="s">
        <v>252</v>
      </c>
      <c r="E137" s="27" t="s">
        <v>1739</v>
      </c>
      <c r="F137" s="28" t="s">
        <v>260</v>
      </c>
      <c r="G137" s="29">
        <v>2000</v>
      </c>
      <c r="H137" s="28">
        <v>0</v>
      </c>
      <c r="I137" s="30">
        <f>ROUND(G137*H137,P4)</f>
        <v>0</v>
      </c>
      <c r="L137" s="30">
        <v>0</v>
      </c>
      <c r="M137" s="24">
        <f>ROUND(G137*L137,P4)</f>
        <v>0</v>
      </c>
      <c r="N137" s="25" t="s">
        <v>255</v>
      </c>
      <c r="O137" s="31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227</v>
      </c>
      <c r="E138" s="27" t="s">
        <v>252</v>
      </c>
    </row>
    <row r="139" ht="26">
      <c r="A139" s="1" t="s">
        <v>229</v>
      </c>
      <c r="E139" s="32" t="s">
        <v>5901</v>
      </c>
    </row>
    <row r="140" ht="112.5">
      <c r="A140" s="1" t="s">
        <v>231</v>
      </c>
      <c r="E140" s="27" t="s">
        <v>1741</v>
      </c>
    </row>
    <row r="141" ht="25">
      <c r="A141" s="1" t="s">
        <v>221</v>
      </c>
      <c r="B141" s="1">
        <v>33</v>
      </c>
      <c r="C141" s="26" t="s">
        <v>5902</v>
      </c>
      <c r="D141" t="s">
        <v>252</v>
      </c>
      <c r="E141" s="27" t="s">
        <v>5903</v>
      </c>
      <c r="F141" s="28" t="s">
        <v>271</v>
      </c>
      <c r="G141" s="29">
        <v>7</v>
      </c>
      <c r="H141" s="28">
        <v>0</v>
      </c>
      <c r="I141" s="30">
        <f>ROUND(G141*H141,P4)</f>
        <v>0</v>
      </c>
      <c r="L141" s="30">
        <v>0</v>
      </c>
      <c r="M141" s="24">
        <f>ROUND(G141*L141,P4)</f>
        <v>0</v>
      </c>
      <c r="N141" s="25" t="s">
        <v>255</v>
      </c>
      <c r="O141" s="31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227</v>
      </c>
      <c r="E142" s="27" t="s">
        <v>252</v>
      </c>
    </row>
    <row r="143" ht="78">
      <c r="A143" s="1" t="s">
        <v>229</v>
      </c>
      <c r="E143" s="32" t="s">
        <v>5904</v>
      </c>
    </row>
    <row r="144" ht="87.5">
      <c r="A144" s="1" t="s">
        <v>231</v>
      </c>
      <c r="E144" s="27" t="s">
        <v>5905</v>
      </c>
    </row>
    <row r="145" ht="25">
      <c r="A145" s="1" t="s">
        <v>221</v>
      </c>
      <c r="B145" s="1">
        <v>34</v>
      </c>
      <c r="C145" s="26" t="s">
        <v>5906</v>
      </c>
      <c r="D145" t="s">
        <v>252</v>
      </c>
      <c r="E145" s="27" t="s">
        <v>5907</v>
      </c>
      <c r="F145" s="28" t="s">
        <v>271</v>
      </c>
      <c r="G145" s="29">
        <v>12</v>
      </c>
      <c r="H145" s="28">
        <v>0</v>
      </c>
      <c r="I145" s="30">
        <f>ROUND(G145*H145,P4)</f>
        <v>0</v>
      </c>
      <c r="L145" s="30">
        <v>0</v>
      </c>
      <c r="M145" s="24">
        <f>ROUND(G145*L145,P4)</f>
        <v>0</v>
      </c>
      <c r="N145" s="25" t="s">
        <v>255</v>
      </c>
      <c r="O145" s="31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227</v>
      </c>
      <c r="E146" s="27" t="s">
        <v>252</v>
      </c>
    </row>
    <row r="147" ht="182">
      <c r="A147" s="1" t="s">
        <v>229</v>
      </c>
      <c r="E147" s="32" t="s">
        <v>5908</v>
      </c>
    </row>
    <row r="148" ht="87.5">
      <c r="A148" s="1" t="s">
        <v>231</v>
      </c>
      <c r="E148" s="27" t="s">
        <v>5905</v>
      </c>
    </row>
    <row r="149" ht="25">
      <c r="A149" s="1" t="s">
        <v>221</v>
      </c>
      <c r="B149" s="1">
        <v>35</v>
      </c>
      <c r="C149" s="26" t="s">
        <v>5909</v>
      </c>
      <c r="D149" t="s">
        <v>252</v>
      </c>
      <c r="E149" s="27" t="s">
        <v>5910</v>
      </c>
      <c r="F149" s="28" t="s">
        <v>271</v>
      </c>
      <c r="G149" s="29">
        <v>5</v>
      </c>
      <c r="H149" s="28">
        <v>0</v>
      </c>
      <c r="I149" s="30">
        <f>ROUND(G149*H149,P4)</f>
        <v>0</v>
      </c>
      <c r="L149" s="30">
        <v>0</v>
      </c>
      <c r="M149" s="24">
        <f>ROUND(G149*L149,P4)</f>
        <v>0</v>
      </c>
      <c r="N149" s="25" t="s">
        <v>255</v>
      </c>
      <c r="O149" s="31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227</v>
      </c>
      <c r="E150" s="27" t="s">
        <v>5911</v>
      </c>
    </row>
    <row r="151" ht="91">
      <c r="A151" s="1" t="s">
        <v>229</v>
      </c>
      <c r="E151" s="32" t="s">
        <v>5912</v>
      </c>
    </row>
    <row r="152" ht="87.5">
      <c r="A152" s="1" t="s">
        <v>231</v>
      </c>
      <c r="E152" s="27" t="s">
        <v>5905</v>
      </c>
    </row>
    <row r="153">
      <c r="A153" s="1" t="s">
        <v>221</v>
      </c>
      <c r="B153" s="1">
        <v>36</v>
      </c>
      <c r="C153" s="26" t="s">
        <v>5913</v>
      </c>
      <c r="D153" t="s">
        <v>252</v>
      </c>
      <c r="E153" s="27" t="s">
        <v>5914</v>
      </c>
      <c r="F153" s="28" t="s">
        <v>271</v>
      </c>
      <c r="G153" s="29">
        <v>72</v>
      </c>
      <c r="H153" s="28">
        <v>0</v>
      </c>
      <c r="I153" s="30">
        <f>ROUND(G153*H153,P4)</f>
        <v>0</v>
      </c>
      <c r="L153" s="30">
        <v>0</v>
      </c>
      <c r="M153" s="24">
        <f>ROUND(G153*L153,P4)</f>
        <v>0</v>
      </c>
      <c r="N153" s="25" t="s">
        <v>255</v>
      </c>
      <c r="O153" s="31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227</v>
      </c>
      <c r="E154" s="27" t="s">
        <v>252</v>
      </c>
    </row>
    <row r="155" ht="221">
      <c r="A155" s="1" t="s">
        <v>229</v>
      </c>
      <c r="E155" s="32" t="s">
        <v>5915</v>
      </c>
    </row>
    <row r="156" ht="87.5">
      <c r="A156" s="1" t="s">
        <v>231</v>
      </c>
      <c r="E156" s="27" t="s">
        <v>5916</v>
      </c>
    </row>
    <row r="157">
      <c r="A157" s="1" t="s">
        <v>221</v>
      </c>
      <c r="B157" s="1">
        <v>37</v>
      </c>
      <c r="C157" s="26" t="s">
        <v>5917</v>
      </c>
      <c r="D157" t="s">
        <v>252</v>
      </c>
      <c r="E157" s="27" t="s">
        <v>5918</v>
      </c>
      <c r="F157" s="28" t="s">
        <v>271</v>
      </c>
      <c r="G157" s="29">
        <v>135</v>
      </c>
      <c r="H157" s="28">
        <v>0</v>
      </c>
      <c r="I157" s="30">
        <f>ROUND(G157*H157,P4)</f>
        <v>0</v>
      </c>
      <c r="L157" s="30">
        <v>0</v>
      </c>
      <c r="M157" s="24">
        <f>ROUND(G157*L157,P4)</f>
        <v>0</v>
      </c>
      <c r="N157" s="25" t="s">
        <v>255</v>
      </c>
      <c r="O157" s="31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227</v>
      </c>
      <c r="E158" s="27" t="s">
        <v>5919</v>
      </c>
    </row>
    <row r="159" ht="247">
      <c r="A159" s="1" t="s">
        <v>229</v>
      </c>
      <c r="E159" s="32" t="s">
        <v>5920</v>
      </c>
    </row>
    <row r="160" ht="87.5">
      <c r="A160" s="1" t="s">
        <v>231</v>
      </c>
      <c r="E160" s="27" t="s">
        <v>5916</v>
      </c>
    </row>
    <row r="161">
      <c r="A161" s="1" t="s">
        <v>221</v>
      </c>
      <c r="B161" s="1">
        <v>38</v>
      </c>
      <c r="C161" s="26" t="s">
        <v>5921</v>
      </c>
      <c r="D161" t="s">
        <v>252</v>
      </c>
      <c r="E161" s="27" t="s">
        <v>5922</v>
      </c>
      <c r="F161" s="28" t="s">
        <v>271</v>
      </c>
      <c r="G161" s="29">
        <v>23</v>
      </c>
      <c r="H161" s="28">
        <v>0</v>
      </c>
      <c r="I161" s="30">
        <f>ROUND(G161*H161,P4)</f>
        <v>0</v>
      </c>
      <c r="L161" s="30">
        <v>0</v>
      </c>
      <c r="M161" s="24">
        <f>ROUND(G161*L161,P4)</f>
        <v>0</v>
      </c>
      <c r="N161" s="25" t="s">
        <v>255</v>
      </c>
      <c r="O161" s="31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227</v>
      </c>
      <c r="E162" s="27" t="s">
        <v>252</v>
      </c>
    </row>
    <row r="163" ht="26">
      <c r="A163" s="1" t="s">
        <v>229</v>
      </c>
      <c r="E163" s="32" t="s">
        <v>5923</v>
      </c>
    </row>
    <row r="164" ht="100">
      <c r="A164" s="1" t="s">
        <v>231</v>
      </c>
      <c r="E164" s="27" t="s">
        <v>5924</v>
      </c>
    </row>
    <row r="165">
      <c r="A165" s="1" t="s">
        <v>221</v>
      </c>
      <c r="B165" s="1">
        <v>39</v>
      </c>
      <c r="C165" s="26" t="s">
        <v>5925</v>
      </c>
      <c r="D165" t="s">
        <v>252</v>
      </c>
      <c r="E165" s="27" t="s">
        <v>5926</v>
      </c>
      <c r="F165" s="28" t="s">
        <v>271</v>
      </c>
      <c r="G165" s="29">
        <v>23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252</v>
      </c>
    </row>
    <row r="167" ht="26">
      <c r="A167" s="1" t="s">
        <v>229</v>
      </c>
      <c r="E167" s="32" t="s">
        <v>5923</v>
      </c>
    </row>
    <row r="168" ht="100">
      <c r="A168" s="1" t="s">
        <v>231</v>
      </c>
      <c r="E168" s="27" t="s">
        <v>5924</v>
      </c>
    </row>
    <row r="169" ht="25">
      <c r="A169" s="1" t="s">
        <v>221</v>
      </c>
      <c r="B169" s="1">
        <v>40</v>
      </c>
      <c r="C169" s="26" t="s">
        <v>1313</v>
      </c>
      <c r="D169" t="s">
        <v>252</v>
      </c>
      <c r="E169" s="27" t="s">
        <v>1314</v>
      </c>
      <c r="F169" s="28" t="s">
        <v>271</v>
      </c>
      <c r="G169" s="29">
        <v>3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252</v>
      </c>
    </row>
    <row r="171" ht="26">
      <c r="A171" s="1" t="s">
        <v>229</v>
      </c>
      <c r="E171" s="32" t="s">
        <v>5768</v>
      </c>
    </row>
    <row r="172" ht="100">
      <c r="A172" s="1" t="s">
        <v>231</v>
      </c>
      <c r="E172" s="27" t="s">
        <v>1315</v>
      </c>
    </row>
    <row r="173" ht="25">
      <c r="A173" s="1" t="s">
        <v>221</v>
      </c>
      <c r="B173" s="1">
        <v>41</v>
      </c>
      <c r="C173" s="26" t="s">
        <v>2111</v>
      </c>
      <c r="D173" t="s">
        <v>252</v>
      </c>
      <c r="E173" s="27" t="s">
        <v>2112</v>
      </c>
      <c r="F173" s="28" t="s">
        <v>271</v>
      </c>
      <c r="G173" s="29">
        <v>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252</v>
      </c>
    </row>
    <row r="175" ht="26">
      <c r="A175" s="1" t="s">
        <v>229</v>
      </c>
      <c r="E175" s="32" t="s">
        <v>5777</v>
      </c>
    </row>
    <row r="176" ht="87.5">
      <c r="A176" s="1" t="s">
        <v>231</v>
      </c>
      <c r="E176" s="27" t="s">
        <v>2113</v>
      </c>
    </row>
    <row r="177">
      <c r="A177" s="1" t="s">
        <v>221</v>
      </c>
      <c r="B177" s="1">
        <v>42</v>
      </c>
      <c r="C177" s="26" t="s">
        <v>1244</v>
      </c>
      <c r="D177" t="s">
        <v>252</v>
      </c>
      <c r="E177" s="27" t="s">
        <v>1245</v>
      </c>
      <c r="F177" s="28" t="s">
        <v>716</v>
      </c>
      <c r="G177" s="29">
        <v>120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227</v>
      </c>
      <c r="E178" s="27" t="s">
        <v>252</v>
      </c>
    </row>
    <row r="179" ht="26">
      <c r="A179" s="1" t="s">
        <v>229</v>
      </c>
      <c r="E179" s="32" t="s">
        <v>5927</v>
      </c>
    </row>
    <row r="180" ht="87.5">
      <c r="A180" s="1" t="s">
        <v>231</v>
      </c>
      <c r="E180" s="27" t="s">
        <v>1247</v>
      </c>
    </row>
    <row r="181">
      <c r="A181" s="1" t="s">
        <v>221</v>
      </c>
      <c r="B181" s="1">
        <v>43</v>
      </c>
      <c r="C181" s="26" t="s">
        <v>2438</v>
      </c>
      <c r="D181" t="s">
        <v>252</v>
      </c>
      <c r="E181" s="27" t="s">
        <v>2439</v>
      </c>
      <c r="F181" s="28" t="s">
        <v>716</v>
      </c>
      <c r="G181" s="29">
        <v>48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252</v>
      </c>
    </row>
    <row r="183" ht="26">
      <c r="A183" s="1" t="s">
        <v>229</v>
      </c>
      <c r="E183" s="32" t="s">
        <v>5928</v>
      </c>
    </row>
    <row r="184" ht="87.5">
      <c r="A184" s="1" t="s">
        <v>231</v>
      </c>
      <c r="E184" s="27" t="s">
        <v>2440</v>
      </c>
    </row>
    <row r="185">
      <c r="A185" s="1" t="s">
        <v>221</v>
      </c>
      <c r="B185" s="1">
        <v>44</v>
      </c>
      <c r="C185" s="26" t="s">
        <v>5929</v>
      </c>
      <c r="D185" t="s">
        <v>252</v>
      </c>
      <c r="E185" s="27" t="s">
        <v>5930</v>
      </c>
      <c r="F185" s="28" t="s">
        <v>271</v>
      </c>
      <c r="G185" s="29">
        <v>1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226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227</v>
      </c>
      <c r="E186" s="27" t="s">
        <v>5931</v>
      </c>
    </row>
    <row r="187">
      <c r="A187" s="1" t="s">
        <v>229</v>
      </c>
    </row>
    <row r="188" ht="25">
      <c r="A188" s="1" t="s">
        <v>231</v>
      </c>
      <c r="E188" s="27" t="s">
        <v>5932</v>
      </c>
    </row>
    <row r="189">
      <c r="A189" s="1" t="s">
        <v>221</v>
      </c>
      <c r="B189" s="1">
        <v>45</v>
      </c>
      <c r="C189" s="26" t="s">
        <v>5933</v>
      </c>
      <c r="D189" t="s">
        <v>252</v>
      </c>
      <c r="E189" s="27" t="s">
        <v>5934</v>
      </c>
      <c r="F189" s="28" t="s">
        <v>271</v>
      </c>
      <c r="G189" s="29">
        <v>1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226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5935</v>
      </c>
    </row>
    <row r="191">
      <c r="A191" s="1" t="s">
        <v>229</v>
      </c>
    </row>
    <row r="192" ht="25">
      <c r="A192" s="1" t="s">
        <v>231</v>
      </c>
      <c r="E192" s="27" t="s">
        <v>5932</v>
      </c>
    </row>
    <row r="193" ht="13">
      <c r="A193" s="1" t="s">
        <v>218</v>
      </c>
      <c r="C193" s="22" t="s">
        <v>3044</v>
      </c>
      <c r="E193" s="23" t="s">
        <v>3045</v>
      </c>
      <c r="L193" s="24">
        <f>SUMIFS(L194:L205,A194:A205,"P")</f>
        <v>0</v>
      </c>
      <c r="M193" s="24">
        <f>SUMIFS(M194:M205,A194:A205,"P")</f>
        <v>0</v>
      </c>
      <c r="N193" s="25"/>
    </row>
    <row r="194">
      <c r="A194" s="1" t="s">
        <v>221</v>
      </c>
      <c r="B194" s="1">
        <v>46</v>
      </c>
      <c r="C194" s="26" t="s">
        <v>1566</v>
      </c>
      <c r="D194" t="s">
        <v>252</v>
      </c>
      <c r="E194" s="27" t="s">
        <v>1567</v>
      </c>
      <c r="F194" s="28" t="s">
        <v>260</v>
      </c>
      <c r="G194" s="29">
        <v>95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252</v>
      </c>
    </row>
    <row r="196" ht="26">
      <c r="A196" s="1" t="s">
        <v>229</v>
      </c>
      <c r="E196" s="32" t="s">
        <v>5936</v>
      </c>
    </row>
    <row r="197" ht="250">
      <c r="A197" s="1" t="s">
        <v>231</v>
      </c>
      <c r="E197" s="27" t="s">
        <v>1568</v>
      </c>
    </row>
    <row r="198">
      <c r="A198" s="1" t="s">
        <v>221</v>
      </c>
      <c r="B198" s="1">
        <v>47</v>
      </c>
      <c r="C198" s="26" t="s">
        <v>5937</v>
      </c>
      <c r="D198" t="s">
        <v>252</v>
      </c>
      <c r="E198" s="27" t="s">
        <v>5938</v>
      </c>
      <c r="F198" s="28" t="s">
        <v>260</v>
      </c>
      <c r="G198" s="29">
        <v>180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252</v>
      </c>
    </row>
    <row r="200" ht="65">
      <c r="A200" s="1" t="s">
        <v>229</v>
      </c>
      <c r="E200" s="32" t="s">
        <v>5939</v>
      </c>
    </row>
    <row r="201" ht="250">
      <c r="A201" s="1" t="s">
        <v>231</v>
      </c>
      <c r="E201" s="27" t="s">
        <v>1568</v>
      </c>
    </row>
    <row r="202">
      <c r="A202" s="1" t="s">
        <v>221</v>
      </c>
      <c r="B202" s="1">
        <v>48</v>
      </c>
      <c r="C202" s="26" t="s">
        <v>5940</v>
      </c>
      <c r="D202" t="s">
        <v>252</v>
      </c>
      <c r="E202" s="27" t="s">
        <v>5941</v>
      </c>
      <c r="F202" s="28" t="s">
        <v>260</v>
      </c>
      <c r="G202" s="29">
        <v>4061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 ht="25">
      <c r="A203" s="1" t="s">
        <v>227</v>
      </c>
      <c r="E203" s="27" t="s">
        <v>5942</v>
      </c>
    </row>
    <row r="204" ht="182">
      <c r="A204" s="1" t="s">
        <v>229</v>
      </c>
      <c r="E204" s="32" t="s">
        <v>5943</v>
      </c>
    </row>
    <row r="205" ht="250">
      <c r="A205" s="1" t="s">
        <v>231</v>
      </c>
      <c r="E205" s="27" t="s">
        <v>1568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COUNTIFS(L8:L324,"=0",A8:A324,"P")+COUNTIFS(L8:L324,"",A8:A324,"P")+SUM(Q8:Q324)</f>
        <v>0</v>
      </c>
    </row>
    <row r="8" ht="13">
      <c r="A8" s="1" t="s">
        <v>216</v>
      </c>
      <c r="C8" s="22" t="s">
        <v>5944</v>
      </c>
      <c r="E8" s="23" t="s">
        <v>173</v>
      </c>
      <c r="L8" s="24">
        <f>L9+L26+L35+L40+L45+L230+L239</f>
        <v>0</v>
      </c>
      <c r="M8" s="24">
        <f>M9+M26+M35+M40+M45+M230+M239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SUMIFS(L10:L25,A10:A25,"P")</f>
        <v>0</v>
      </c>
      <c r="M9" s="24">
        <f>SUMIFS(M10:M25,A10:A25,"P")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487.78399999999999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52">
      <c r="A12" s="1" t="s">
        <v>229</v>
      </c>
      <c r="E12" s="32" t="s">
        <v>5945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18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5946</v>
      </c>
    </row>
    <row r="17" ht="87.5">
      <c r="A17" s="1" t="s">
        <v>231</v>
      </c>
      <c r="E17" s="27" t="s">
        <v>232</v>
      </c>
    </row>
    <row r="18" ht="25">
      <c r="A18" s="1" t="s">
        <v>221</v>
      </c>
      <c r="B18" s="1">
        <v>3</v>
      </c>
      <c r="C18" s="26" t="s">
        <v>5947</v>
      </c>
      <c r="D18" t="s">
        <v>5948</v>
      </c>
      <c r="E18" s="27" t="s">
        <v>5949</v>
      </c>
      <c r="F18" s="28" t="s">
        <v>225</v>
      </c>
      <c r="G18" s="29">
        <v>2.5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5950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2504</v>
      </c>
      <c r="D22" t="s">
        <v>2505</v>
      </c>
      <c r="E22" s="27" t="s">
        <v>2506</v>
      </c>
      <c r="F22" s="28" t="s">
        <v>225</v>
      </c>
      <c r="G22" s="29">
        <v>0.029000000000000001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5951</v>
      </c>
    </row>
    <row r="25" ht="87.5">
      <c r="A25" s="1" t="s">
        <v>231</v>
      </c>
      <c r="E25" s="27" t="s">
        <v>232</v>
      </c>
    </row>
    <row r="26" ht="13">
      <c r="A26" s="1" t="s">
        <v>218</v>
      </c>
      <c r="C26" s="22" t="s">
        <v>249</v>
      </c>
      <c r="E26" s="23" t="s">
        <v>250</v>
      </c>
      <c r="L26" s="24">
        <f>SUMIFS(L27:L34,A27:A34,"P")</f>
        <v>0</v>
      </c>
      <c r="M26" s="24">
        <f>SUMIFS(M27:M34,A27:A34,"P")</f>
        <v>0</v>
      </c>
      <c r="N26" s="25"/>
    </row>
    <row r="27">
      <c r="A27" s="1" t="s">
        <v>221</v>
      </c>
      <c r="B27" s="1">
        <v>5</v>
      </c>
      <c r="C27" s="26" t="s">
        <v>251</v>
      </c>
      <c r="D27" t="s">
        <v>252</v>
      </c>
      <c r="E27" s="27" t="s">
        <v>253</v>
      </c>
      <c r="F27" s="28" t="s">
        <v>254</v>
      </c>
      <c r="G27" s="29">
        <v>181.44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5952</v>
      </c>
    </row>
    <row r="30" ht="337.5">
      <c r="A30" s="1" t="s">
        <v>231</v>
      </c>
      <c r="E30" s="27" t="s">
        <v>257</v>
      </c>
    </row>
    <row r="31">
      <c r="A31" s="1" t="s">
        <v>221</v>
      </c>
      <c r="B31" s="1">
        <v>6</v>
      </c>
      <c r="C31" s="26" t="s">
        <v>5852</v>
      </c>
      <c r="D31" t="s">
        <v>252</v>
      </c>
      <c r="E31" s="27" t="s">
        <v>5853</v>
      </c>
      <c r="F31" s="28" t="s">
        <v>254</v>
      </c>
      <c r="G31" s="29">
        <v>90.719999999999999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5953</v>
      </c>
    </row>
    <row r="34" ht="225">
      <c r="A34" s="1" t="s">
        <v>231</v>
      </c>
      <c r="E34" s="27" t="s">
        <v>5855</v>
      </c>
    </row>
    <row r="35" ht="13">
      <c r="A35" s="1" t="s">
        <v>218</v>
      </c>
      <c r="C35" s="22" t="s">
        <v>975</v>
      </c>
      <c r="E35" s="23" t="s">
        <v>2952</v>
      </c>
      <c r="L35" s="24">
        <f>SUMIFS(L36:L39,A36:A39,"P")</f>
        <v>0</v>
      </c>
      <c r="M35" s="24">
        <f>SUMIFS(M36:M39,A36:A39,"P")</f>
        <v>0</v>
      </c>
      <c r="N35" s="25"/>
    </row>
    <row r="36">
      <c r="A36" s="1" t="s">
        <v>221</v>
      </c>
      <c r="B36" s="1">
        <v>7</v>
      </c>
      <c r="C36" s="26" t="s">
        <v>5954</v>
      </c>
      <c r="D36" t="s">
        <v>252</v>
      </c>
      <c r="E36" s="27" t="s">
        <v>5955</v>
      </c>
      <c r="F36" s="28" t="s">
        <v>254</v>
      </c>
      <c r="G36" s="29">
        <v>16.664000000000001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252</v>
      </c>
    </row>
    <row r="38" ht="52">
      <c r="A38" s="1" t="s">
        <v>229</v>
      </c>
      <c r="E38" s="32" t="s">
        <v>5956</v>
      </c>
    </row>
    <row r="39" ht="362.5">
      <c r="A39" s="1" t="s">
        <v>231</v>
      </c>
      <c r="E39" s="27" t="s">
        <v>1335</v>
      </c>
    </row>
    <row r="40" ht="13">
      <c r="A40" s="1" t="s">
        <v>218</v>
      </c>
      <c r="C40" s="22" t="s">
        <v>2790</v>
      </c>
      <c r="E40" s="23" t="s">
        <v>2791</v>
      </c>
      <c r="L40" s="24">
        <f>SUMIFS(L41:L44,A41:A44,"P")</f>
        <v>0</v>
      </c>
      <c r="M40" s="24">
        <f>SUMIFS(M41:M44,A41:A44,"P")</f>
        <v>0</v>
      </c>
      <c r="N40" s="25"/>
    </row>
    <row r="41">
      <c r="A41" s="1" t="s">
        <v>221</v>
      </c>
      <c r="B41" s="1">
        <v>8</v>
      </c>
      <c r="C41" s="26" t="s">
        <v>5732</v>
      </c>
      <c r="D41" t="s">
        <v>252</v>
      </c>
      <c r="E41" s="27" t="s">
        <v>5733</v>
      </c>
      <c r="F41" s="28" t="s">
        <v>254</v>
      </c>
      <c r="G41" s="29">
        <v>75.599999999999994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252</v>
      </c>
    </row>
    <row r="43" ht="26">
      <c r="A43" s="1" t="s">
        <v>229</v>
      </c>
      <c r="E43" s="32" t="s">
        <v>5957</v>
      </c>
    </row>
    <row r="44" ht="75">
      <c r="A44" s="1" t="s">
        <v>231</v>
      </c>
      <c r="E44" s="27" t="s">
        <v>2851</v>
      </c>
    </row>
    <row r="45" ht="13">
      <c r="A45" s="1" t="s">
        <v>218</v>
      </c>
      <c r="C45" s="22" t="s">
        <v>267</v>
      </c>
      <c r="E45" s="23" t="s">
        <v>268</v>
      </c>
      <c r="L45" s="24">
        <f>SUMIFS(L46:L229,A46:A229,"P")</f>
        <v>0</v>
      </c>
      <c r="M45" s="24">
        <f>SUMIFS(M46:M229,A46:A229,"P")</f>
        <v>0</v>
      </c>
      <c r="N45" s="25"/>
    </row>
    <row r="46">
      <c r="A46" s="1" t="s">
        <v>221</v>
      </c>
      <c r="B46" s="1">
        <v>9</v>
      </c>
      <c r="C46" s="26" t="s">
        <v>877</v>
      </c>
      <c r="D46" t="s">
        <v>249</v>
      </c>
      <c r="E46" s="27" t="s">
        <v>878</v>
      </c>
      <c r="F46" s="28" t="s">
        <v>260</v>
      </c>
      <c r="G46" s="29">
        <v>2080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5958</v>
      </c>
    </row>
    <row r="48" ht="39">
      <c r="A48" s="1" t="s">
        <v>229</v>
      </c>
      <c r="E48" s="32" t="s">
        <v>5959</v>
      </c>
    </row>
    <row r="49" ht="87.5">
      <c r="A49" s="1" t="s">
        <v>231</v>
      </c>
      <c r="E49" s="27" t="s">
        <v>287</v>
      </c>
    </row>
    <row r="50" ht="25">
      <c r="A50" s="1" t="s">
        <v>221</v>
      </c>
      <c r="B50" s="1">
        <v>10</v>
      </c>
      <c r="C50" s="26" t="s">
        <v>5960</v>
      </c>
      <c r="D50" t="s">
        <v>252</v>
      </c>
      <c r="E50" s="27" t="s">
        <v>5961</v>
      </c>
      <c r="F50" s="28" t="s">
        <v>271</v>
      </c>
      <c r="G50" s="29">
        <v>6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5721</v>
      </c>
    </row>
    <row r="53" ht="125">
      <c r="A53" s="1" t="s">
        <v>231</v>
      </c>
      <c r="E53" s="27" t="s">
        <v>5962</v>
      </c>
    </row>
    <row r="54">
      <c r="A54" s="1" t="s">
        <v>221</v>
      </c>
      <c r="B54" s="1">
        <v>11</v>
      </c>
      <c r="C54" s="26" t="s">
        <v>5963</v>
      </c>
      <c r="D54" t="s">
        <v>252</v>
      </c>
      <c r="E54" s="27" t="s">
        <v>5964</v>
      </c>
      <c r="F54" s="28" t="s">
        <v>271</v>
      </c>
      <c r="G54" s="29">
        <v>10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5738</v>
      </c>
    </row>
    <row r="57" ht="100">
      <c r="A57" s="1" t="s">
        <v>231</v>
      </c>
      <c r="E57" s="27" t="s">
        <v>1250</v>
      </c>
    </row>
    <row r="58">
      <c r="A58" s="1" t="s">
        <v>221</v>
      </c>
      <c r="B58" s="1">
        <v>12</v>
      </c>
      <c r="C58" s="26" t="s">
        <v>1396</v>
      </c>
      <c r="D58" t="s">
        <v>252</v>
      </c>
      <c r="E58" s="27" t="s">
        <v>1397</v>
      </c>
      <c r="F58" s="28" t="s">
        <v>260</v>
      </c>
      <c r="G58" s="29">
        <v>330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5965</v>
      </c>
    </row>
    <row r="61" ht="100">
      <c r="A61" s="1" t="s">
        <v>231</v>
      </c>
      <c r="E61" s="27" t="s">
        <v>1399</v>
      </c>
    </row>
    <row r="62">
      <c r="A62" s="1" t="s">
        <v>221</v>
      </c>
      <c r="B62" s="1">
        <v>13</v>
      </c>
      <c r="C62" s="26" t="s">
        <v>2527</v>
      </c>
      <c r="D62" t="s">
        <v>252</v>
      </c>
      <c r="E62" s="27" t="s">
        <v>2528</v>
      </c>
      <c r="F62" s="28" t="s">
        <v>271</v>
      </c>
      <c r="G62" s="29">
        <v>35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5966</v>
      </c>
    </row>
    <row r="65" ht="100">
      <c r="A65" s="1" t="s">
        <v>231</v>
      </c>
      <c r="E65" s="27" t="s">
        <v>2524</v>
      </c>
    </row>
    <row r="66">
      <c r="A66" s="1" t="s">
        <v>221</v>
      </c>
      <c r="B66" s="1">
        <v>14</v>
      </c>
      <c r="C66" s="26" t="s">
        <v>5967</v>
      </c>
      <c r="D66" t="s">
        <v>252</v>
      </c>
      <c r="E66" s="27" t="s">
        <v>5968</v>
      </c>
      <c r="F66" s="28" t="s">
        <v>271</v>
      </c>
      <c r="G66" s="29">
        <v>36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5969</v>
      </c>
    </row>
    <row r="69" ht="112.5">
      <c r="A69" s="1" t="s">
        <v>231</v>
      </c>
      <c r="E69" s="27" t="s">
        <v>5970</v>
      </c>
    </row>
    <row r="70" ht="25">
      <c r="A70" s="1" t="s">
        <v>221</v>
      </c>
      <c r="B70" s="1">
        <v>15</v>
      </c>
      <c r="C70" s="26" t="s">
        <v>5861</v>
      </c>
      <c r="D70" t="s">
        <v>252</v>
      </c>
      <c r="E70" s="27" t="s">
        <v>5862</v>
      </c>
      <c r="F70" s="28" t="s">
        <v>271</v>
      </c>
      <c r="G70" s="29">
        <v>4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>
      <c r="A72" s="1" t="s">
        <v>229</v>
      </c>
    </row>
    <row r="73" ht="100">
      <c r="A73" s="1" t="s">
        <v>231</v>
      </c>
      <c r="E73" s="27" t="s">
        <v>5863</v>
      </c>
    </row>
    <row r="74">
      <c r="A74" s="1" t="s">
        <v>221</v>
      </c>
      <c r="B74" s="1">
        <v>16</v>
      </c>
      <c r="C74" s="26" t="s">
        <v>5971</v>
      </c>
      <c r="D74" t="s">
        <v>252</v>
      </c>
      <c r="E74" s="27" t="s">
        <v>5972</v>
      </c>
      <c r="F74" s="28" t="s">
        <v>271</v>
      </c>
      <c r="G74" s="29">
        <v>3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5973</v>
      </c>
    </row>
    <row r="77" ht="75">
      <c r="A77" s="1" t="s">
        <v>231</v>
      </c>
      <c r="E77" s="27" t="s">
        <v>5974</v>
      </c>
    </row>
    <row r="78">
      <c r="A78" s="1" t="s">
        <v>221</v>
      </c>
      <c r="B78" s="1">
        <v>17</v>
      </c>
      <c r="C78" s="26" t="s">
        <v>5975</v>
      </c>
      <c r="D78" t="s">
        <v>252</v>
      </c>
      <c r="E78" s="27" t="s">
        <v>5976</v>
      </c>
      <c r="F78" s="28" t="s">
        <v>260</v>
      </c>
      <c r="G78" s="29">
        <v>280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5977</v>
      </c>
    </row>
    <row r="81" ht="100">
      <c r="A81" s="1" t="s">
        <v>231</v>
      </c>
      <c r="E81" s="27" t="s">
        <v>2535</v>
      </c>
    </row>
    <row r="82">
      <c r="A82" s="1" t="s">
        <v>221</v>
      </c>
      <c r="B82" s="1">
        <v>18</v>
      </c>
      <c r="C82" s="26" t="s">
        <v>288</v>
      </c>
      <c r="D82" t="s">
        <v>2481</v>
      </c>
      <c r="E82" s="27" t="s">
        <v>289</v>
      </c>
      <c r="F82" s="28" t="s">
        <v>260</v>
      </c>
      <c r="G82" s="29">
        <v>912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5978</v>
      </c>
    </row>
    <row r="84" ht="91">
      <c r="A84" s="1" t="s">
        <v>229</v>
      </c>
      <c r="E84" s="32" t="s">
        <v>5979</v>
      </c>
    </row>
    <row r="85" ht="112.5">
      <c r="A85" s="1" t="s">
        <v>231</v>
      </c>
      <c r="E85" s="27" t="s">
        <v>291</v>
      </c>
    </row>
    <row r="86">
      <c r="A86" s="1" t="s">
        <v>221</v>
      </c>
      <c r="B86" s="1">
        <v>19</v>
      </c>
      <c r="C86" s="26" t="s">
        <v>2536</v>
      </c>
      <c r="D86" t="s">
        <v>2481</v>
      </c>
      <c r="E86" s="27" t="s">
        <v>2537</v>
      </c>
      <c r="F86" s="28" t="s">
        <v>271</v>
      </c>
      <c r="G86" s="29">
        <v>54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5980</v>
      </c>
    </row>
    <row r="88" ht="26">
      <c r="A88" s="1" t="s">
        <v>229</v>
      </c>
      <c r="E88" s="32" t="s">
        <v>2453</v>
      </c>
    </row>
    <row r="89" ht="75">
      <c r="A89" s="1" t="s">
        <v>231</v>
      </c>
      <c r="E89" s="27" t="s">
        <v>2538</v>
      </c>
    </row>
    <row r="90">
      <c r="A90" s="1" t="s">
        <v>221</v>
      </c>
      <c r="B90" s="1">
        <v>20</v>
      </c>
      <c r="C90" s="26" t="s">
        <v>1281</v>
      </c>
      <c r="D90" t="s">
        <v>249</v>
      </c>
      <c r="E90" s="27" t="s">
        <v>1282</v>
      </c>
      <c r="F90" s="28" t="s">
        <v>260</v>
      </c>
      <c r="G90" s="29">
        <v>375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78">
      <c r="A92" s="1" t="s">
        <v>229</v>
      </c>
      <c r="E92" s="32" t="s">
        <v>5981</v>
      </c>
    </row>
    <row r="93" ht="75">
      <c r="A93" s="1" t="s">
        <v>231</v>
      </c>
      <c r="E93" s="27" t="s">
        <v>295</v>
      </c>
    </row>
    <row r="94">
      <c r="A94" s="1" t="s">
        <v>221</v>
      </c>
      <c r="B94" s="1">
        <v>21</v>
      </c>
      <c r="C94" s="26" t="s">
        <v>1643</v>
      </c>
      <c r="D94" t="s">
        <v>252</v>
      </c>
      <c r="E94" s="27" t="s">
        <v>1644</v>
      </c>
      <c r="F94" s="28" t="s">
        <v>260</v>
      </c>
      <c r="G94" s="29">
        <v>420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91">
      <c r="A96" s="1" t="s">
        <v>229</v>
      </c>
      <c r="E96" s="32" t="s">
        <v>5982</v>
      </c>
    </row>
    <row r="97" ht="75">
      <c r="A97" s="1" t="s">
        <v>231</v>
      </c>
      <c r="E97" s="27" t="s">
        <v>295</v>
      </c>
    </row>
    <row r="98">
      <c r="A98" s="1" t="s">
        <v>221</v>
      </c>
      <c r="B98" s="1">
        <v>22</v>
      </c>
      <c r="C98" s="26" t="s">
        <v>292</v>
      </c>
      <c r="D98" t="s">
        <v>252</v>
      </c>
      <c r="E98" s="27" t="s">
        <v>293</v>
      </c>
      <c r="F98" s="28" t="s">
        <v>260</v>
      </c>
      <c r="G98" s="29">
        <v>280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65">
      <c r="A100" s="1" t="s">
        <v>229</v>
      </c>
      <c r="E100" s="32" t="s">
        <v>5983</v>
      </c>
    </row>
    <row r="101" ht="75">
      <c r="A101" s="1" t="s">
        <v>231</v>
      </c>
      <c r="E101" s="27" t="s">
        <v>295</v>
      </c>
    </row>
    <row r="102">
      <c r="A102" s="1" t="s">
        <v>221</v>
      </c>
      <c r="B102" s="1">
        <v>23</v>
      </c>
      <c r="C102" s="26" t="s">
        <v>5873</v>
      </c>
      <c r="D102" t="s">
        <v>252</v>
      </c>
      <c r="E102" s="27" t="s">
        <v>5874</v>
      </c>
      <c r="F102" s="28" t="s">
        <v>260</v>
      </c>
      <c r="G102" s="29">
        <v>1335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117">
      <c r="A104" s="1" t="s">
        <v>229</v>
      </c>
      <c r="E104" s="32" t="s">
        <v>5984</v>
      </c>
    </row>
    <row r="105" ht="75">
      <c r="A105" s="1" t="s">
        <v>231</v>
      </c>
      <c r="E105" s="27" t="s">
        <v>295</v>
      </c>
    </row>
    <row r="106" ht="25">
      <c r="A106" s="1" t="s">
        <v>221</v>
      </c>
      <c r="B106" s="1">
        <v>24</v>
      </c>
      <c r="C106" s="26" t="s">
        <v>1225</v>
      </c>
      <c r="D106" t="s">
        <v>2481</v>
      </c>
      <c r="E106" s="27" t="s">
        <v>1226</v>
      </c>
      <c r="F106" s="28" t="s">
        <v>271</v>
      </c>
      <c r="G106" s="29">
        <v>17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5985</v>
      </c>
    </row>
    <row r="108" ht="78">
      <c r="A108" s="1" t="s">
        <v>229</v>
      </c>
      <c r="E108" s="32" t="s">
        <v>5986</v>
      </c>
    </row>
    <row r="109" ht="87.5">
      <c r="A109" s="1" t="s">
        <v>231</v>
      </c>
      <c r="E109" s="27" t="s">
        <v>1227</v>
      </c>
    </row>
    <row r="110" ht="25">
      <c r="A110" s="1" t="s">
        <v>221</v>
      </c>
      <c r="B110" s="1">
        <v>25</v>
      </c>
      <c r="C110" s="26" t="s">
        <v>1645</v>
      </c>
      <c r="D110" t="s">
        <v>252</v>
      </c>
      <c r="E110" s="27" t="s">
        <v>1646</v>
      </c>
      <c r="F110" s="28" t="s">
        <v>271</v>
      </c>
      <c r="G110" s="29">
        <v>54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78">
      <c r="A112" s="1" t="s">
        <v>229</v>
      </c>
      <c r="E112" s="32" t="s">
        <v>5987</v>
      </c>
    </row>
    <row r="113" ht="87.5">
      <c r="A113" s="1" t="s">
        <v>231</v>
      </c>
      <c r="E113" s="27" t="s">
        <v>1227</v>
      </c>
    </row>
    <row r="114" ht="25">
      <c r="A114" s="1" t="s">
        <v>221</v>
      </c>
      <c r="B114" s="1">
        <v>26</v>
      </c>
      <c r="C114" s="26" t="s">
        <v>5988</v>
      </c>
      <c r="D114" t="s">
        <v>252</v>
      </c>
      <c r="E114" s="27" t="s">
        <v>5989</v>
      </c>
      <c r="F114" s="28" t="s">
        <v>271</v>
      </c>
      <c r="G114" s="29">
        <v>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>
      <c r="A116" s="1" t="s">
        <v>229</v>
      </c>
    </row>
    <row r="117" ht="87.5">
      <c r="A117" s="1" t="s">
        <v>231</v>
      </c>
      <c r="E117" s="27" t="s">
        <v>1227</v>
      </c>
    </row>
    <row r="118">
      <c r="A118" s="1" t="s">
        <v>221</v>
      </c>
      <c r="B118" s="1">
        <v>27</v>
      </c>
      <c r="C118" s="26" t="s">
        <v>1562</v>
      </c>
      <c r="D118" t="s">
        <v>252</v>
      </c>
      <c r="E118" s="27" t="s">
        <v>1563</v>
      </c>
      <c r="F118" s="28" t="s">
        <v>260</v>
      </c>
      <c r="G118" s="29">
        <v>760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5990</v>
      </c>
    </row>
    <row r="120" ht="78">
      <c r="A120" s="1" t="s">
        <v>229</v>
      </c>
      <c r="E120" s="32" t="s">
        <v>5991</v>
      </c>
    </row>
    <row r="121" ht="75">
      <c r="A121" s="1" t="s">
        <v>231</v>
      </c>
      <c r="E121" s="27" t="s">
        <v>1565</v>
      </c>
    </row>
    <row r="122">
      <c r="A122" s="1" t="s">
        <v>221</v>
      </c>
      <c r="B122" s="1">
        <v>28</v>
      </c>
      <c r="C122" s="26" t="s">
        <v>5755</v>
      </c>
      <c r="D122" t="s">
        <v>252</v>
      </c>
      <c r="E122" s="27" t="s">
        <v>5756</v>
      </c>
      <c r="F122" s="28" t="s">
        <v>260</v>
      </c>
      <c r="G122" s="29">
        <v>11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5992</v>
      </c>
    </row>
    <row r="125" ht="37.5">
      <c r="A125" s="1" t="s">
        <v>231</v>
      </c>
      <c r="E125" s="27" t="s">
        <v>5758</v>
      </c>
    </row>
    <row r="126">
      <c r="A126" s="1" t="s">
        <v>221</v>
      </c>
      <c r="B126" s="1">
        <v>29</v>
      </c>
      <c r="C126" s="26" t="s">
        <v>5993</v>
      </c>
      <c r="D126" t="s">
        <v>252</v>
      </c>
      <c r="E126" s="27" t="s">
        <v>5994</v>
      </c>
      <c r="F126" s="28" t="s">
        <v>271</v>
      </c>
      <c r="G126" s="29">
        <v>26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5995</v>
      </c>
    </row>
    <row r="129" ht="112.5">
      <c r="A129" s="1" t="s">
        <v>231</v>
      </c>
      <c r="E129" s="27" t="s">
        <v>5996</v>
      </c>
    </row>
    <row r="130" ht="25">
      <c r="A130" s="1" t="s">
        <v>221</v>
      </c>
      <c r="B130" s="1">
        <v>30</v>
      </c>
      <c r="C130" s="26" t="s">
        <v>5997</v>
      </c>
      <c r="D130" t="s">
        <v>252</v>
      </c>
      <c r="E130" s="27" t="s">
        <v>5998</v>
      </c>
      <c r="F130" s="28" t="s">
        <v>271</v>
      </c>
      <c r="G130" s="29">
        <v>10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5999</v>
      </c>
    </row>
    <row r="132" ht="26">
      <c r="A132" s="1" t="s">
        <v>229</v>
      </c>
      <c r="E132" s="32" t="s">
        <v>6000</v>
      </c>
    </row>
    <row r="133" ht="112.5">
      <c r="A133" s="1" t="s">
        <v>231</v>
      </c>
      <c r="E133" s="27" t="s">
        <v>6001</v>
      </c>
    </row>
    <row r="134" ht="25">
      <c r="A134" s="1" t="s">
        <v>221</v>
      </c>
      <c r="B134" s="1">
        <v>31</v>
      </c>
      <c r="C134" s="26" t="s">
        <v>6002</v>
      </c>
      <c r="D134" t="s">
        <v>252</v>
      </c>
      <c r="E134" s="27" t="s">
        <v>6003</v>
      </c>
      <c r="F134" s="28" t="s">
        <v>271</v>
      </c>
      <c r="G134" s="29">
        <v>22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39">
      <c r="A136" s="1" t="s">
        <v>229</v>
      </c>
      <c r="E136" s="32" t="s">
        <v>6004</v>
      </c>
    </row>
    <row r="137" ht="87.5">
      <c r="A137" s="1" t="s">
        <v>231</v>
      </c>
      <c r="E137" s="27" t="s">
        <v>6005</v>
      </c>
    </row>
    <row r="138" ht="25">
      <c r="A138" s="1" t="s">
        <v>221</v>
      </c>
      <c r="B138" s="1">
        <v>32</v>
      </c>
      <c r="C138" s="26" t="s">
        <v>6006</v>
      </c>
      <c r="D138" t="s">
        <v>252</v>
      </c>
      <c r="E138" s="27" t="s">
        <v>6007</v>
      </c>
      <c r="F138" s="28" t="s">
        <v>271</v>
      </c>
      <c r="G138" s="29">
        <v>12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26">
      <c r="A140" s="1" t="s">
        <v>229</v>
      </c>
      <c r="E140" s="32" t="s">
        <v>6008</v>
      </c>
    </row>
    <row r="141" ht="87.5">
      <c r="A141" s="1" t="s">
        <v>231</v>
      </c>
      <c r="E141" s="27" t="s">
        <v>6009</v>
      </c>
    </row>
    <row r="142" ht="25">
      <c r="A142" s="1" t="s">
        <v>221</v>
      </c>
      <c r="B142" s="1">
        <v>33</v>
      </c>
      <c r="C142" s="26" t="s">
        <v>6010</v>
      </c>
      <c r="D142" t="s">
        <v>252</v>
      </c>
      <c r="E142" s="27" t="s">
        <v>6011</v>
      </c>
      <c r="F142" s="28" t="s">
        <v>271</v>
      </c>
      <c r="G142" s="29">
        <v>5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">
      <c r="A144" s="1" t="s">
        <v>229</v>
      </c>
      <c r="E144" s="32" t="s">
        <v>6012</v>
      </c>
    </row>
    <row r="145" ht="87.5">
      <c r="A145" s="1" t="s">
        <v>231</v>
      </c>
      <c r="E145" s="27" t="s">
        <v>6009</v>
      </c>
    </row>
    <row r="146" ht="25">
      <c r="A146" s="1" t="s">
        <v>221</v>
      </c>
      <c r="B146" s="1">
        <v>34</v>
      </c>
      <c r="C146" s="26" t="s">
        <v>6013</v>
      </c>
      <c r="D146" t="s">
        <v>252</v>
      </c>
      <c r="E146" s="27" t="s">
        <v>6014</v>
      </c>
      <c r="F146" s="28" t="s">
        <v>271</v>
      </c>
      <c r="G146" s="29">
        <v>14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6015</v>
      </c>
    </row>
    <row r="149" ht="87.5">
      <c r="A149" s="1" t="s">
        <v>231</v>
      </c>
      <c r="E149" s="27" t="s">
        <v>6009</v>
      </c>
    </row>
    <row r="150" ht="25">
      <c r="A150" s="1" t="s">
        <v>221</v>
      </c>
      <c r="B150" s="1">
        <v>35</v>
      </c>
      <c r="C150" s="26" t="s">
        <v>6016</v>
      </c>
      <c r="D150" t="s">
        <v>252</v>
      </c>
      <c r="E150" s="27" t="s">
        <v>6017</v>
      </c>
      <c r="F150" s="28" t="s">
        <v>271</v>
      </c>
      <c r="G150" s="29">
        <v>10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5738</v>
      </c>
    </row>
    <row r="153" ht="87.5">
      <c r="A153" s="1" t="s">
        <v>231</v>
      </c>
      <c r="E153" s="27" t="s">
        <v>6009</v>
      </c>
    </row>
    <row r="154" ht="25">
      <c r="A154" s="1" t="s">
        <v>221</v>
      </c>
      <c r="B154" s="1">
        <v>36</v>
      </c>
      <c r="C154" s="26" t="s">
        <v>6018</v>
      </c>
      <c r="D154" t="s">
        <v>252</v>
      </c>
      <c r="E154" s="27" t="s">
        <v>6019</v>
      </c>
      <c r="F154" s="28" t="s">
        <v>271</v>
      </c>
      <c r="G154" s="29">
        <v>48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 ht="25">
      <c r="A155" s="1" t="s">
        <v>227</v>
      </c>
      <c r="E155" s="27" t="s">
        <v>6020</v>
      </c>
    </row>
    <row r="156" ht="143">
      <c r="A156" s="1" t="s">
        <v>229</v>
      </c>
      <c r="E156" s="32" t="s">
        <v>6021</v>
      </c>
    </row>
    <row r="157" ht="87.5">
      <c r="A157" s="1" t="s">
        <v>231</v>
      </c>
      <c r="E157" s="27" t="s">
        <v>6022</v>
      </c>
    </row>
    <row r="158">
      <c r="A158" s="1" t="s">
        <v>221</v>
      </c>
      <c r="B158" s="1">
        <v>37</v>
      </c>
      <c r="C158" s="26" t="s">
        <v>6023</v>
      </c>
      <c r="D158" t="s">
        <v>252</v>
      </c>
      <c r="E158" s="27" t="s">
        <v>6024</v>
      </c>
      <c r="F158" s="28" t="s">
        <v>271</v>
      </c>
      <c r="G158" s="29">
        <v>13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 ht="37.5">
      <c r="A159" s="1" t="s">
        <v>227</v>
      </c>
      <c r="E159" s="27" t="s">
        <v>6025</v>
      </c>
    </row>
    <row r="160" ht="65">
      <c r="A160" s="1" t="s">
        <v>229</v>
      </c>
      <c r="E160" s="32" t="s">
        <v>6026</v>
      </c>
    </row>
    <row r="161" ht="87.5">
      <c r="A161" s="1" t="s">
        <v>231</v>
      </c>
      <c r="E161" s="27" t="s">
        <v>6022</v>
      </c>
    </row>
    <row r="162" ht="25">
      <c r="A162" s="1" t="s">
        <v>221</v>
      </c>
      <c r="B162" s="1">
        <v>38</v>
      </c>
      <c r="C162" s="26" t="s">
        <v>6027</v>
      </c>
      <c r="D162" t="s">
        <v>252</v>
      </c>
      <c r="E162" s="27" t="s">
        <v>6028</v>
      </c>
      <c r="F162" s="28" t="s">
        <v>271</v>
      </c>
      <c r="G162" s="29">
        <v>10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6029</v>
      </c>
    </row>
    <row r="164">
      <c r="A164" s="1" t="s">
        <v>229</v>
      </c>
    </row>
    <row r="165" ht="75">
      <c r="A165" s="1" t="s">
        <v>231</v>
      </c>
      <c r="E165" s="27" t="s">
        <v>6030</v>
      </c>
    </row>
    <row r="166" ht="25">
      <c r="A166" s="1" t="s">
        <v>221</v>
      </c>
      <c r="B166" s="1">
        <v>39</v>
      </c>
      <c r="C166" s="26" t="s">
        <v>6031</v>
      </c>
      <c r="D166" t="s">
        <v>252</v>
      </c>
      <c r="E166" s="27" t="s">
        <v>6032</v>
      </c>
      <c r="F166" s="28" t="s">
        <v>271</v>
      </c>
      <c r="G166" s="29">
        <v>62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6033</v>
      </c>
    </row>
    <row r="168">
      <c r="A168" s="1" t="s">
        <v>229</v>
      </c>
    </row>
    <row r="169" ht="75">
      <c r="A169" s="1" t="s">
        <v>231</v>
      </c>
      <c r="E169" s="27" t="s">
        <v>6030</v>
      </c>
    </row>
    <row r="170" ht="25">
      <c r="A170" s="1" t="s">
        <v>221</v>
      </c>
      <c r="B170" s="1">
        <v>40</v>
      </c>
      <c r="C170" s="26" t="s">
        <v>6034</v>
      </c>
      <c r="D170" t="s">
        <v>252</v>
      </c>
      <c r="E170" s="27" t="s">
        <v>6035</v>
      </c>
      <c r="F170" s="28" t="s">
        <v>271</v>
      </c>
      <c r="G170" s="29">
        <v>1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6036</v>
      </c>
    </row>
    <row r="172" ht="26">
      <c r="A172" s="1" t="s">
        <v>229</v>
      </c>
      <c r="E172" s="32" t="s">
        <v>6037</v>
      </c>
    </row>
    <row r="173" ht="100">
      <c r="A173" s="1" t="s">
        <v>231</v>
      </c>
      <c r="E173" s="27" t="s">
        <v>5785</v>
      </c>
    </row>
    <row r="174" ht="25">
      <c r="A174" s="1" t="s">
        <v>221</v>
      </c>
      <c r="B174" s="1">
        <v>41</v>
      </c>
      <c r="C174" s="26" t="s">
        <v>6038</v>
      </c>
      <c r="D174" t="s">
        <v>252</v>
      </c>
      <c r="E174" s="27" t="s">
        <v>6039</v>
      </c>
      <c r="F174" s="28" t="s">
        <v>271</v>
      </c>
      <c r="G174" s="29">
        <v>5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91">
      <c r="A176" s="1" t="s">
        <v>229</v>
      </c>
      <c r="E176" s="32" t="s">
        <v>6040</v>
      </c>
    </row>
    <row r="177" ht="87.5">
      <c r="A177" s="1" t="s">
        <v>231</v>
      </c>
      <c r="E177" s="27" t="s">
        <v>6041</v>
      </c>
    </row>
    <row r="178" ht="25">
      <c r="A178" s="1" t="s">
        <v>221</v>
      </c>
      <c r="B178" s="1">
        <v>42</v>
      </c>
      <c r="C178" s="26" t="s">
        <v>6042</v>
      </c>
      <c r="D178" t="s">
        <v>252</v>
      </c>
      <c r="E178" s="27" t="s">
        <v>6043</v>
      </c>
      <c r="F178" s="28" t="s">
        <v>271</v>
      </c>
      <c r="G178" s="29">
        <v>1</v>
      </c>
      <c r="H178" s="28">
        <v>0</v>
      </c>
      <c r="I178" s="30">
        <f>ROUND(G178*H178,P4)</f>
        <v>0</v>
      </c>
      <c r="L178" s="30">
        <v>0</v>
      </c>
      <c r="M178" s="24">
        <f>ROUND(G178*L178,P4)</f>
        <v>0</v>
      </c>
      <c r="N178" s="25" t="s">
        <v>255</v>
      </c>
      <c r="O178" s="31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227</v>
      </c>
      <c r="E179" s="27" t="s">
        <v>252</v>
      </c>
    </row>
    <row r="180">
      <c r="A180" s="1" t="s">
        <v>229</v>
      </c>
    </row>
    <row r="181" ht="100">
      <c r="A181" s="1" t="s">
        <v>231</v>
      </c>
      <c r="E181" s="27" t="s">
        <v>5788</v>
      </c>
    </row>
    <row r="182" ht="25">
      <c r="A182" s="1" t="s">
        <v>221</v>
      </c>
      <c r="B182" s="1">
        <v>43</v>
      </c>
      <c r="C182" s="26" t="s">
        <v>6044</v>
      </c>
      <c r="D182" t="s">
        <v>252</v>
      </c>
      <c r="E182" s="27" t="s">
        <v>6045</v>
      </c>
      <c r="F182" s="28" t="s">
        <v>271</v>
      </c>
      <c r="G182" s="29">
        <v>1</v>
      </c>
      <c r="H182" s="28">
        <v>0</v>
      </c>
      <c r="I182" s="30">
        <f>ROUND(G182*H182,P4)</f>
        <v>0</v>
      </c>
      <c r="L182" s="30">
        <v>0</v>
      </c>
      <c r="M182" s="24">
        <f>ROUND(G182*L182,P4)</f>
        <v>0</v>
      </c>
      <c r="N182" s="25" t="s">
        <v>255</v>
      </c>
      <c r="O182" s="31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227</v>
      </c>
      <c r="E183" s="27" t="s">
        <v>252</v>
      </c>
    </row>
    <row r="184">
      <c r="A184" s="1" t="s">
        <v>229</v>
      </c>
    </row>
    <row r="185" ht="87.5">
      <c r="A185" s="1" t="s">
        <v>231</v>
      </c>
      <c r="E185" s="27" t="s">
        <v>5791</v>
      </c>
    </row>
    <row r="186">
      <c r="A186" s="1" t="s">
        <v>221</v>
      </c>
      <c r="B186" s="1">
        <v>44</v>
      </c>
      <c r="C186" s="26" t="s">
        <v>6046</v>
      </c>
      <c r="D186" t="s">
        <v>252</v>
      </c>
      <c r="E186" s="27" t="s">
        <v>6047</v>
      </c>
      <c r="F186" s="28" t="s">
        <v>271</v>
      </c>
      <c r="G186" s="29">
        <v>4</v>
      </c>
      <c r="H186" s="28">
        <v>0</v>
      </c>
      <c r="I186" s="30">
        <f>ROUND(G186*H186,P4)</f>
        <v>0</v>
      </c>
      <c r="L186" s="30">
        <v>0</v>
      </c>
      <c r="M186" s="24">
        <f>ROUND(G186*L186,P4)</f>
        <v>0</v>
      </c>
      <c r="N186" s="25" t="s">
        <v>255</v>
      </c>
      <c r="O186" s="31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227</v>
      </c>
      <c r="E187" s="27" t="s">
        <v>6048</v>
      </c>
    </row>
    <row r="188" ht="26">
      <c r="A188" s="1" t="s">
        <v>229</v>
      </c>
      <c r="E188" s="32" t="s">
        <v>6049</v>
      </c>
    </row>
    <row r="189" ht="100">
      <c r="A189" s="1" t="s">
        <v>231</v>
      </c>
      <c r="E189" s="27" t="s">
        <v>1361</v>
      </c>
    </row>
    <row r="190">
      <c r="A190" s="1" t="s">
        <v>221</v>
      </c>
      <c r="B190" s="1">
        <v>45</v>
      </c>
      <c r="C190" s="26" t="s">
        <v>6050</v>
      </c>
      <c r="D190" t="s">
        <v>252</v>
      </c>
      <c r="E190" s="27" t="s">
        <v>6051</v>
      </c>
      <c r="F190" s="28" t="s">
        <v>271</v>
      </c>
      <c r="G190" s="29">
        <v>7</v>
      </c>
      <c r="H190" s="28">
        <v>0</v>
      </c>
      <c r="I190" s="30">
        <f>ROUND(G190*H190,P4)</f>
        <v>0</v>
      </c>
      <c r="L190" s="30">
        <v>0</v>
      </c>
      <c r="M190" s="24">
        <f>ROUND(G190*L190,P4)</f>
        <v>0</v>
      </c>
      <c r="N190" s="25" t="s">
        <v>255</v>
      </c>
      <c r="O190" s="31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227</v>
      </c>
      <c r="E191" s="27" t="s">
        <v>6048</v>
      </c>
    </row>
    <row r="192" ht="26">
      <c r="A192" s="1" t="s">
        <v>229</v>
      </c>
      <c r="E192" s="32" t="s">
        <v>6052</v>
      </c>
    </row>
    <row r="193" ht="100">
      <c r="A193" s="1" t="s">
        <v>231</v>
      </c>
      <c r="E193" s="27" t="s">
        <v>1361</v>
      </c>
    </row>
    <row r="194">
      <c r="A194" s="1" t="s">
        <v>221</v>
      </c>
      <c r="B194" s="1">
        <v>46</v>
      </c>
      <c r="C194" s="26" t="s">
        <v>6053</v>
      </c>
      <c r="D194" t="s">
        <v>252</v>
      </c>
      <c r="E194" s="27" t="s">
        <v>6054</v>
      </c>
      <c r="F194" s="28" t="s">
        <v>271</v>
      </c>
      <c r="G194" s="29">
        <v>4</v>
      </c>
      <c r="H194" s="28">
        <v>0</v>
      </c>
      <c r="I194" s="30">
        <f>ROUND(G194*H194,P4)</f>
        <v>0</v>
      </c>
      <c r="L194" s="30">
        <v>0</v>
      </c>
      <c r="M194" s="24">
        <f>ROUND(G194*L194,P4)</f>
        <v>0</v>
      </c>
      <c r="N194" s="25" t="s">
        <v>255</v>
      </c>
      <c r="O194" s="31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227</v>
      </c>
      <c r="E195" s="27" t="s">
        <v>6055</v>
      </c>
    </row>
    <row r="196" ht="26">
      <c r="A196" s="1" t="s">
        <v>229</v>
      </c>
      <c r="E196" s="32" t="s">
        <v>6049</v>
      </c>
    </row>
    <row r="197" ht="100">
      <c r="A197" s="1" t="s">
        <v>231</v>
      </c>
      <c r="E197" s="27" t="s">
        <v>1361</v>
      </c>
    </row>
    <row r="198">
      <c r="A198" s="1" t="s">
        <v>221</v>
      </c>
      <c r="B198" s="1">
        <v>47</v>
      </c>
      <c r="C198" s="26" t="s">
        <v>6056</v>
      </c>
      <c r="D198" t="s">
        <v>252</v>
      </c>
      <c r="E198" s="27" t="s">
        <v>6057</v>
      </c>
      <c r="F198" s="28" t="s">
        <v>271</v>
      </c>
      <c r="G198" s="29">
        <v>7</v>
      </c>
      <c r="H198" s="28">
        <v>0</v>
      </c>
      <c r="I198" s="30">
        <f>ROUND(G198*H198,P4)</f>
        <v>0</v>
      </c>
      <c r="L198" s="30">
        <v>0</v>
      </c>
      <c r="M198" s="24">
        <f>ROUND(G198*L198,P4)</f>
        <v>0</v>
      </c>
      <c r="N198" s="25" t="s">
        <v>255</v>
      </c>
      <c r="O198" s="31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227</v>
      </c>
      <c r="E199" s="27" t="s">
        <v>6055</v>
      </c>
    </row>
    <row r="200" ht="26">
      <c r="A200" s="1" t="s">
        <v>229</v>
      </c>
      <c r="E200" s="32" t="s">
        <v>6052</v>
      </c>
    </row>
    <row r="201" ht="100">
      <c r="A201" s="1" t="s">
        <v>231</v>
      </c>
      <c r="E201" s="27" t="s">
        <v>1361</v>
      </c>
    </row>
    <row r="202">
      <c r="A202" s="1" t="s">
        <v>221</v>
      </c>
      <c r="B202" s="1">
        <v>48</v>
      </c>
      <c r="C202" s="26" t="s">
        <v>5921</v>
      </c>
      <c r="D202" t="s">
        <v>252</v>
      </c>
      <c r="E202" s="27" t="s">
        <v>5922</v>
      </c>
      <c r="F202" s="28" t="s">
        <v>271</v>
      </c>
      <c r="G202" s="29">
        <v>1</v>
      </c>
      <c r="H202" s="28">
        <v>0</v>
      </c>
      <c r="I202" s="30">
        <f>ROUND(G202*H202,P4)</f>
        <v>0</v>
      </c>
      <c r="L202" s="30">
        <v>0</v>
      </c>
      <c r="M202" s="24">
        <f>ROUND(G202*L202,P4)</f>
        <v>0</v>
      </c>
      <c r="N202" s="25" t="s">
        <v>255</v>
      </c>
      <c r="O202" s="31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227</v>
      </c>
      <c r="E203" s="27" t="s">
        <v>252</v>
      </c>
    </row>
    <row r="204" ht="26">
      <c r="A204" s="1" t="s">
        <v>229</v>
      </c>
      <c r="E204" s="32" t="s">
        <v>5777</v>
      </c>
    </row>
    <row r="205" ht="100">
      <c r="A205" s="1" t="s">
        <v>231</v>
      </c>
      <c r="E205" s="27" t="s">
        <v>5924</v>
      </c>
    </row>
    <row r="206">
      <c r="A206" s="1" t="s">
        <v>221</v>
      </c>
      <c r="B206" s="1">
        <v>49</v>
      </c>
      <c r="C206" s="26" t="s">
        <v>5925</v>
      </c>
      <c r="D206" t="s">
        <v>252</v>
      </c>
      <c r="E206" s="27" t="s">
        <v>5926</v>
      </c>
      <c r="F206" s="28" t="s">
        <v>271</v>
      </c>
      <c r="G206" s="29">
        <v>1</v>
      </c>
      <c r="H206" s="28">
        <v>0</v>
      </c>
      <c r="I206" s="30">
        <f>ROUND(G206*H206,P4)</f>
        <v>0</v>
      </c>
      <c r="L206" s="30">
        <v>0</v>
      </c>
      <c r="M206" s="24">
        <f>ROUND(G206*L206,P4)</f>
        <v>0</v>
      </c>
      <c r="N206" s="25" t="s">
        <v>255</v>
      </c>
      <c r="O206" s="31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227</v>
      </c>
      <c r="E207" s="27" t="s">
        <v>252</v>
      </c>
    </row>
    <row r="208" ht="26">
      <c r="A208" s="1" t="s">
        <v>229</v>
      </c>
      <c r="E208" s="32" t="s">
        <v>5777</v>
      </c>
    </row>
    <row r="209" ht="100">
      <c r="A209" s="1" t="s">
        <v>231</v>
      </c>
      <c r="E209" s="27" t="s">
        <v>5924</v>
      </c>
    </row>
    <row r="210" ht="25">
      <c r="A210" s="1" t="s">
        <v>221</v>
      </c>
      <c r="B210" s="1">
        <v>50</v>
      </c>
      <c r="C210" s="26" t="s">
        <v>1313</v>
      </c>
      <c r="D210" t="s">
        <v>252</v>
      </c>
      <c r="E210" s="27" t="s">
        <v>1314</v>
      </c>
      <c r="F210" s="28" t="s">
        <v>271</v>
      </c>
      <c r="G210" s="29">
        <v>1</v>
      </c>
      <c r="H210" s="28">
        <v>0</v>
      </c>
      <c r="I210" s="30">
        <f>ROUND(G210*H210,P4)</f>
        <v>0</v>
      </c>
      <c r="L210" s="30">
        <v>0</v>
      </c>
      <c r="M210" s="24">
        <f>ROUND(G210*L210,P4)</f>
        <v>0</v>
      </c>
      <c r="N210" s="25" t="s">
        <v>255</v>
      </c>
      <c r="O210" s="31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227</v>
      </c>
      <c r="E211" s="27" t="s">
        <v>252</v>
      </c>
    </row>
    <row r="212" ht="26">
      <c r="A212" s="1" t="s">
        <v>229</v>
      </c>
      <c r="E212" s="32" t="s">
        <v>5777</v>
      </c>
    </row>
    <row r="213" ht="100">
      <c r="A213" s="1" t="s">
        <v>231</v>
      </c>
      <c r="E213" s="27" t="s">
        <v>1315</v>
      </c>
    </row>
    <row r="214" ht="25">
      <c r="A214" s="1" t="s">
        <v>221</v>
      </c>
      <c r="B214" s="1">
        <v>51</v>
      </c>
      <c r="C214" s="26" t="s">
        <v>2111</v>
      </c>
      <c r="D214" t="s">
        <v>252</v>
      </c>
      <c r="E214" s="27" t="s">
        <v>2112</v>
      </c>
      <c r="F214" s="28" t="s">
        <v>271</v>
      </c>
      <c r="G214" s="29">
        <v>1</v>
      </c>
      <c r="H214" s="28">
        <v>0</v>
      </c>
      <c r="I214" s="30">
        <f>ROUND(G214*H214,P4)</f>
        <v>0</v>
      </c>
      <c r="L214" s="30">
        <v>0</v>
      </c>
      <c r="M214" s="24">
        <f>ROUND(G214*L214,P4)</f>
        <v>0</v>
      </c>
      <c r="N214" s="25" t="s">
        <v>255</v>
      </c>
      <c r="O214" s="31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227</v>
      </c>
      <c r="E215" s="27" t="s">
        <v>252</v>
      </c>
    </row>
    <row r="216" ht="26">
      <c r="A216" s="1" t="s">
        <v>229</v>
      </c>
      <c r="E216" s="32" t="s">
        <v>5777</v>
      </c>
    </row>
    <row r="217" ht="87.5">
      <c r="A217" s="1" t="s">
        <v>231</v>
      </c>
      <c r="E217" s="27" t="s">
        <v>2113</v>
      </c>
    </row>
    <row r="218">
      <c r="A218" s="1" t="s">
        <v>221</v>
      </c>
      <c r="B218" s="1">
        <v>52</v>
      </c>
      <c r="C218" s="26" t="s">
        <v>6058</v>
      </c>
      <c r="D218" t="s">
        <v>252</v>
      </c>
      <c r="E218" s="27" t="s">
        <v>6059</v>
      </c>
      <c r="F218" s="28" t="s">
        <v>271</v>
      </c>
      <c r="G218" s="29">
        <v>1</v>
      </c>
      <c r="H218" s="28">
        <v>0</v>
      </c>
      <c r="I218" s="30">
        <f>ROUND(G218*H218,P4)</f>
        <v>0</v>
      </c>
      <c r="L218" s="30">
        <v>0</v>
      </c>
      <c r="M218" s="24">
        <f>ROUND(G218*L218,P4)</f>
        <v>0</v>
      </c>
      <c r="N218" s="25" t="s">
        <v>255</v>
      </c>
      <c r="O218" s="31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227</v>
      </c>
      <c r="E219" s="27" t="s">
        <v>252</v>
      </c>
    </row>
    <row r="220" ht="26">
      <c r="A220" s="1" t="s">
        <v>229</v>
      </c>
      <c r="E220" s="32" t="s">
        <v>5777</v>
      </c>
    </row>
    <row r="221" ht="75">
      <c r="A221" s="1" t="s">
        <v>231</v>
      </c>
      <c r="E221" s="27" t="s">
        <v>2656</v>
      </c>
    </row>
    <row r="222">
      <c r="A222" s="1" t="s">
        <v>221</v>
      </c>
      <c r="B222" s="1">
        <v>53</v>
      </c>
      <c r="C222" s="26" t="s">
        <v>1244</v>
      </c>
      <c r="D222" t="s">
        <v>2481</v>
      </c>
      <c r="E222" s="27" t="s">
        <v>1245</v>
      </c>
      <c r="F222" s="28" t="s">
        <v>716</v>
      </c>
      <c r="G222" s="29">
        <v>24</v>
      </c>
      <c r="H222" s="28">
        <v>0</v>
      </c>
      <c r="I222" s="30">
        <f>ROUND(G222*H222,P4)</f>
        <v>0</v>
      </c>
      <c r="L222" s="30">
        <v>0</v>
      </c>
      <c r="M222" s="24">
        <f>ROUND(G222*L222,P4)</f>
        <v>0</v>
      </c>
      <c r="N222" s="25" t="s">
        <v>255</v>
      </c>
      <c r="O222" s="31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227</v>
      </c>
      <c r="E223" s="27" t="s">
        <v>252</v>
      </c>
    </row>
    <row r="224" ht="26">
      <c r="A224" s="1" t="s">
        <v>229</v>
      </c>
      <c r="E224" s="32" t="s">
        <v>2458</v>
      </c>
    </row>
    <row r="225" ht="87.5">
      <c r="A225" s="1" t="s">
        <v>231</v>
      </c>
      <c r="E225" s="27" t="s">
        <v>1247</v>
      </c>
    </row>
    <row r="226">
      <c r="A226" s="1" t="s">
        <v>221</v>
      </c>
      <c r="B226" s="1">
        <v>54</v>
      </c>
      <c r="C226" s="26" t="s">
        <v>2438</v>
      </c>
      <c r="D226" t="s">
        <v>252</v>
      </c>
      <c r="E226" s="27" t="s">
        <v>2439</v>
      </c>
      <c r="F226" s="28" t="s">
        <v>716</v>
      </c>
      <c r="G226" s="29">
        <v>4</v>
      </c>
      <c r="H226" s="28">
        <v>0</v>
      </c>
      <c r="I226" s="30">
        <f>ROUND(G226*H226,P4)</f>
        <v>0</v>
      </c>
      <c r="L226" s="30">
        <v>0</v>
      </c>
      <c r="M226" s="24">
        <f>ROUND(G226*L226,P4)</f>
        <v>0</v>
      </c>
      <c r="N226" s="25" t="s">
        <v>255</v>
      </c>
      <c r="O226" s="31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227</v>
      </c>
      <c r="E227" s="27" t="s">
        <v>252</v>
      </c>
    </row>
    <row r="228" ht="26">
      <c r="A228" s="1" t="s">
        <v>229</v>
      </c>
      <c r="E228" s="32" t="s">
        <v>6060</v>
      </c>
    </row>
    <row r="229" ht="87.5">
      <c r="A229" s="1" t="s">
        <v>231</v>
      </c>
      <c r="E229" s="27" t="s">
        <v>2440</v>
      </c>
    </row>
    <row r="230" ht="13">
      <c r="A230" s="1" t="s">
        <v>218</v>
      </c>
      <c r="C230" s="22" t="s">
        <v>3044</v>
      </c>
      <c r="E230" s="23" t="s">
        <v>3045</v>
      </c>
      <c r="L230" s="24">
        <f>SUMIFS(L231:L238,A231:A238,"P")</f>
        <v>0</v>
      </c>
      <c r="M230" s="24">
        <f>SUMIFS(M231:M238,A231:A238,"P")</f>
        <v>0</v>
      </c>
      <c r="N230" s="25"/>
    </row>
    <row r="231">
      <c r="A231" s="1" t="s">
        <v>221</v>
      </c>
      <c r="B231" s="1">
        <v>55</v>
      </c>
      <c r="C231" s="26" t="s">
        <v>6061</v>
      </c>
      <c r="D231" t="s">
        <v>252</v>
      </c>
      <c r="E231" s="27" t="s">
        <v>6062</v>
      </c>
      <c r="F231" s="28" t="s">
        <v>260</v>
      </c>
      <c r="G231" s="29">
        <v>100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252</v>
      </c>
    </row>
    <row r="233" ht="26">
      <c r="A233" s="1" t="s">
        <v>229</v>
      </c>
      <c r="E233" s="32" t="s">
        <v>6063</v>
      </c>
    </row>
    <row r="234" ht="262.5">
      <c r="A234" s="1" t="s">
        <v>231</v>
      </c>
      <c r="E234" s="27" t="s">
        <v>6064</v>
      </c>
    </row>
    <row r="235">
      <c r="A235" s="1" t="s">
        <v>221</v>
      </c>
      <c r="B235" s="1">
        <v>56</v>
      </c>
      <c r="C235" s="26" t="s">
        <v>1832</v>
      </c>
      <c r="D235" t="s">
        <v>252</v>
      </c>
      <c r="E235" s="27" t="s">
        <v>1833</v>
      </c>
      <c r="F235" s="28" t="s">
        <v>260</v>
      </c>
      <c r="G235" s="29">
        <v>1815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252</v>
      </c>
    </row>
    <row r="237" ht="52">
      <c r="A237" s="1" t="s">
        <v>229</v>
      </c>
      <c r="E237" s="32" t="s">
        <v>6065</v>
      </c>
    </row>
    <row r="238" ht="250">
      <c r="A238" s="1" t="s">
        <v>231</v>
      </c>
      <c r="E238" s="27" t="s">
        <v>1568</v>
      </c>
    </row>
    <row r="239" ht="13">
      <c r="A239" s="1" t="s">
        <v>218</v>
      </c>
      <c r="C239" s="22" t="s">
        <v>4868</v>
      </c>
      <c r="E239" s="23" t="s">
        <v>1322</v>
      </c>
      <c r="L239" s="24">
        <f>SUMIFS(L240:L323,A240:A323,"P")</f>
        <v>0</v>
      </c>
      <c r="M239" s="24">
        <f>SUMIFS(M240:M323,A240:A323,"P")</f>
        <v>0</v>
      </c>
      <c r="N239" s="25"/>
    </row>
    <row r="240">
      <c r="A240" s="1" t="s">
        <v>221</v>
      </c>
      <c r="B240" s="1">
        <v>57</v>
      </c>
      <c r="C240" s="26" t="s">
        <v>6066</v>
      </c>
      <c r="D240" t="s">
        <v>252</v>
      </c>
      <c r="E240" s="27" t="s">
        <v>6067</v>
      </c>
      <c r="F240" s="28" t="s">
        <v>254</v>
      </c>
      <c r="G240" s="29">
        <v>7.2000000000000002</v>
      </c>
      <c r="H240" s="28">
        <v>0</v>
      </c>
      <c r="I240" s="30">
        <f>ROUND(G240*H240,P4)</f>
        <v>0</v>
      </c>
      <c r="L240" s="30">
        <v>0</v>
      </c>
      <c r="M240" s="24">
        <f>ROUND(G240*L240,P4)</f>
        <v>0</v>
      </c>
      <c r="N240" s="25" t="s">
        <v>255</v>
      </c>
      <c r="O240" s="31">
        <f>M240*AA240</f>
        <v>0</v>
      </c>
      <c r="P240" s="1">
        <v>3</v>
      </c>
      <c r="AA240" s="1">
        <f>IF(P240=1,$O$3,IF(P240=2,$O$4,$O$5))</f>
        <v>0</v>
      </c>
    </row>
    <row r="241">
      <c r="A241" s="1" t="s">
        <v>227</v>
      </c>
      <c r="E241" s="27" t="s">
        <v>252</v>
      </c>
    </row>
    <row r="242" ht="26">
      <c r="A242" s="1" t="s">
        <v>229</v>
      </c>
      <c r="E242" s="32" t="s">
        <v>6068</v>
      </c>
    </row>
    <row r="243" ht="87.5">
      <c r="A243" s="1" t="s">
        <v>231</v>
      </c>
      <c r="E243" s="27" t="s">
        <v>918</v>
      </c>
    </row>
    <row r="244">
      <c r="A244" s="1" t="s">
        <v>221</v>
      </c>
      <c r="B244" s="1">
        <v>58</v>
      </c>
      <c r="C244" s="26" t="s">
        <v>926</v>
      </c>
      <c r="D244" t="s">
        <v>252</v>
      </c>
      <c r="E244" s="27" t="s">
        <v>927</v>
      </c>
      <c r="F244" s="28" t="s">
        <v>254</v>
      </c>
      <c r="G244" s="29">
        <v>16</v>
      </c>
      <c r="H244" s="28">
        <v>0</v>
      </c>
      <c r="I244" s="30">
        <f>ROUND(G244*H244,P4)</f>
        <v>0</v>
      </c>
      <c r="L244" s="30">
        <v>0</v>
      </c>
      <c r="M244" s="24">
        <f>ROUND(G244*L244,P4)</f>
        <v>0</v>
      </c>
      <c r="N244" s="25" t="s">
        <v>255</v>
      </c>
      <c r="O244" s="31">
        <f>M244*AA244</f>
        <v>0</v>
      </c>
      <c r="P244" s="1">
        <v>3</v>
      </c>
      <c r="AA244" s="1">
        <f>IF(P244=1,$O$3,IF(P244=2,$O$4,$O$5))</f>
        <v>0</v>
      </c>
    </row>
    <row r="245">
      <c r="A245" s="1" t="s">
        <v>227</v>
      </c>
      <c r="E245" s="27" t="s">
        <v>252</v>
      </c>
    </row>
    <row r="246" ht="26">
      <c r="A246" s="1" t="s">
        <v>229</v>
      </c>
      <c r="E246" s="32" t="s">
        <v>6069</v>
      </c>
    </row>
    <row r="247" ht="337.5">
      <c r="A247" s="1" t="s">
        <v>231</v>
      </c>
      <c r="E247" s="27" t="s">
        <v>257</v>
      </c>
    </row>
    <row r="248">
      <c r="A248" s="1" t="s">
        <v>221</v>
      </c>
      <c r="B248" s="1">
        <v>59</v>
      </c>
      <c r="C248" s="26" t="s">
        <v>1166</v>
      </c>
      <c r="D248" t="s">
        <v>252</v>
      </c>
      <c r="E248" s="27" t="s">
        <v>1167</v>
      </c>
      <c r="F248" s="28" t="s">
        <v>254</v>
      </c>
      <c r="G248" s="29">
        <v>34</v>
      </c>
      <c r="H248" s="28">
        <v>0</v>
      </c>
      <c r="I248" s="30">
        <f>ROUND(G248*H248,P4)</f>
        <v>0</v>
      </c>
      <c r="L248" s="30">
        <v>0</v>
      </c>
      <c r="M248" s="24">
        <f>ROUND(G248*L248,P4)</f>
        <v>0</v>
      </c>
      <c r="N248" s="25" t="s">
        <v>255</v>
      </c>
      <c r="O248" s="31">
        <f>M248*AA248</f>
        <v>0</v>
      </c>
      <c r="P248" s="1">
        <v>3</v>
      </c>
      <c r="AA248" s="1">
        <f>IF(P248=1,$O$3,IF(P248=2,$O$4,$O$5))</f>
        <v>0</v>
      </c>
    </row>
    <row r="249">
      <c r="A249" s="1" t="s">
        <v>227</v>
      </c>
      <c r="E249" s="27" t="s">
        <v>252</v>
      </c>
    </row>
    <row r="250" ht="26">
      <c r="A250" s="1" t="s">
        <v>229</v>
      </c>
      <c r="E250" s="32" t="s">
        <v>6070</v>
      </c>
    </row>
    <row r="251" ht="337.5">
      <c r="A251" s="1" t="s">
        <v>231</v>
      </c>
      <c r="E251" s="27" t="s">
        <v>257</v>
      </c>
    </row>
    <row r="252">
      <c r="A252" s="1" t="s">
        <v>221</v>
      </c>
      <c r="B252" s="1">
        <v>60</v>
      </c>
      <c r="C252" s="26" t="s">
        <v>263</v>
      </c>
      <c r="D252" t="s">
        <v>252</v>
      </c>
      <c r="E252" s="27" t="s">
        <v>264</v>
      </c>
      <c r="F252" s="28" t="s">
        <v>254</v>
      </c>
      <c r="G252" s="29">
        <v>33</v>
      </c>
      <c r="H252" s="28">
        <v>0</v>
      </c>
      <c r="I252" s="30">
        <f>ROUND(G252*H252,P4)</f>
        <v>0</v>
      </c>
      <c r="L252" s="30">
        <v>0</v>
      </c>
      <c r="M252" s="24">
        <f>ROUND(G252*L252,P4)</f>
        <v>0</v>
      </c>
      <c r="N252" s="25" t="s">
        <v>255</v>
      </c>
      <c r="O252" s="31">
        <f>M252*AA252</f>
        <v>0</v>
      </c>
      <c r="P252" s="1">
        <v>3</v>
      </c>
      <c r="AA252" s="1">
        <f>IF(P252=1,$O$3,IF(P252=2,$O$4,$O$5))</f>
        <v>0</v>
      </c>
    </row>
    <row r="253">
      <c r="A253" s="1" t="s">
        <v>227</v>
      </c>
      <c r="E253" s="27" t="s">
        <v>252</v>
      </c>
    </row>
    <row r="254" ht="52">
      <c r="A254" s="1" t="s">
        <v>229</v>
      </c>
      <c r="E254" s="32" t="s">
        <v>6071</v>
      </c>
    </row>
    <row r="255" ht="250">
      <c r="A255" s="1" t="s">
        <v>231</v>
      </c>
      <c r="E255" s="27" t="s">
        <v>266</v>
      </c>
    </row>
    <row r="256">
      <c r="A256" s="1" t="s">
        <v>221</v>
      </c>
      <c r="B256" s="1">
        <v>61</v>
      </c>
      <c r="C256" s="26" t="s">
        <v>1333</v>
      </c>
      <c r="D256" t="s">
        <v>6072</v>
      </c>
      <c r="E256" s="27" t="s">
        <v>1334</v>
      </c>
      <c r="F256" s="28" t="s">
        <v>254</v>
      </c>
      <c r="G256" s="29">
        <v>7.2000000000000002</v>
      </c>
      <c r="H256" s="28">
        <v>0</v>
      </c>
      <c r="I256" s="30">
        <f>ROUND(G256*H256,P4)</f>
        <v>0</v>
      </c>
      <c r="L256" s="30">
        <v>0</v>
      </c>
      <c r="M256" s="24">
        <f>ROUND(G256*L256,P4)</f>
        <v>0</v>
      </c>
      <c r="N256" s="25" t="s">
        <v>255</v>
      </c>
      <c r="O256" s="31">
        <f>M256*AA256</f>
        <v>0</v>
      </c>
      <c r="P256" s="1">
        <v>3</v>
      </c>
      <c r="AA256" s="1">
        <f>IF(P256=1,$O$3,IF(P256=2,$O$4,$O$5))</f>
        <v>0</v>
      </c>
    </row>
    <row r="257">
      <c r="A257" s="1" t="s">
        <v>227</v>
      </c>
      <c r="E257" s="27" t="s">
        <v>252</v>
      </c>
    </row>
    <row r="258" ht="26">
      <c r="A258" s="1" t="s">
        <v>229</v>
      </c>
      <c r="E258" s="32" t="s">
        <v>6073</v>
      </c>
    </row>
    <row r="259" ht="362.5">
      <c r="A259" s="1" t="s">
        <v>231</v>
      </c>
      <c r="E259" s="27" t="s">
        <v>1335</v>
      </c>
    </row>
    <row r="260">
      <c r="A260" s="1" t="s">
        <v>221</v>
      </c>
      <c r="B260" s="1">
        <v>62</v>
      </c>
      <c r="C260" s="26" t="s">
        <v>5732</v>
      </c>
      <c r="D260" t="s">
        <v>6072</v>
      </c>
      <c r="E260" s="27" t="s">
        <v>5733</v>
      </c>
      <c r="F260" s="28" t="s">
        <v>254</v>
      </c>
      <c r="G260" s="29">
        <v>17</v>
      </c>
      <c r="H260" s="28">
        <v>0</v>
      </c>
      <c r="I260" s="30">
        <f>ROUND(G260*H260,P4)</f>
        <v>0</v>
      </c>
      <c r="L260" s="30">
        <v>0</v>
      </c>
      <c r="M260" s="24">
        <f>ROUND(G260*L260,P4)</f>
        <v>0</v>
      </c>
      <c r="N260" s="25" t="s">
        <v>255</v>
      </c>
      <c r="O260" s="31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227</v>
      </c>
      <c r="E261" s="27" t="s">
        <v>252</v>
      </c>
    </row>
    <row r="262" ht="26">
      <c r="A262" s="1" t="s">
        <v>229</v>
      </c>
      <c r="E262" s="32" t="s">
        <v>6074</v>
      </c>
    </row>
    <row r="263" ht="75">
      <c r="A263" s="1" t="s">
        <v>231</v>
      </c>
      <c r="E263" s="27" t="s">
        <v>2851</v>
      </c>
    </row>
    <row r="264">
      <c r="A264" s="1" t="s">
        <v>221</v>
      </c>
      <c r="B264" s="1">
        <v>63</v>
      </c>
      <c r="C264" s="26" t="s">
        <v>877</v>
      </c>
      <c r="D264" t="s">
        <v>252</v>
      </c>
      <c r="E264" s="27" t="s">
        <v>878</v>
      </c>
      <c r="F264" s="28" t="s">
        <v>260</v>
      </c>
      <c r="G264" s="29">
        <v>85</v>
      </c>
      <c r="H264" s="28">
        <v>0</v>
      </c>
      <c r="I264" s="30">
        <f>ROUND(G264*H264,P4)</f>
        <v>0</v>
      </c>
      <c r="L264" s="30">
        <v>0</v>
      </c>
      <c r="M264" s="24">
        <f>ROUND(G264*L264,P4)</f>
        <v>0</v>
      </c>
      <c r="N264" s="25" t="s">
        <v>255</v>
      </c>
      <c r="O264" s="31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227</v>
      </c>
      <c r="E265" s="27" t="s">
        <v>252</v>
      </c>
    </row>
    <row r="266" ht="26">
      <c r="A266" s="1" t="s">
        <v>229</v>
      </c>
      <c r="E266" s="32" t="s">
        <v>6075</v>
      </c>
    </row>
    <row r="267" ht="87.5">
      <c r="A267" s="1" t="s">
        <v>231</v>
      </c>
      <c r="E267" s="27" t="s">
        <v>287</v>
      </c>
    </row>
    <row r="268">
      <c r="A268" s="1" t="s">
        <v>221</v>
      </c>
      <c r="B268" s="1">
        <v>64</v>
      </c>
      <c r="C268" s="26" t="s">
        <v>6076</v>
      </c>
      <c r="D268" t="s">
        <v>252</v>
      </c>
      <c r="E268" s="27" t="s">
        <v>6077</v>
      </c>
      <c r="F268" s="28" t="s">
        <v>271</v>
      </c>
      <c r="G268" s="29">
        <v>4</v>
      </c>
      <c r="H268" s="28">
        <v>0</v>
      </c>
      <c r="I268" s="30">
        <f>ROUND(G268*H268,P4)</f>
        <v>0</v>
      </c>
      <c r="L268" s="30">
        <v>0</v>
      </c>
      <c r="M268" s="24">
        <f>ROUND(G268*L268,P4)</f>
        <v>0</v>
      </c>
      <c r="N268" s="25" t="s">
        <v>255</v>
      </c>
      <c r="O268" s="31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227</v>
      </c>
      <c r="E269" s="27" t="s">
        <v>1322</v>
      </c>
    </row>
    <row r="270" ht="26">
      <c r="A270" s="1" t="s">
        <v>229</v>
      </c>
      <c r="E270" s="32" t="s">
        <v>6060</v>
      </c>
    </row>
    <row r="271" ht="87.5">
      <c r="A271" s="1" t="s">
        <v>231</v>
      </c>
      <c r="E271" s="27" t="s">
        <v>2080</v>
      </c>
    </row>
    <row r="272">
      <c r="A272" s="1" t="s">
        <v>221</v>
      </c>
      <c r="B272" s="1">
        <v>65</v>
      </c>
      <c r="C272" s="26" t="s">
        <v>6078</v>
      </c>
      <c r="D272" t="s">
        <v>6072</v>
      </c>
      <c r="E272" s="27" t="s">
        <v>289</v>
      </c>
      <c r="F272" s="28" t="s">
        <v>260</v>
      </c>
      <c r="G272" s="29">
        <v>97</v>
      </c>
      <c r="H272" s="28">
        <v>0</v>
      </c>
      <c r="I272" s="30">
        <f>ROUND(G272*H272,P4)</f>
        <v>0</v>
      </c>
      <c r="L272" s="30">
        <v>0</v>
      </c>
      <c r="M272" s="24">
        <f>ROUND(G272*L272,P4)</f>
        <v>0</v>
      </c>
      <c r="N272" s="25" t="s">
        <v>255</v>
      </c>
      <c r="O272" s="31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227</v>
      </c>
      <c r="E273" s="27" t="s">
        <v>252</v>
      </c>
    </row>
    <row r="274" ht="26">
      <c r="A274" s="1" t="s">
        <v>229</v>
      </c>
      <c r="E274" s="32" t="s">
        <v>6079</v>
      </c>
    </row>
    <row r="275" ht="112.5">
      <c r="A275" s="1" t="s">
        <v>231</v>
      </c>
      <c r="E275" s="27" t="s">
        <v>291</v>
      </c>
    </row>
    <row r="276">
      <c r="A276" s="1" t="s">
        <v>221</v>
      </c>
      <c r="B276" s="1">
        <v>66</v>
      </c>
      <c r="C276" s="26" t="s">
        <v>2536</v>
      </c>
      <c r="D276" t="s">
        <v>6072</v>
      </c>
      <c r="E276" s="27" t="s">
        <v>2537</v>
      </c>
      <c r="F276" s="28" t="s">
        <v>271</v>
      </c>
      <c r="G276" s="29">
        <v>5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252</v>
      </c>
    </row>
    <row r="278" ht="26">
      <c r="A278" s="1" t="s">
        <v>229</v>
      </c>
      <c r="E278" s="32" t="s">
        <v>5821</v>
      </c>
    </row>
    <row r="279" ht="75">
      <c r="A279" s="1" t="s">
        <v>231</v>
      </c>
      <c r="E279" s="27" t="s">
        <v>2538</v>
      </c>
    </row>
    <row r="280">
      <c r="A280" s="1" t="s">
        <v>221</v>
      </c>
      <c r="B280" s="1">
        <v>67</v>
      </c>
      <c r="C280" s="26" t="s">
        <v>1281</v>
      </c>
      <c r="D280" t="s">
        <v>252</v>
      </c>
      <c r="E280" s="27" t="s">
        <v>1282</v>
      </c>
      <c r="F280" s="28" t="s">
        <v>260</v>
      </c>
      <c r="G280" s="29">
        <v>50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252</v>
      </c>
    </row>
    <row r="282" ht="26">
      <c r="A282" s="1" t="s">
        <v>229</v>
      </c>
      <c r="E282" s="32" t="s">
        <v>6080</v>
      </c>
    </row>
    <row r="283" ht="75">
      <c r="A283" s="1" t="s">
        <v>231</v>
      </c>
      <c r="E283" s="27" t="s">
        <v>295</v>
      </c>
    </row>
    <row r="284">
      <c r="A284" s="1" t="s">
        <v>221</v>
      </c>
      <c r="B284" s="1">
        <v>68</v>
      </c>
      <c r="C284" s="26" t="s">
        <v>6081</v>
      </c>
      <c r="D284" t="s">
        <v>6072</v>
      </c>
      <c r="E284" s="27" t="s">
        <v>6082</v>
      </c>
      <c r="F284" s="28" t="s">
        <v>260</v>
      </c>
      <c r="G284" s="29">
        <v>97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252</v>
      </c>
    </row>
    <row r="286" ht="26">
      <c r="A286" s="1" t="s">
        <v>229</v>
      </c>
      <c r="E286" s="32" t="s">
        <v>6083</v>
      </c>
    </row>
    <row r="287" ht="75">
      <c r="A287" s="1" t="s">
        <v>231</v>
      </c>
      <c r="E287" s="27" t="s">
        <v>295</v>
      </c>
    </row>
    <row r="288" ht="25">
      <c r="A288" s="1" t="s">
        <v>221</v>
      </c>
      <c r="B288" s="1">
        <v>69</v>
      </c>
      <c r="C288" s="26" t="s">
        <v>1225</v>
      </c>
      <c r="D288" t="s">
        <v>6072</v>
      </c>
      <c r="E288" s="27" t="s">
        <v>1226</v>
      </c>
      <c r="F288" s="28" t="s">
        <v>271</v>
      </c>
      <c r="G288" s="29">
        <v>13</v>
      </c>
      <c r="H288" s="28">
        <v>0</v>
      </c>
      <c r="I288" s="30">
        <f>ROUND(G288*H288,P4)</f>
        <v>0</v>
      </c>
      <c r="L288" s="30">
        <v>0</v>
      </c>
      <c r="M288" s="24">
        <f>ROUND(G288*L288,P4)</f>
        <v>0</v>
      </c>
      <c r="N288" s="25" t="s">
        <v>255</v>
      </c>
      <c r="O288" s="31">
        <f>M288*AA288</f>
        <v>0</v>
      </c>
      <c r="P288" s="1">
        <v>3</v>
      </c>
      <c r="AA288" s="1">
        <f>IF(P288=1,$O$3,IF(P288=2,$O$4,$O$5))</f>
        <v>0</v>
      </c>
    </row>
    <row r="289">
      <c r="A289" s="1" t="s">
        <v>227</v>
      </c>
      <c r="E289" s="27" t="s">
        <v>252</v>
      </c>
    </row>
    <row r="290" ht="26">
      <c r="A290" s="1" t="s">
        <v>229</v>
      </c>
      <c r="E290" s="32" t="s">
        <v>6084</v>
      </c>
    </row>
    <row r="291" ht="87.5">
      <c r="A291" s="1" t="s">
        <v>231</v>
      </c>
      <c r="E291" s="27" t="s">
        <v>1227</v>
      </c>
    </row>
    <row r="292">
      <c r="A292" s="1" t="s">
        <v>221</v>
      </c>
      <c r="B292" s="1">
        <v>70</v>
      </c>
      <c r="C292" s="26" t="s">
        <v>1738</v>
      </c>
      <c r="D292" t="s">
        <v>252</v>
      </c>
      <c r="E292" s="27" t="s">
        <v>1739</v>
      </c>
      <c r="F292" s="28" t="s">
        <v>260</v>
      </c>
      <c r="G292" s="29">
        <v>147</v>
      </c>
      <c r="H292" s="28">
        <v>0</v>
      </c>
      <c r="I292" s="30">
        <f>ROUND(G292*H292,P4)</f>
        <v>0</v>
      </c>
      <c r="L292" s="30">
        <v>0</v>
      </c>
      <c r="M292" s="24">
        <f>ROUND(G292*L292,P4)</f>
        <v>0</v>
      </c>
      <c r="N292" s="25" t="s">
        <v>255</v>
      </c>
      <c r="O292" s="31">
        <f>M292*AA292</f>
        <v>0</v>
      </c>
      <c r="P292" s="1">
        <v>3</v>
      </c>
      <c r="AA292" s="1">
        <f>IF(P292=1,$O$3,IF(P292=2,$O$4,$O$5))</f>
        <v>0</v>
      </c>
    </row>
    <row r="293">
      <c r="A293" s="1" t="s">
        <v>227</v>
      </c>
      <c r="E293" s="27" t="s">
        <v>252</v>
      </c>
    </row>
    <row r="294" ht="26">
      <c r="A294" s="1" t="s">
        <v>229</v>
      </c>
      <c r="E294" s="32" t="s">
        <v>6085</v>
      </c>
    </row>
    <row r="295" ht="112.5">
      <c r="A295" s="1" t="s">
        <v>231</v>
      </c>
      <c r="E295" s="27" t="s">
        <v>1741</v>
      </c>
    </row>
    <row r="296" ht="25">
      <c r="A296" s="1" t="s">
        <v>221</v>
      </c>
      <c r="B296" s="1">
        <v>71</v>
      </c>
      <c r="C296" s="26" t="s">
        <v>6086</v>
      </c>
      <c r="D296" t="s">
        <v>252</v>
      </c>
      <c r="E296" s="27" t="s">
        <v>6087</v>
      </c>
      <c r="F296" s="28" t="s">
        <v>271</v>
      </c>
      <c r="G296" s="29">
        <v>4</v>
      </c>
      <c r="H296" s="28">
        <v>0</v>
      </c>
      <c r="I296" s="30">
        <f>ROUND(G296*H296,P4)</f>
        <v>0</v>
      </c>
      <c r="L296" s="30">
        <v>0</v>
      </c>
      <c r="M296" s="24">
        <f>ROUND(G296*L296,P4)</f>
        <v>0</v>
      </c>
      <c r="N296" s="25" t="s">
        <v>255</v>
      </c>
      <c r="O296" s="31">
        <f>M296*AA296</f>
        <v>0</v>
      </c>
      <c r="P296" s="1">
        <v>3</v>
      </c>
      <c r="AA296" s="1">
        <f>IF(P296=1,$O$3,IF(P296=2,$O$4,$O$5))</f>
        <v>0</v>
      </c>
    </row>
    <row r="297">
      <c r="A297" s="1" t="s">
        <v>227</v>
      </c>
      <c r="E297" s="27" t="s">
        <v>252</v>
      </c>
    </row>
    <row r="298" ht="26">
      <c r="A298" s="1" t="s">
        <v>229</v>
      </c>
      <c r="E298" s="32" t="s">
        <v>6060</v>
      </c>
    </row>
    <row r="299" ht="87.5">
      <c r="A299" s="1" t="s">
        <v>231</v>
      </c>
      <c r="E299" s="27" t="s">
        <v>6009</v>
      </c>
    </row>
    <row r="300">
      <c r="A300" s="1" t="s">
        <v>221</v>
      </c>
      <c r="B300" s="1">
        <v>72</v>
      </c>
      <c r="C300" s="26" t="s">
        <v>6088</v>
      </c>
      <c r="D300" t="s">
        <v>6072</v>
      </c>
      <c r="E300" s="27" t="s">
        <v>6089</v>
      </c>
      <c r="F300" s="28" t="s">
        <v>271</v>
      </c>
      <c r="G300" s="29">
        <v>4</v>
      </c>
      <c r="H300" s="28">
        <v>0</v>
      </c>
      <c r="I300" s="30">
        <f>ROUND(G300*H300,P4)</f>
        <v>0</v>
      </c>
      <c r="L300" s="30">
        <v>0</v>
      </c>
      <c r="M300" s="24">
        <f>ROUND(G300*L300,P4)</f>
        <v>0</v>
      </c>
      <c r="N300" s="25" t="s">
        <v>255</v>
      </c>
      <c r="O300" s="31">
        <f>M300*AA300</f>
        <v>0</v>
      </c>
      <c r="P300" s="1">
        <v>3</v>
      </c>
      <c r="AA300" s="1">
        <f>IF(P300=1,$O$3,IF(P300=2,$O$4,$O$5))</f>
        <v>0</v>
      </c>
    </row>
    <row r="301">
      <c r="A301" s="1" t="s">
        <v>227</v>
      </c>
      <c r="E301" s="27" t="s">
        <v>252</v>
      </c>
    </row>
    <row r="302" ht="26">
      <c r="A302" s="1" t="s">
        <v>229</v>
      </c>
      <c r="E302" s="32" t="s">
        <v>6060</v>
      </c>
    </row>
    <row r="303" ht="87.5">
      <c r="A303" s="1" t="s">
        <v>231</v>
      </c>
      <c r="E303" s="27" t="s">
        <v>6022</v>
      </c>
    </row>
    <row r="304">
      <c r="A304" s="1" t="s">
        <v>221</v>
      </c>
      <c r="B304" s="1">
        <v>73</v>
      </c>
      <c r="C304" s="26" t="s">
        <v>6090</v>
      </c>
      <c r="D304" t="s">
        <v>252</v>
      </c>
      <c r="E304" s="27" t="s">
        <v>6091</v>
      </c>
      <c r="F304" s="28" t="s">
        <v>271</v>
      </c>
      <c r="G304" s="29">
        <v>4</v>
      </c>
      <c r="H304" s="28">
        <v>0</v>
      </c>
      <c r="I304" s="30">
        <f>ROUND(G304*H304,P4)</f>
        <v>0</v>
      </c>
      <c r="L304" s="30">
        <v>0</v>
      </c>
      <c r="M304" s="24">
        <f>ROUND(G304*L304,P4)</f>
        <v>0</v>
      </c>
      <c r="N304" s="25" t="s">
        <v>255</v>
      </c>
      <c r="O304" s="31">
        <f>M304*AA304</f>
        <v>0</v>
      </c>
      <c r="P304" s="1">
        <v>3</v>
      </c>
      <c r="AA304" s="1">
        <f>IF(P304=1,$O$3,IF(P304=2,$O$4,$O$5))</f>
        <v>0</v>
      </c>
    </row>
    <row r="305">
      <c r="A305" s="1" t="s">
        <v>227</v>
      </c>
      <c r="E305" s="27" t="s">
        <v>252</v>
      </c>
    </row>
    <row r="306" ht="26">
      <c r="A306" s="1" t="s">
        <v>229</v>
      </c>
      <c r="E306" s="32" t="s">
        <v>6060</v>
      </c>
    </row>
    <row r="307" ht="87.5">
      <c r="A307" s="1" t="s">
        <v>231</v>
      </c>
      <c r="E307" s="27" t="s">
        <v>5791</v>
      </c>
    </row>
    <row r="308">
      <c r="A308" s="1" t="s">
        <v>221</v>
      </c>
      <c r="B308" s="1">
        <v>74</v>
      </c>
      <c r="C308" s="26" t="s">
        <v>6092</v>
      </c>
      <c r="D308" t="s">
        <v>252</v>
      </c>
      <c r="E308" s="27" t="s">
        <v>6093</v>
      </c>
      <c r="F308" s="28" t="s">
        <v>271</v>
      </c>
      <c r="G308" s="29">
        <v>4</v>
      </c>
      <c r="H308" s="28">
        <v>0</v>
      </c>
      <c r="I308" s="30">
        <f>ROUND(G308*H308,P4)</f>
        <v>0</v>
      </c>
      <c r="L308" s="30">
        <v>0</v>
      </c>
      <c r="M308" s="24">
        <f>ROUND(G308*L308,P4)</f>
        <v>0</v>
      </c>
      <c r="N308" s="25" t="s">
        <v>255</v>
      </c>
      <c r="O308" s="31">
        <f>M308*AA308</f>
        <v>0</v>
      </c>
      <c r="P308" s="1">
        <v>3</v>
      </c>
      <c r="AA308" s="1">
        <f>IF(P308=1,$O$3,IF(P308=2,$O$4,$O$5))</f>
        <v>0</v>
      </c>
    </row>
    <row r="309">
      <c r="A309" s="1" t="s">
        <v>227</v>
      </c>
      <c r="E309" s="27" t="s">
        <v>252</v>
      </c>
    </row>
    <row r="310" ht="26">
      <c r="A310" s="1" t="s">
        <v>229</v>
      </c>
      <c r="E310" s="32" t="s">
        <v>6060</v>
      </c>
    </row>
    <row r="311" ht="112.5">
      <c r="A311" s="1" t="s">
        <v>231</v>
      </c>
      <c r="E311" s="27" t="s">
        <v>2598</v>
      </c>
    </row>
    <row r="312">
      <c r="A312" s="1" t="s">
        <v>221</v>
      </c>
      <c r="B312" s="1">
        <v>75</v>
      </c>
      <c r="C312" s="26" t="s">
        <v>6094</v>
      </c>
      <c r="D312" t="s">
        <v>252</v>
      </c>
      <c r="E312" s="27" t="s">
        <v>6095</v>
      </c>
      <c r="F312" s="28" t="s">
        <v>271</v>
      </c>
      <c r="G312" s="29">
        <v>4</v>
      </c>
      <c r="H312" s="28">
        <v>0</v>
      </c>
      <c r="I312" s="30">
        <f>ROUND(G312*H312,P4)</f>
        <v>0</v>
      </c>
      <c r="L312" s="30">
        <v>0</v>
      </c>
      <c r="M312" s="24">
        <f>ROUND(G312*L312,P4)</f>
        <v>0</v>
      </c>
      <c r="N312" s="25" t="s">
        <v>255</v>
      </c>
      <c r="O312" s="31">
        <f>M312*AA312</f>
        <v>0</v>
      </c>
      <c r="P312" s="1">
        <v>3</v>
      </c>
      <c r="AA312" s="1">
        <f>IF(P312=1,$O$3,IF(P312=2,$O$4,$O$5))</f>
        <v>0</v>
      </c>
    </row>
    <row r="313">
      <c r="A313" s="1" t="s">
        <v>227</v>
      </c>
      <c r="E313" s="27" t="s">
        <v>252</v>
      </c>
    </row>
    <row r="314" ht="26">
      <c r="A314" s="1" t="s">
        <v>229</v>
      </c>
      <c r="E314" s="32" t="s">
        <v>6060</v>
      </c>
    </row>
    <row r="315" ht="112.5">
      <c r="A315" s="1" t="s">
        <v>231</v>
      </c>
      <c r="E315" s="27" t="s">
        <v>2598</v>
      </c>
    </row>
    <row r="316">
      <c r="A316" s="1" t="s">
        <v>221</v>
      </c>
      <c r="B316" s="1">
        <v>76</v>
      </c>
      <c r="C316" s="26" t="s">
        <v>1244</v>
      </c>
      <c r="D316" t="s">
        <v>6072</v>
      </c>
      <c r="E316" s="27" t="s">
        <v>1245</v>
      </c>
      <c r="F316" s="28" t="s">
        <v>716</v>
      </c>
      <c r="G316" s="29">
        <v>12</v>
      </c>
      <c r="H316" s="28">
        <v>0</v>
      </c>
      <c r="I316" s="30">
        <f>ROUND(G316*H316,P4)</f>
        <v>0</v>
      </c>
      <c r="L316" s="30">
        <v>0</v>
      </c>
      <c r="M316" s="24">
        <f>ROUND(G316*L316,P4)</f>
        <v>0</v>
      </c>
      <c r="N316" s="25" t="s">
        <v>255</v>
      </c>
      <c r="O316" s="31">
        <f>M316*AA316</f>
        <v>0</v>
      </c>
      <c r="P316" s="1">
        <v>3</v>
      </c>
      <c r="AA316" s="1">
        <f>IF(P316=1,$O$3,IF(P316=2,$O$4,$O$5))</f>
        <v>0</v>
      </c>
    </row>
    <row r="317">
      <c r="A317" s="1" t="s">
        <v>227</v>
      </c>
      <c r="E317" s="27" t="s">
        <v>252</v>
      </c>
    </row>
    <row r="318" ht="26">
      <c r="A318" s="1" t="s">
        <v>229</v>
      </c>
      <c r="E318" s="32" t="s">
        <v>6096</v>
      </c>
    </row>
    <row r="319" ht="87.5">
      <c r="A319" s="1" t="s">
        <v>231</v>
      </c>
      <c r="E319" s="27" t="s">
        <v>1247</v>
      </c>
    </row>
    <row r="320">
      <c r="A320" s="1" t="s">
        <v>221</v>
      </c>
      <c r="B320" s="1">
        <v>77</v>
      </c>
      <c r="C320" s="26" t="s">
        <v>1566</v>
      </c>
      <c r="D320" t="s">
        <v>252</v>
      </c>
      <c r="E320" s="27" t="s">
        <v>1567</v>
      </c>
      <c r="F320" s="28" t="s">
        <v>260</v>
      </c>
      <c r="G320" s="29">
        <v>85</v>
      </c>
      <c r="H320" s="28">
        <v>0</v>
      </c>
      <c r="I320" s="30">
        <f>ROUND(G320*H320,P4)</f>
        <v>0</v>
      </c>
      <c r="L320" s="30">
        <v>0</v>
      </c>
      <c r="M320" s="24">
        <f>ROUND(G320*L320,P4)</f>
        <v>0</v>
      </c>
      <c r="N320" s="25" t="s">
        <v>255</v>
      </c>
      <c r="O320" s="31">
        <f>M320*AA320</f>
        <v>0</v>
      </c>
      <c r="P320" s="1">
        <v>3</v>
      </c>
      <c r="AA320" s="1">
        <f>IF(P320=1,$O$3,IF(P320=2,$O$4,$O$5))</f>
        <v>0</v>
      </c>
    </row>
    <row r="321">
      <c r="A321" s="1" t="s">
        <v>227</v>
      </c>
      <c r="E321" s="27" t="s">
        <v>1322</v>
      </c>
    </row>
    <row r="322" ht="26">
      <c r="A322" s="1" t="s">
        <v>229</v>
      </c>
      <c r="E322" s="32" t="s">
        <v>6075</v>
      </c>
    </row>
    <row r="323" ht="250">
      <c r="A323" s="1" t="s">
        <v>231</v>
      </c>
      <c r="E323" s="27" t="s">
        <v>1568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COUNTIFS(L8:L106,"=0",A8:A106,"P")+COUNTIFS(L8:L106,"",A8:A106,"P")+SUM(Q8:Q106)</f>
        <v>0</v>
      </c>
    </row>
    <row r="8" ht="13">
      <c r="A8" s="1" t="s">
        <v>216</v>
      </c>
      <c r="C8" s="22" t="s">
        <v>6097</v>
      </c>
      <c r="E8" s="23" t="s">
        <v>175</v>
      </c>
      <c r="L8" s="24">
        <f>L9+L14+L31+L36+L41</f>
        <v>0</v>
      </c>
      <c r="M8" s="24">
        <f>M9+M14+M31+M36+M41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264.22000000000003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6098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SUMIFS(L15:L30,A15:A30,"P")</f>
        <v>0</v>
      </c>
      <c r="M14" s="24">
        <f>SUMIFS(M15:M30,A15:A30,"P")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11.699999999999999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">
      <c r="A17" s="1" t="s">
        <v>229</v>
      </c>
      <c r="E17" s="32" t="s">
        <v>6099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108.40000000000001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6100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5852</v>
      </c>
      <c r="D23" t="s">
        <v>252</v>
      </c>
      <c r="E23" s="27" t="s">
        <v>5853</v>
      </c>
      <c r="F23" s="28" t="s">
        <v>254</v>
      </c>
      <c r="G23" s="29">
        <v>54.200000000000003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26">
      <c r="A25" s="1" t="s">
        <v>229</v>
      </c>
      <c r="E25" s="32" t="s">
        <v>6101</v>
      </c>
    </row>
    <row r="26" ht="225">
      <c r="A26" s="1" t="s">
        <v>231</v>
      </c>
      <c r="E26" s="27" t="s">
        <v>5855</v>
      </c>
    </row>
    <row r="27">
      <c r="A27" s="1" t="s">
        <v>221</v>
      </c>
      <c r="B27" s="1">
        <v>5</v>
      </c>
      <c r="C27" s="26" t="s">
        <v>5725</v>
      </c>
      <c r="D27" t="s">
        <v>252</v>
      </c>
      <c r="E27" s="27" t="s">
        <v>5726</v>
      </c>
      <c r="F27" s="28" t="s">
        <v>903</v>
      </c>
      <c r="G27" s="29">
        <v>50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26">
      <c r="A29" s="1" t="s">
        <v>229</v>
      </c>
      <c r="E29" s="32" t="s">
        <v>6102</v>
      </c>
    </row>
    <row r="30" ht="50">
      <c r="A30" s="1" t="s">
        <v>231</v>
      </c>
      <c r="E30" s="27" t="s">
        <v>5728</v>
      </c>
    </row>
    <row r="31" ht="13">
      <c r="A31" s="1" t="s">
        <v>218</v>
      </c>
      <c r="C31" s="22" t="s">
        <v>975</v>
      </c>
      <c r="E31" s="23" t="s">
        <v>2952</v>
      </c>
      <c r="L31" s="24">
        <f>SUMIFS(L32:L35,A32:A35,"P")</f>
        <v>0</v>
      </c>
      <c r="M31" s="24">
        <f>SUMIFS(M32:M35,A32:A35,"P")</f>
        <v>0</v>
      </c>
      <c r="N31" s="25"/>
    </row>
    <row r="32">
      <c r="A32" s="1" t="s">
        <v>221</v>
      </c>
      <c r="B32" s="1">
        <v>6</v>
      </c>
      <c r="C32" s="26" t="s">
        <v>5954</v>
      </c>
      <c r="D32" t="s">
        <v>252</v>
      </c>
      <c r="E32" s="27" t="s">
        <v>5955</v>
      </c>
      <c r="F32" s="28" t="s">
        <v>254</v>
      </c>
      <c r="G32" s="29">
        <v>3.5099999999999998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252</v>
      </c>
    </row>
    <row r="34" ht="26">
      <c r="A34" s="1" t="s">
        <v>229</v>
      </c>
      <c r="E34" s="32" t="s">
        <v>6103</v>
      </c>
    </row>
    <row r="35" ht="362.5">
      <c r="A35" s="1" t="s">
        <v>231</v>
      </c>
      <c r="E35" s="27" t="s">
        <v>1335</v>
      </c>
    </row>
    <row r="36" ht="13">
      <c r="A36" s="1" t="s">
        <v>218</v>
      </c>
      <c r="C36" s="22" t="s">
        <v>2790</v>
      </c>
      <c r="E36" s="23" t="s">
        <v>2791</v>
      </c>
      <c r="L36" s="24">
        <f>SUMIFS(L37:L40,A37:A40,"P")</f>
        <v>0</v>
      </c>
      <c r="M36" s="24">
        <f>SUMIFS(M37:M40,A37:A40,"P")</f>
        <v>0</v>
      </c>
      <c r="N36" s="25"/>
    </row>
    <row r="37">
      <c r="A37" s="1" t="s">
        <v>221</v>
      </c>
      <c r="B37" s="1">
        <v>7</v>
      </c>
      <c r="C37" s="26" t="s">
        <v>5732</v>
      </c>
      <c r="D37" t="s">
        <v>252</v>
      </c>
      <c r="E37" s="27" t="s">
        <v>5733</v>
      </c>
      <c r="F37" s="28" t="s">
        <v>254</v>
      </c>
      <c r="G37" s="29">
        <v>53.600000000000001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>
      <c r="A38" s="1" t="s">
        <v>227</v>
      </c>
      <c r="E38" s="27" t="s">
        <v>252</v>
      </c>
    </row>
    <row r="39" ht="26">
      <c r="A39" s="1" t="s">
        <v>229</v>
      </c>
      <c r="E39" s="32" t="s">
        <v>6104</v>
      </c>
    </row>
    <row r="40" ht="75">
      <c r="A40" s="1" t="s">
        <v>231</v>
      </c>
      <c r="E40" s="27" t="s">
        <v>2851</v>
      </c>
    </row>
    <row r="41" ht="13">
      <c r="A41" s="1" t="s">
        <v>218</v>
      </c>
      <c r="C41" s="22" t="s">
        <v>267</v>
      </c>
      <c r="E41" s="23" t="s">
        <v>268</v>
      </c>
      <c r="L41" s="24">
        <f>SUMIFS(L42:L105,A42:A105,"P")</f>
        <v>0</v>
      </c>
      <c r="M41" s="24">
        <f>SUMIFS(M42:M105,A42:A105,"P")</f>
        <v>0</v>
      </c>
      <c r="N41" s="25"/>
    </row>
    <row r="42">
      <c r="A42" s="1" t="s">
        <v>221</v>
      </c>
      <c r="B42" s="1">
        <v>8</v>
      </c>
      <c r="C42" s="26" t="s">
        <v>1576</v>
      </c>
      <c r="D42" t="s">
        <v>252</v>
      </c>
      <c r="E42" s="27" t="s">
        <v>1577</v>
      </c>
      <c r="F42" s="28" t="s">
        <v>260</v>
      </c>
      <c r="G42" s="29">
        <v>271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>
      <c r="A44" s="1" t="s">
        <v>229</v>
      </c>
    </row>
    <row r="45" ht="75">
      <c r="A45" s="1" t="s">
        <v>231</v>
      </c>
      <c r="E45" s="27" t="s">
        <v>277</v>
      </c>
    </row>
    <row r="46">
      <c r="A46" s="1" t="s">
        <v>221</v>
      </c>
      <c r="B46" s="1">
        <v>9</v>
      </c>
      <c r="C46" s="26" t="s">
        <v>877</v>
      </c>
      <c r="D46" t="s">
        <v>252</v>
      </c>
      <c r="E46" s="27" t="s">
        <v>878</v>
      </c>
      <c r="F46" s="28" t="s">
        <v>260</v>
      </c>
      <c r="G46" s="29">
        <v>270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6105</v>
      </c>
    </row>
    <row r="49" ht="87.5">
      <c r="A49" s="1" t="s">
        <v>231</v>
      </c>
      <c r="E49" s="27" t="s">
        <v>287</v>
      </c>
    </row>
    <row r="50">
      <c r="A50" s="1" t="s">
        <v>221</v>
      </c>
      <c r="B50" s="1">
        <v>10</v>
      </c>
      <c r="C50" s="26" t="s">
        <v>288</v>
      </c>
      <c r="D50" t="s">
        <v>252</v>
      </c>
      <c r="E50" s="27" t="s">
        <v>289</v>
      </c>
      <c r="F50" s="28" t="s">
        <v>260</v>
      </c>
      <c r="G50" s="29">
        <v>304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39">
      <c r="A52" s="1" t="s">
        <v>229</v>
      </c>
      <c r="E52" s="32" t="s">
        <v>6106</v>
      </c>
    </row>
    <row r="53" ht="112.5">
      <c r="A53" s="1" t="s">
        <v>231</v>
      </c>
      <c r="E53" s="27" t="s">
        <v>291</v>
      </c>
    </row>
    <row r="54">
      <c r="A54" s="1" t="s">
        <v>221</v>
      </c>
      <c r="B54" s="1">
        <v>11</v>
      </c>
      <c r="C54" s="26" t="s">
        <v>2536</v>
      </c>
      <c r="D54" t="s">
        <v>252</v>
      </c>
      <c r="E54" s="27" t="s">
        <v>2537</v>
      </c>
      <c r="F54" s="28" t="s">
        <v>271</v>
      </c>
      <c r="G54" s="29">
        <v>14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6107</v>
      </c>
    </row>
    <row r="57" ht="75">
      <c r="A57" s="1" t="s">
        <v>231</v>
      </c>
      <c r="E57" s="27" t="s">
        <v>2538</v>
      </c>
    </row>
    <row r="58">
      <c r="A58" s="1" t="s">
        <v>221</v>
      </c>
      <c r="B58" s="1">
        <v>12</v>
      </c>
      <c r="C58" s="26" t="s">
        <v>292</v>
      </c>
      <c r="D58" t="s">
        <v>252</v>
      </c>
      <c r="E58" s="27" t="s">
        <v>293</v>
      </c>
      <c r="F58" s="28" t="s">
        <v>260</v>
      </c>
      <c r="G58" s="29">
        <v>304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6108</v>
      </c>
    </row>
    <row r="60" ht="52">
      <c r="A60" s="1" t="s">
        <v>229</v>
      </c>
      <c r="E60" s="32" t="s">
        <v>6109</v>
      </c>
    </row>
    <row r="61" ht="75">
      <c r="A61" s="1" t="s">
        <v>231</v>
      </c>
      <c r="E61" s="27" t="s">
        <v>295</v>
      </c>
    </row>
    <row r="62" ht="25">
      <c r="A62" s="1" t="s">
        <v>221</v>
      </c>
      <c r="B62" s="1">
        <v>13</v>
      </c>
      <c r="C62" s="26" t="s">
        <v>1225</v>
      </c>
      <c r="D62" t="s">
        <v>252</v>
      </c>
      <c r="E62" s="27" t="s">
        <v>1226</v>
      </c>
      <c r="F62" s="28" t="s">
        <v>271</v>
      </c>
      <c r="G62" s="29">
        <v>13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6084</v>
      </c>
    </row>
    <row r="65" ht="87.5">
      <c r="A65" s="1" t="s">
        <v>231</v>
      </c>
      <c r="E65" s="27" t="s">
        <v>1227</v>
      </c>
    </row>
    <row r="66">
      <c r="A66" s="1" t="s">
        <v>221</v>
      </c>
      <c r="B66" s="1">
        <v>14</v>
      </c>
      <c r="C66" s="26" t="s">
        <v>1562</v>
      </c>
      <c r="D66" t="s">
        <v>252</v>
      </c>
      <c r="E66" s="27" t="s">
        <v>1563</v>
      </c>
      <c r="F66" s="28" t="s">
        <v>260</v>
      </c>
      <c r="G66" s="29">
        <v>271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 ht="26">
      <c r="A68" s="1" t="s">
        <v>229</v>
      </c>
      <c r="E68" s="32" t="s">
        <v>6110</v>
      </c>
    </row>
    <row r="69" ht="75">
      <c r="A69" s="1" t="s">
        <v>231</v>
      </c>
      <c r="E69" s="27" t="s">
        <v>1565</v>
      </c>
    </row>
    <row r="70">
      <c r="A70" s="1" t="s">
        <v>221</v>
      </c>
      <c r="B70" s="1">
        <v>15</v>
      </c>
      <c r="C70" s="26" t="s">
        <v>1025</v>
      </c>
      <c r="D70" t="s">
        <v>252</v>
      </c>
      <c r="E70" s="27" t="s">
        <v>1026</v>
      </c>
      <c r="F70" s="28" t="s">
        <v>271</v>
      </c>
      <c r="G70" s="29">
        <v>13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6084</v>
      </c>
    </row>
    <row r="73" ht="87.5">
      <c r="A73" s="1" t="s">
        <v>231</v>
      </c>
      <c r="E73" s="27" t="s">
        <v>1027</v>
      </c>
    </row>
    <row r="74">
      <c r="A74" s="1" t="s">
        <v>221</v>
      </c>
      <c r="B74" s="1">
        <v>16</v>
      </c>
      <c r="C74" s="26" t="s">
        <v>5993</v>
      </c>
      <c r="D74" t="s">
        <v>252</v>
      </c>
      <c r="E74" s="27" t="s">
        <v>5994</v>
      </c>
      <c r="F74" s="28" t="s">
        <v>271</v>
      </c>
      <c r="G74" s="29">
        <v>13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6084</v>
      </c>
    </row>
    <row r="77" ht="112.5">
      <c r="A77" s="1" t="s">
        <v>231</v>
      </c>
      <c r="E77" s="27" t="s">
        <v>5996</v>
      </c>
    </row>
    <row r="78" ht="25">
      <c r="A78" s="1" t="s">
        <v>221</v>
      </c>
      <c r="B78" s="1">
        <v>17</v>
      </c>
      <c r="C78" s="26" t="s">
        <v>6006</v>
      </c>
      <c r="D78" t="s">
        <v>252</v>
      </c>
      <c r="E78" s="27" t="s">
        <v>6007</v>
      </c>
      <c r="F78" s="28" t="s">
        <v>271</v>
      </c>
      <c r="G78" s="29">
        <v>13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6084</v>
      </c>
    </row>
    <row r="81" ht="87.5">
      <c r="A81" s="1" t="s">
        <v>231</v>
      </c>
      <c r="E81" s="27" t="s">
        <v>6009</v>
      </c>
    </row>
    <row r="82">
      <c r="A82" s="1" t="s">
        <v>221</v>
      </c>
      <c r="B82" s="1">
        <v>18</v>
      </c>
      <c r="C82" s="26" t="s">
        <v>6111</v>
      </c>
      <c r="D82" t="s">
        <v>252</v>
      </c>
      <c r="E82" s="27" t="s">
        <v>6112</v>
      </c>
      <c r="F82" s="28" t="s">
        <v>271</v>
      </c>
      <c r="G82" s="29">
        <v>13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6084</v>
      </c>
    </row>
    <row r="85" ht="87.5">
      <c r="A85" s="1" t="s">
        <v>231</v>
      </c>
      <c r="E85" s="27" t="s">
        <v>6022</v>
      </c>
    </row>
    <row r="86">
      <c r="A86" s="1" t="s">
        <v>221</v>
      </c>
      <c r="B86" s="1">
        <v>19</v>
      </c>
      <c r="C86" s="26" t="s">
        <v>6090</v>
      </c>
      <c r="D86" t="s">
        <v>252</v>
      </c>
      <c r="E86" s="27" t="s">
        <v>6091</v>
      </c>
      <c r="F86" s="28" t="s">
        <v>271</v>
      </c>
      <c r="G86" s="29">
        <v>13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">
      <c r="A88" s="1" t="s">
        <v>229</v>
      </c>
      <c r="E88" s="32" t="s">
        <v>6084</v>
      </c>
    </row>
    <row r="89" ht="87.5">
      <c r="A89" s="1" t="s">
        <v>231</v>
      </c>
      <c r="E89" s="27" t="s">
        <v>5791</v>
      </c>
    </row>
    <row r="90" ht="25">
      <c r="A90" s="1" t="s">
        <v>221</v>
      </c>
      <c r="B90" s="1">
        <v>20</v>
      </c>
      <c r="C90" s="26" t="s">
        <v>6113</v>
      </c>
      <c r="D90" t="s">
        <v>252</v>
      </c>
      <c r="E90" s="27" t="s">
        <v>6114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">
      <c r="A92" s="1" t="s">
        <v>229</v>
      </c>
      <c r="E92" s="32" t="s">
        <v>5777</v>
      </c>
    </row>
    <row r="93" ht="100">
      <c r="A93" s="1" t="s">
        <v>231</v>
      </c>
      <c r="E93" s="27" t="s">
        <v>1315</v>
      </c>
    </row>
    <row r="94" ht="25">
      <c r="A94" s="1" t="s">
        <v>221</v>
      </c>
      <c r="B94" s="1">
        <v>21</v>
      </c>
      <c r="C94" s="26" t="s">
        <v>1313</v>
      </c>
      <c r="D94" t="s">
        <v>252</v>
      </c>
      <c r="E94" s="27" t="s">
        <v>1314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26">
      <c r="A96" s="1" t="s">
        <v>229</v>
      </c>
      <c r="E96" s="32" t="s">
        <v>5777</v>
      </c>
    </row>
    <row r="97" ht="100">
      <c r="A97" s="1" t="s">
        <v>231</v>
      </c>
      <c r="E97" s="27" t="s">
        <v>1315</v>
      </c>
    </row>
    <row r="98">
      <c r="A98" s="1" t="s">
        <v>221</v>
      </c>
      <c r="B98" s="1">
        <v>22</v>
      </c>
      <c r="C98" s="26" t="s">
        <v>6058</v>
      </c>
      <c r="D98" t="s">
        <v>252</v>
      </c>
      <c r="E98" s="27" t="s">
        <v>6059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">
      <c r="A100" s="1" t="s">
        <v>229</v>
      </c>
      <c r="E100" s="32" t="s">
        <v>5777</v>
      </c>
    </row>
    <row r="101" ht="75">
      <c r="A101" s="1" t="s">
        <v>231</v>
      </c>
      <c r="E101" s="27" t="s">
        <v>2656</v>
      </c>
    </row>
    <row r="102">
      <c r="A102" s="1" t="s">
        <v>221</v>
      </c>
      <c r="B102" s="1">
        <v>23</v>
      </c>
      <c r="C102" s="26" t="s">
        <v>1244</v>
      </c>
      <c r="D102" t="s">
        <v>252</v>
      </c>
      <c r="E102" s="27" t="s">
        <v>1245</v>
      </c>
      <c r="F102" s="28" t="s">
        <v>716</v>
      </c>
      <c r="G102" s="29">
        <v>8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2114</v>
      </c>
    </row>
    <row r="105" ht="87.5">
      <c r="A105" s="1" t="s">
        <v>231</v>
      </c>
      <c r="E105" s="27" t="s">
        <v>1247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 ht="13">
      <c r="A8" s="1" t="s">
        <v>216</v>
      </c>
      <c r="C8" s="22" t="s">
        <v>873</v>
      </c>
      <c r="E8" s="23" t="s">
        <v>25</v>
      </c>
      <c r="L8" s="24">
        <f>L9+L22</f>
        <v>0</v>
      </c>
      <c r="M8" s="24">
        <f>M9+M22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221</v>
      </c>
      <c r="B10" s="1">
        <v>1</v>
      </c>
      <c r="C10" s="26" t="s">
        <v>819</v>
      </c>
      <c r="D10" t="s">
        <v>252</v>
      </c>
      <c r="E10" s="27" t="s">
        <v>820</v>
      </c>
      <c r="F10" s="28" t="s">
        <v>254</v>
      </c>
      <c r="G10" s="29">
        <v>0.67200000000000004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255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252</v>
      </c>
    </row>
    <row r="12" ht="39">
      <c r="A12" s="1" t="s">
        <v>229</v>
      </c>
      <c r="E12" s="32" t="s">
        <v>821</v>
      </c>
    </row>
    <row r="13" ht="337.5">
      <c r="A13" s="1" t="s">
        <v>231</v>
      </c>
      <c r="E13" s="27" t="s">
        <v>257</v>
      </c>
    </row>
    <row r="14">
      <c r="A14" s="1" t="s">
        <v>221</v>
      </c>
      <c r="B14" s="1">
        <v>2</v>
      </c>
      <c r="C14" s="26" t="s">
        <v>251</v>
      </c>
      <c r="D14" t="s">
        <v>252</v>
      </c>
      <c r="E14" s="27" t="s">
        <v>253</v>
      </c>
      <c r="F14" s="28" t="s">
        <v>254</v>
      </c>
      <c r="G14" s="29">
        <v>127.035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255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252</v>
      </c>
    </row>
    <row r="16" ht="39">
      <c r="A16" s="1" t="s">
        <v>229</v>
      </c>
      <c r="E16" s="32" t="s">
        <v>874</v>
      </c>
    </row>
    <row r="17" ht="337.5">
      <c r="A17" s="1" t="s">
        <v>231</v>
      </c>
      <c r="E17" s="27" t="s">
        <v>257</v>
      </c>
    </row>
    <row r="18">
      <c r="A18" s="1" t="s">
        <v>221</v>
      </c>
      <c r="B18" s="1">
        <v>3</v>
      </c>
      <c r="C18" s="26" t="s">
        <v>263</v>
      </c>
      <c r="D18" t="s">
        <v>252</v>
      </c>
      <c r="E18" s="27" t="s">
        <v>264</v>
      </c>
      <c r="F18" s="28" t="s">
        <v>254</v>
      </c>
      <c r="G18" s="29">
        <v>127.035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252</v>
      </c>
    </row>
    <row r="20" ht="39">
      <c r="A20" s="1" t="s">
        <v>229</v>
      </c>
      <c r="E20" s="32" t="s">
        <v>874</v>
      </c>
    </row>
    <row r="21" ht="250">
      <c r="A21" s="1" t="s">
        <v>231</v>
      </c>
      <c r="E21" s="27" t="s">
        <v>266</v>
      </c>
    </row>
    <row r="22" ht="13">
      <c r="A22" s="1" t="s">
        <v>218</v>
      </c>
      <c r="C22" s="22" t="s">
        <v>267</v>
      </c>
      <c r="E22" s="23" t="s">
        <v>268</v>
      </c>
      <c r="L22" s="24">
        <f>SUMIFS(L23:L134,A23:A134,"P")</f>
        <v>0</v>
      </c>
      <c r="M22" s="24">
        <f>SUMIFS(M23:M134,A23:A134,"P")</f>
        <v>0</v>
      </c>
      <c r="N22" s="25"/>
    </row>
    <row r="23">
      <c r="A23" s="1" t="s">
        <v>221</v>
      </c>
      <c r="B23" s="1">
        <v>4</v>
      </c>
      <c r="C23" s="26" t="s">
        <v>274</v>
      </c>
      <c r="D23" t="s">
        <v>252</v>
      </c>
      <c r="E23" s="27" t="s">
        <v>275</v>
      </c>
      <c r="F23" s="28" t="s">
        <v>260</v>
      </c>
      <c r="G23" s="29">
        <v>369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39">
      <c r="A25" s="1" t="s">
        <v>229</v>
      </c>
      <c r="E25" s="32" t="s">
        <v>875</v>
      </c>
    </row>
    <row r="26" ht="75">
      <c r="A26" s="1" t="s">
        <v>231</v>
      </c>
      <c r="E26" s="27" t="s">
        <v>277</v>
      </c>
    </row>
    <row r="27">
      <c r="A27" s="1" t="s">
        <v>221</v>
      </c>
      <c r="B27" s="1">
        <v>5</v>
      </c>
      <c r="C27" s="26" t="s">
        <v>281</v>
      </c>
      <c r="D27" t="s">
        <v>252</v>
      </c>
      <c r="E27" s="27" t="s">
        <v>282</v>
      </c>
      <c r="F27" s="28" t="s">
        <v>260</v>
      </c>
      <c r="G27" s="29">
        <v>12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252</v>
      </c>
    </row>
    <row r="29" ht="39">
      <c r="A29" s="1" t="s">
        <v>229</v>
      </c>
      <c r="E29" s="32" t="s">
        <v>876</v>
      </c>
    </row>
    <row r="30" ht="75">
      <c r="A30" s="1" t="s">
        <v>231</v>
      </c>
      <c r="E30" s="27" t="s">
        <v>277</v>
      </c>
    </row>
    <row r="31">
      <c r="A31" s="1" t="s">
        <v>221</v>
      </c>
      <c r="B31" s="1">
        <v>6</v>
      </c>
      <c r="C31" s="26" t="s">
        <v>877</v>
      </c>
      <c r="D31" t="s">
        <v>252</v>
      </c>
      <c r="E31" s="27" t="s">
        <v>878</v>
      </c>
      <c r="F31" s="28" t="s">
        <v>260</v>
      </c>
      <c r="G31" s="29">
        <v>381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255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252</v>
      </c>
    </row>
    <row r="33" ht="39">
      <c r="A33" s="1" t="s">
        <v>229</v>
      </c>
      <c r="E33" s="32" t="s">
        <v>879</v>
      </c>
    </row>
    <row r="34" ht="87.5">
      <c r="A34" s="1" t="s">
        <v>231</v>
      </c>
      <c r="E34" s="27" t="s">
        <v>287</v>
      </c>
    </row>
    <row r="35">
      <c r="A35" s="1" t="s">
        <v>221</v>
      </c>
      <c r="B35" s="1">
        <v>7</v>
      </c>
      <c r="C35" s="26" t="s">
        <v>305</v>
      </c>
      <c r="D35" t="s">
        <v>252</v>
      </c>
      <c r="E35" s="27" t="s">
        <v>306</v>
      </c>
      <c r="F35" s="28" t="s">
        <v>307</v>
      </c>
      <c r="G35" s="29">
        <v>3.3599999999999999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880</v>
      </c>
    </row>
    <row r="38" ht="75">
      <c r="A38" s="1" t="s">
        <v>231</v>
      </c>
      <c r="E38" s="27" t="s">
        <v>309</v>
      </c>
    </row>
    <row r="39">
      <c r="A39" s="1" t="s">
        <v>221</v>
      </c>
      <c r="B39" s="1">
        <v>8</v>
      </c>
      <c r="C39" s="26" t="s">
        <v>310</v>
      </c>
      <c r="D39" t="s">
        <v>252</v>
      </c>
      <c r="E39" s="27" t="s">
        <v>311</v>
      </c>
      <c r="F39" s="28" t="s">
        <v>307</v>
      </c>
      <c r="G39" s="29">
        <v>0.47999999999999998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39">
      <c r="A41" s="1" t="s">
        <v>229</v>
      </c>
      <c r="E41" s="32" t="s">
        <v>881</v>
      </c>
    </row>
    <row r="42" ht="75">
      <c r="A42" s="1" t="s">
        <v>231</v>
      </c>
      <c r="E42" s="27" t="s">
        <v>309</v>
      </c>
    </row>
    <row r="43">
      <c r="A43" s="1" t="s">
        <v>221</v>
      </c>
      <c r="B43" s="1">
        <v>9</v>
      </c>
      <c r="C43" s="26" t="s">
        <v>313</v>
      </c>
      <c r="D43" t="s">
        <v>252</v>
      </c>
      <c r="E43" s="27" t="s">
        <v>314</v>
      </c>
      <c r="F43" s="28" t="s">
        <v>307</v>
      </c>
      <c r="G43" s="29">
        <v>1.635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39">
      <c r="A45" s="1" t="s">
        <v>229</v>
      </c>
      <c r="E45" s="32" t="s">
        <v>882</v>
      </c>
    </row>
    <row r="46" ht="75">
      <c r="A46" s="1" t="s">
        <v>231</v>
      </c>
      <c r="E46" s="27" t="s">
        <v>309</v>
      </c>
    </row>
    <row r="47">
      <c r="A47" s="1" t="s">
        <v>221</v>
      </c>
      <c r="B47" s="1">
        <v>10</v>
      </c>
      <c r="C47" s="26" t="s">
        <v>319</v>
      </c>
      <c r="D47" t="s">
        <v>252</v>
      </c>
      <c r="E47" s="27" t="s">
        <v>320</v>
      </c>
      <c r="F47" s="28" t="s">
        <v>307</v>
      </c>
      <c r="G47" s="29">
        <v>3.3599999999999999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39">
      <c r="A49" s="1" t="s">
        <v>229</v>
      </c>
      <c r="E49" s="32" t="s">
        <v>880</v>
      </c>
    </row>
    <row r="50" ht="187.5">
      <c r="A50" s="1" t="s">
        <v>231</v>
      </c>
      <c r="E50" s="27" t="s">
        <v>321</v>
      </c>
    </row>
    <row r="51">
      <c r="A51" s="1" t="s">
        <v>221</v>
      </c>
      <c r="B51" s="1">
        <v>11</v>
      </c>
      <c r="C51" s="26" t="s">
        <v>322</v>
      </c>
      <c r="D51" t="s">
        <v>252</v>
      </c>
      <c r="E51" s="27" t="s">
        <v>323</v>
      </c>
      <c r="F51" s="28" t="s">
        <v>307</v>
      </c>
      <c r="G51" s="29">
        <v>0.47999999999999998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39">
      <c r="A53" s="1" t="s">
        <v>229</v>
      </c>
      <c r="E53" s="32" t="s">
        <v>881</v>
      </c>
    </row>
    <row r="54" ht="187.5">
      <c r="A54" s="1" t="s">
        <v>231</v>
      </c>
      <c r="E54" s="27" t="s">
        <v>321</v>
      </c>
    </row>
    <row r="55">
      <c r="A55" s="1" t="s">
        <v>221</v>
      </c>
      <c r="B55" s="1">
        <v>12</v>
      </c>
      <c r="C55" s="26" t="s">
        <v>324</v>
      </c>
      <c r="D55" t="s">
        <v>252</v>
      </c>
      <c r="E55" s="27" t="s">
        <v>325</v>
      </c>
      <c r="F55" s="28" t="s">
        <v>307</v>
      </c>
      <c r="G55" s="29">
        <v>1.635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252</v>
      </c>
    </row>
    <row r="57" ht="39">
      <c r="A57" s="1" t="s">
        <v>229</v>
      </c>
      <c r="E57" s="32" t="s">
        <v>882</v>
      </c>
    </row>
    <row r="58" ht="187.5">
      <c r="A58" s="1" t="s">
        <v>231</v>
      </c>
      <c r="E58" s="27" t="s">
        <v>321</v>
      </c>
    </row>
    <row r="59">
      <c r="A59" s="1" t="s">
        <v>221</v>
      </c>
      <c r="B59" s="1">
        <v>13</v>
      </c>
      <c r="C59" s="26" t="s">
        <v>823</v>
      </c>
      <c r="D59" t="s">
        <v>252</v>
      </c>
      <c r="E59" s="27" t="s">
        <v>824</v>
      </c>
      <c r="F59" s="28" t="s">
        <v>260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39">
      <c r="A61" s="1" t="s">
        <v>229</v>
      </c>
      <c r="E61" s="32" t="s">
        <v>825</v>
      </c>
    </row>
    <row r="62" ht="112.5">
      <c r="A62" s="1" t="s">
        <v>231</v>
      </c>
      <c r="E62" s="27" t="s">
        <v>335</v>
      </c>
    </row>
    <row r="63">
      <c r="A63" s="1" t="s">
        <v>221</v>
      </c>
      <c r="B63" s="1">
        <v>14</v>
      </c>
      <c r="C63" s="26" t="s">
        <v>826</v>
      </c>
      <c r="D63" t="s">
        <v>252</v>
      </c>
      <c r="E63" s="27" t="s">
        <v>827</v>
      </c>
      <c r="F63" s="28" t="s">
        <v>260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39">
      <c r="A65" s="1" t="s">
        <v>229</v>
      </c>
      <c r="E65" s="32" t="s">
        <v>825</v>
      </c>
    </row>
    <row r="66" ht="112.5">
      <c r="A66" s="1" t="s">
        <v>231</v>
      </c>
      <c r="E66" s="27" t="s">
        <v>338</v>
      </c>
    </row>
    <row r="67">
      <c r="A67" s="1" t="s">
        <v>221</v>
      </c>
      <c r="B67" s="1">
        <v>15</v>
      </c>
      <c r="C67" s="26" t="s">
        <v>883</v>
      </c>
      <c r="D67" t="s">
        <v>252</v>
      </c>
      <c r="E67" s="27" t="s">
        <v>884</v>
      </c>
      <c r="F67" s="28" t="s">
        <v>271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39">
      <c r="A69" s="1" t="s">
        <v>229</v>
      </c>
      <c r="E69" s="32" t="s">
        <v>830</v>
      </c>
    </row>
    <row r="70" ht="125">
      <c r="A70" s="1" t="s">
        <v>231</v>
      </c>
      <c r="E70" s="27" t="s">
        <v>885</v>
      </c>
    </row>
    <row r="71">
      <c r="A71" s="1" t="s">
        <v>221</v>
      </c>
      <c r="B71" s="1">
        <v>16</v>
      </c>
      <c r="C71" s="26" t="s">
        <v>886</v>
      </c>
      <c r="D71" t="s">
        <v>252</v>
      </c>
      <c r="E71" s="27" t="s">
        <v>887</v>
      </c>
      <c r="F71" s="28" t="s">
        <v>271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39">
      <c r="A73" s="1" t="s">
        <v>229</v>
      </c>
      <c r="E73" s="32" t="s">
        <v>830</v>
      </c>
    </row>
    <row r="74" ht="112.5">
      <c r="A74" s="1" t="s">
        <v>231</v>
      </c>
      <c r="E74" s="27" t="s">
        <v>888</v>
      </c>
    </row>
    <row r="75">
      <c r="A75" s="1" t="s">
        <v>221</v>
      </c>
      <c r="B75" s="1">
        <v>17</v>
      </c>
      <c r="C75" s="26" t="s">
        <v>412</v>
      </c>
      <c r="D75" t="s">
        <v>252</v>
      </c>
      <c r="E75" s="27" t="s">
        <v>413</v>
      </c>
      <c r="F75" s="28" t="s">
        <v>271</v>
      </c>
      <c r="G75" s="29">
        <v>1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>
      <c r="A76" s="1" t="s">
        <v>227</v>
      </c>
      <c r="E76" s="27" t="s">
        <v>252</v>
      </c>
    </row>
    <row r="77" ht="39">
      <c r="A77" s="1" t="s">
        <v>229</v>
      </c>
      <c r="E77" s="32" t="s">
        <v>889</v>
      </c>
    </row>
    <row r="78" ht="112.5">
      <c r="A78" s="1" t="s">
        <v>231</v>
      </c>
      <c r="E78" s="27" t="s">
        <v>415</v>
      </c>
    </row>
    <row r="79">
      <c r="A79" s="1" t="s">
        <v>221</v>
      </c>
      <c r="B79" s="1">
        <v>18</v>
      </c>
      <c r="C79" s="26" t="s">
        <v>416</v>
      </c>
      <c r="D79" t="s">
        <v>252</v>
      </c>
      <c r="E79" s="27" t="s">
        <v>417</v>
      </c>
      <c r="F79" s="28" t="s">
        <v>271</v>
      </c>
      <c r="G79" s="29">
        <v>1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>
      <c r="A80" s="1" t="s">
        <v>227</v>
      </c>
      <c r="E80" s="27" t="s">
        <v>252</v>
      </c>
    </row>
    <row r="81" ht="39">
      <c r="A81" s="1" t="s">
        <v>229</v>
      </c>
      <c r="E81" s="32" t="s">
        <v>889</v>
      </c>
    </row>
    <row r="82" ht="112.5">
      <c r="A82" s="1" t="s">
        <v>231</v>
      </c>
      <c r="E82" s="27" t="s">
        <v>418</v>
      </c>
    </row>
    <row r="83" ht="25">
      <c r="A83" s="1" t="s">
        <v>221</v>
      </c>
      <c r="B83" s="1">
        <v>19</v>
      </c>
      <c r="C83" s="26" t="s">
        <v>419</v>
      </c>
      <c r="D83" t="s">
        <v>252</v>
      </c>
      <c r="E83" s="27" t="s">
        <v>420</v>
      </c>
      <c r="F83" s="28" t="s">
        <v>271</v>
      </c>
      <c r="G83" s="29">
        <v>2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252</v>
      </c>
    </row>
    <row r="85" ht="39">
      <c r="A85" s="1" t="s">
        <v>229</v>
      </c>
      <c r="E85" s="32" t="s">
        <v>890</v>
      </c>
    </row>
    <row r="86" ht="125">
      <c r="A86" s="1" t="s">
        <v>231</v>
      </c>
      <c r="E86" s="27" t="s">
        <v>422</v>
      </c>
    </row>
    <row r="87">
      <c r="A87" s="1" t="s">
        <v>221</v>
      </c>
      <c r="B87" s="1">
        <v>20</v>
      </c>
      <c r="C87" s="26" t="s">
        <v>528</v>
      </c>
      <c r="D87" t="s">
        <v>252</v>
      </c>
      <c r="E87" s="27" t="s">
        <v>529</v>
      </c>
      <c r="F87" s="28" t="s">
        <v>271</v>
      </c>
      <c r="G87" s="29">
        <v>1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252</v>
      </c>
    </row>
    <row r="89" ht="39">
      <c r="A89" s="1" t="s">
        <v>229</v>
      </c>
      <c r="E89" s="32" t="s">
        <v>833</v>
      </c>
    </row>
    <row r="90" ht="112.5">
      <c r="A90" s="1" t="s">
        <v>231</v>
      </c>
      <c r="E90" s="27" t="s">
        <v>531</v>
      </c>
    </row>
    <row r="91">
      <c r="A91" s="1" t="s">
        <v>221</v>
      </c>
      <c r="B91" s="1">
        <v>21</v>
      </c>
      <c r="C91" s="26" t="s">
        <v>532</v>
      </c>
      <c r="D91" t="s">
        <v>252</v>
      </c>
      <c r="E91" s="27" t="s">
        <v>533</v>
      </c>
      <c r="F91" s="28" t="s">
        <v>271</v>
      </c>
      <c r="G91" s="29">
        <v>1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252</v>
      </c>
    </row>
    <row r="93" ht="39">
      <c r="A93" s="1" t="s">
        <v>229</v>
      </c>
      <c r="E93" s="32" t="s">
        <v>833</v>
      </c>
    </row>
    <row r="94" ht="162.5">
      <c r="A94" s="1" t="s">
        <v>231</v>
      </c>
      <c r="E94" s="27" t="s">
        <v>534</v>
      </c>
    </row>
    <row r="95">
      <c r="A95" s="1" t="s">
        <v>221</v>
      </c>
      <c r="B95" s="1">
        <v>22</v>
      </c>
      <c r="C95" s="26" t="s">
        <v>605</v>
      </c>
      <c r="D95" t="s">
        <v>252</v>
      </c>
      <c r="E95" s="27" t="s">
        <v>606</v>
      </c>
      <c r="F95" s="28" t="s">
        <v>271</v>
      </c>
      <c r="G95" s="29">
        <v>2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255</v>
      </c>
      <c r="O95" s="31">
        <f>M95*AA95</f>
        <v>0</v>
      </c>
      <c r="P95" s="1">
        <v>3</v>
      </c>
      <c r="AA95" s="1">
        <f>IF(P95=1,$O$3,IF(P95=2,$O$4,$O$5))</f>
        <v>0</v>
      </c>
    </row>
    <row r="96">
      <c r="A96" s="1" t="s">
        <v>227</v>
      </c>
      <c r="E96" s="27" t="s">
        <v>252</v>
      </c>
    </row>
    <row r="97" ht="39">
      <c r="A97" s="1" t="s">
        <v>229</v>
      </c>
      <c r="E97" s="32" t="s">
        <v>848</v>
      </c>
    </row>
    <row r="98" ht="112.5">
      <c r="A98" s="1" t="s">
        <v>231</v>
      </c>
      <c r="E98" s="27" t="s">
        <v>608</v>
      </c>
    </row>
    <row r="99">
      <c r="A99" s="1" t="s">
        <v>221</v>
      </c>
      <c r="B99" s="1">
        <v>23</v>
      </c>
      <c r="C99" s="26" t="s">
        <v>609</v>
      </c>
      <c r="D99" t="s">
        <v>252</v>
      </c>
      <c r="E99" s="27" t="s">
        <v>610</v>
      </c>
      <c r="F99" s="28" t="s">
        <v>271</v>
      </c>
      <c r="G99" s="29">
        <v>2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252</v>
      </c>
    </row>
    <row r="101" ht="39">
      <c r="A101" s="1" t="s">
        <v>229</v>
      </c>
      <c r="E101" s="32" t="s">
        <v>848</v>
      </c>
    </row>
    <row r="102" ht="112.5">
      <c r="A102" s="1" t="s">
        <v>231</v>
      </c>
      <c r="E102" s="27" t="s">
        <v>612</v>
      </c>
    </row>
    <row r="103">
      <c r="A103" s="1" t="s">
        <v>221</v>
      </c>
      <c r="B103" s="1">
        <v>24</v>
      </c>
      <c r="C103" s="26" t="s">
        <v>834</v>
      </c>
      <c r="D103" t="s">
        <v>252</v>
      </c>
      <c r="E103" s="27" t="s">
        <v>835</v>
      </c>
      <c r="F103" s="28" t="s">
        <v>271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252</v>
      </c>
    </row>
    <row r="105" ht="39">
      <c r="A105" s="1" t="s">
        <v>229</v>
      </c>
      <c r="E105" s="32" t="s">
        <v>836</v>
      </c>
    </row>
    <row r="106" ht="112.5">
      <c r="A106" s="1" t="s">
        <v>231</v>
      </c>
      <c r="E106" s="27" t="s">
        <v>837</v>
      </c>
    </row>
    <row r="107">
      <c r="A107" s="1" t="s">
        <v>221</v>
      </c>
      <c r="B107" s="1">
        <v>25</v>
      </c>
      <c r="C107" s="26" t="s">
        <v>838</v>
      </c>
      <c r="D107" t="s">
        <v>252</v>
      </c>
      <c r="E107" s="27" t="s">
        <v>839</v>
      </c>
      <c r="F107" s="28" t="s">
        <v>271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252</v>
      </c>
    </row>
    <row r="109" ht="39">
      <c r="A109" s="1" t="s">
        <v>229</v>
      </c>
      <c r="E109" s="32" t="s">
        <v>836</v>
      </c>
    </row>
    <row r="110" ht="125">
      <c r="A110" s="1" t="s">
        <v>231</v>
      </c>
      <c r="E110" s="27" t="s">
        <v>840</v>
      </c>
    </row>
    <row r="111" ht="25">
      <c r="A111" s="1" t="s">
        <v>221</v>
      </c>
      <c r="B111" s="1">
        <v>26</v>
      </c>
      <c r="C111" s="26" t="s">
        <v>646</v>
      </c>
      <c r="D111" t="s">
        <v>252</v>
      </c>
      <c r="E111" s="27" t="s">
        <v>647</v>
      </c>
      <c r="F111" s="28" t="s">
        <v>271</v>
      </c>
      <c r="G111" s="29">
        <v>1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252</v>
      </c>
    </row>
    <row r="113" ht="39">
      <c r="A113" s="1" t="s">
        <v>229</v>
      </c>
      <c r="E113" s="32" t="s">
        <v>891</v>
      </c>
    </row>
    <row r="114" ht="112.5">
      <c r="A114" s="1" t="s">
        <v>231</v>
      </c>
      <c r="E114" s="27" t="s">
        <v>649</v>
      </c>
    </row>
    <row r="115">
      <c r="A115" s="1" t="s">
        <v>221</v>
      </c>
      <c r="B115" s="1">
        <v>27</v>
      </c>
      <c r="C115" s="26" t="s">
        <v>650</v>
      </c>
      <c r="D115" t="s">
        <v>252</v>
      </c>
      <c r="E115" s="27" t="s">
        <v>651</v>
      </c>
      <c r="F115" s="28" t="s">
        <v>271</v>
      </c>
      <c r="G115" s="29">
        <v>1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252</v>
      </c>
    </row>
    <row r="117" ht="39">
      <c r="A117" s="1" t="s">
        <v>229</v>
      </c>
      <c r="E117" s="32" t="s">
        <v>892</v>
      </c>
    </row>
    <row r="118" ht="150">
      <c r="A118" s="1" t="s">
        <v>231</v>
      </c>
      <c r="E118" s="27" t="s">
        <v>652</v>
      </c>
    </row>
    <row r="119">
      <c r="A119" s="1" t="s">
        <v>221</v>
      </c>
      <c r="B119" s="1">
        <v>28</v>
      </c>
      <c r="C119" s="26" t="s">
        <v>714</v>
      </c>
      <c r="D119" t="s">
        <v>252</v>
      </c>
      <c r="E119" s="27" t="s">
        <v>715</v>
      </c>
      <c r="F119" s="28" t="s">
        <v>716</v>
      </c>
      <c r="G119" s="29">
        <v>40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252</v>
      </c>
    </row>
    <row r="121" ht="26">
      <c r="A121" s="1" t="s">
        <v>229</v>
      </c>
      <c r="E121" s="32" t="s">
        <v>330</v>
      </c>
    </row>
    <row r="122" ht="112.5">
      <c r="A122" s="1" t="s">
        <v>231</v>
      </c>
      <c r="E122" s="27" t="s">
        <v>718</v>
      </c>
    </row>
    <row r="123">
      <c r="A123" s="1" t="s">
        <v>221</v>
      </c>
      <c r="B123" s="1">
        <v>29</v>
      </c>
      <c r="C123" s="26" t="s">
        <v>719</v>
      </c>
      <c r="D123" t="s">
        <v>252</v>
      </c>
      <c r="E123" s="27" t="s">
        <v>720</v>
      </c>
      <c r="F123" s="28" t="s">
        <v>716</v>
      </c>
      <c r="G123" s="29">
        <v>16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252</v>
      </c>
    </row>
    <row r="125" ht="26">
      <c r="A125" s="1" t="s">
        <v>229</v>
      </c>
      <c r="E125" s="32" t="s">
        <v>376</v>
      </c>
    </row>
    <row r="126" ht="100">
      <c r="A126" s="1" t="s">
        <v>231</v>
      </c>
      <c r="E126" s="27" t="s">
        <v>721</v>
      </c>
    </row>
    <row r="127">
      <c r="A127" s="1" t="s">
        <v>221</v>
      </c>
      <c r="B127" s="1">
        <v>30</v>
      </c>
      <c r="C127" s="26" t="s">
        <v>722</v>
      </c>
      <c r="D127" t="s">
        <v>252</v>
      </c>
      <c r="E127" s="27" t="s">
        <v>723</v>
      </c>
      <c r="F127" s="28" t="s">
        <v>271</v>
      </c>
      <c r="G127" s="29">
        <v>4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252</v>
      </c>
    </row>
    <row r="129" ht="26">
      <c r="A129" s="1" t="s">
        <v>229</v>
      </c>
      <c r="E129" s="32" t="s">
        <v>841</v>
      </c>
    </row>
    <row r="130" ht="137.5">
      <c r="A130" s="1" t="s">
        <v>231</v>
      </c>
      <c r="E130" s="27" t="s">
        <v>725</v>
      </c>
    </row>
    <row r="131">
      <c r="A131" s="1" t="s">
        <v>221</v>
      </c>
      <c r="B131" s="1">
        <v>31</v>
      </c>
      <c r="C131" s="26" t="s">
        <v>726</v>
      </c>
      <c r="D131" t="s">
        <v>252</v>
      </c>
      <c r="E131" s="27" t="s">
        <v>727</v>
      </c>
      <c r="F131" s="28" t="s">
        <v>271</v>
      </c>
      <c r="G131" s="29">
        <v>1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252</v>
      </c>
    </row>
    <row r="133" ht="26">
      <c r="A133" s="1" t="s">
        <v>229</v>
      </c>
      <c r="E133" s="32" t="s">
        <v>740</v>
      </c>
    </row>
    <row r="134" ht="112.5">
      <c r="A134" s="1" t="s">
        <v>231</v>
      </c>
      <c r="E134" s="27" t="s">
        <v>729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COUNTIFS(L8:L135,"=0",A8:A135,"P")+COUNTIFS(L8:L135,"",A8:A135,"P")+SUM(Q8:Q135)</f>
        <v>0</v>
      </c>
    </row>
    <row r="8" ht="13">
      <c r="A8" s="1" t="s">
        <v>216</v>
      </c>
      <c r="C8" s="22" t="s">
        <v>6115</v>
      </c>
      <c r="E8" s="23" t="s">
        <v>177</v>
      </c>
      <c r="L8" s="24">
        <f>L9+L14+L27+L32+L37+L130</f>
        <v>0</v>
      </c>
      <c r="M8" s="24">
        <f>M9+M14+M27+M32+M37+M130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98.120000000000005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6116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3.6000000000000001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">
      <c r="A17" s="1" t="s">
        <v>229</v>
      </c>
      <c r="E17" s="32" t="s">
        <v>6117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41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52">
      <c r="A21" s="1" t="s">
        <v>229</v>
      </c>
      <c r="E21" s="32" t="s">
        <v>6118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5852</v>
      </c>
      <c r="D23" t="s">
        <v>252</v>
      </c>
      <c r="E23" s="27" t="s">
        <v>5853</v>
      </c>
      <c r="F23" s="28" t="s">
        <v>254</v>
      </c>
      <c r="G23" s="29">
        <v>22.5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65">
      <c r="A25" s="1" t="s">
        <v>229</v>
      </c>
      <c r="E25" s="32" t="s">
        <v>6119</v>
      </c>
    </row>
    <row r="26" ht="225">
      <c r="A26" s="1" t="s">
        <v>231</v>
      </c>
      <c r="E26" s="27" t="s">
        <v>5855</v>
      </c>
    </row>
    <row r="27" ht="13">
      <c r="A27" s="1" t="s">
        <v>218</v>
      </c>
      <c r="C27" s="22" t="s">
        <v>975</v>
      </c>
      <c r="E27" s="23" t="s">
        <v>2952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221</v>
      </c>
      <c r="B28" s="1">
        <v>5</v>
      </c>
      <c r="C28" s="26" t="s">
        <v>5954</v>
      </c>
      <c r="D28" t="s">
        <v>252</v>
      </c>
      <c r="E28" s="27" t="s">
        <v>5955</v>
      </c>
      <c r="F28" s="28" t="s">
        <v>254</v>
      </c>
      <c r="G28" s="29">
        <v>2.5920000000000001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">
      <c r="A30" s="1" t="s">
        <v>229</v>
      </c>
      <c r="E30" s="32" t="s">
        <v>6120</v>
      </c>
    </row>
    <row r="31" ht="362.5">
      <c r="A31" s="1" t="s">
        <v>231</v>
      </c>
      <c r="E31" s="27" t="s">
        <v>1335</v>
      </c>
    </row>
    <row r="32" ht="13">
      <c r="A32" s="1" t="s">
        <v>218</v>
      </c>
      <c r="C32" s="22" t="s">
        <v>2790</v>
      </c>
      <c r="E32" s="23" t="s">
        <v>2791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221</v>
      </c>
      <c r="B33" s="1">
        <v>6</v>
      </c>
      <c r="C33" s="26" t="s">
        <v>5732</v>
      </c>
      <c r="D33" t="s">
        <v>252</v>
      </c>
      <c r="E33" s="27" t="s">
        <v>5733</v>
      </c>
      <c r="F33" s="28" t="s">
        <v>254</v>
      </c>
      <c r="G33" s="29">
        <v>20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26">
      <c r="A35" s="1" t="s">
        <v>229</v>
      </c>
      <c r="E35" s="32" t="s">
        <v>6121</v>
      </c>
    </row>
    <row r="36" ht="75">
      <c r="A36" s="1" t="s">
        <v>231</v>
      </c>
      <c r="E36" s="27" t="s">
        <v>2851</v>
      </c>
    </row>
    <row r="37" ht="13">
      <c r="A37" s="1" t="s">
        <v>218</v>
      </c>
      <c r="C37" s="22" t="s">
        <v>267</v>
      </c>
      <c r="E37" s="23" t="s">
        <v>268</v>
      </c>
      <c r="L37" s="24">
        <f>SUMIFS(L38:L129,A38:A129,"P")</f>
        <v>0</v>
      </c>
      <c r="M37" s="24">
        <f>SUMIFS(M38:M129,A38:A129,"P")</f>
        <v>0</v>
      </c>
      <c r="N37" s="25"/>
    </row>
    <row r="38">
      <c r="A38" s="1" t="s">
        <v>221</v>
      </c>
      <c r="B38" s="1">
        <v>7</v>
      </c>
      <c r="C38" s="26" t="s">
        <v>877</v>
      </c>
      <c r="D38" t="s">
        <v>252</v>
      </c>
      <c r="E38" s="27" t="s">
        <v>878</v>
      </c>
      <c r="F38" s="28" t="s">
        <v>260</v>
      </c>
      <c r="G38" s="29">
        <v>100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">
      <c r="A40" s="1" t="s">
        <v>229</v>
      </c>
      <c r="E40" s="32" t="s">
        <v>6063</v>
      </c>
    </row>
    <row r="41" ht="87.5">
      <c r="A41" s="1" t="s">
        <v>231</v>
      </c>
      <c r="E41" s="27" t="s">
        <v>287</v>
      </c>
    </row>
    <row r="42">
      <c r="A42" s="1" t="s">
        <v>221</v>
      </c>
      <c r="B42" s="1">
        <v>8</v>
      </c>
      <c r="C42" s="26" t="s">
        <v>6122</v>
      </c>
      <c r="D42" t="s">
        <v>252</v>
      </c>
      <c r="E42" s="27" t="s">
        <v>6123</v>
      </c>
      <c r="F42" s="28" t="s">
        <v>271</v>
      </c>
      <c r="G42" s="29">
        <v>1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>
      <c r="A44" s="1" t="s">
        <v>229</v>
      </c>
    </row>
    <row r="45" ht="75">
      <c r="A45" s="1" t="s">
        <v>231</v>
      </c>
      <c r="E45" s="27" t="s">
        <v>2712</v>
      </c>
    </row>
    <row r="46">
      <c r="A46" s="1" t="s">
        <v>221</v>
      </c>
      <c r="B46" s="1">
        <v>9</v>
      </c>
      <c r="C46" s="26" t="s">
        <v>6124</v>
      </c>
      <c r="D46" t="s">
        <v>252</v>
      </c>
      <c r="E46" s="27" t="s">
        <v>6125</v>
      </c>
      <c r="F46" s="28" t="s">
        <v>271</v>
      </c>
      <c r="G46" s="29">
        <v>1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>
      <c r="A48" s="1" t="s">
        <v>229</v>
      </c>
    </row>
    <row r="49" ht="75">
      <c r="A49" s="1" t="s">
        <v>231</v>
      </c>
      <c r="E49" s="27" t="s">
        <v>2712</v>
      </c>
    </row>
    <row r="50">
      <c r="A50" s="1" t="s">
        <v>221</v>
      </c>
      <c r="B50" s="1">
        <v>10</v>
      </c>
      <c r="C50" s="26" t="s">
        <v>288</v>
      </c>
      <c r="D50" t="s">
        <v>252</v>
      </c>
      <c r="E50" s="27" t="s">
        <v>289</v>
      </c>
      <c r="F50" s="28" t="s">
        <v>260</v>
      </c>
      <c r="G50" s="29">
        <v>145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252</v>
      </c>
    </row>
    <row r="52" ht="26">
      <c r="A52" s="1" t="s">
        <v>229</v>
      </c>
      <c r="E52" s="32" t="s">
        <v>6126</v>
      </c>
    </row>
    <row r="53" ht="112.5">
      <c r="A53" s="1" t="s">
        <v>231</v>
      </c>
      <c r="E53" s="27" t="s">
        <v>291</v>
      </c>
    </row>
    <row r="54">
      <c r="A54" s="1" t="s">
        <v>221</v>
      </c>
      <c r="B54" s="1">
        <v>11</v>
      </c>
      <c r="C54" s="26" t="s">
        <v>2536</v>
      </c>
      <c r="D54" t="s">
        <v>252</v>
      </c>
      <c r="E54" s="27" t="s">
        <v>2537</v>
      </c>
      <c r="F54" s="28" t="s">
        <v>271</v>
      </c>
      <c r="G54" s="29">
        <v>8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252</v>
      </c>
    </row>
    <row r="56" ht="26">
      <c r="A56" s="1" t="s">
        <v>229</v>
      </c>
      <c r="E56" s="32" t="s">
        <v>5827</v>
      </c>
    </row>
    <row r="57" ht="75">
      <c r="A57" s="1" t="s">
        <v>231</v>
      </c>
      <c r="E57" s="27" t="s">
        <v>2538</v>
      </c>
    </row>
    <row r="58">
      <c r="A58" s="1" t="s">
        <v>221</v>
      </c>
      <c r="B58" s="1">
        <v>12</v>
      </c>
      <c r="C58" s="26" t="s">
        <v>1281</v>
      </c>
      <c r="D58" t="s">
        <v>252</v>
      </c>
      <c r="E58" s="27" t="s">
        <v>1282</v>
      </c>
      <c r="F58" s="28" t="s">
        <v>260</v>
      </c>
      <c r="G58" s="29">
        <v>45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6127</v>
      </c>
    </row>
    <row r="61" ht="75">
      <c r="A61" s="1" t="s">
        <v>231</v>
      </c>
      <c r="E61" s="27" t="s">
        <v>295</v>
      </c>
    </row>
    <row r="62">
      <c r="A62" s="1" t="s">
        <v>221</v>
      </c>
      <c r="B62" s="1">
        <v>13</v>
      </c>
      <c r="C62" s="26" t="s">
        <v>292</v>
      </c>
      <c r="D62" t="s">
        <v>252</v>
      </c>
      <c r="E62" s="27" t="s">
        <v>293</v>
      </c>
      <c r="F62" s="28" t="s">
        <v>260</v>
      </c>
      <c r="G62" s="29">
        <v>118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6128</v>
      </c>
    </row>
    <row r="64" ht="26">
      <c r="A64" s="1" t="s">
        <v>229</v>
      </c>
      <c r="E64" s="32" t="s">
        <v>6129</v>
      </c>
    </row>
    <row r="65" ht="75">
      <c r="A65" s="1" t="s">
        <v>231</v>
      </c>
      <c r="E65" s="27" t="s">
        <v>295</v>
      </c>
    </row>
    <row r="66" ht="25">
      <c r="A66" s="1" t="s">
        <v>221</v>
      </c>
      <c r="B66" s="1">
        <v>14</v>
      </c>
      <c r="C66" s="26" t="s">
        <v>1225</v>
      </c>
      <c r="D66" t="s">
        <v>252</v>
      </c>
      <c r="E66" s="27" t="s">
        <v>1226</v>
      </c>
      <c r="F66" s="28" t="s">
        <v>271</v>
      </c>
      <c r="G66" s="29">
        <v>2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>
      <c r="A68" s="1" t="s">
        <v>229</v>
      </c>
    </row>
    <row r="69" ht="87.5">
      <c r="A69" s="1" t="s">
        <v>231</v>
      </c>
      <c r="E69" s="27" t="s">
        <v>1227</v>
      </c>
    </row>
    <row r="70" ht="25">
      <c r="A70" s="1" t="s">
        <v>221</v>
      </c>
      <c r="B70" s="1">
        <v>15</v>
      </c>
      <c r="C70" s="26" t="s">
        <v>1645</v>
      </c>
      <c r="D70" t="s">
        <v>252</v>
      </c>
      <c r="E70" s="27" t="s">
        <v>1646</v>
      </c>
      <c r="F70" s="28" t="s">
        <v>271</v>
      </c>
      <c r="G70" s="29">
        <v>8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5827</v>
      </c>
    </row>
    <row r="73" ht="87.5">
      <c r="A73" s="1" t="s">
        <v>231</v>
      </c>
      <c r="E73" s="27" t="s">
        <v>1227</v>
      </c>
    </row>
    <row r="74">
      <c r="A74" s="1" t="s">
        <v>221</v>
      </c>
      <c r="B74" s="1">
        <v>16</v>
      </c>
      <c r="C74" s="26" t="s">
        <v>5993</v>
      </c>
      <c r="D74" t="s">
        <v>252</v>
      </c>
      <c r="E74" s="27" t="s">
        <v>5994</v>
      </c>
      <c r="F74" s="28" t="s">
        <v>271</v>
      </c>
      <c r="G74" s="29">
        <v>6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6130</v>
      </c>
    </row>
    <row r="77" ht="112.5">
      <c r="A77" s="1" t="s">
        <v>231</v>
      </c>
      <c r="E77" s="27" t="s">
        <v>5996</v>
      </c>
    </row>
    <row r="78" ht="25">
      <c r="A78" s="1" t="s">
        <v>221</v>
      </c>
      <c r="B78" s="1">
        <v>17</v>
      </c>
      <c r="C78" s="26" t="s">
        <v>6018</v>
      </c>
      <c r="D78" t="s">
        <v>252</v>
      </c>
      <c r="E78" s="27" t="s">
        <v>6019</v>
      </c>
      <c r="F78" s="28" t="s">
        <v>271</v>
      </c>
      <c r="G78" s="29">
        <v>6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26">
      <c r="A80" s="1" t="s">
        <v>229</v>
      </c>
      <c r="E80" s="32" t="s">
        <v>5721</v>
      </c>
    </row>
    <row r="81" ht="87.5">
      <c r="A81" s="1" t="s">
        <v>231</v>
      </c>
      <c r="E81" s="27" t="s">
        <v>6022</v>
      </c>
    </row>
    <row r="82" ht="25">
      <c r="A82" s="1" t="s">
        <v>221</v>
      </c>
      <c r="B82" s="1">
        <v>18</v>
      </c>
      <c r="C82" s="26" t="s">
        <v>6031</v>
      </c>
      <c r="D82" t="s">
        <v>252</v>
      </c>
      <c r="E82" s="27" t="s">
        <v>6032</v>
      </c>
      <c r="F82" s="28" t="s">
        <v>271</v>
      </c>
      <c r="G82" s="29">
        <v>6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26">
      <c r="A84" s="1" t="s">
        <v>229</v>
      </c>
      <c r="E84" s="32" t="s">
        <v>5721</v>
      </c>
    </row>
    <row r="85" ht="75">
      <c r="A85" s="1" t="s">
        <v>231</v>
      </c>
      <c r="E85" s="27" t="s">
        <v>6030</v>
      </c>
    </row>
    <row r="86">
      <c r="A86" s="1" t="s">
        <v>221</v>
      </c>
      <c r="B86" s="1">
        <v>19</v>
      </c>
      <c r="C86" s="26" t="s">
        <v>6131</v>
      </c>
      <c r="D86" t="s">
        <v>252</v>
      </c>
      <c r="E86" s="27" t="s">
        <v>6132</v>
      </c>
      <c r="F86" s="28" t="s">
        <v>271</v>
      </c>
      <c r="G86" s="29">
        <v>1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26">
      <c r="A88" s="1" t="s">
        <v>229</v>
      </c>
      <c r="E88" s="32" t="s">
        <v>6133</v>
      </c>
    </row>
    <row r="89" ht="100">
      <c r="A89" s="1" t="s">
        <v>231</v>
      </c>
      <c r="E89" s="27" t="s">
        <v>1361</v>
      </c>
    </row>
    <row r="90">
      <c r="A90" s="1" t="s">
        <v>221</v>
      </c>
      <c r="B90" s="1">
        <v>20</v>
      </c>
      <c r="C90" s="26" t="s">
        <v>6134</v>
      </c>
      <c r="D90" t="s">
        <v>252</v>
      </c>
      <c r="E90" s="27" t="s">
        <v>6135</v>
      </c>
      <c r="F90" s="28" t="s">
        <v>271</v>
      </c>
      <c r="G90" s="29">
        <v>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26">
      <c r="A92" s="1" t="s">
        <v>229</v>
      </c>
      <c r="E92" s="32" t="s">
        <v>6136</v>
      </c>
    </row>
    <row r="93" ht="100">
      <c r="A93" s="1" t="s">
        <v>231</v>
      </c>
      <c r="E93" s="27" t="s">
        <v>1361</v>
      </c>
    </row>
    <row r="94">
      <c r="A94" s="1" t="s">
        <v>221</v>
      </c>
      <c r="B94" s="1">
        <v>21</v>
      </c>
      <c r="C94" s="26" t="s">
        <v>6053</v>
      </c>
      <c r="D94" t="s">
        <v>252</v>
      </c>
      <c r="E94" s="27" t="s">
        <v>6054</v>
      </c>
      <c r="F94" s="28" t="s">
        <v>271</v>
      </c>
      <c r="G94" s="29">
        <v>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>
      <c r="A96" s="1" t="s">
        <v>229</v>
      </c>
    </row>
    <row r="97" ht="100">
      <c r="A97" s="1" t="s">
        <v>231</v>
      </c>
      <c r="E97" s="27" t="s">
        <v>1361</v>
      </c>
    </row>
    <row r="98">
      <c r="A98" s="1" t="s">
        <v>221</v>
      </c>
      <c r="B98" s="1">
        <v>22</v>
      </c>
      <c r="C98" s="26" t="s">
        <v>6056</v>
      </c>
      <c r="D98" t="s">
        <v>252</v>
      </c>
      <c r="E98" s="27" t="s">
        <v>6057</v>
      </c>
      <c r="F98" s="28" t="s">
        <v>271</v>
      </c>
      <c r="G98" s="29">
        <v>1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>
      <c r="A100" s="1" t="s">
        <v>229</v>
      </c>
    </row>
    <row r="101" ht="100">
      <c r="A101" s="1" t="s">
        <v>231</v>
      </c>
      <c r="E101" s="27" t="s">
        <v>1361</v>
      </c>
    </row>
    <row r="102">
      <c r="A102" s="1" t="s">
        <v>221</v>
      </c>
      <c r="B102" s="1">
        <v>23</v>
      </c>
      <c r="C102" s="26" t="s">
        <v>6137</v>
      </c>
      <c r="D102" t="s">
        <v>252</v>
      </c>
      <c r="E102" s="27" t="s">
        <v>6138</v>
      </c>
      <c r="F102" s="28" t="s">
        <v>271</v>
      </c>
      <c r="G102" s="29">
        <v>2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52">
      <c r="A104" s="1" t="s">
        <v>229</v>
      </c>
      <c r="E104" s="32" t="s">
        <v>6139</v>
      </c>
    </row>
    <row r="105" ht="100">
      <c r="A105" s="1" t="s">
        <v>231</v>
      </c>
      <c r="E105" s="27" t="s">
        <v>1361</v>
      </c>
    </row>
    <row r="106" ht="25">
      <c r="A106" s="1" t="s">
        <v>221</v>
      </c>
      <c r="B106" s="1">
        <v>24</v>
      </c>
      <c r="C106" s="26" t="s">
        <v>6113</v>
      </c>
      <c r="D106" t="s">
        <v>252</v>
      </c>
      <c r="E106" s="27" t="s">
        <v>6114</v>
      </c>
      <c r="F106" s="28" t="s">
        <v>271</v>
      </c>
      <c r="G106" s="29">
        <v>1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5777</v>
      </c>
    </row>
    <row r="109" ht="100">
      <c r="A109" s="1" t="s">
        <v>231</v>
      </c>
      <c r="E109" s="27" t="s">
        <v>1315</v>
      </c>
    </row>
    <row r="110" ht="25">
      <c r="A110" s="1" t="s">
        <v>221</v>
      </c>
      <c r="B110" s="1">
        <v>25</v>
      </c>
      <c r="C110" s="26" t="s">
        <v>2111</v>
      </c>
      <c r="D110" t="s">
        <v>252</v>
      </c>
      <c r="E110" s="27" t="s">
        <v>2112</v>
      </c>
      <c r="F110" s="28" t="s">
        <v>271</v>
      </c>
      <c r="G110" s="29">
        <v>1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5777</v>
      </c>
    </row>
    <row r="113" ht="87.5">
      <c r="A113" s="1" t="s">
        <v>231</v>
      </c>
      <c r="E113" s="27" t="s">
        <v>2113</v>
      </c>
    </row>
    <row r="114">
      <c r="A114" s="1" t="s">
        <v>221</v>
      </c>
      <c r="B114" s="1">
        <v>26</v>
      </c>
      <c r="C114" s="26" t="s">
        <v>6058</v>
      </c>
      <c r="D114" t="s">
        <v>252</v>
      </c>
      <c r="E114" s="27" t="s">
        <v>6059</v>
      </c>
      <c r="F114" s="28" t="s">
        <v>271</v>
      </c>
      <c r="G114" s="29">
        <v>1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>
      <c r="A116" s="1" t="s">
        <v>229</v>
      </c>
    </row>
    <row r="117" ht="75">
      <c r="A117" s="1" t="s">
        <v>231</v>
      </c>
      <c r="E117" s="27" t="s">
        <v>2656</v>
      </c>
    </row>
    <row r="118">
      <c r="A118" s="1" t="s">
        <v>221</v>
      </c>
      <c r="B118" s="1">
        <v>27</v>
      </c>
      <c r="C118" s="26" t="s">
        <v>1244</v>
      </c>
      <c r="D118" t="s">
        <v>252</v>
      </c>
      <c r="E118" s="27" t="s">
        <v>1245</v>
      </c>
      <c r="F118" s="28" t="s">
        <v>716</v>
      </c>
      <c r="G118" s="29">
        <v>8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5827</v>
      </c>
    </row>
    <row r="121" ht="87.5">
      <c r="A121" s="1" t="s">
        <v>231</v>
      </c>
      <c r="E121" s="27" t="s">
        <v>1247</v>
      </c>
    </row>
    <row r="122">
      <c r="A122" s="1" t="s">
        <v>221</v>
      </c>
      <c r="B122" s="1">
        <v>28</v>
      </c>
      <c r="C122" s="26" t="s">
        <v>2438</v>
      </c>
      <c r="D122" t="s">
        <v>252</v>
      </c>
      <c r="E122" s="27" t="s">
        <v>2439</v>
      </c>
      <c r="F122" s="28" t="s">
        <v>716</v>
      </c>
      <c r="G122" s="29">
        <v>2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5781</v>
      </c>
    </row>
    <row r="125" ht="87.5">
      <c r="A125" s="1" t="s">
        <v>231</v>
      </c>
      <c r="E125" s="27" t="s">
        <v>2440</v>
      </c>
    </row>
    <row r="126">
      <c r="A126" s="1" t="s">
        <v>221</v>
      </c>
      <c r="B126" s="1">
        <v>29</v>
      </c>
      <c r="C126" s="26" t="s">
        <v>1305</v>
      </c>
      <c r="D126" t="s">
        <v>252</v>
      </c>
      <c r="E126" s="27" t="s">
        <v>1306</v>
      </c>
      <c r="F126" s="28" t="s">
        <v>716</v>
      </c>
      <c r="G126" s="29">
        <v>1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5777</v>
      </c>
    </row>
    <row r="129" ht="87.5">
      <c r="A129" s="1" t="s">
        <v>231</v>
      </c>
      <c r="E129" s="27" t="s">
        <v>1308</v>
      </c>
    </row>
    <row r="130" ht="13">
      <c r="A130" s="1" t="s">
        <v>218</v>
      </c>
      <c r="C130" s="22" t="s">
        <v>3044</v>
      </c>
      <c r="E130" s="23" t="s">
        <v>3045</v>
      </c>
      <c r="L130" s="24">
        <f>SUMIFS(L131:L134,A131:A134,"P")</f>
        <v>0</v>
      </c>
      <c r="M130" s="24">
        <f>SUMIFS(M131:M134,A131:A134,"P")</f>
        <v>0</v>
      </c>
      <c r="N130" s="25"/>
    </row>
    <row r="131">
      <c r="A131" s="1" t="s">
        <v>221</v>
      </c>
      <c r="B131" s="1">
        <v>30</v>
      </c>
      <c r="C131" s="26" t="s">
        <v>1832</v>
      </c>
      <c r="D131" t="s">
        <v>252</v>
      </c>
      <c r="E131" s="27" t="s">
        <v>1833</v>
      </c>
      <c r="F131" s="28" t="s">
        <v>260</v>
      </c>
      <c r="G131" s="29">
        <v>100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255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6140</v>
      </c>
    </row>
    <row r="133" ht="26">
      <c r="A133" s="1" t="s">
        <v>229</v>
      </c>
      <c r="E133" s="32" t="s">
        <v>6063</v>
      </c>
    </row>
    <row r="134" ht="250">
      <c r="A134" s="1" t="s">
        <v>231</v>
      </c>
      <c r="E134" s="27" t="s">
        <v>1568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COUNTIFS(L8:L163,"=0",A8:A163,"P")+COUNTIFS(L8:L163,"",A8:A163,"P")+SUM(Q8:Q163)</f>
        <v>0</v>
      </c>
    </row>
    <row r="8" ht="13">
      <c r="A8" s="1" t="s">
        <v>216</v>
      </c>
      <c r="C8" s="22" t="s">
        <v>6141</v>
      </c>
      <c r="E8" s="23" t="s">
        <v>179</v>
      </c>
      <c r="L8" s="24">
        <f>L9+L14+L27+L32+L37+L158</f>
        <v>0</v>
      </c>
      <c r="M8" s="24">
        <f>M9+M14+M27+M32+M37+M158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516.12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6142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250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819</v>
      </c>
      <c r="D15" t="s">
        <v>252</v>
      </c>
      <c r="E15" s="27" t="s">
        <v>820</v>
      </c>
      <c r="F15" s="28" t="s">
        <v>254</v>
      </c>
      <c r="G15" s="29">
        <v>5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252</v>
      </c>
    </row>
    <row r="17" ht="26">
      <c r="A17" s="1" t="s">
        <v>229</v>
      </c>
      <c r="E17" s="32" t="s">
        <v>6143</v>
      </c>
    </row>
    <row r="18" ht="337.5">
      <c r="A18" s="1" t="s">
        <v>231</v>
      </c>
      <c r="E18" s="27" t="s">
        <v>257</v>
      </c>
    </row>
    <row r="19">
      <c r="A19" s="1" t="s">
        <v>221</v>
      </c>
      <c r="B19" s="1">
        <v>3</v>
      </c>
      <c r="C19" s="26" t="s">
        <v>251</v>
      </c>
      <c r="D19" t="s">
        <v>252</v>
      </c>
      <c r="E19" s="27" t="s">
        <v>253</v>
      </c>
      <c r="F19" s="28" t="s">
        <v>254</v>
      </c>
      <c r="G19" s="29">
        <v>229.59999999999999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252</v>
      </c>
    </row>
    <row r="21" ht="26">
      <c r="A21" s="1" t="s">
        <v>229</v>
      </c>
      <c r="E21" s="32" t="s">
        <v>6144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5852</v>
      </c>
      <c r="D23" t="s">
        <v>252</v>
      </c>
      <c r="E23" s="27" t="s">
        <v>5853</v>
      </c>
      <c r="F23" s="28" t="s">
        <v>254</v>
      </c>
      <c r="G23" s="29">
        <v>157.47999999999999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252</v>
      </c>
    </row>
    <row r="25" ht="52">
      <c r="A25" s="1" t="s">
        <v>229</v>
      </c>
      <c r="E25" s="32" t="s">
        <v>6145</v>
      </c>
    </row>
    <row r="26" ht="225">
      <c r="A26" s="1" t="s">
        <v>231</v>
      </c>
      <c r="E26" s="27" t="s">
        <v>5855</v>
      </c>
    </row>
    <row r="27" ht="13">
      <c r="A27" s="1" t="s">
        <v>218</v>
      </c>
      <c r="C27" s="22" t="s">
        <v>975</v>
      </c>
      <c r="E27" s="23" t="s">
        <v>2952</v>
      </c>
      <c r="L27" s="24">
        <f>SUMIFS(L28:L31,A28:A31,"P")</f>
        <v>0</v>
      </c>
      <c r="M27" s="24">
        <f>SUMIFS(M28:M31,A28:A31,"P")</f>
        <v>0</v>
      </c>
      <c r="N27" s="25"/>
    </row>
    <row r="28">
      <c r="A28" s="1" t="s">
        <v>221</v>
      </c>
      <c r="B28" s="1">
        <v>5</v>
      </c>
      <c r="C28" s="26" t="s">
        <v>1333</v>
      </c>
      <c r="D28" t="s">
        <v>252</v>
      </c>
      <c r="E28" s="27" t="s">
        <v>1334</v>
      </c>
      <c r="F28" s="28" t="s">
        <v>254</v>
      </c>
      <c r="G28" s="29">
        <v>4.5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252</v>
      </c>
    </row>
    <row r="30" ht="26">
      <c r="A30" s="1" t="s">
        <v>229</v>
      </c>
      <c r="E30" s="32" t="s">
        <v>6146</v>
      </c>
    </row>
    <row r="31" ht="362.5">
      <c r="A31" s="1" t="s">
        <v>231</v>
      </c>
      <c r="E31" s="27" t="s">
        <v>1335</v>
      </c>
    </row>
    <row r="32" ht="13">
      <c r="A32" s="1" t="s">
        <v>218</v>
      </c>
      <c r="C32" s="22" t="s">
        <v>2790</v>
      </c>
      <c r="E32" s="23" t="s">
        <v>2791</v>
      </c>
      <c r="L32" s="24">
        <f>SUMIFS(L33:L36,A33:A36,"P")</f>
        <v>0</v>
      </c>
      <c r="M32" s="24">
        <f>SUMIFS(M33:M36,A33:A36,"P")</f>
        <v>0</v>
      </c>
      <c r="N32" s="25"/>
    </row>
    <row r="33">
      <c r="A33" s="1" t="s">
        <v>221</v>
      </c>
      <c r="B33" s="1">
        <v>6</v>
      </c>
      <c r="C33" s="26" t="s">
        <v>5732</v>
      </c>
      <c r="D33" t="s">
        <v>252</v>
      </c>
      <c r="E33" s="27" t="s">
        <v>5733</v>
      </c>
      <c r="F33" s="28" t="s">
        <v>254</v>
      </c>
      <c r="G33" s="29">
        <v>114.8</v>
      </c>
      <c r="H33" s="28">
        <v>0</v>
      </c>
      <c r="I33" s="30">
        <f>ROUND(G33*H33,P4)</f>
        <v>0</v>
      </c>
      <c r="L33" s="30">
        <v>0</v>
      </c>
      <c r="M33" s="24">
        <f>ROUND(G33*L33,P4)</f>
        <v>0</v>
      </c>
      <c r="N33" s="25" t="s">
        <v>255</v>
      </c>
      <c r="O33" s="31">
        <f>M33*AA33</f>
        <v>0</v>
      </c>
      <c r="P33" s="1">
        <v>3</v>
      </c>
      <c r="AA33" s="1">
        <f>IF(P33=1,$O$3,IF(P33=2,$O$4,$O$5))</f>
        <v>0</v>
      </c>
    </row>
    <row r="34">
      <c r="A34" s="1" t="s">
        <v>227</v>
      </c>
      <c r="E34" s="27" t="s">
        <v>252</v>
      </c>
    </row>
    <row r="35" ht="26">
      <c r="A35" s="1" t="s">
        <v>229</v>
      </c>
      <c r="E35" s="32" t="s">
        <v>6147</v>
      </c>
    </row>
    <row r="36" ht="75">
      <c r="A36" s="1" t="s">
        <v>231</v>
      </c>
      <c r="E36" s="27" t="s">
        <v>2851</v>
      </c>
    </row>
    <row r="37" ht="13">
      <c r="A37" s="1" t="s">
        <v>218</v>
      </c>
      <c r="C37" s="22" t="s">
        <v>267</v>
      </c>
      <c r="E37" s="23" t="s">
        <v>268</v>
      </c>
      <c r="L37" s="24">
        <f>SUMIFS(L38:L157,A38:A157,"P")</f>
        <v>0</v>
      </c>
      <c r="M37" s="24">
        <f>SUMIFS(M38:M157,A38:A157,"P")</f>
        <v>0</v>
      </c>
      <c r="N37" s="25"/>
    </row>
    <row r="38">
      <c r="A38" s="1" t="s">
        <v>221</v>
      </c>
      <c r="B38" s="1">
        <v>7</v>
      </c>
      <c r="C38" s="26" t="s">
        <v>284</v>
      </c>
      <c r="D38" t="s">
        <v>252</v>
      </c>
      <c r="E38" s="27" t="s">
        <v>285</v>
      </c>
      <c r="F38" s="28" t="s">
        <v>260</v>
      </c>
      <c r="G38" s="29">
        <v>607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252</v>
      </c>
    </row>
    <row r="40" ht="26">
      <c r="A40" s="1" t="s">
        <v>229</v>
      </c>
      <c r="E40" s="32" t="s">
        <v>6148</v>
      </c>
    </row>
    <row r="41" ht="87.5">
      <c r="A41" s="1" t="s">
        <v>231</v>
      </c>
      <c r="E41" s="27" t="s">
        <v>287</v>
      </c>
    </row>
    <row r="42">
      <c r="A42" s="1" t="s">
        <v>221</v>
      </c>
      <c r="B42" s="1">
        <v>8</v>
      </c>
      <c r="C42" s="26" t="s">
        <v>6149</v>
      </c>
      <c r="D42" t="s">
        <v>252</v>
      </c>
      <c r="E42" s="27" t="s">
        <v>6150</v>
      </c>
      <c r="F42" s="28" t="s">
        <v>271</v>
      </c>
      <c r="G42" s="29">
        <v>28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252</v>
      </c>
    </row>
    <row r="44" ht="26">
      <c r="A44" s="1" t="s">
        <v>229</v>
      </c>
      <c r="E44" s="32" t="s">
        <v>6151</v>
      </c>
    </row>
    <row r="45" ht="75">
      <c r="A45" s="1" t="s">
        <v>231</v>
      </c>
      <c r="E45" s="27" t="s">
        <v>2712</v>
      </c>
    </row>
    <row r="46">
      <c r="A46" s="1" t="s">
        <v>221</v>
      </c>
      <c r="B46" s="1">
        <v>9</v>
      </c>
      <c r="C46" s="26" t="s">
        <v>6152</v>
      </c>
      <c r="D46" t="s">
        <v>252</v>
      </c>
      <c r="E46" s="27" t="s">
        <v>6153</v>
      </c>
      <c r="F46" s="28" t="s">
        <v>271</v>
      </c>
      <c r="G46" s="29">
        <v>22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255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252</v>
      </c>
    </row>
    <row r="48" ht="26">
      <c r="A48" s="1" t="s">
        <v>229</v>
      </c>
      <c r="E48" s="32" t="s">
        <v>6154</v>
      </c>
    </row>
    <row r="49" ht="75">
      <c r="A49" s="1" t="s">
        <v>231</v>
      </c>
      <c r="E49" s="27" t="s">
        <v>2712</v>
      </c>
    </row>
    <row r="50">
      <c r="A50" s="1" t="s">
        <v>221</v>
      </c>
      <c r="B50" s="1">
        <v>10</v>
      </c>
      <c r="C50" s="26" t="s">
        <v>5743</v>
      </c>
      <c r="D50" t="s">
        <v>252</v>
      </c>
      <c r="E50" s="27" t="s">
        <v>5744</v>
      </c>
      <c r="F50" s="28" t="s">
        <v>260</v>
      </c>
      <c r="G50" s="29">
        <v>190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6155</v>
      </c>
    </row>
    <row r="52" ht="26">
      <c r="A52" s="1" t="s">
        <v>229</v>
      </c>
      <c r="E52" s="32" t="s">
        <v>6156</v>
      </c>
    </row>
    <row r="53" ht="75">
      <c r="A53" s="1" t="s">
        <v>231</v>
      </c>
      <c r="E53" s="27" t="s">
        <v>295</v>
      </c>
    </row>
    <row r="54" ht="25">
      <c r="A54" s="1" t="s">
        <v>221</v>
      </c>
      <c r="B54" s="1">
        <v>11</v>
      </c>
      <c r="C54" s="26" t="s">
        <v>5869</v>
      </c>
      <c r="D54" t="s">
        <v>252</v>
      </c>
      <c r="E54" s="27" t="s">
        <v>5870</v>
      </c>
      <c r="F54" s="28" t="s">
        <v>260</v>
      </c>
      <c r="G54" s="29">
        <v>433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6157</v>
      </c>
    </row>
    <row r="56" ht="104">
      <c r="A56" s="1" t="s">
        <v>229</v>
      </c>
      <c r="E56" s="32" t="s">
        <v>6158</v>
      </c>
    </row>
    <row r="57" ht="75">
      <c r="A57" s="1" t="s">
        <v>231</v>
      </c>
      <c r="E57" s="27" t="s">
        <v>295</v>
      </c>
    </row>
    <row r="58" ht="25">
      <c r="A58" s="1" t="s">
        <v>221</v>
      </c>
      <c r="B58" s="1">
        <v>12</v>
      </c>
      <c r="C58" s="26" t="s">
        <v>5750</v>
      </c>
      <c r="D58" t="s">
        <v>252</v>
      </c>
      <c r="E58" s="27" t="s">
        <v>5751</v>
      </c>
      <c r="F58" s="28" t="s">
        <v>271</v>
      </c>
      <c r="G58" s="29">
        <v>4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255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252</v>
      </c>
    </row>
    <row r="60" ht="26">
      <c r="A60" s="1" t="s">
        <v>229</v>
      </c>
      <c r="E60" s="32" t="s">
        <v>6060</v>
      </c>
    </row>
    <row r="61" ht="87.5">
      <c r="A61" s="1" t="s">
        <v>231</v>
      </c>
      <c r="E61" s="27" t="s">
        <v>1227</v>
      </c>
    </row>
    <row r="62" ht="25">
      <c r="A62" s="1" t="s">
        <v>221</v>
      </c>
      <c r="B62" s="1">
        <v>13</v>
      </c>
      <c r="C62" s="26" t="s">
        <v>2562</v>
      </c>
      <c r="D62" t="s">
        <v>252</v>
      </c>
      <c r="E62" s="27" t="s">
        <v>2563</v>
      </c>
      <c r="F62" s="28" t="s">
        <v>271</v>
      </c>
      <c r="G62" s="29">
        <v>7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252</v>
      </c>
    </row>
    <row r="64" ht="26">
      <c r="A64" s="1" t="s">
        <v>229</v>
      </c>
      <c r="E64" s="32" t="s">
        <v>5818</v>
      </c>
    </row>
    <row r="65" ht="87.5">
      <c r="A65" s="1" t="s">
        <v>231</v>
      </c>
      <c r="E65" s="27" t="s">
        <v>1227</v>
      </c>
    </row>
    <row r="66">
      <c r="A66" s="1" t="s">
        <v>221</v>
      </c>
      <c r="B66" s="1">
        <v>14</v>
      </c>
      <c r="C66" s="26" t="s">
        <v>5891</v>
      </c>
      <c r="D66" t="s">
        <v>252</v>
      </c>
      <c r="E66" s="27" t="s">
        <v>5892</v>
      </c>
      <c r="F66" s="28" t="s">
        <v>260</v>
      </c>
      <c r="G66" s="29">
        <v>623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6159</v>
      </c>
    </row>
    <row r="68" ht="26">
      <c r="A68" s="1" t="s">
        <v>229</v>
      </c>
      <c r="E68" s="32" t="s">
        <v>6160</v>
      </c>
    </row>
    <row r="69" ht="75">
      <c r="A69" s="1" t="s">
        <v>231</v>
      </c>
      <c r="E69" s="27" t="s">
        <v>5894</v>
      </c>
    </row>
    <row r="70">
      <c r="A70" s="1" t="s">
        <v>221</v>
      </c>
      <c r="B70" s="1">
        <v>15</v>
      </c>
      <c r="C70" s="26" t="s">
        <v>1025</v>
      </c>
      <c r="D70" t="s">
        <v>252</v>
      </c>
      <c r="E70" s="27" t="s">
        <v>1026</v>
      </c>
      <c r="F70" s="28" t="s">
        <v>271</v>
      </c>
      <c r="G70" s="29">
        <v>14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6161</v>
      </c>
    </row>
    <row r="73" ht="87.5">
      <c r="A73" s="1" t="s">
        <v>231</v>
      </c>
      <c r="E73" s="27" t="s">
        <v>1027</v>
      </c>
    </row>
    <row r="74" ht="25">
      <c r="A74" s="1" t="s">
        <v>221</v>
      </c>
      <c r="B74" s="1">
        <v>16</v>
      </c>
      <c r="C74" s="26" t="s">
        <v>6162</v>
      </c>
      <c r="D74" t="s">
        <v>252</v>
      </c>
      <c r="E74" s="27" t="s">
        <v>6163</v>
      </c>
      <c r="F74" s="28" t="s">
        <v>271</v>
      </c>
      <c r="G74" s="29">
        <v>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 ht="26">
      <c r="A76" s="1" t="s">
        <v>229</v>
      </c>
      <c r="E76" s="32" t="s">
        <v>6164</v>
      </c>
    </row>
    <row r="77" ht="125">
      <c r="A77" s="1" t="s">
        <v>231</v>
      </c>
      <c r="E77" s="27" t="s">
        <v>2719</v>
      </c>
    </row>
    <row r="78">
      <c r="A78" s="1" t="s">
        <v>221</v>
      </c>
      <c r="B78" s="1">
        <v>17</v>
      </c>
      <c r="C78" s="26" t="s">
        <v>6165</v>
      </c>
      <c r="D78" t="s">
        <v>252</v>
      </c>
      <c r="E78" s="27" t="s">
        <v>6166</v>
      </c>
      <c r="F78" s="28" t="s">
        <v>271</v>
      </c>
      <c r="G78" s="29">
        <v>28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6167</v>
      </c>
    </row>
    <row r="80" ht="26">
      <c r="A80" s="1" t="s">
        <v>229</v>
      </c>
      <c r="E80" s="32" t="s">
        <v>6151</v>
      </c>
    </row>
    <row r="81" ht="100">
      <c r="A81" s="1" t="s">
        <v>231</v>
      </c>
      <c r="E81" s="27" t="s">
        <v>1361</v>
      </c>
    </row>
    <row r="82">
      <c r="A82" s="1" t="s">
        <v>221</v>
      </c>
      <c r="B82" s="1">
        <v>18</v>
      </c>
      <c r="C82" s="26" t="s">
        <v>6168</v>
      </c>
      <c r="D82" t="s">
        <v>252</v>
      </c>
      <c r="E82" s="27" t="s">
        <v>6169</v>
      </c>
      <c r="F82" s="28" t="s">
        <v>271</v>
      </c>
      <c r="G82" s="29">
        <v>28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6170</v>
      </c>
    </row>
    <row r="84" ht="26">
      <c r="A84" s="1" t="s">
        <v>229</v>
      </c>
      <c r="E84" s="32" t="s">
        <v>6151</v>
      </c>
    </row>
    <row r="85" ht="100">
      <c r="A85" s="1" t="s">
        <v>231</v>
      </c>
      <c r="E85" s="27" t="s">
        <v>1361</v>
      </c>
    </row>
    <row r="86">
      <c r="A86" s="1" t="s">
        <v>221</v>
      </c>
      <c r="B86" s="1">
        <v>19</v>
      </c>
      <c r="C86" s="26" t="s">
        <v>6171</v>
      </c>
      <c r="D86" t="s">
        <v>252</v>
      </c>
      <c r="E86" s="27" t="s">
        <v>6172</v>
      </c>
      <c r="F86" s="28" t="s">
        <v>271</v>
      </c>
      <c r="G86" s="29">
        <v>22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6173</v>
      </c>
    </row>
    <row r="88" ht="26">
      <c r="A88" s="1" t="s">
        <v>229</v>
      </c>
      <c r="E88" s="32" t="s">
        <v>6154</v>
      </c>
    </row>
    <row r="89" ht="100">
      <c r="A89" s="1" t="s">
        <v>231</v>
      </c>
      <c r="E89" s="27" t="s">
        <v>1361</v>
      </c>
    </row>
    <row r="90">
      <c r="A90" s="1" t="s">
        <v>221</v>
      </c>
      <c r="B90" s="1">
        <v>20</v>
      </c>
      <c r="C90" s="26" t="s">
        <v>6174</v>
      </c>
      <c r="D90" t="s">
        <v>252</v>
      </c>
      <c r="E90" s="27" t="s">
        <v>6175</v>
      </c>
      <c r="F90" s="28" t="s">
        <v>271</v>
      </c>
      <c r="G90" s="29">
        <v>10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 ht="25">
      <c r="A91" s="1" t="s">
        <v>227</v>
      </c>
      <c r="E91" s="27" t="s">
        <v>6176</v>
      </c>
    </row>
    <row r="92" ht="26">
      <c r="A92" s="1" t="s">
        <v>229</v>
      </c>
      <c r="E92" s="32" t="s">
        <v>5738</v>
      </c>
    </row>
    <row r="93" ht="100">
      <c r="A93" s="1" t="s">
        <v>231</v>
      </c>
      <c r="E93" s="27" t="s">
        <v>1361</v>
      </c>
    </row>
    <row r="94">
      <c r="A94" s="1" t="s">
        <v>221</v>
      </c>
      <c r="B94" s="1">
        <v>21</v>
      </c>
      <c r="C94" s="26" t="s">
        <v>6177</v>
      </c>
      <c r="D94" t="s">
        <v>252</v>
      </c>
      <c r="E94" s="27" t="s">
        <v>6178</v>
      </c>
      <c r="F94" s="28" t="s">
        <v>271</v>
      </c>
      <c r="G94" s="29">
        <v>10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 ht="25">
      <c r="A95" s="1" t="s">
        <v>227</v>
      </c>
      <c r="E95" s="27" t="s">
        <v>6179</v>
      </c>
    </row>
    <row r="96" ht="26">
      <c r="A96" s="1" t="s">
        <v>229</v>
      </c>
      <c r="E96" s="32" t="s">
        <v>5738</v>
      </c>
    </row>
    <row r="97" ht="100">
      <c r="A97" s="1" t="s">
        <v>231</v>
      </c>
      <c r="E97" s="27" t="s">
        <v>1361</v>
      </c>
    </row>
    <row r="98">
      <c r="A98" s="1" t="s">
        <v>221</v>
      </c>
      <c r="B98" s="1">
        <v>22</v>
      </c>
      <c r="C98" s="26" t="s">
        <v>6180</v>
      </c>
      <c r="D98" t="s">
        <v>252</v>
      </c>
      <c r="E98" s="27" t="s">
        <v>6181</v>
      </c>
      <c r="F98" s="28" t="s">
        <v>271</v>
      </c>
      <c r="G98" s="29">
        <v>22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6182</v>
      </c>
    </row>
    <row r="100" ht="26">
      <c r="A100" s="1" t="s">
        <v>229</v>
      </c>
      <c r="E100" s="32" t="s">
        <v>6154</v>
      </c>
    </row>
    <row r="101" ht="100">
      <c r="A101" s="1" t="s">
        <v>231</v>
      </c>
      <c r="E101" s="27" t="s">
        <v>1361</v>
      </c>
    </row>
    <row r="102">
      <c r="A102" s="1" t="s">
        <v>221</v>
      </c>
      <c r="B102" s="1">
        <v>23</v>
      </c>
      <c r="C102" s="26" t="s">
        <v>6183</v>
      </c>
      <c r="D102" t="s">
        <v>252</v>
      </c>
      <c r="E102" s="27" t="s">
        <v>6184</v>
      </c>
      <c r="F102" s="28" t="s">
        <v>271</v>
      </c>
      <c r="G102" s="29">
        <v>9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6185</v>
      </c>
    </row>
    <row r="105" ht="100">
      <c r="A105" s="1" t="s">
        <v>231</v>
      </c>
      <c r="E105" s="27" t="s">
        <v>1361</v>
      </c>
    </row>
    <row r="106">
      <c r="A106" s="1" t="s">
        <v>221</v>
      </c>
      <c r="B106" s="1">
        <v>24</v>
      </c>
      <c r="C106" s="26" t="s">
        <v>5913</v>
      </c>
      <c r="D106" t="s">
        <v>252</v>
      </c>
      <c r="E106" s="27" t="s">
        <v>5914</v>
      </c>
      <c r="F106" s="28" t="s">
        <v>271</v>
      </c>
      <c r="G106" s="29">
        <v>27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6186</v>
      </c>
    </row>
    <row r="109" ht="87.5">
      <c r="A109" s="1" t="s">
        <v>231</v>
      </c>
      <c r="E109" s="27" t="s">
        <v>5916</v>
      </c>
    </row>
    <row r="110">
      <c r="A110" s="1" t="s">
        <v>221</v>
      </c>
      <c r="B110" s="1">
        <v>25</v>
      </c>
      <c r="C110" s="26" t="s">
        <v>6187</v>
      </c>
      <c r="D110" t="s">
        <v>252</v>
      </c>
      <c r="E110" s="27" t="s">
        <v>6188</v>
      </c>
      <c r="F110" s="28" t="s">
        <v>271</v>
      </c>
      <c r="G110" s="29">
        <v>9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252</v>
      </c>
    </row>
    <row r="112" ht="26">
      <c r="A112" s="1" t="s">
        <v>229</v>
      </c>
      <c r="E112" s="32" t="s">
        <v>6185</v>
      </c>
    </row>
    <row r="113" ht="100">
      <c r="A113" s="1" t="s">
        <v>231</v>
      </c>
      <c r="E113" s="27" t="s">
        <v>1361</v>
      </c>
    </row>
    <row r="114">
      <c r="A114" s="1" t="s">
        <v>221</v>
      </c>
      <c r="B114" s="1">
        <v>26</v>
      </c>
      <c r="C114" s="26" t="s">
        <v>6137</v>
      </c>
      <c r="D114" t="s">
        <v>252</v>
      </c>
      <c r="E114" s="27" t="s">
        <v>6138</v>
      </c>
      <c r="F114" s="28" t="s">
        <v>271</v>
      </c>
      <c r="G114" s="29">
        <v>10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5738</v>
      </c>
    </row>
    <row r="117" ht="100">
      <c r="A117" s="1" t="s">
        <v>231</v>
      </c>
      <c r="E117" s="27" t="s">
        <v>1361</v>
      </c>
    </row>
    <row r="118">
      <c r="A118" s="1" t="s">
        <v>221</v>
      </c>
      <c r="B118" s="1">
        <v>27</v>
      </c>
      <c r="C118" s="26" t="s">
        <v>6189</v>
      </c>
      <c r="D118" t="s">
        <v>252</v>
      </c>
      <c r="E118" s="27" t="s">
        <v>6190</v>
      </c>
      <c r="F118" s="28" t="s">
        <v>271</v>
      </c>
      <c r="G118" s="29">
        <v>9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6185</v>
      </c>
    </row>
    <row r="121" ht="100">
      <c r="A121" s="1" t="s">
        <v>231</v>
      </c>
      <c r="E121" s="27" t="s">
        <v>1361</v>
      </c>
    </row>
    <row r="122">
      <c r="A122" s="1" t="s">
        <v>221</v>
      </c>
      <c r="B122" s="1">
        <v>28</v>
      </c>
      <c r="C122" s="26" t="s">
        <v>5921</v>
      </c>
      <c r="D122" t="s">
        <v>252</v>
      </c>
      <c r="E122" s="27" t="s">
        <v>5922</v>
      </c>
      <c r="F122" s="28" t="s">
        <v>271</v>
      </c>
      <c r="G122" s="29">
        <v>10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26">
      <c r="A124" s="1" t="s">
        <v>229</v>
      </c>
      <c r="E124" s="32" t="s">
        <v>5738</v>
      </c>
    </row>
    <row r="125" ht="100">
      <c r="A125" s="1" t="s">
        <v>231</v>
      </c>
      <c r="E125" s="27" t="s">
        <v>5924</v>
      </c>
    </row>
    <row r="126">
      <c r="A126" s="1" t="s">
        <v>221</v>
      </c>
      <c r="B126" s="1">
        <v>29</v>
      </c>
      <c r="C126" s="26" t="s">
        <v>2400</v>
      </c>
      <c r="D126" t="s">
        <v>252</v>
      </c>
      <c r="E126" s="27" t="s">
        <v>2401</v>
      </c>
      <c r="F126" s="28" t="s">
        <v>271</v>
      </c>
      <c r="G126" s="29">
        <v>10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6191</v>
      </c>
    </row>
    <row r="129" ht="162.5">
      <c r="A129" s="1" t="s">
        <v>231</v>
      </c>
      <c r="E129" s="27" t="s">
        <v>2402</v>
      </c>
    </row>
    <row r="130" ht="25">
      <c r="A130" s="1" t="s">
        <v>221</v>
      </c>
      <c r="B130" s="1">
        <v>30</v>
      </c>
      <c r="C130" s="26" t="s">
        <v>1313</v>
      </c>
      <c r="D130" t="s">
        <v>252</v>
      </c>
      <c r="E130" s="27" t="s">
        <v>1314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26">
      <c r="A132" s="1" t="s">
        <v>229</v>
      </c>
      <c r="E132" s="32" t="s">
        <v>5777</v>
      </c>
    </row>
    <row r="133" ht="100">
      <c r="A133" s="1" t="s">
        <v>231</v>
      </c>
      <c r="E133" s="27" t="s">
        <v>1315</v>
      </c>
    </row>
    <row r="134" ht="25">
      <c r="A134" s="1" t="s">
        <v>221</v>
      </c>
      <c r="B134" s="1">
        <v>31</v>
      </c>
      <c r="C134" s="26" t="s">
        <v>2111</v>
      </c>
      <c r="D134" t="s">
        <v>252</v>
      </c>
      <c r="E134" s="27" t="s">
        <v>2112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">
      <c r="A136" s="1" t="s">
        <v>229</v>
      </c>
      <c r="E136" s="32" t="s">
        <v>5777</v>
      </c>
    </row>
    <row r="137" ht="87.5">
      <c r="A137" s="1" t="s">
        <v>231</v>
      </c>
      <c r="E137" s="27" t="s">
        <v>2113</v>
      </c>
    </row>
    <row r="138">
      <c r="A138" s="1" t="s">
        <v>221</v>
      </c>
      <c r="B138" s="1">
        <v>32</v>
      </c>
      <c r="C138" s="26" t="s">
        <v>6192</v>
      </c>
      <c r="D138" t="s">
        <v>252</v>
      </c>
      <c r="E138" s="27" t="s">
        <v>6193</v>
      </c>
      <c r="F138" s="28" t="s">
        <v>271</v>
      </c>
      <c r="G138" s="29">
        <v>1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6194</v>
      </c>
    </row>
    <row r="140" ht="26">
      <c r="A140" s="1" t="s">
        <v>229</v>
      </c>
      <c r="E140" s="32" t="s">
        <v>5777</v>
      </c>
    </row>
    <row r="141" ht="75">
      <c r="A141" s="1" t="s">
        <v>231</v>
      </c>
      <c r="E141" s="27" t="s">
        <v>5824</v>
      </c>
    </row>
    <row r="142">
      <c r="A142" s="1" t="s">
        <v>221</v>
      </c>
      <c r="B142" s="1">
        <v>33</v>
      </c>
      <c r="C142" s="26" t="s">
        <v>6195</v>
      </c>
      <c r="D142" t="s">
        <v>252</v>
      </c>
      <c r="E142" s="27" t="s">
        <v>6196</v>
      </c>
      <c r="F142" s="28" t="s">
        <v>271</v>
      </c>
      <c r="G142" s="29">
        <v>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6197</v>
      </c>
    </row>
    <row r="144" ht="26">
      <c r="A144" s="1" t="s">
        <v>229</v>
      </c>
      <c r="E144" s="32" t="s">
        <v>5777</v>
      </c>
    </row>
    <row r="145" ht="75">
      <c r="A145" s="1" t="s">
        <v>231</v>
      </c>
      <c r="E145" s="27" t="s">
        <v>5824</v>
      </c>
    </row>
    <row r="146">
      <c r="A146" s="1" t="s">
        <v>221</v>
      </c>
      <c r="B146" s="1">
        <v>34</v>
      </c>
      <c r="C146" s="26" t="s">
        <v>1244</v>
      </c>
      <c r="D146" t="s">
        <v>252</v>
      </c>
      <c r="E146" s="27" t="s">
        <v>1245</v>
      </c>
      <c r="F146" s="28" t="s">
        <v>716</v>
      </c>
      <c r="G146" s="29">
        <v>72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6198</v>
      </c>
    </row>
    <row r="149" ht="87.5">
      <c r="A149" s="1" t="s">
        <v>231</v>
      </c>
      <c r="E149" s="27" t="s">
        <v>1247</v>
      </c>
    </row>
    <row r="150">
      <c r="A150" s="1" t="s">
        <v>221</v>
      </c>
      <c r="B150" s="1">
        <v>35</v>
      </c>
      <c r="C150" s="26" t="s">
        <v>2438</v>
      </c>
      <c r="D150" t="s">
        <v>252</v>
      </c>
      <c r="E150" s="27" t="s">
        <v>2439</v>
      </c>
      <c r="F150" s="28" t="s">
        <v>716</v>
      </c>
      <c r="G150" s="29">
        <v>8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5827</v>
      </c>
    </row>
    <row r="153" ht="87.5">
      <c r="A153" s="1" t="s">
        <v>231</v>
      </c>
      <c r="E153" s="27" t="s">
        <v>2440</v>
      </c>
    </row>
    <row r="154">
      <c r="A154" s="1" t="s">
        <v>221</v>
      </c>
      <c r="B154" s="1">
        <v>36</v>
      </c>
      <c r="C154" s="26" t="s">
        <v>1305</v>
      </c>
      <c r="D154" t="s">
        <v>252</v>
      </c>
      <c r="E154" s="27" t="s">
        <v>1306</v>
      </c>
      <c r="F154" s="28" t="s">
        <v>716</v>
      </c>
      <c r="G154" s="29">
        <v>16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376</v>
      </c>
    </row>
    <row r="157" ht="87.5">
      <c r="A157" s="1" t="s">
        <v>231</v>
      </c>
      <c r="E157" s="27" t="s">
        <v>1308</v>
      </c>
    </row>
    <row r="158" ht="13">
      <c r="A158" s="1" t="s">
        <v>218</v>
      </c>
      <c r="C158" s="22" t="s">
        <v>3044</v>
      </c>
      <c r="E158" s="23" t="s">
        <v>3045</v>
      </c>
      <c r="L158" s="24">
        <f>SUMIFS(L159:L162,A159:A162,"P")</f>
        <v>0</v>
      </c>
      <c r="M158" s="24">
        <f>SUMIFS(M159:M162,A159:A162,"P")</f>
        <v>0</v>
      </c>
      <c r="N158" s="25"/>
    </row>
    <row r="159">
      <c r="A159" s="1" t="s">
        <v>221</v>
      </c>
      <c r="B159" s="1">
        <v>37</v>
      </c>
      <c r="C159" s="26" t="s">
        <v>5940</v>
      </c>
      <c r="D159" t="s">
        <v>252</v>
      </c>
      <c r="E159" s="27" t="s">
        <v>5941</v>
      </c>
      <c r="F159" s="28" t="s">
        <v>260</v>
      </c>
      <c r="G159" s="29">
        <v>1327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255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6199</v>
      </c>
    </row>
    <row r="161" ht="26">
      <c r="A161" s="1" t="s">
        <v>229</v>
      </c>
      <c r="E161" s="32" t="s">
        <v>6200</v>
      </c>
    </row>
    <row r="162" ht="250">
      <c r="A162" s="1" t="s">
        <v>231</v>
      </c>
      <c r="E162" s="27" t="s">
        <v>1568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168</v>
      </c>
      <c r="M3" s="20">
        <f>Rekapitulace!C88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168</v>
      </c>
      <c r="D4" s="1"/>
      <c r="E4" s="17" t="s">
        <v>169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COUNTIFS(L8:L183,"=0",A8:A183,"P")+COUNTIFS(L8:L183,"",A8:A183,"P")+SUM(Q8:Q183)</f>
        <v>0</v>
      </c>
    </row>
    <row r="8" ht="13">
      <c r="A8" s="1" t="s">
        <v>216</v>
      </c>
      <c r="C8" s="22" t="s">
        <v>6201</v>
      </c>
      <c r="E8" s="23" t="s">
        <v>181</v>
      </c>
      <c r="L8" s="24">
        <f>L9+L34+L55+L60+L65+L178</f>
        <v>0</v>
      </c>
      <c r="M8" s="24">
        <f>M9+M34+M55+M60+M65+M178</f>
        <v>0</v>
      </c>
      <c r="N8" s="25"/>
    </row>
    <row r="9" ht="13">
      <c r="A9" s="1" t="s">
        <v>218</v>
      </c>
      <c r="C9" s="22" t="s">
        <v>219</v>
      </c>
      <c r="E9" s="23" t="s">
        <v>220</v>
      </c>
      <c r="L9" s="24">
        <f>SUMIFS(L10:L33,A10:A33,"P")</f>
        <v>0</v>
      </c>
      <c r="M9" s="24">
        <f>SUMIFS(M10:M33,A10:A33,"P")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224</v>
      </c>
      <c r="F10" s="28" t="s">
        <v>225</v>
      </c>
      <c r="G10" s="29">
        <v>2582.9360000000001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6202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233</v>
      </c>
      <c r="D14" t="s">
        <v>234</v>
      </c>
      <c r="E14" s="27" t="s">
        <v>235</v>
      </c>
      <c r="F14" s="28" t="s">
        <v>225</v>
      </c>
      <c r="G14" s="29">
        <v>288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26">
      <c r="A16" s="1" t="s">
        <v>229</v>
      </c>
      <c r="E16" s="32" t="s">
        <v>6203</v>
      </c>
    </row>
    <row r="17" ht="87.5">
      <c r="A17" s="1" t="s">
        <v>231</v>
      </c>
      <c r="E17" s="27" t="s">
        <v>232</v>
      </c>
    </row>
    <row r="18" ht="25">
      <c r="A18" s="1" t="s">
        <v>221</v>
      </c>
      <c r="B18" s="1">
        <v>3</v>
      </c>
      <c r="C18" s="26" t="s">
        <v>6204</v>
      </c>
      <c r="D18" t="s">
        <v>6205</v>
      </c>
      <c r="E18" s="27" t="s">
        <v>6206</v>
      </c>
      <c r="F18" s="28" t="s">
        <v>225</v>
      </c>
      <c r="G18" s="29">
        <v>65.519999999999996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6207</v>
      </c>
    </row>
    <row r="21" ht="87.5">
      <c r="A21" s="1" t="s">
        <v>231</v>
      </c>
      <c r="E21" s="27" t="s">
        <v>232</v>
      </c>
    </row>
    <row r="22" ht="37.5">
      <c r="A22" s="1" t="s">
        <v>221</v>
      </c>
      <c r="B22" s="1">
        <v>4</v>
      </c>
      <c r="C22" s="26" t="s">
        <v>237</v>
      </c>
      <c r="D22" t="s">
        <v>238</v>
      </c>
      <c r="E22" s="27" t="s">
        <v>239</v>
      </c>
      <c r="F22" s="28" t="s">
        <v>225</v>
      </c>
      <c r="G22" s="29">
        <v>4.5999999999999996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39">
      <c r="A24" s="1" t="s">
        <v>229</v>
      </c>
      <c r="E24" s="32" t="s">
        <v>6208</v>
      </c>
    </row>
    <row r="25" ht="87.5">
      <c r="A25" s="1" t="s">
        <v>231</v>
      </c>
      <c r="E25" s="27" t="s">
        <v>232</v>
      </c>
    </row>
    <row r="26" ht="25">
      <c r="A26" s="1" t="s">
        <v>221</v>
      </c>
      <c r="B26" s="1">
        <v>5</v>
      </c>
      <c r="C26" s="26" t="s">
        <v>2504</v>
      </c>
      <c r="D26" t="s">
        <v>2505</v>
      </c>
      <c r="E26" s="27" t="s">
        <v>2506</v>
      </c>
      <c r="F26" s="28" t="s">
        <v>225</v>
      </c>
      <c r="G26" s="29">
        <v>3.2469999999999999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6209</v>
      </c>
    </row>
    <row r="29" ht="87.5">
      <c r="A29" s="1" t="s">
        <v>231</v>
      </c>
      <c r="E29" s="27" t="s">
        <v>232</v>
      </c>
    </row>
    <row r="30" ht="25">
      <c r="A30" s="1" t="s">
        <v>221</v>
      </c>
      <c r="B30" s="1">
        <v>6</v>
      </c>
      <c r="C30" s="26" t="s">
        <v>2512</v>
      </c>
      <c r="D30" t="s">
        <v>2513</v>
      </c>
      <c r="E30" s="27" t="s">
        <v>2514</v>
      </c>
      <c r="F30" s="28" t="s">
        <v>225</v>
      </c>
      <c r="G30" s="29">
        <v>29.52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26">
      <c r="A32" s="1" t="s">
        <v>229</v>
      </c>
      <c r="E32" s="32" t="s">
        <v>6210</v>
      </c>
    </row>
    <row r="33" ht="87.5">
      <c r="A33" s="1" t="s">
        <v>231</v>
      </c>
      <c r="E33" s="27" t="s">
        <v>232</v>
      </c>
    </row>
    <row r="34" ht="13">
      <c r="A34" s="1" t="s">
        <v>218</v>
      </c>
      <c r="C34" s="22" t="s">
        <v>249</v>
      </c>
      <c r="E34" s="23" t="s">
        <v>250</v>
      </c>
      <c r="L34" s="24">
        <f>SUMIFS(L35:L54,A35:A54,"P")</f>
        <v>0</v>
      </c>
      <c r="M34" s="24">
        <f>SUMIFS(M35:M54,A35:A54,"P")</f>
        <v>0</v>
      </c>
      <c r="N34" s="25"/>
    </row>
    <row r="35">
      <c r="A35" s="1" t="s">
        <v>221</v>
      </c>
      <c r="B35" s="1">
        <v>7</v>
      </c>
      <c r="C35" s="26" t="s">
        <v>6066</v>
      </c>
      <c r="D35" t="s">
        <v>252</v>
      </c>
      <c r="E35" s="27" t="s">
        <v>6067</v>
      </c>
      <c r="F35" s="28" t="s">
        <v>254</v>
      </c>
      <c r="G35" s="29">
        <v>140.47200000000001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255</v>
      </c>
      <c r="O35" s="31">
        <f>M35*AA35</f>
        <v>0</v>
      </c>
      <c r="P35" s="1">
        <v>3</v>
      </c>
      <c r="AA35" s="1">
        <f>IF(P35=1,$O$3,IF(P35=2,$O$4,$O$5))</f>
        <v>0</v>
      </c>
    </row>
    <row r="36">
      <c r="A36" s="1" t="s">
        <v>227</v>
      </c>
      <c r="E36" s="27" t="s">
        <v>252</v>
      </c>
    </row>
    <row r="37" ht="39">
      <c r="A37" s="1" t="s">
        <v>229</v>
      </c>
      <c r="E37" s="32" t="s">
        <v>6211</v>
      </c>
    </row>
    <row r="38" ht="87.5">
      <c r="A38" s="1" t="s">
        <v>231</v>
      </c>
      <c r="E38" s="27" t="s">
        <v>918</v>
      </c>
    </row>
    <row r="39">
      <c r="A39" s="1" t="s">
        <v>221</v>
      </c>
      <c r="B39" s="1">
        <v>8</v>
      </c>
      <c r="C39" s="26" t="s">
        <v>819</v>
      </c>
      <c r="D39" t="s">
        <v>252</v>
      </c>
      <c r="E39" s="27" t="s">
        <v>820</v>
      </c>
      <c r="F39" s="28" t="s">
        <v>254</v>
      </c>
      <c r="G39" s="29">
        <v>65.123999999999995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255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252</v>
      </c>
    </row>
    <row r="41" ht="26">
      <c r="A41" s="1" t="s">
        <v>229</v>
      </c>
      <c r="E41" s="32" t="s">
        <v>6212</v>
      </c>
    </row>
    <row r="42" ht="337.5">
      <c r="A42" s="1" t="s">
        <v>231</v>
      </c>
      <c r="E42" s="27" t="s">
        <v>257</v>
      </c>
    </row>
    <row r="43">
      <c r="A43" s="1" t="s">
        <v>221</v>
      </c>
      <c r="B43" s="1">
        <v>9</v>
      </c>
      <c r="C43" s="26" t="s">
        <v>251</v>
      </c>
      <c r="D43" t="s">
        <v>252</v>
      </c>
      <c r="E43" s="27" t="s">
        <v>253</v>
      </c>
      <c r="F43" s="28" t="s">
        <v>254</v>
      </c>
      <c r="G43" s="29">
        <v>1108.9380000000001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255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252</v>
      </c>
    </row>
    <row r="45" ht="78">
      <c r="A45" s="1" t="s">
        <v>229</v>
      </c>
      <c r="E45" s="32" t="s">
        <v>6213</v>
      </c>
    </row>
    <row r="46" ht="337.5">
      <c r="A46" s="1" t="s">
        <v>231</v>
      </c>
      <c r="E46" s="27" t="s">
        <v>257</v>
      </c>
    </row>
    <row r="47">
      <c r="A47" s="1" t="s">
        <v>221</v>
      </c>
      <c r="B47" s="1">
        <v>10</v>
      </c>
      <c r="C47" s="26" t="s">
        <v>5852</v>
      </c>
      <c r="D47" t="s">
        <v>252</v>
      </c>
      <c r="E47" s="27" t="s">
        <v>5853</v>
      </c>
      <c r="F47" s="28" t="s">
        <v>254</v>
      </c>
      <c r="G47" s="29">
        <v>373.31299999999999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65">
      <c r="A49" s="1" t="s">
        <v>229</v>
      </c>
      <c r="E49" s="32" t="s">
        <v>6214</v>
      </c>
    </row>
    <row r="50" ht="225">
      <c r="A50" s="1" t="s">
        <v>231</v>
      </c>
      <c r="E50" s="27" t="s">
        <v>5855</v>
      </c>
    </row>
    <row r="51">
      <c r="A51" s="1" t="s">
        <v>221</v>
      </c>
      <c r="B51" s="1">
        <v>11</v>
      </c>
      <c r="C51" s="26" t="s">
        <v>5725</v>
      </c>
      <c r="D51" t="s">
        <v>252</v>
      </c>
      <c r="E51" s="27" t="s">
        <v>5726</v>
      </c>
      <c r="F51" s="28" t="s">
        <v>903</v>
      </c>
      <c r="G51" s="29">
        <v>663.60000000000002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26">
      <c r="A53" s="1" t="s">
        <v>229</v>
      </c>
      <c r="E53" s="32" t="s">
        <v>6215</v>
      </c>
    </row>
    <row r="54" ht="50">
      <c r="A54" s="1" t="s">
        <v>231</v>
      </c>
      <c r="E54" s="27" t="s">
        <v>5728</v>
      </c>
    </row>
    <row r="55" ht="13">
      <c r="A55" s="1" t="s">
        <v>218</v>
      </c>
      <c r="C55" s="22" t="s">
        <v>975</v>
      </c>
      <c r="E55" s="23" t="s">
        <v>2952</v>
      </c>
      <c r="L55" s="24">
        <f>SUMIFS(L56:L59,A56:A59,"P")</f>
        <v>0</v>
      </c>
      <c r="M55" s="24">
        <f>SUMIFS(M56:M59,A56:A59,"P")</f>
        <v>0</v>
      </c>
      <c r="N55" s="25"/>
    </row>
    <row r="56">
      <c r="A56" s="1" t="s">
        <v>221</v>
      </c>
      <c r="B56" s="1">
        <v>12</v>
      </c>
      <c r="C56" s="26" t="s">
        <v>5954</v>
      </c>
      <c r="D56" t="s">
        <v>252</v>
      </c>
      <c r="E56" s="27" t="s">
        <v>5955</v>
      </c>
      <c r="F56" s="28" t="s">
        <v>254</v>
      </c>
      <c r="G56" s="29">
        <v>77.183999999999997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>
      <c r="A57" s="1" t="s">
        <v>227</v>
      </c>
      <c r="E57" s="27" t="s">
        <v>252</v>
      </c>
    </row>
    <row r="58" ht="26">
      <c r="A58" s="1" t="s">
        <v>229</v>
      </c>
      <c r="E58" s="32" t="s">
        <v>6216</v>
      </c>
    </row>
    <row r="59" ht="362.5">
      <c r="A59" s="1" t="s">
        <v>231</v>
      </c>
      <c r="E59" s="27" t="s">
        <v>1335</v>
      </c>
    </row>
    <row r="60" ht="13">
      <c r="A60" s="1" t="s">
        <v>218</v>
      </c>
      <c r="C60" s="22" t="s">
        <v>2790</v>
      </c>
      <c r="E60" s="23" t="s">
        <v>2791</v>
      </c>
      <c r="L60" s="24">
        <f>SUMIFS(L61:L64,A61:A64,"P")</f>
        <v>0</v>
      </c>
      <c r="M60" s="24">
        <f>SUMIFS(M61:M64,A61:A64,"P")</f>
        <v>0</v>
      </c>
      <c r="N60" s="25"/>
    </row>
    <row r="61">
      <c r="A61" s="1" t="s">
        <v>221</v>
      </c>
      <c r="B61" s="1">
        <v>13</v>
      </c>
      <c r="C61" s="26" t="s">
        <v>5732</v>
      </c>
      <c r="D61" t="s">
        <v>252</v>
      </c>
      <c r="E61" s="27" t="s">
        <v>5733</v>
      </c>
      <c r="F61" s="28" t="s">
        <v>254</v>
      </c>
      <c r="G61" s="29">
        <v>272.39999999999998</v>
      </c>
      <c r="H61" s="28">
        <v>0</v>
      </c>
      <c r="I61" s="30">
        <f>ROUND(G61*H61,P4)</f>
        <v>0</v>
      </c>
      <c r="L61" s="30">
        <v>0</v>
      </c>
      <c r="M61" s="24">
        <f>ROUND(G61*L61,P4)</f>
        <v>0</v>
      </c>
      <c r="N61" s="25" t="s">
        <v>255</v>
      </c>
      <c r="O61" s="31">
        <f>M61*AA61</f>
        <v>0</v>
      </c>
      <c r="P61" s="1">
        <v>3</v>
      </c>
      <c r="AA61" s="1">
        <f>IF(P61=1,$O$3,IF(P61=2,$O$4,$O$5))</f>
        <v>0</v>
      </c>
    </row>
    <row r="62">
      <c r="A62" s="1" t="s">
        <v>227</v>
      </c>
      <c r="E62" s="27" t="s">
        <v>252</v>
      </c>
    </row>
    <row r="63" ht="39">
      <c r="A63" s="1" t="s">
        <v>229</v>
      </c>
      <c r="E63" s="32" t="s">
        <v>6217</v>
      </c>
    </row>
    <row r="64" ht="75">
      <c r="A64" s="1" t="s">
        <v>231</v>
      </c>
      <c r="E64" s="27" t="s">
        <v>2851</v>
      </c>
    </row>
    <row r="65" ht="13">
      <c r="A65" s="1" t="s">
        <v>218</v>
      </c>
      <c r="C65" s="22" t="s">
        <v>267</v>
      </c>
      <c r="E65" s="23" t="s">
        <v>268</v>
      </c>
      <c r="L65" s="24">
        <f>SUMIFS(L66:L177,A66:A177,"P")</f>
        <v>0</v>
      </c>
      <c r="M65" s="24">
        <f>SUMIFS(M66:M177,A66:A177,"P")</f>
        <v>0</v>
      </c>
      <c r="N65" s="25"/>
    </row>
    <row r="66">
      <c r="A66" s="1" t="s">
        <v>221</v>
      </c>
      <c r="B66" s="1">
        <v>14</v>
      </c>
      <c r="C66" s="26" t="s">
        <v>877</v>
      </c>
      <c r="D66" t="s">
        <v>252</v>
      </c>
      <c r="E66" s="27" t="s">
        <v>878</v>
      </c>
      <c r="F66" s="28" t="s">
        <v>260</v>
      </c>
      <c r="G66" s="29">
        <v>5000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252</v>
      </c>
    </row>
    <row r="68">
      <c r="A68" s="1" t="s">
        <v>229</v>
      </c>
    </row>
    <row r="69" ht="87.5">
      <c r="A69" s="1" t="s">
        <v>231</v>
      </c>
      <c r="E69" s="27" t="s">
        <v>287</v>
      </c>
    </row>
    <row r="70">
      <c r="A70" s="1" t="s">
        <v>221</v>
      </c>
      <c r="B70" s="1">
        <v>15</v>
      </c>
      <c r="C70" s="26" t="s">
        <v>288</v>
      </c>
      <c r="D70" t="s">
        <v>252</v>
      </c>
      <c r="E70" s="27" t="s">
        <v>289</v>
      </c>
      <c r="F70" s="28" t="s">
        <v>260</v>
      </c>
      <c r="G70" s="29">
        <v>5000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252</v>
      </c>
    </row>
    <row r="72" ht="26">
      <c r="A72" s="1" t="s">
        <v>229</v>
      </c>
      <c r="E72" s="32" t="s">
        <v>6218</v>
      </c>
    </row>
    <row r="73" ht="112.5">
      <c r="A73" s="1" t="s">
        <v>231</v>
      </c>
      <c r="E73" s="27" t="s">
        <v>291</v>
      </c>
    </row>
    <row r="74">
      <c r="A74" s="1" t="s">
        <v>221</v>
      </c>
      <c r="B74" s="1">
        <v>16</v>
      </c>
      <c r="C74" s="26" t="s">
        <v>2536</v>
      </c>
      <c r="D74" t="s">
        <v>252</v>
      </c>
      <c r="E74" s="27" t="s">
        <v>2537</v>
      </c>
      <c r="F74" s="28" t="s">
        <v>271</v>
      </c>
      <c r="G74" s="29">
        <v>74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252</v>
      </c>
    </row>
    <row r="76">
      <c r="A76" s="1" t="s">
        <v>229</v>
      </c>
    </row>
    <row r="77" ht="75">
      <c r="A77" s="1" t="s">
        <v>231</v>
      </c>
      <c r="E77" s="27" t="s">
        <v>2538</v>
      </c>
    </row>
    <row r="78">
      <c r="A78" s="1" t="s">
        <v>221</v>
      </c>
      <c r="B78" s="1">
        <v>17</v>
      </c>
      <c r="C78" s="26" t="s">
        <v>5873</v>
      </c>
      <c r="D78" t="s">
        <v>252</v>
      </c>
      <c r="E78" s="27" t="s">
        <v>5874</v>
      </c>
      <c r="F78" s="28" t="s">
        <v>260</v>
      </c>
      <c r="G78" s="29">
        <v>1600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255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252</v>
      </c>
    </row>
    <row r="80" ht="78">
      <c r="A80" s="1" t="s">
        <v>229</v>
      </c>
      <c r="E80" s="32" t="s">
        <v>6219</v>
      </c>
    </row>
    <row r="81" ht="75">
      <c r="A81" s="1" t="s">
        <v>231</v>
      </c>
      <c r="E81" s="27" t="s">
        <v>295</v>
      </c>
    </row>
    <row r="82">
      <c r="A82" s="1" t="s">
        <v>221</v>
      </c>
      <c r="B82" s="1">
        <v>18</v>
      </c>
      <c r="C82" s="26" t="s">
        <v>5876</v>
      </c>
      <c r="D82" t="s">
        <v>252</v>
      </c>
      <c r="E82" s="27" t="s">
        <v>5877</v>
      </c>
      <c r="F82" s="28" t="s">
        <v>260</v>
      </c>
      <c r="G82" s="29">
        <v>4010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255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252</v>
      </c>
    </row>
    <row r="84" ht="91">
      <c r="A84" s="1" t="s">
        <v>229</v>
      </c>
      <c r="E84" s="32" t="s">
        <v>6220</v>
      </c>
    </row>
    <row r="85" ht="75">
      <c r="A85" s="1" t="s">
        <v>231</v>
      </c>
      <c r="E85" s="27" t="s">
        <v>295</v>
      </c>
    </row>
    <row r="86" ht="25">
      <c r="A86" s="1" t="s">
        <v>221</v>
      </c>
      <c r="B86" s="1">
        <v>19</v>
      </c>
      <c r="C86" s="26" t="s">
        <v>1645</v>
      </c>
      <c r="D86" t="s">
        <v>252</v>
      </c>
      <c r="E86" s="27" t="s">
        <v>1646</v>
      </c>
      <c r="F86" s="28" t="s">
        <v>271</v>
      </c>
      <c r="G86" s="29">
        <v>23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252</v>
      </c>
    </row>
    <row r="88" ht="39">
      <c r="A88" s="1" t="s">
        <v>229</v>
      </c>
      <c r="E88" s="32" t="s">
        <v>6221</v>
      </c>
    </row>
    <row r="89" ht="87.5">
      <c r="A89" s="1" t="s">
        <v>231</v>
      </c>
      <c r="E89" s="27" t="s">
        <v>1227</v>
      </c>
    </row>
    <row r="90" ht="25">
      <c r="A90" s="1" t="s">
        <v>221</v>
      </c>
      <c r="B90" s="1">
        <v>20</v>
      </c>
      <c r="C90" s="26" t="s">
        <v>2715</v>
      </c>
      <c r="D90" t="s">
        <v>252</v>
      </c>
      <c r="E90" s="27" t="s">
        <v>2716</v>
      </c>
      <c r="F90" s="28" t="s">
        <v>271</v>
      </c>
      <c r="G90" s="29">
        <v>55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252</v>
      </c>
    </row>
    <row r="92" ht="78">
      <c r="A92" s="1" t="s">
        <v>229</v>
      </c>
      <c r="E92" s="32" t="s">
        <v>6222</v>
      </c>
    </row>
    <row r="93" ht="87.5">
      <c r="A93" s="1" t="s">
        <v>231</v>
      </c>
      <c r="E93" s="27" t="s">
        <v>1227</v>
      </c>
    </row>
    <row r="94">
      <c r="A94" s="1" t="s">
        <v>221</v>
      </c>
      <c r="B94" s="1">
        <v>21</v>
      </c>
      <c r="C94" s="26" t="s">
        <v>1562</v>
      </c>
      <c r="D94" t="s">
        <v>252</v>
      </c>
      <c r="E94" s="27" t="s">
        <v>1563</v>
      </c>
      <c r="F94" s="28" t="s">
        <v>260</v>
      </c>
      <c r="G94" s="29">
        <v>610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252</v>
      </c>
    </row>
    <row r="96" ht="26">
      <c r="A96" s="1" t="s">
        <v>229</v>
      </c>
      <c r="E96" s="32" t="s">
        <v>6223</v>
      </c>
    </row>
    <row r="97" ht="75">
      <c r="A97" s="1" t="s">
        <v>231</v>
      </c>
      <c r="E97" s="27" t="s">
        <v>1565</v>
      </c>
    </row>
    <row r="98">
      <c r="A98" s="1" t="s">
        <v>221</v>
      </c>
      <c r="B98" s="1">
        <v>22</v>
      </c>
      <c r="C98" s="26" t="s">
        <v>1025</v>
      </c>
      <c r="D98" t="s">
        <v>252</v>
      </c>
      <c r="E98" s="27" t="s">
        <v>1026</v>
      </c>
      <c r="F98" s="28" t="s">
        <v>271</v>
      </c>
      <c r="G98" s="29">
        <v>115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255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252</v>
      </c>
    </row>
    <row r="100" ht="26">
      <c r="A100" s="1" t="s">
        <v>229</v>
      </c>
      <c r="E100" s="32" t="s">
        <v>6224</v>
      </c>
    </row>
    <row r="101" ht="87.5">
      <c r="A101" s="1" t="s">
        <v>231</v>
      </c>
      <c r="E101" s="27" t="s">
        <v>1027</v>
      </c>
    </row>
    <row r="102">
      <c r="A102" s="1" t="s">
        <v>221</v>
      </c>
      <c r="B102" s="1">
        <v>23</v>
      </c>
      <c r="C102" s="26" t="s">
        <v>5755</v>
      </c>
      <c r="D102" t="s">
        <v>252</v>
      </c>
      <c r="E102" s="27" t="s">
        <v>5756</v>
      </c>
      <c r="F102" s="28" t="s">
        <v>260</v>
      </c>
      <c r="G102" s="29">
        <v>185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255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252</v>
      </c>
    </row>
    <row r="104" ht="26">
      <c r="A104" s="1" t="s">
        <v>229</v>
      </c>
      <c r="E104" s="32" t="s">
        <v>6225</v>
      </c>
    </row>
    <row r="105" ht="37.5">
      <c r="A105" s="1" t="s">
        <v>231</v>
      </c>
      <c r="E105" s="27" t="s">
        <v>5758</v>
      </c>
    </row>
    <row r="106">
      <c r="A106" s="1" t="s">
        <v>221</v>
      </c>
      <c r="B106" s="1">
        <v>24</v>
      </c>
      <c r="C106" s="26" t="s">
        <v>1738</v>
      </c>
      <c r="D106" t="s">
        <v>252</v>
      </c>
      <c r="E106" s="27" t="s">
        <v>1739</v>
      </c>
      <c r="F106" s="28" t="s">
        <v>260</v>
      </c>
      <c r="G106" s="29">
        <v>1510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255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252</v>
      </c>
    </row>
    <row r="108" ht="26">
      <c r="A108" s="1" t="s">
        <v>229</v>
      </c>
      <c r="E108" s="32" t="s">
        <v>6226</v>
      </c>
    </row>
    <row r="109" ht="112.5">
      <c r="A109" s="1" t="s">
        <v>231</v>
      </c>
      <c r="E109" s="27" t="s">
        <v>1741</v>
      </c>
    </row>
    <row r="110" ht="25">
      <c r="A110" s="1" t="s">
        <v>221</v>
      </c>
      <c r="B110" s="1">
        <v>25</v>
      </c>
      <c r="C110" s="26" t="s">
        <v>5997</v>
      </c>
      <c r="D110" t="s">
        <v>252</v>
      </c>
      <c r="E110" s="27" t="s">
        <v>5998</v>
      </c>
      <c r="F110" s="28" t="s">
        <v>271</v>
      </c>
      <c r="G110" s="29">
        <v>60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255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5999</v>
      </c>
    </row>
    <row r="112" ht="26">
      <c r="A112" s="1" t="s">
        <v>229</v>
      </c>
      <c r="E112" s="32" t="s">
        <v>6227</v>
      </c>
    </row>
    <row r="113" ht="112.5">
      <c r="A113" s="1" t="s">
        <v>231</v>
      </c>
      <c r="E113" s="27" t="s">
        <v>6001</v>
      </c>
    </row>
    <row r="114" ht="25">
      <c r="A114" s="1" t="s">
        <v>221</v>
      </c>
      <c r="B114" s="1">
        <v>26</v>
      </c>
      <c r="C114" s="26" t="s">
        <v>6228</v>
      </c>
      <c r="D114" t="s">
        <v>252</v>
      </c>
      <c r="E114" s="27" t="s">
        <v>6229</v>
      </c>
      <c r="F114" s="28" t="s">
        <v>271</v>
      </c>
      <c r="G114" s="29">
        <v>44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255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252</v>
      </c>
    </row>
    <row r="116" ht="26">
      <c r="A116" s="1" t="s">
        <v>229</v>
      </c>
      <c r="E116" s="32" t="s">
        <v>5659</v>
      </c>
    </row>
    <row r="117" ht="87.5">
      <c r="A117" s="1" t="s">
        <v>231</v>
      </c>
      <c r="E117" s="27" t="s">
        <v>6009</v>
      </c>
    </row>
    <row r="118" ht="25">
      <c r="A118" s="1" t="s">
        <v>221</v>
      </c>
      <c r="B118" s="1">
        <v>27</v>
      </c>
      <c r="C118" s="26" t="s">
        <v>6230</v>
      </c>
      <c r="D118" t="s">
        <v>252</v>
      </c>
      <c r="E118" s="27" t="s">
        <v>6231</v>
      </c>
      <c r="F118" s="28" t="s">
        <v>271</v>
      </c>
      <c r="G118" s="29">
        <v>21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255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252</v>
      </c>
    </row>
    <row r="120" ht="26">
      <c r="A120" s="1" t="s">
        <v>229</v>
      </c>
      <c r="E120" s="32" t="s">
        <v>3985</v>
      </c>
    </row>
    <row r="121" ht="87.5">
      <c r="A121" s="1" t="s">
        <v>231</v>
      </c>
      <c r="E121" s="27" t="s">
        <v>6009</v>
      </c>
    </row>
    <row r="122">
      <c r="A122" s="1" t="s">
        <v>221</v>
      </c>
      <c r="B122" s="1">
        <v>28</v>
      </c>
      <c r="C122" s="26" t="s">
        <v>6023</v>
      </c>
      <c r="D122" t="s">
        <v>252</v>
      </c>
      <c r="E122" s="27" t="s">
        <v>6024</v>
      </c>
      <c r="F122" s="28" t="s">
        <v>271</v>
      </c>
      <c r="G122" s="29">
        <v>86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255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252</v>
      </c>
    </row>
    <row r="124" ht="39">
      <c r="A124" s="1" t="s">
        <v>229</v>
      </c>
      <c r="E124" s="32" t="s">
        <v>6232</v>
      </c>
    </row>
    <row r="125" ht="87.5">
      <c r="A125" s="1" t="s">
        <v>231</v>
      </c>
      <c r="E125" s="27" t="s">
        <v>6022</v>
      </c>
    </row>
    <row r="126" ht="25">
      <c r="A126" s="1" t="s">
        <v>221</v>
      </c>
      <c r="B126" s="1">
        <v>29</v>
      </c>
      <c r="C126" s="26" t="s">
        <v>6031</v>
      </c>
      <c r="D126" t="s">
        <v>252</v>
      </c>
      <c r="E126" s="27" t="s">
        <v>6032</v>
      </c>
      <c r="F126" s="28" t="s">
        <v>271</v>
      </c>
      <c r="G126" s="29">
        <v>86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255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252</v>
      </c>
    </row>
    <row r="128" ht="26">
      <c r="A128" s="1" t="s">
        <v>229</v>
      </c>
      <c r="E128" s="32" t="s">
        <v>6233</v>
      </c>
    </row>
    <row r="129" ht="75">
      <c r="A129" s="1" t="s">
        <v>231</v>
      </c>
      <c r="E129" s="27" t="s">
        <v>6030</v>
      </c>
    </row>
    <row r="130" ht="25">
      <c r="A130" s="1" t="s">
        <v>221</v>
      </c>
      <c r="B130" s="1">
        <v>30</v>
      </c>
      <c r="C130" s="26" t="s">
        <v>6234</v>
      </c>
      <c r="D130" t="s">
        <v>252</v>
      </c>
      <c r="E130" s="27" t="s">
        <v>6235</v>
      </c>
      <c r="F130" s="28" t="s">
        <v>271</v>
      </c>
      <c r="G130" s="29">
        <v>1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255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252</v>
      </c>
    </row>
    <row r="132" ht="26">
      <c r="A132" s="1" t="s">
        <v>229</v>
      </c>
      <c r="E132" s="32" t="s">
        <v>6236</v>
      </c>
    </row>
    <row r="133" ht="100">
      <c r="A133" s="1" t="s">
        <v>231</v>
      </c>
      <c r="E133" s="27" t="s">
        <v>5785</v>
      </c>
    </row>
    <row r="134" ht="25">
      <c r="A134" s="1" t="s">
        <v>221</v>
      </c>
      <c r="B134" s="1">
        <v>31</v>
      </c>
      <c r="C134" s="26" t="s">
        <v>6038</v>
      </c>
      <c r="D134" t="s">
        <v>252</v>
      </c>
      <c r="E134" s="27" t="s">
        <v>6039</v>
      </c>
      <c r="F134" s="28" t="s">
        <v>271</v>
      </c>
      <c r="G134" s="29">
        <v>1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255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252</v>
      </c>
    </row>
    <row r="136" ht="26">
      <c r="A136" s="1" t="s">
        <v>229</v>
      </c>
      <c r="E136" s="32" t="s">
        <v>6237</v>
      </c>
    </row>
    <row r="137" ht="87.5">
      <c r="A137" s="1" t="s">
        <v>231</v>
      </c>
      <c r="E137" s="27" t="s">
        <v>6041</v>
      </c>
    </row>
    <row r="138">
      <c r="A138" s="1" t="s">
        <v>221</v>
      </c>
      <c r="B138" s="1">
        <v>32</v>
      </c>
      <c r="C138" s="26" t="s">
        <v>6092</v>
      </c>
      <c r="D138" t="s">
        <v>252</v>
      </c>
      <c r="E138" s="27" t="s">
        <v>6093</v>
      </c>
      <c r="F138" s="28" t="s">
        <v>271</v>
      </c>
      <c r="G138" s="29">
        <v>72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255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252</v>
      </c>
    </row>
    <row r="140" ht="26">
      <c r="A140" s="1" t="s">
        <v>229</v>
      </c>
      <c r="E140" s="32" t="s">
        <v>6238</v>
      </c>
    </row>
    <row r="141" ht="112.5">
      <c r="A141" s="1" t="s">
        <v>231</v>
      </c>
      <c r="E141" s="27" t="s">
        <v>2598</v>
      </c>
    </row>
    <row r="142">
      <c r="A142" s="1" t="s">
        <v>221</v>
      </c>
      <c r="B142" s="1">
        <v>33</v>
      </c>
      <c r="C142" s="26" t="s">
        <v>6094</v>
      </c>
      <c r="D142" t="s">
        <v>252</v>
      </c>
      <c r="E142" s="27" t="s">
        <v>6095</v>
      </c>
      <c r="F142" s="28" t="s">
        <v>271</v>
      </c>
      <c r="G142" s="29">
        <v>72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255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252</v>
      </c>
    </row>
    <row r="144" ht="26">
      <c r="A144" s="1" t="s">
        <v>229</v>
      </c>
      <c r="E144" s="32" t="s">
        <v>6238</v>
      </c>
    </row>
    <row r="145" ht="112.5">
      <c r="A145" s="1" t="s">
        <v>231</v>
      </c>
      <c r="E145" s="27" t="s">
        <v>2598</v>
      </c>
    </row>
    <row r="146">
      <c r="A146" s="1" t="s">
        <v>221</v>
      </c>
      <c r="B146" s="1">
        <v>34</v>
      </c>
      <c r="C146" s="26" t="s">
        <v>6239</v>
      </c>
      <c r="D146" t="s">
        <v>252</v>
      </c>
      <c r="E146" s="27" t="s">
        <v>6240</v>
      </c>
      <c r="F146" s="28" t="s">
        <v>271</v>
      </c>
      <c r="G146" s="29">
        <v>1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255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252</v>
      </c>
    </row>
    <row r="148" ht="26">
      <c r="A148" s="1" t="s">
        <v>229</v>
      </c>
      <c r="E148" s="32" t="s">
        <v>5777</v>
      </c>
    </row>
    <row r="149" ht="112.5">
      <c r="A149" s="1" t="s">
        <v>231</v>
      </c>
      <c r="E149" s="27" t="s">
        <v>2598</v>
      </c>
    </row>
    <row r="150">
      <c r="A150" s="1" t="s">
        <v>221</v>
      </c>
      <c r="B150" s="1">
        <v>35</v>
      </c>
      <c r="C150" s="26" t="s">
        <v>5921</v>
      </c>
      <c r="D150" t="s">
        <v>252</v>
      </c>
      <c r="E150" s="27" t="s">
        <v>5922</v>
      </c>
      <c r="F150" s="28" t="s">
        <v>271</v>
      </c>
      <c r="G150" s="29">
        <v>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255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252</v>
      </c>
    </row>
    <row r="152" ht="26">
      <c r="A152" s="1" t="s">
        <v>229</v>
      </c>
      <c r="E152" s="32" t="s">
        <v>5777</v>
      </c>
    </row>
    <row r="153" ht="100">
      <c r="A153" s="1" t="s">
        <v>231</v>
      </c>
      <c r="E153" s="27" t="s">
        <v>5924</v>
      </c>
    </row>
    <row r="154">
      <c r="A154" s="1" t="s">
        <v>221</v>
      </c>
      <c r="B154" s="1">
        <v>36</v>
      </c>
      <c r="C154" s="26" t="s">
        <v>5925</v>
      </c>
      <c r="D154" t="s">
        <v>252</v>
      </c>
      <c r="E154" s="27" t="s">
        <v>5926</v>
      </c>
      <c r="F154" s="28" t="s">
        <v>271</v>
      </c>
      <c r="G154" s="29">
        <v>1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255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252</v>
      </c>
    </row>
    <row r="156" ht="26">
      <c r="A156" s="1" t="s">
        <v>229</v>
      </c>
      <c r="E156" s="32" t="s">
        <v>5777</v>
      </c>
    </row>
    <row r="157" ht="100">
      <c r="A157" s="1" t="s">
        <v>231</v>
      </c>
      <c r="E157" s="27" t="s">
        <v>5924</v>
      </c>
    </row>
    <row r="158" ht="25">
      <c r="A158" s="1" t="s">
        <v>221</v>
      </c>
      <c r="B158" s="1">
        <v>37</v>
      </c>
      <c r="C158" s="26" t="s">
        <v>1313</v>
      </c>
      <c r="D158" t="s">
        <v>252</v>
      </c>
      <c r="E158" s="27" t="s">
        <v>1314</v>
      </c>
      <c r="F158" s="28" t="s">
        <v>271</v>
      </c>
      <c r="G158" s="29">
        <v>1</v>
      </c>
      <c r="H158" s="28">
        <v>0</v>
      </c>
      <c r="I158" s="30">
        <f>ROUND(G158*H158,P4)</f>
        <v>0</v>
      </c>
      <c r="L158" s="30">
        <v>0</v>
      </c>
      <c r="M158" s="24">
        <f>ROUND(G158*L158,P4)</f>
        <v>0</v>
      </c>
      <c r="N158" s="25" t="s">
        <v>255</v>
      </c>
      <c r="O158" s="31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227</v>
      </c>
      <c r="E159" s="27" t="s">
        <v>252</v>
      </c>
    </row>
    <row r="160" ht="26">
      <c r="A160" s="1" t="s">
        <v>229</v>
      </c>
      <c r="E160" s="32" t="s">
        <v>5777</v>
      </c>
    </row>
    <row r="161" ht="100">
      <c r="A161" s="1" t="s">
        <v>231</v>
      </c>
      <c r="E161" s="27" t="s">
        <v>1315</v>
      </c>
    </row>
    <row r="162" ht="25">
      <c r="A162" s="1" t="s">
        <v>221</v>
      </c>
      <c r="B162" s="1">
        <v>38</v>
      </c>
      <c r="C162" s="26" t="s">
        <v>2111</v>
      </c>
      <c r="D162" t="s">
        <v>252</v>
      </c>
      <c r="E162" s="27" t="s">
        <v>2112</v>
      </c>
      <c r="F162" s="28" t="s">
        <v>271</v>
      </c>
      <c r="G162" s="29">
        <v>1</v>
      </c>
      <c r="H162" s="28">
        <v>0</v>
      </c>
      <c r="I162" s="30">
        <f>ROUND(G162*H162,P4)</f>
        <v>0</v>
      </c>
      <c r="L162" s="30">
        <v>0</v>
      </c>
      <c r="M162" s="24">
        <f>ROUND(G162*L162,P4)</f>
        <v>0</v>
      </c>
      <c r="N162" s="25" t="s">
        <v>255</v>
      </c>
      <c r="O162" s="31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227</v>
      </c>
      <c r="E163" s="27" t="s">
        <v>252</v>
      </c>
    </row>
    <row r="164" ht="26">
      <c r="A164" s="1" t="s">
        <v>229</v>
      </c>
      <c r="E164" s="32" t="s">
        <v>5777</v>
      </c>
    </row>
    <row r="165" ht="87.5">
      <c r="A165" s="1" t="s">
        <v>231</v>
      </c>
      <c r="E165" s="27" t="s">
        <v>2113</v>
      </c>
    </row>
    <row r="166">
      <c r="A166" s="1" t="s">
        <v>221</v>
      </c>
      <c r="B166" s="1">
        <v>39</v>
      </c>
      <c r="C166" s="26" t="s">
        <v>6058</v>
      </c>
      <c r="D166" t="s">
        <v>252</v>
      </c>
      <c r="E166" s="27" t="s">
        <v>6059</v>
      </c>
      <c r="F166" s="28" t="s">
        <v>271</v>
      </c>
      <c r="G166" s="29">
        <v>2</v>
      </c>
      <c r="H166" s="28">
        <v>0</v>
      </c>
      <c r="I166" s="30">
        <f>ROUND(G166*H166,P4)</f>
        <v>0</v>
      </c>
      <c r="L166" s="30">
        <v>0</v>
      </c>
      <c r="M166" s="24">
        <f>ROUND(G166*L166,P4)</f>
        <v>0</v>
      </c>
      <c r="N166" s="25" t="s">
        <v>255</v>
      </c>
      <c r="O166" s="31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227</v>
      </c>
      <c r="E167" s="27" t="s">
        <v>252</v>
      </c>
    </row>
    <row r="168" ht="26">
      <c r="A168" s="1" t="s">
        <v>229</v>
      </c>
      <c r="E168" s="32" t="s">
        <v>5781</v>
      </c>
    </row>
    <row r="169" ht="75">
      <c r="A169" s="1" t="s">
        <v>231</v>
      </c>
      <c r="E169" s="27" t="s">
        <v>2656</v>
      </c>
    </row>
    <row r="170">
      <c r="A170" s="1" t="s">
        <v>221</v>
      </c>
      <c r="B170" s="1">
        <v>40</v>
      </c>
      <c r="C170" s="26" t="s">
        <v>1244</v>
      </c>
      <c r="D170" t="s">
        <v>252</v>
      </c>
      <c r="E170" s="27" t="s">
        <v>1245</v>
      </c>
      <c r="F170" s="28" t="s">
        <v>716</v>
      </c>
      <c r="G170" s="29">
        <v>48</v>
      </c>
      <c r="H170" s="28">
        <v>0</v>
      </c>
      <c r="I170" s="30">
        <f>ROUND(G170*H170,P4)</f>
        <v>0</v>
      </c>
      <c r="L170" s="30">
        <v>0</v>
      </c>
      <c r="M170" s="24">
        <f>ROUND(G170*L170,P4)</f>
        <v>0</v>
      </c>
      <c r="N170" s="25" t="s">
        <v>255</v>
      </c>
      <c r="O170" s="31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227</v>
      </c>
      <c r="E171" s="27" t="s">
        <v>252</v>
      </c>
    </row>
    <row r="172" ht="26">
      <c r="A172" s="1" t="s">
        <v>229</v>
      </c>
      <c r="E172" s="32" t="s">
        <v>5928</v>
      </c>
    </row>
    <row r="173" ht="87.5">
      <c r="A173" s="1" t="s">
        <v>231</v>
      </c>
      <c r="E173" s="27" t="s">
        <v>1247</v>
      </c>
    </row>
    <row r="174">
      <c r="A174" s="1" t="s">
        <v>221</v>
      </c>
      <c r="B174" s="1">
        <v>41</v>
      </c>
      <c r="C174" s="26" t="s">
        <v>2438</v>
      </c>
      <c r="D174" t="s">
        <v>252</v>
      </c>
      <c r="E174" s="27" t="s">
        <v>2439</v>
      </c>
      <c r="F174" s="28" t="s">
        <v>716</v>
      </c>
      <c r="G174" s="29">
        <v>8</v>
      </c>
      <c r="H174" s="28">
        <v>0</v>
      </c>
      <c r="I174" s="30">
        <f>ROUND(G174*H174,P4)</f>
        <v>0</v>
      </c>
      <c r="L174" s="30">
        <v>0</v>
      </c>
      <c r="M174" s="24">
        <f>ROUND(G174*L174,P4)</f>
        <v>0</v>
      </c>
      <c r="N174" s="25" t="s">
        <v>255</v>
      </c>
      <c r="O174" s="31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227</v>
      </c>
      <c r="E175" s="27" t="s">
        <v>252</v>
      </c>
    </row>
    <row r="176" ht="26">
      <c r="A176" s="1" t="s">
        <v>229</v>
      </c>
      <c r="E176" s="32" t="s">
        <v>5827</v>
      </c>
    </row>
    <row r="177" ht="87.5">
      <c r="A177" s="1" t="s">
        <v>231</v>
      </c>
      <c r="E177" s="27" t="s">
        <v>2440</v>
      </c>
    </row>
    <row r="178" ht="13">
      <c r="A178" s="1" t="s">
        <v>218</v>
      </c>
      <c r="C178" s="22" t="s">
        <v>3044</v>
      </c>
      <c r="E178" s="23" t="s">
        <v>3045</v>
      </c>
      <c r="L178" s="24">
        <f>SUMIFS(L179:L182,A179:A182,"P")</f>
        <v>0</v>
      </c>
      <c r="M178" s="24">
        <f>SUMIFS(M179:M182,A179:A182,"P")</f>
        <v>0</v>
      </c>
      <c r="N178" s="25"/>
    </row>
    <row r="179">
      <c r="A179" s="1" t="s">
        <v>221</v>
      </c>
      <c r="B179" s="1">
        <v>42</v>
      </c>
      <c r="C179" s="26" t="s">
        <v>1832</v>
      </c>
      <c r="D179" t="s">
        <v>252</v>
      </c>
      <c r="E179" s="27" t="s">
        <v>1833</v>
      </c>
      <c r="F179" s="28" t="s">
        <v>260</v>
      </c>
      <c r="G179" s="29">
        <v>490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252</v>
      </c>
    </row>
    <row r="181" ht="26">
      <c r="A181" s="1" t="s">
        <v>229</v>
      </c>
      <c r="E181" s="32" t="s">
        <v>6241</v>
      </c>
    </row>
    <row r="182" ht="250">
      <c r="A182" s="1" t="s">
        <v>231</v>
      </c>
      <c r="E182" s="27" t="s">
        <v>1568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182</v>
      </c>
      <c r="M3" s="20">
        <f>Rekapitulace!C95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182</v>
      </c>
      <c r="D4" s="1"/>
      <c r="E4" s="17" t="s">
        <v>183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COUNTIFS(L8:L76,"=0",A8:A76,"P")+COUNTIFS(L8:L76,"",A8:A76,"P")+SUM(Q8:Q76)</f>
        <v>0</v>
      </c>
    </row>
    <row r="8" ht="13">
      <c r="A8" s="1" t="s">
        <v>216</v>
      </c>
      <c r="C8" s="22" t="s">
        <v>6242</v>
      </c>
      <c r="E8" s="23" t="s">
        <v>185</v>
      </c>
      <c r="L8" s="24">
        <f>L9+L14+L27</f>
        <v>0</v>
      </c>
      <c r="M8" s="24">
        <f>M9+M14+M27</f>
        <v>0</v>
      </c>
      <c r="N8" s="25"/>
    </row>
    <row r="9" ht="13">
      <c r="A9" s="1" t="s">
        <v>218</v>
      </c>
      <c r="C9" s="22" t="s">
        <v>2481</v>
      </c>
      <c r="E9" s="23" t="s">
        <v>2482</v>
      </c>
      <c r="L9" s="24">
        <f>SUMIFS(L10:L13,A10:A13,"P")</f>
        <v>0</v>
      </c>
      <c r="M9" s="24">
        <f>SUMIFS(M10:M13,A10:A13,"P")</f>
        <v>0</v>
      </c>
      <c r="N9" s="25"/>
    </row>
    <row r="10" ht="37.5">
      <c r="A10" s="1" t="s">
        <v>221</v>
      </c>
      <c r="B10" s="1">
        <v>1</v>
      </c>
      <c r="C10" s="26" t="s">
        <v>6243</v>
      </c>
      <c r="D10" t="s">
        <v>6244</v>
      </c>
      <c r="E10" s="27" t="s">
        <v>6245</v>
      </c>
      <c r="F10" s="28" t="s">
        <v>225</v>
      </c>
      <c r="G10" s="29">
        <v>192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6246</v>
      </c>
    </row>
    <row r="13" ht="87.5">
      <c r="A13" s="1" t="s">
        <v>231</v>
      </c>
      <c r="E13" s="27" t="s">
        <v>232</v>
      </c>
    </row>
    <row r="14" ht="13">
      <c r="A14" s="1" t="s">
        <v>218</v>
      </c>
      <c r="C14" s="22" t="s">
        <v>249</v>
      </c>
      <c r="E14" s="23" t="s">
        <v>6247</v>
      </c>
      <c r="L14" s="24">
        <f>SUMIFS(L15:L26,A15:A26,"P")</f>
        <v>0</v>
      </c>
      <c r="M14" s="24">
        <f>SUMIFS(M15:M26,A15:A26,"P")</f>
        <v>0</v>
      </c>
      <c r="N14" s="25"/>
    </row>
    <row r="15">
      <c r="A15" s="1" t="s">
        <v>221</v>
      </c>
      <c r="B15" s="1">
        <v>2</v>
      </c>
      <c r="C15" s="26" t="s">
        <v>6248</v>
      </c>
      <c r="D15" t="s">
        <v>252</v>
      </c>
      <c r="E15" s="27" t="s">
        <v>6249</v>
      </c>
      <c r="F15" s="28" t="s">
        <v>254</v>
      </c>
      <c r="G15" s="29">
        <v>6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6249</v>
      </c>
    </row>
    <row r="17" ht="26">
      <c r="A17" s="1" t="s">
        <v>229</v>
      </c>
      <c r="E17" s="32" t="s">
        <v>744</v>
      </c>
    </row>
    <row r="18" ht="100">
      <c r="A18" s="1" t="s">
        <v>231</v>
      </c>
      <c r="E18" s="27" t="s">
        <v>2929</v>
      </c>
    </row>
    <row r="19">
      <c r="A19" s="1" t="s">
        <v>221</v>
      </c>
      <c r="B19" s="1">
        <v>3</v>
      </c>
      <c r="C19" s="26" t="s">
        <v>6250</v>
      </c>
      <c r="D19" t="s">
        <v>252</v>
      </c>
      <c r="E19" s="27" t="s">
        <v>6251</v>
      </c>
      <c r="F19" s="28" t="s">
        <v>254</v>
      </c>
      <c r="G19" s="29">
        <v>76.799999999999997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6251</v>
      </c>
    </row>
    <row r="21" ht="26">
      <c r="A21" s="1" t="s">
        <v>229</v>
      </c>
      <c r="E21" s="32" t="s">
        <v>6252</v>
      </c>
    </row>
    <row r="22" ht="337.5">
      <c r="A22" s="1" t="s">
        <v>231</v>
      </c>
      <c r="E22" s="27" t="s">
        <v>257</v>
      </c>
    </row>
    <row r="23">
      <c r="A23" s="1" t="s">
        <v>221</v>
      </c>
      <c r="B23" s="1">
        <v>4</v>
      </c>
      <c r="C23" s="26" t="s">
        <v>263</v>
      </c>
      <c r="D23" t="s">
        <v>252</v>
      </c>
      <c r="E23" s="27" t="s">
        <v>264</v>
      </c>
      <c r="F23" s="28" t="s">
        <v>254</v>
      </c>
      <c r="G23" s="29">
        <v>76.799999999999997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264</v>
      </c>
    </row>
    <row r="25" ht="26">
      <c r="A25" s="1" t="s">
        <v>229</v>
      </c>
      <c r="E25" s="32" t="s">
        <v>6252</v>
      </c>
    </row>
    <row r="26" ht="250">
      <c r="A26" s="1" t="s">
        <v>231</v>
      </c>
      <c r="E26" s="27" t="s">
        <v>266</v>
      </c>
    </row>
    <row r="27" ht="13">
      <c r="A27" s="1" t="s">
        <v>218</v>
      </c>
      <c r="C27" s="22" t="s">
        <v>2384</v>
      </c>
      <c r="E27" s="23" t="s">
        <v>2515</v>
      </c>
      <c r="L27" s="24">
        <f>SUMIFS(L28:L75,A28:A75,"P")</f>
        <v>0</v>
      </c>
      <c r="M27" s="24">
        <f>SUMIFS(M28:M75,A28:A75,"P")</f>
        <v>0</v>
      </c>
      <c r="N27" s="25"/>
    </row>
    <row r="28">
      <c r="A28" s="1" t="s">
        <v>221</v>
      </c>
      <c r="B28" s="1">
        <v>5</v>
      </c>
      <c r="C28" s="26" t="s">
        <v>942</v>
      </c>
      <c r="D28" t="s">
        <v>252</v>
      </c>
      <c r="E28" s="27" t="s">
        <v>943</v>
      </c>
      <c r="F28" s="28" t="s">
        <v>903</v>
      </c>
      <c r="G28" s="29">
        <v>500</v>
      </c>
      <c r="H28" s="28">
        <v>0</v>
      </c>
      <c r="I28" s="30">
        <f>ROUND(G28*H28,P4)</f>
        <v>0</v>
      </c>
      <c r="L28" s="30">
        <v>0</v>
      </c>
      <c r="M28" s="24">
        <f>ROUND(G28*L28,P4)</f>
        <v>0</v>
      </c>
      <c r="N28" s="25" t="s">
        <v>255</v>
      </c>
      <c r="O28" s="31">
        <f>M28*AA28</f>
        <v>0</v>
      </c>
      <c r="P28" s="1">
        <v>3</v>
      </c>
      <c r="AA28" s="1">
        <f>IF(P28=1,$O$3,IF(P28=2,$O$4,$O$5))</f>
        <v>0</v>
      </c>
    </row>
    <row r="29">
      <c r="A29" s="1" t="s">
        <v>227</v>
      </c>
      <c r="E29" s="27" t="s">
        <v>943</v>
      </c>
    </row>
    <row r="30" ht="26">
      <c r="A30" s="1" t="s">
        <v>229</v>
      </c>
      <c r="E30" s="32" t="s">
        <v>6253</v>
      </c>
    </row>
    <row r="31" ht="50">
      <c r="A31" s="1" t="s">
        <v>231</v>
      </c>
      <c r="E31" s="27" t="s">
        <v>945</v>
      </c>
    </row>
    <row r="32">
      <c r="A32" s="1" t="s">
        <v>221</v>
      </c>
      <c r="B32" s="1">
        <v>6</v>
      </c>
      <c r="C32" s="26" t="s">
        <v>288</v>
      </c>
      <c r="D32" t="s">
        <v>252</v>
      </c>
      <c r="E32" s="27" t="s">
        <v>289</v>
      </c>
      <c r="F32" s="28" t="s">
        <v>260</v>
      </c>
      <c r="G32" s="29">
        <v>240</v>
      </c>
      <c r="H32" s="28">
        <v>0</v>
      </c>
      <c r="I32" s="30">
        <f>ROUND(G32*H32,P4)</f>
        <v>0</v>
      </c>
      <c r="L32" s="30">
        <v>0</v>
      </c>
      <c r="M32" s="24">
        <f>ROUND(G32*L32,P4)</f>
        <v>0</v>
      </c>
      <c r="N32" s="25" t="s">
        <v>255</v>
      </c>
      <c r="O32" s="31">
        <f>M32*AA32</f>
        <v>0</v>
      </c>
      <c r="P32" s="1">
        <v>3</v>
      </c>
      <c r="AA32" s="1">
        <f>IF(P32=1,$O$3,IF(P32=2,$O$4,$O$5))</f>
        <v>0</v>
      </c>
    </row>
    <row r="33">
      <c r="A33" s="1" t="s">
        <v>227</v>
      </c>
      <c r="E33" s="27" t="s">
        <v>289</v>
      </c>
    </row>
    <row r="34" ht="26">
      <c r="A34" s="1" t="s">
        <v>229</v>
      </c>
      <c r="E34" s="32" t="s">
        <v>2395</v>
      </c>
    </row>
    <row r="35" ht="112.5">
      <c r="A35" s="1" t="s">
        <v>231</v>
      </c>
      <c r="E35" s="27" t="s">
        <v>291</v>
      </c>
    </row>
    <row r="36">
      <c r="A36" s="1" t="s">
        <v>221</v>
      </c>
      <c r="B36" s="1">
        <v>7</v>
      </c>
      <c r="C36" s="26" t="s">
        <v>6254</v>
      </c>
      <c r="D36" t="s">
        <v>252</v>
      </c>
      <c r="E36" s="27" t="s">
        <v>6255</v>
      </c>
      <c r="F36" s="28" t="s">
        <v>271</v>
      </c>
      <c r="G36" s="29">
        <v>10</v>
      </c>
      <c r="H36" s="28">
        <v>0</v>
      </c>
      <c r="I36" s="30">
        <f>ROUND(G36*H36,P4)</f>
        <v>0</v>
      </c>
      <c r="L36" s="30">
        <v>0</v>
      </c>
      <c r="M36" s="24">
        <f>ROUND(G36*L36,P4)</f>
        <v>0</v>
      </c>
      <c r="N36" s="25" t="s">
        <v>255</v>
      </c>
      <c r="O36" s="31">
        <f>M36*AA36</f>
        <v>0</v>
      </c>
      <c r="P36" s="1">
        <v>3</v>
      </c>
      <c r="AA36" s="1">
        <f>IF(P36=1,$O$3,IF(P36=2,$O$4,$O$5))</f>
        <v>0</v>
      </c>
    </row>
    <row r="37">
      <c r="A37" s="1" t="s">
        <v>227</v>
      </c>
      <c r="E37" s="27" t="s">
        <v>6255</v>
      </c>
    </row>
    <row r="38" ht="26">
      <c r="A38" s="1" t="s">
        <v>229</v>
      </c>
      <c r="E38" s="32" t="s">
        <v>380</v>
      </c>
    </row>
    <row r="39" ht="100">
      <c r="A39" s="1" t="s">
        <v>231</v>
      </c>
      <c r="E39" s="27" t="s">
        <v>1378</v>
      </c>
    </row>
    <row r="40">
      <c r="A40" s="1" t="s">
        <v>221</v>
      </c>
      <c r="B40" s="1">
        <v>8</v>
      </c>
      <c r="C40" s="26" t="s">
        <v>2713</v>
      </c>
      <c r="D40" t="s">
        <v>252</v>
      </c>
      <c r="E40" s="27" t="s">
        <v>2714</v>
      </c>
      <c r="F40" s="28" t="s">
        <v>271</v>
      </c>
      <c r="G40" s="29">
        <v>1</v>
      </c>
      <c r="H40" s="28">
        <v>0</v>
      </c>
      <c r="I40" s="30">
        <f>ROUND(G40*H40,P4)</f>
        <v>0</v>
      </c>
      <c r="L40" s="30">
        <v>0</v>
      </c>
      <c r="M40" s="24">
        <f>ROUND(G40*L40,P4)</f>
        <v>0</v>
      </c>
      <c r="N40" s="25" t="s">
        <v>255</v>
      </c>
      <c r="O40" s="31">
        <f>M40*AA40</f>
        <v>0</v>
      </c>
      <c r="P40" s="1">
        <v>3</v>
      </c>
      <c r="AA40" s="1">
        <f>IF(P40=1,$O$3,IF(P40=2,$O$4,$O$5))</f>
        <v>0</v>
      </c>
    </row>
    <row r="41">
      <c r="A41" s="1" t="s">
        <v>227</v>
      </c>
      <c r="E41" s="27" t="s">
        <v>2714</v>
      </c>
    </row>
    <row r="42" ht="26">
      <c r="A42" s="1" t="s">
        <v>229</v>
      </c>
      <c r="E42" s="32" t="s">
        <v>740</v>
      </c>
    </row>
    <row r="43" ht="75">
      <c r="A43" s="1" t="s">
        <v>231</v>
      </c>
      <c r="E43" s="27" t="s">
        <v>273</v>
      </c>
    </row>
    <row r="44">
      <c r="A44" s="1" t="s">
        <v>221</v>
      </c>
      <c r="B44" s="1">
        <v>9</v>
      </c>
      <c r="C44" s="26" t="s">
        <v>2536</v>
      </c>
      <c r="D44" t="s">
        <v>252</v>
      </c>
      <c r="E44" s="27" t="s">
        <v>2537</v>
      </c>
      <c r="F44" s="28" t="s">
        <v>271</v>
      </c>
      <c r="G44" s="29">
        <v>8</v>
      </c>
      <c r="H44" s="28">
        <v>0</v>
      </c>
      <c r="I44" s="30">
        <f>ROUND(G44*H44,P4)</f>
        <v>0</v>
      </c>
      <c r="L44" s="30">
        <v>0</v>
      </c>
      <c r="M44" s="24">
        <f>ROUND(G44*L44,P4)</f>
        <v>0</v>
      </c>
      <c r="N44" s="25" t="s">
        <v>255</v>
      </c>
      <c r="O44" s="31">
        <f>M44*AA44</f>
        <v>0</v>
      </c>
      <c r="P44" s="1">
        <v>3</v>
      </c>
      <c r="AA44" s="1">
        <f>IF(P44=1,$O$3,IF(P44=2,$O$4,$O$5))</f>
        <v>0</v>
      </c>
    </row>
    <row r="45">
      <c r="A45" s="1" t="s">
        <v>227</v>
      </c>
      <c r="E45" s="27" t="s">
        <v>2537</v>
      </c>
    </row>
    <row r="46" ht="26">
      <c r="A46" s="1" t="s">
        <v>229</v>
      </c>
      <c r="E46" s="32" t="s">
        <v>2114</v>
      </c>
    </row>
    <row r="47" ht="75">
      <c r="A47" s="1" t="s">
        <v>231</v>
      </c>
      <c r="E47" s="27" t="s">
        <v>2538</v>
      </c>
    </row>
    <row r="48">
      <c r="A48" s="1" t="s">
        <v>221</v>
      </c>
      <c r="B48" s="1">
        <v>10</v>
      </c>
      <c r="C48" s="26" t="s">
        <v>2539</v>
      </c>
      <c r="D48" t="s">
        <v>252</v>
      </c>
      <c r="E48" s="27" t="s">
        <v>2540</v>
      </c>
      <c r="F48" s="28" t="s">
        <v>271</v>
      </c>
      <c r="G48" s="29">
        <v>4</v>
      </c>
      <c r="H48" s="28">
        <v>0</v>
      </c>
      <c r="I48" s="30">
        <f>ROUND(G48*H48,P4)</f>
        <v>0</v>
      </c>
      <c r="L48" s="30">
        <v>0</v>
      </c>
      <c r="M48" s="24">
        <f>ROUND(G48*L48,P4)</f>
        <v>0</v>
      </c>
      <c r="N48" s="25" t="s">
        <v>255</v>
      </c>
      <c r="O48" s="31">
        <f>M48*AA48</f>
        <v>0</v>
      </c>
      <c r="P48" s="1">
        <v>3</v>
      </c>
      <c r="AA48" s="1">
        <f>IF(P48=1,$O$3,IF(P48=2,$O$4,$O$5))</f>
        <v>0</v>
      </c>
    </row>
    <row r="49">
      <c r="A49" s="1" t="s">
        <v>227</v>
      </c>
      <c r="E49" s="27" t="s">
        <v>2540</v>
      </c>
    </row>
    <row r="50" ht="26">
      <c r="A50" s="1" t="s">
        <v>229</v>
      </c>
      <c r="E50" s="32" t="s">
        <v>841</v>
      </c>
    </row>
    <row r="51" ht="87.5">
      <c r="A51" s="1" t="s">
        <v>231</v>
      </c>
      <c r="E51" s="27" t="s">
        <v>2541</v>
      </c>
    </row>
    <row r="52">
      <c r="A52" s="1" t="s">
        <v>221</v>
      </c>
      <c r="B52" s="1">
        <v>11</v>
      </c>
      <c r="C52" s="26" t="s">
        <v>1950</v>
      </c>
      <c r="D52" t="s">
        <v>252</v>
      </c>
      <c r="E52" s="27" t="s">
        <v>1951</v>
      </c>
      <c r="F52" s="28" t="s">
        <v>271</v>
      </c>
      <c r="G52" s="29">
        <v>40</v>
      </c>
      <c r="H52" s="28">
        <v>0</v>
      </c>
      <c r="I52" s="30">
        <f>ROUND(G52*H52,P4)</f>
        <v>0</v>
      </c>
      <c r="L52" s="30">
        <v>0</v>
      </c>
      <c r="M52" s="24">
        <f>ROUND(G52*L52,P4)</f>
        <v>0</v>
      </c>
      <c r="N52" s="25" t="s">
        <v>255</v>
      </c>
      <c r="O52" s="31">
        <f>M52*AA52</f>
        <v>0</v>
      </c>
      <c r="P52" s="1">
        <v>3</v>
      </c>
      <c r="AA52" s="1">
        <f>IF(P52=1,$O$3,IF(P52=2,$O$4,$O$5))</f>
        <v>0</v>
      </c>
    </row>
    <row r="53">
      <c r="A53" s="1" t="s">
        <v>227</v>
      </c>
      <c r="E53" s="27" t="s">
        <v>1951</v>
      </c>
    </row>
    <row r="54" ht="26">
      <c r="A54" s="1" t="s">
        <v>229</v>
      </c>
      <c r="E54" s="32" t="s">
        <v>330</v>
      </c>
    </row>
    <row r="55" ht="100">
      <c r="A55" s="1" t="s">
        <v>231</v>
      </c>
      <c r="E55" s="27" t="s">
        <v>1953</v>
      </c>
    </row>
    <row r="56" ht="25">
      <c r="A56" s="1" t="s">
        <v>221</v>
      </c>
      <c r="B56" s="1">
        <v>12</v>
      </c>
      <c r="C56" s="26" t="s">
        <v>6256</v>
      </c>
      <c r="D56" t="s">
        <v>252</v>
      </c>
      <c r="E56" s="27" t="s">
        <v>6257</v>
      </c>
      <c r="F56" s="28" t="s">
        <v>260</v>
      </c>
      <c r="G56" s="29">
        <v>20</v>
      </c>
      <c r="H56" s="28">
        <v>0</v>
      </c>
      <c r="I56" s="30">
        <f>ROUND(G56*H56,P4)</f>
        <v>0</v>
      </c>
      <c r="L56" s="30">
        <v>0</v>
      </c>
      <c r="M56" s="24">
        <f>ROUND(G56*L56,P4)</f>
        <v>0</v>
      </c>
      <c r="N56" s="25" t="s">
        <v>255</v>
      </c>
      <c r="O56" s="31">
        <f>M56*AA56</f>
        <v>0</v>
      </c>
      <c r="P56" s="1">
        <v>3</v>
      </c>
      <c r="AA56" s="1">
        <f>IF(P56=1,$O$3,IF(P56=2,$O$4,$O$5))</f>
        <v>0</v>
      </c>
    </row>
    <row r="57" ht="25">
      <c r="A57" s="1" t="s">
        <v>227</v>
      </c>
      <c r="E57" s="27" t="s">
        <v>6257</v>
      </c>
    </row>
    <row r="58" ht="26">
      <c r="A58" s="1" t="s">
        <v>229</v>
      </c>
      <c r="E58" s="32" t="s">
        <v>2389</v>
      </c>
    </row>
    <row r="59" ht="75">
      <c r="A59" s="1" t="s">
        <v>231</v>
      </c>
      <c r="E59" s="27" t="s">
        <v>295</v>
      </c>
    </row>
    <row r="60">
      <c r="A60" s="1" t="s">
        <v>221</v>
      </c>
      <c r="B60" s="1">
        <v>13</v>
      </c>
      <c r="C60" s="26" t="s">
        <v>6258</v>
      </c>
      <c r="D60" t="s">
        <v>252</v>
      </c>
      <c r="E60" s="27" t="s">
        <v>6259</v>
      </c>
      <c r="F60" s="28" t="s">
        <v>271</v>
      </c>
      <c r="G60" s="29">
        <v>1</v>
      </c>
      <c r="H60" s="28">
        <v>0</v>
      </c>
      <c r="I60" s="30">
        <f>ROUND(G60*H60,P4)</f>
        <v>0</v>
      </c>
      <c r="L60" s="30">
        <v>0</v>
      </c>
      <c r="M60" s="24">
        <f>ROUND(G60*L60,P4)</f>
        <v>0</v>
      </c>
      <c r="N60" s="25" t="s">
        <v>255</v>
      </c>
      <c r="O60" s="31">
        <f>M60*AA60</f>
        <v>0</v>
      </c>
      <c r="P60" s="1">
        <v>3</v>
      </c>
      <c r="AA60" s="1">
        <f>IF(P60=1,$O$3,IF(P60=2,$O$4,$O$5))</f>
        <v>0</v>
      </c>
    </row>
    <row r="61">
      <c r="A61" s="1" t="s">
        <v>227</v>
      </c>
      <c r="E61" s="27" t="s">
        <v>6259</v>
      </c>
    </row>
    <row r="62" ht="26">
      <c r="A62" s="1" t="s">
        <v>229</v>
      </c>
      <c r="E62" s="32" t="s">
        <v>740</v>
      </c>
    </row>
    <row r="63" ht="100">
      <c r="A63" s="1" t="s">
        <v>231</v>
      </c>
      <c r="E63" s="27" t="s">
        <v>1361</v>
      </c>
    </row>
    <row r="64" ht="25">
      <c r="A64" s="1" t="s">
        <v>221</v>
      </c>
      <c r="B64" s="1">
        <v>14</v>
      </c>
      <c r="C64" s="26" t="s">
        <v>1313</v>
      </c>
      <c r="D64" t="s">
        <v>252</v>
      </c>
      <c r="E64" s="27" t="s">
        <v>1314</v>
      </c>
      <c r="F64" s="28" t="s">
        <v>271</v>
      </c>
      <c r="G64" s="29">
        <v>1</v>
      </c>
      <c r="H64" s="28">
        <v>0</v>
      </c>
      <c r="I64" s="30">
        <f>ROUND(G64*H64,P4)</f>
        <v>0</v>
      </c>
      <c r="L64" s="30">
        <v>0</v>
      </c>
      <c r="M64" s="24">
        <f>ROUND(G64*L64,P4)</f>
        <v>0</v>
      </c>
      <c r="N64" s="25" t="s">
        <v>255</v>
      </c>
      <c r="O64" s="31">
        <f>M64*AA64</f>
        <v>0</v>
      </c>
      <c r="P64" s="1">
        <v>3</v>
      </c>
      <c r="AA64" s="1">
        <f>IF(P64=1,$O$3,IF(P64=2,$O$4,$O$5))</f>
        <v>0</v>
      </c>
    </row>
    <row r="65" ht="25">
      <c r="A65" s="1" t="s">
        <v>227</v>
      </c>
      <c r="E65" s="27" t="s">
        <v>1314</v>
      </c>
    </row>
    <row r="66" ht="26">
      <c r="A66" s="1" t="s">
        <v>229</v>
      </c>
      <c r="E66" s="32" t="s">
        <v>740</v>
      </c>
    </row>
    <row r="67" ht="100">
      <c r="A67" s="1" t="s">
        <v>231</v>
      </c>
      <c r="E67" s="27" t="s">
        <v>1315</v>
      </c>
    </row>
    <row r="68" ht="25">
      <c r="A68" s="1" t="s">
        <v>221</v>
      </c>
      <c r="B68" s="1">
        <v>15</v>
      </c>
      <c r="C68" s="26" t="s">
        <v>2111</v>
      </c>
      <c r="D68" t="s">
        <v>252</v>
      </c>
      <c r="E68" s="27" t="s">
        <v>2112</v>
      </c>
      <c r="F68" s="28" t="s">
        <v>271</v>
      </c>
      <c r="G68" s="29">
        <v>1</v>
      </c>
      <c r="H68" s="28">
        <v>0</v>
      </c>
      <c r="I68" s="30">
        <f>ROUND(G68*H68,P4)</f>
        <v>0</v>
      </c>
      <c r="L68" s="30">
        <v>0</v>
      </c>
      <c r="M68" s="24">
        <f>ROUND(G68*L68,P4)</f>
        <v>0</v>
      </c>
      <c r="N68" s="25" t="s">
        <v>255</v>
      </c>
      <c r="O68" s="31">
        <f>M68*AA68</f>
        <v>0</v>
      </c>
      <c r="P68" s="1">
        <v>3</v>
      </c>
      <c r="AA68" s="1">
        <f>IF(P68=1,$O$3,IF(P68=2,$O$4,$O$5))</f>
        <v>0</v>
      </c>
    </row>
    <row r="69" ht="25">
      <c r="A69" s="1" t="s">
        <v>227</v>
      </c>
      <c r="E69" s="27" t="s">
        <v>2112</v>
      </c>
    </row>
    <row r="70" ht="26">
      <c r="A70" s="1" t="s">
        <v>229</v>
      </c>
      <c r="E70" s="32" t="s">
        <v>740</v>
      </c>
    </row>
    <row r="71" ht="87.5">
      <c r="A71" s="1" t="s">
        <v>231</v>
      </c>
      <c r="E71" s="27" t="s">
        <v>2113</v>
      </c>
    </row>
    <row r="72">
      <c r="A72" s="1" t="s">
        <v>221</v>
      </c>
      <c r="B72" s="1">
        <v>16</v>
      </c>
      <c r="C72" s="26" t="s">
        <v>6260</v>
      </c>
      <c r="D72" t="s">
        <v>252</v>
      </c>
      <c r="E72" s="27" t="s">
        <v>6261</v>
      </c>
      <c r="F72" s="28" t="s">
        <v>271</v>
      </c>
      <c r="G72" s="29">
        <v>2</v>
      </c>
      <c r="H72" s="28">
        <v>0</v>
      </c>
      <c r="I72" s="30">
        <f>ROUND(G72*H72,P4)</f>
        <v>0</v>
      </c>
      <c r="L72" s="30">
        <v>0</v>
      </c>
      <c r="M72" s="24">
        <f>ROUND(G72*L72,P4)</f>
        <v>0</v>
      </c>
      <c r="N72" s="25" t="s">
        <v>255</v>
      </c>
      <c r="O72" s="31">
        <f>M72*AA72</f>
        <v>0</v>
      </c>
      <c r="P72" s="1">
        <v>3</v>
      </c>
      <c r="AA72" s="1">
        <f>IF(P72=1,$O$3,IF(P72=2,$O$4,$O$5))</f>
        <v>0</v>
      </c>
    </row>
    <row r="73">
      <c r="A73" s="1" t="s">
        <v>227</v>
      </c>
      <c r="E73" s="27" t="s">
        <v>6261</v>
      </c>
    </row>
    <row r="74" ht="26">
      <c r="A74" s="1" t="s">
        <v>229</v>
      </c>
      <c r="E74" s="32" t="s">
        <v>387</v>
      </c>
    </row>
    <row r="75" ht="75">
      <c r="A75" s="1" t="s">
        <v>231</v>
      </c>
      <c r="E75" s="27" t="s">
        <v>2656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186</v>
      </c>
      <c r="M3" s="20">
        <f>Rekapitulace!C97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186</v>
      </c>
      <c r="D4" s="1"/>
      <c r="E4" s="17" t="s">
        <v>187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COUNTIFS(L8:L61,"=0",A8:A61,"P")+COUNTIFS(L8:L61,"",A8:A61,"P")+SUM(Q8:Q61)</f>
        <v>0</v>
      </c>
    </row>
    <row r="8" ht="13">
      <c r="A8" s="1" t="s">
        <v>216</v>
      </c>
      <c r="C8" s="22" t="s">
        <v>6262</v>
      </c>
      <c r="E8" s="23" t="s">
        <v>189</v>
      </c>
      <c r="L8" s="24">
        <f>L9+L35</f>
        <v>0</v>
      </c>
      <c r="M8" s="24">
        <f>M9+M35</f>
        <v>0</v>
      </c>
      <c r="N8" s="25"/>
    </row>
    <row r="9" ht="13">
      <c r="A9" s="1" t="s">
        <v>4322</v>
      </c>
      <c r="C9" s="22" t="s">
        <v>6263</v>
      </c>
      <c r="E9" s="23" t="s">
        <v>189</v>
      </c>
      <c r="L9" s="24">
        <f>L10</f>
        <v>0</v>
      </c>
      <c r="M9" s="24">
        <f>M10</f>
        <v>0</v>
      </c>
      <c r="N9" s="25"/>
    </row>
    <row r="10" ht="13">
      <c r="A10" s="1" t="s">
        <v>218</v>
      </c>
      <c r="C10" s="22" t="s">
        <v>249</v>
      </c>
      <c r="E10" s="23" t="s">
        <v>250</v>
      </c>
      <c r="L10" s="24">
        <f>SUMIFS(L11:L34,A11:A34,"P")</f>
        <v>0</v>
      </c>
      <c r="M10" s="24">
        <f>SUMIFS(M11:M34,A11:A34,"P")</f>
        <v>0</v>
      </c>
      <c r="N10" s="25"/>
    </row>
    <row r="11">
      <c r="A11" s="1" t="s">
        <v>221</v>
      </c>
      <c r="B11" s="1">
        <v>1</v>
      </c>
      <c r="C11" s="26" t="s">
        <v>901</v>
      </c>
      <c r="D11" t="s">
        <v>252</v>
      </c>
      <c r="E11" s="27" t="s">
        <v>902</v>
      </c>
      <c r="F11" s="28" t="s">
        <v>903</v>
      </c>
      <c r="G11" s="29">
        <v>3293</v>
      </c>
      <c r="H11" s="28">
        <v>0</v>
      </c>
      <c r="I11" s="30">
        <f>ROUND(G11*H11,P4)</f>
        <v>0</v>
      </c>
      <c r="L11" s="30">
        <v>0</v>
      </c>
      <c r="M11" s="24">
        <f>ROUND(G11*L11,P4)</f>
        <v>0</v>
      </c>
      <c r="N11" s="25" t="s">
        <v>255</v>
      </c>
      <c r="O11" s="31">
        <f>M11*AA11</f>
        <v>0</v>
      </c>
      <c r="P11" s="1">
        <v>3</v>
      </c>
      <c r="AA11" s="1">
        <f>IF(P11=1,$O$3,IF(P11=2,$O$4,$O$5))</f>
        <v>0</v>
      </c>
    </row>
    <row r="12">
      <c r="A12" s="1" t="s">
        <v>227</v>
      </c>
      <c r="E12" s="27" t="s">
        <v>902</v>
      </c>
    </row>
    <row r="13" ht="26">
      <c r="A13" s="1" t="s">
        <v>229</v>
      </c>
      <c r="E13" s="32" t="s">
        <v>6264</v>
      </c>
    </row>
    <row r="14" ht="75">
      <c r="A14" s="1" t="s">
        <v>231</v>
      </c>
      <c r="E14" s="27" t="s">
        <v>905</v>
      </c>
    </row>
    <row r="15">
      <c r="A15" s="1" t="s">
        <v>221</v>
      </c>
      <c r="B15" s="1">
        <v>2</v>
      </c>
      <c r="C15" s="26" t="s">
        <v>6265</v>
      </c>
      <c r="D15" t="s">
        <v>252</v>
      </c>
      <c r="E15" s="27" t="s">
        <v>6266</v>
      </c>
      <c r="F15" s="28" t="s">
        <v>271</v>
      </c>
      <c r="G15" s="29">
        <v>16</v>
      </c>
      <c r="H15" s="28">
        <v>0</v>
      </c>
      <c r="I15" s="30">
        <f>ROUND(G15*H15,P4)</f>
        <v>0</v>
      </c>
      <c r="L15" s="30">
        <v>0</v>
      </c>
      <c r="M15" s="24">
        <f>ROUND(G15*L15,P4)</f>
        <v>0</v>
      </c>
      <c r="N15" s="25" t="s">
        <v>255</v>
      </c>
      <c r="O15" s="31">
        <f>M15*AA15</f>
        <v>0</v>
      </c>
      <c r="P15" s="1">
        <v>3</v>
      </c>
      <c r="AA15" s="1">
        <f>IF(P15=1,$O$3,IF(P15=2,$O$4,$O$5))</f>
        <v>0</v>
      </c>
    </row>
    <row r="16">
      <c r="A16" s="1" t="s">
        <v>227</v>
      </c>
      <c r="E16" s="27" t="s">
        <v>6266</v>
      </c>
    </row>
    <row r="17" ht="26">
      <c r="A17" s="1" t="s">
        <v>229</v>
      </c>
      <c r="E17" s="32" t="s">
        <v>376</v>
      </c>
    </row>
    <row r="18" ht="187.5">
      <c r="A18" s="1" t="s">
        <v>231</v>
      </c>
      <c r="E18" s="27" t="s">
        <v>6267</v>
      </c>
    </row>
    <row r="19">
      <c r="A19" s="1" t="s">
        <v>221</v>
      </c>
      <c r="B19" s="1">
        <v>3</v>
      </c>
      <c r="C19" s="26" t="s">
        <v>6268</v>
      </c>
      <c r="D19" t="s">
        <v>252</v>
      </c>
      <c r="E19" s="27" t="s">
        <v>6269</v>
      </c>
      <c r="F19" s="28" t="s">
        <v>271</v>
      </c>
      <c r="G19" s="29">
        <v>11</v>
      </c>
      <c r="H19" s="28">
        <v>0</v>
      </c>
      <c r="I19" s="30">
        <f>ROUND(G19*H19,P4)</f>
        <v>0</v>
      </c>
      <c r="L19" s="30">
        <v>0</v>
      </c>
      <c r="M19" s="24">
        <f>ROUND(G19*L19,P4)</f>
        <v>0</v>
      </c>
      <c r="N19" s="25" t="s">
        <v>255</v>
      </c>
      <c r="O19" s="31">
        <f>M19*AA19</f>
        <v>0</v>
      </c>
      <c r="P19" s="1">
        <v>3</v>
      </c>
      <c r="AA19" s="1">
        <f>IF(P19=1,$O$3,IF(P19=2,$O$4,$O$5))</f>
        <v>0</v>
      </c>
    </row>
    <row r="20">
      <c r="A20" s="1" t="s">
        <v>227</v>
      </c>
      <c r="E20" s="27" t="s">
        <v>6269</v>
      </c>
    </row>
    <row r="21" ht="26">
      <c r="A21" s="1" t="s">
        <v>229</v>
      </c>
      <c r="E21" s="32" t="s">
        <v>644</v>
      </c>
    </row>
    <row r="22" ht="187.5">
      <c r="A22" s="1" t="s">
        <v>231</v>
      </c>
      <c r="E22" s="27" t="s">
        <v>6267</v>
      </c>
    </row>
    <row r="23">
      <c r="A23" s="1" t="s">
        <v>221</v>
      </c>
      <c r="B23" s="1">
        <v>4</v>
      </c>
      <c r="C23" s="26" t="s">
        <v>6270</v>
      </c>
      <c r="D23" t="s">
        <v>252</v>
      </c>
      <c r="E23" s="27" t="s">
        <v>6271</v>
      </c>
      <c r="F23" s="28" t="s">
        <v>271</v>
      </c>
      <c r="G23" s="29">
        <v>2</v>
      </c>
      <c r="H23" s="28">
        <v>0</v>
      </c>
      <c r="I23" s="30">
        <f>ROUND(G23*H23,P4)</f>
        <v>0</v>
      </c>
      <c r="L23" s="30">
        <v>0</v>
      </c>
      <c r="M23" s="24">
        <f>ROUND(G23*L23,P4)</f>
        <v>0</v>
      </c>
      <c r="N23" s="25" t="s">
        <v>255</v>
      </c>
      <c r="O23" s="31">
        <f>M23*AA23</f>
        <v>0</v>
      </c>
      <c r="P23" s="1">
        <v>3</v>
      </c>
      <c r="AA23" s="1">
        <f>IF(P23=1,$O$3,IF(P23=2,$O$4,$O$5))</f>
        <v>0</v>
      </c>
    </row>
    <row r="24">
      <c r="A24" s="1" t="s">
        <v>227</v>
      </c>
      <c r="E24" s="27" t="s">
        <v>6272</v>
      </c>
    </row>
    <row r="25" ht="26">
      <c r="A25" s="1" t="s">
        <v>229</v>
      </c>
      <c r="E25" s="32" t="s">
        <v>387</v>
      </c>
    </row>
    <row r="26" ht="187.5">
      <c r="A26" s="1" t="s">
        <v>231</v>
      </c>
      <c r="E26" s="27" t="s">
        <v>6267</v>
      </c>
    </row>
    <row r="27">
      <c r="A27" s="1" t="s">
        <v>221</v>
      </c>
      <c r="B27" s="1">
        <v>5</v>
      </c>
      <c r="C27" s="26" t="s">
        <v>6273</v>
      </c>
      <c r="D27" t="s">
        <v>252</v>
      </c>
      <c r="E27" s="27" t="s">
        <v>6274</v>
      </c>
      <c r="F27" s="28" t="s">
        <v>271</v>
      </c>
      <c r="G27" s="29">
        <v>486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255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6274</v>
      </c>
    </row>
    <row r="29" ht="26">
      <c r="A29" s="1" t="s">
        <v>229</v>
      </c>
      <c r="E29" s="32" t="s">
        <v>6275</v>
      </c>
    </row>
    <row r="30" ht="187.5">
      <c r="A30" s="1" t="s">
        <v>231</v>
      </c>
      <c r="E30" s="27" t="s">
        <v>6267</v>
      </c>
    </row>
    <row r="31" ht="25">
      <c r="A31" s="1" t="s">
        <v>221</v>
      </c>
      <c r="B31" s="1">
        <v>6</v>
      </c>
      <c r="C31" s="26" t="s">
        <v>6276</v>
      </c>
      <c r="D31" t="s">
        <v>6277</v>
      </c>
      <c r="E31" s="27" t="s">
        <v>6278</v>
      </c>
      <c r="F31" s="28" t="s">
        <v>225</v>
      </c>
      <c r="G31" s="29">
        <v>15.1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226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228</v>
      </c>
    </row>
    <row r="33" ht="26">
      <c r="A33" s="1" t="s">
        <v>229</v>
      </c>
      <c r="E33" s="32" t="s">
        <v>6279</v>
      </c>
    </row>
    <row r="34" ht="87.5">
      <c r="A34" s="1" t="s">
        <v>231</v>
      </c>
      <c r="E34" s="27" t="s">
        <v>232</v>
      </c>
    </row>
    <row r="35" ht="13">
      <c r="A35" s="1" t="s">
        <v>4322</v>
      </c>
      <c r="C35" s="22" t="s">
        <v>6280</v>
      </c>
      <c r="E35" s="23" t="s">
        <v>6281</v>
      </c>
      <c r="L35" s="24">
        <f>L36</f>
        <v>0</v>
      </c>
      <c r="M35" s="24">
        <f>M36</f>
        <v>0</v>
      </c>
      <c r="N35" s="25"/>
    </row>
    <row r="36" ht="13">
      <c r="A36" s="1" t="s">
        <v>218</v>
      </c>
      <c r="C36" s="22" t="s">
        <v>249</v>
      </c>
      <c r="E36" s="23" t="s">
        <v>250</v>
      </c>
      <c r="L36" s="24">
        <f>SUMIFS(L37:L60,A37:A60,"P")</f>
        <v>0</v>
      </c>
      <c r="M36" s="24">
        <f>SUMIFS(M37:M60,A37:A60,"P")</f>
        <v>0</v>
      </c>
      <c r="N36" s="25"/>
    </row>
    <row r="37">
      <c r="A37" s="1" t="s">
        <v>221</v>
      </c>
      <c r="B37" s="1">
        <v>1</v>
      </c>
      <c r="C37" s="26" t="s">
        <v>6282</v>
      </c>
      <c r="D37" t="s">
        <v>252</v>
      </c>
      <c r="E37" s="27" t="s">
        <v>6283</v>
      </c>
      <c r="F37" s="28" t="s">
        <v>903</v>
      </c>
      <c r="G37" s="29">
        <v>78</v>
      </c>
      <c r="H37" s="28">
        <v>0</v>
      </c>
      <c r="I37" s="30">
        <f>ROUND(G37*H37,P4)</f>
        <v>0</v>
      </c>
      <c r="L37" s="30">
        <v>0</v>
      </c>
      <c r="M37" s="24">
        <f>ROUND(G37*L37,P4)</f>
        <v>0</v>
      </c>
      <c r="N37" s="25" t="s">
        <v>255</v>
      </c>
      <c r="O37" s="31">
        <f>M37*AA37</f>
        <v>0</v>
      </c>
      <c r="P37" s="1">
        <v>3</v>
      </c>
      <c r="AA37" s="1">
        <f>IF(P37=1,$O$3,IF(P37=2,$O$4,$O$5))</f>
        <v>0</v>
      </c>
    </row>
    <row r="38" ht="25">
      <c r="A38" s="1" t="s">
        <v>227</v>
      </c>
      <c r="E38" s="27" t="s">
        <v>6284</v>
      </c>
    </row>
    <row r="39" ht="39">
      <c r="A39" s="1" t="s">
        <v>229</v>
      </c>
      <c r="E39" s="32" t="s">
        <v>6285</v>
      </c>
    </row>
    <row r="40" ht="62.5">
      <c r="A40" s="1" t="s">
        <v>231</v>
      </c>
      <c r="E40" s="27" t="s">
        <v>6286</v>
      </c>
    </row>
    <row r="41">
      <c r="A41" s="1" t="s">
        <v>221</v>
      </c>
      <c r="B41" s="1">
        <v>2</v>
      </c>
      <c r="C41" s="26" t="s">
        <v>6287</v>
      </c>
      <c r="D41" t="s">
        <v>252</v>
      </c>
      <c r="E41" s="27" t="s">
        <v>6288</v>
      </c>
      <c r="F41" s="28" t="s">
        <v>903</v>
      </c>
      <c r="G41" s="29">
        <v>78</v>
      </c>
      <c r="H41" s="28">
        <v>0</v>
      </c>
      <c r="I41" s="30">
        <f>ROUND(G41*H41,P4)</f>
        <v>0</v>
      </c>
      <c r="L41" s="30">
        <v>0</v>
      </c>
      <c r="M41" s="24">
        <f>ROUND(G41*L41,P4)</f>
        <v>0</v>
      </c>
      <c r="N41" s="25" t="s">
        <v>255</v>
      </c>
      <c r="O41" s="31">
        <f>M41*AA41</f>
        <v>0</v>
      </c>
      <c r="P41" s="1">
        <v>3</v>
      </c>
      <c r="AA41" s="1">
        <f>IF(P41=1,$O$3,IF(P41=2,$O$4,$O$5))</f>
        <v>0</v>
      </c>
    </row>
    <row r="42">
      <c r="A42" s="1" t="s">
        <v>227</v>
      </c>
      <c r="E42" s="27" t="s">
        <v>6288</v>
      </c>
    </row>
    <row r="43" ht="39">
      <c r="A43" s="1" t="s">
        <v>229</v>
      </c>
      <c r="E43" s="32" t="s">
        <v>6285</v>
      </c>
    </row>
    <row r="44" ht="87.5">
      <c r="A44" s="1" t="s">
        <v>231</v>
      </c>
      <c r="E44" s="27" t="s">
        <v>6289</v>
      </c>
    </row>
    <row r="45">
      <c r="A45" s="1" t="s">
        <v>221</v>
      </c>
      <c r="B45" s="1">
        <v>3</v>
      </c>
      <c r="C45" s="26" t="s">
        <v>6290</v>
      </c>
      <c r="D45" t="s">
        <v>252</v>
      </c>
      <c r="E45" s="27" t="s">
        <v>6291</v>
      </c>
      <c r="F45" s="28" t="s">
        <v>903</v>
      </c>
      <c r="G45" s="29">
        <v>78</v>
      </c>
      <c r="H45" s="28">
        <v>0</v>
      </c>
      <c r="I45" s="30">
        <f>ROUND(G45*H45,P4)</f>
        <v>0</v>
      </c>
      <c r="L45" s="30">
        <v>0</v>
      </c>
      <c r="M45" s="24">
        <f>ROUND(G45*L45,P4)</f>
        <v>0</v>
      </c>
      <c r="N45" s="25" t="s">
        <v>255</v>
      </c>
      <c r="O45" s="31">
        <f>M45*AA45</f>
        <v>0</v>
      </c>
      <c r="P45" s="1">
        <v>3</v>
      </c>
      <c r="AA45" s="1">
        <f>IF(P45=1,$O$3,IF(P45=2,$O$4,$O$5))</f>
        <v>0</v>
      </c>
    </row>
    <row r="46">
      <c r="A46" s="1" t="s">
        <v>227</v>
      </c>
      <c r="E46" s="27" t="s">
        <v>6292</v>
      </c>
    </row>
    <row r="47" ht="39">
      <c r="A47" s="1" t="s">
        <v>229</v>
      </c>
      <c r="E47" s="32" t="s">
        <v>6293</v>
      </c>
    </row>
    <row r="48" ht="87.5">
      <c r="A48" s="1" t="s">
        <v>231</v>
      </c>
      <c r="E48" s="27" t="s">
        <v>6294</v>
      </c>
    </row>
    <row r="49">
      <c r="A49" s="1" t="s">
        <v>221</v>
      </c>
      <c r="B49" s="1">
        <v>4</v>
      </c>
      <c r="C49" s="26" t="s">
        <v>6295</v>
      </c>
      <c r="D49" t="s">
        <v>252</v>
      </c>
      <c r="E49" s="27" t="s">
        <v>6296</v>
      </c>
      <c r="F49" s="28" t="s">
        <v>271</v>
      </c>
      <c r="G49" s="29">
        <v>780</v>
      </c>
      <c r="H49" s="28">
        <v>0</v>
      </c>
      <c r="I49" s="30">
        <f>ROUND(G49*H49,P4)</f>
        <v>0</v>
      </c>
      <c r="L49" s="30">
        <v>0</v>
      </c>
      <c r="M49" s="24">
        <f>ROUND(G49*L49,P4)</f>
        <v>0</v>
      </c>
      <c r="N49" s="25" t="s">
        <v>255</v>
      </c>
      <c r="O49" s="31">
        <f>M49*AA49</f>
        <v>0</v>
      </c>
      <c r="P49" s="1">
        <v>3</v>
      </c>
      <c r="AA49" s="1">
        <f>IF(P49=1,$O$3,IF(P49=2,$O$4,$O$5))</f>
        <v>0</v>
      </c>
    </row>
    <row r="50">
      <c r="A50" s="1" t="s">
        <v>227</v>
      </c>
      <c r="E50" s="27" t="s">
        <v>6297</v>
      </c>
    </row>
    <row r="51" ht="39">
      <c r="A51" s="1" t="s">
        <v>229</v>
      </c>
      <c r="E51" s="32" t="s">
        <v>6298</v>
      </c>
    </row>
    <row r="52" ht="75">
      <c r="A52" s="1" t="s">
        <v>231</v>
      </c>
      <c r="E52" s="27" t="s">
        <v>6299</v>
      </c>
    </row>
    <row r="53" ht="25">
      <c r="A53" s="1" t="s">
        <v>221</v>
      </c>
      <c r="B53" s="1">
        <v>5</v>
      </c>
      <c r="C53" s="26" t="s">
        <v>6300</v>
      </c>
      <c r="D53" t="s">
        <v>252</v>
      </c>
      <c r="E53" s="27" t="s">
        <v>6301</v>
      </c>
      <c r="F53" s="28" t="s">
        <v>271</v>
      </c>
      <c r="G53" s="29">
        <v>78</v>
      </c>
      <c r="H53" s="28">
        <v>0</v>
      </c>
      <c r="I53" s="30">
        <f>ROUND(G53*H53,P4)</f>
        <v>0</v>
      </c>
      <c r="L53" s="30">
        <v>0</v>
      </c>
      <c r="M53" s="24">
        <f>ROUND(G53*L53,P4)</f>
        <v>0</v>
      </c>
      <c r="N53" s="25" t="s">
        <v>255</v>
      </c>
      <c r="O53" s="31">
        <f>M53*AA53</f>
        <v>0</v>
      </c>
      <c r="P53" s="1">
        <v>3</v>
      </c>
      <c r="AA53" s="1">
        <f>IF(P53=1,$O$3,IF(P53=2,$O$4,$O$5))</f>
        <v>0</v>
      </c>
    </row>
    <row r="54" ht="37.5">
      <c r="A54" s="1" t="s">
        <v>227</v>
      </c>
      <c r="E54" s="27" t="s">
        <v>6302</v>
      </c>
    </row>
    <row r="55" ht="39">
      <c r="A55" s="1" t="s">
        <v>229</v>
      </c>
      <c r="E55" s="32" t="s">
        <v>6303</v>
      </c>
    </row>
    <row r="56" ht="162.5">
      <c r="A56" s="1" t="s">
        <v>231</v>
      </c>
      <c r="E56" s="27" t="s">
        <v>6304</v>
      </c>
    </row>
    <row r="57">
      <c r="A57" s="1" t="s">
        <v>221</v>
      </c>
      <c r="B57" s="1">
        <v>6</v>
      </c>
      <c r="C57" s="26" t="s">
        <v>6305</v>
      </c>
      <c r="D57" t="s">
        <v>252</v>
      </c>
      <c r="E57" s="27" t="s">
        <v>6306</v>
      </c>
      <c r="F57" s="28" t="s">
        <v>254</v>
      </c>
      <c r="G57" s="29">
        <v>121.68000000000001</v>
      </c>
      <c r="H57" s="28">
        <v>0</v>
      </c>
      <c r="I57" s="30">
        <f>ROUND(G57*H57,P4)</f>
        <v>0</v>
      </c>
      <c r="L57" s="30">
        <v>0</v>
      </c>
      <c r="M57" s="24">
        <f>ROUND(G57*L57,P4)</f>
        <v>0</v>
      </c>
      <c r="N57" s="25" t="s">
        <v>255</v>
      </c>
      <c r="O57" s="31">
        <f>M57*AA57</f>
        <v>0</v>
      </c>
      <c r="P57" s="1">
        <v>3</v>
      </c>
      <c r="AA57" s="1">
        <f>IF(P57=1,$O$3,IF(P57=2,$O$4,$O$5))</f>
        <v>0</v>
      </c>
    </row>
    <row r="58">
      <c r="A58" s="1" t="s">
        <v>227</v>
      </c>
      <c r="E58" s="27" t="s">
        <v>6307</v>
      </c>
    </row>
    <row r="59" ht="39">
      <c r="A59" s="1" t="s">
        <v>229</v>
      </c>
      <c r="E59" s="32" t="s">
        <v>6308</v>
      </c>
    </row>
    <row r="60" ht="62.5">
      <c r="A60" s="1" t="s">
        <v>231</v>
      </c>
      <c r="E60" s="27" t="s">
        <v>6309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190</v>
      </c>
      <c r="M3" s="20">
        <f>Rekapitulace!C99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190</v>
      </c>
      <c r="D4" s="1"/>
      <c r="E4" s="17" t="s">
        <v>191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COUNTIFS(L8:L158,"=0",A8:A158,"P")+COUNTIFS(L8:L158,"",A8:A158,"P")+SUM(Q8:Q158)</f>
        <v>0</v>
      </c>
    </row>
    <row r="8" ht="13">
      <c r="A8" s="1" t="s">
        <v>216</v>
      </c>
      <c r="C8" s="22" t="s">
        <v>6310</v>
      </c>
      <c r="E8" s="23" t="s">
        <v>193</v>
      </c>
      <c r="L8" s="24">
        <f>L9</f>
        <v>0</v>
      </c>
      <c r="M8" s="24">
        <f>M9</f>
        <v>0</v>
      </c>
      <c r="N8" s="25"/>
    </row>
    <row r="9" ht="13">
      <c r="A9" s="1" t="s">
        <v>218</v>
      </c>
      <c r="C9" s="22" t="s">
        <v>6311</v>
      </c>
      <c r="E9" s="23" t="s">
        <v>6312</v>
      </c>
      <c r="L9" s="24">
        <f>SUMIFS(L10:L157,A10:A157,"P")</f>
        <v>0</v>
      </c>
      <c r="M9" s="24">
        <f>SUMIFS(M10:M157,A10:A157,"P")</f>
        <v>0</v>
      </c>
      <c r="N9" s="25"/>
    </row>
    <row r="10" ht="37.5">
      <c r="A10" s="1" t="s">
        <v>221</v>
      </c>
      <c r="B10" s="1">
        <v>1</v>
      </c>
      <c r="C10" s="26" t="s">
        <v>222</v>
      </c>
      <c r="D10" t="s">
        <v>223</v>
      </c>
      <c r="E10" s="27" t="s">
        <v>6313</v>
      </c>
      <c r="F10" s="28" t="s">
        <v>225</v>
      </c>
      <c r="G10" s="29">
        <v>122039.698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228</v>
      </c>
    </row>
    <row r="12" ht="26">
      <c r="A12" s="1" t="s">
        <v>229</v>
      </c>
      <c r="E12" s="32" t="s">
        <v>6314</v>
      </c>
    </row>
    <row r="13" ht="87.5">
      <c r="A13" s="1" t="s">
        <v>231</v>
      </c>
      <c r="E13" s="27" t="s">
        <v>232</v>
      </c>
    </row>
    <row r="14" ht="37.5">
      <c r="A14" s="1" t="s">
        <v>221</v>
      </c>
      <c r="B14" s="1">
        <v>2</v>
      </c>
      <c r="C14" s="26" t="s">
        <v>1336</v>
      </c>
      <c r="D14" t="s">
        <v>1337</v>
      </c>
      <c r="E14" s="27" t="s">
        <v>6315</v>
      </c>
      <c r="F14" s="28" t="s">
        <v>225</v>
      </c>
      <c r="G14" s="29">
        <v>794.32799999999997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228</v>
      </c>
    </row>
    <row r="16" ht="13">
      <c r="A16" s="1" t="s">
        <v>229</v>
      </c>
      <c r="E16" s="32" t="s">
        <v>6316</v>
      </c>
    </row>
    <row r="17" ht="87.5">
      <c r="A17" s="1" t="s">
        <v>231</v>
      </c>
      <c r="E17" s="27" t="s">
        <v>232</v>
      </c>
    </row>
    <row r="18" ht="37.5">
      <c r="A18" s="1" t="s">
        <v>221</v>
      </c>
      <c r="B18" s="1">
        <v>3</v>
      </c>
      <c r="C18" s="26" t="s">
        <v>6243</v>
      </c>
      <c r="D18" t="s">
        <v>6244</v>
      </c>
      <c r="E18" s="27" t="s">
        <v>6317</v>
      </c>
      <c r="F18" s="28" t="s">
        <v>225</v>
      </c>
      <c r="G18" s="29">
        <v>192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228</v>
      </c>
    </row>
    <row r="20" ht="26">
      <c r="A20" s="1" t="s">
        <v>229</v>
      </c>
      <c r="E20" s="32" t="s">
        <v>6246</v>
      </c>
    </row>
    <row r="21" ht="87.5">
      <c r="A21" s="1" t="s">
        <v>231</v>
      </c>
      <c r="E21" s="27" t="s">
        <v>232</v>
      </c>
    </row>
    <row r="22" ht="25">
      <c r="A22" s="1" t="s">
        <v>221</v>
      </c>
      <c r="B22" s="1">
        <v>4</v>
      </c>
      <c r="C22" s="26" t="s">
        <v>3767</v>
      </c>
      <c r="D22" t="s">
        <v>3768</v>
      </c>
      <c r="E22" s="27" t="s">
        <v>6318</v>
      </c>
      <c r="F22" s="28" t="s">
        <v>225</v>
      </c>
      <c r="G22" s="29">
        <v>211.626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228</v>
      </c>
    </row>
    <row r="24" ht="26">
      <c r="A24" s="1" t="s">
        <v>229</v>
      </c>
      <c r="E24" s="32" t="s">
        <v>6319</v>
      </c>
    </row>
    <row r="25" ht="87.5">
      <c r="A25" s="1" t="s">
        <v>231</v>
      </c>
      <c r="E25" s="27" t="s">
        <v>232</v>
      </c>
    </row>
    <row r="26" ht="37.5">
      <c r="A26" s="1" t="s">
        <v>221</v>
      </c>
      <c r="B26" s="1">
        <v>5</v>
      </c>
      <c r="C26" s="26" t="s">
        <v>3234</v>
      </c>
      <c r="D26" t="s">
        <v>3235</v>
      </c>
      <c r="E26" s="27" t="s">
        <v>6320</v>
      </c>
      <c r="F26" s="28" t="s">
        <v>225</v>
      </c>
      <c r="G26" s="29">
        <v>793.69299999999998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228</v>
      </c>
    </row>
    <row r="28" ht="26">
      <c r="A28" s="1" t="s">
        <v>229</v>
      </c>
      <c r="E28" s="32" t="s">
        <v>6321</v>
      </c>
    </row>
    <row r="29" ht="87.5">
      <c r="A29" s="1" t="s">
        <v>231</v>
      </c>
      <c r="E29" s="27" t="s">
        <v>232</v>
      </c>
    </row>
    <row r="30" ht="37.5">
      <c r="A30" s="1" t="s">
        <v>221</v>
      </c>
      <c r="B30" s="1">
        <v>6</v>
      </c>
      <c r="C30" s="26" t="s">
        <v>233</v>
      </c>
      <c r="D30" t="s">
        <v>234</v>
      </c>
      <c r="E30" s="27" t="s">
        <v>6322</v>
      </c>
      <c r="F30" s="28" t="s">
        <v>225</v>
      </c>
      <c r="G30" s="29">
        <v>3055.672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226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228</v>
      </c>
    </row>
    <row r="32" ht="13">
      <c r="A32" s="1" t="s">
        <v>229</v>
      </c>
      <c r="E32" s="32" t="s">
        <v>6323</v>
      </c>
    </row>
    <row r="33" ht="87.5">
      <c r="A33" s="1" t="s">
        <v>231</v>
      </c>
      <c r="E33" s="27" t="s">
        <v>232</v>
      </c>
    </row>
    <row r="34" ht="37.5">
      <c r="A34" s="1" t="s">
        <v>221</v>
      </c>
      <c r="B34" s="1">
        <v>7</v>
      </c>
      <c r="C34" s="26" t="s">
        <v>2897</v>
      </c>
      <c r="D34" t="s">
        <v>2898</v>
      </c>
      <c r="E34" s="27" t="s">
        <v>6324</v>
      </c>
      <c r="F34" s="28" t="s">
        <v>225</v>
      </c>
      <c r="G34" s="29">
        <v>39624.038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226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228</v>
      </c>
    </row>
    <row r="36" ht="13">
      <c r="A36" s="1" t="s">
        <v>229</v>
      </c>
      <c r="E36" s="32" t="s">
        <v>6325</v>
      </c>
    </row>
    <row r="37" ht="87.5">
      <c r="A37" s="1" t="s">
        <v>231</v>
      </c>
      <c r="E37" s="27" t="s">
        <v>232</v>
      </c>
    </row>
    <row r="38" ht="25">
      <c r="A38" s="1" t="s">
        <v>221</v>
      </c>
      <c r="B38" s="1">
        <v>8</v>
      </c>
      <c r="C38" s="26" t="s">
        <v>966</v>
      </c>
      <c r="D38" t="s">
        <v>967</v>
      </c>
      <c r="E38" s="27" t="s">
        <v>6326</v>
      </c>
      <c r="F38" s="28" t="s">
        <v>225</v>
      </c>
      <c r="G38" s="29">
        <v>14.496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226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228</v>
      </c>
    </row>
    <row r="40" ht="26">
      <c r="A40" s="1" t="s">
        <v>229</v>
      </c>
      <c r="E40" s="32" t="s">
        <v>6327</v>
      </c>
    </row>
    <row r="41" ht="87.5">
      <c r="A41" s="1" t="s">
        <v>231</v>
      </c>
      <c r="E41" s="27" t="s">
        <v>232</v>
      </c>
    </row>
    <row r="42" ht="37.5">
      <c r="A42" s="1" t="s">
        <v>221</v>
      </c>
      <c r="B42" s="1">
        <v>9</v>
      </c>
      <c r="C42" s="26" t="s">
        <v>2038</v>
      </c>
      <c r="D42" t="s">
        <v>2039</v>
      </c>
      <c r="E42" s="27" t="s">
        <v>6328</v>
      </c>
      <c r="F42" s="28" t="s">
        <v>225</v>
      </c>
      <c r="G42" s="29">
        <v>4.7359999999999998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226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228</v>
      </c>
    </row>
    <row r="44" ht="26">
      <c r="A44" s="1" t="s">
        <v>229</v>
      </c>
      <c r="E44" s="32" t="s">
        <v>6329</v>
      </c>
    </row>
    <row r="45" ht="87.5">
      <c r="A45" s="1" t="s">
        <v>231</v>
      </c>
      <c r="E45" s="27" t="s">
        <v>232</v>
      </c>
    </row>
    <row r="46" ht="37.5">
      <c r="A46" s="1" t="s">
        <v>221</v>
      </c>
      <c r="B46" s="1">
        <v>10</v>
      </c>
      <c r="C46" s="26" t="s">
        <v>5132</v>
      </c>
      <c r="D46" t="s">
        <v>5133</v>
      </c>
      <c r="E46" s="27" t="s">
        <v>6330</v>
      </c>
      <c r="F46" s="28" t="s">
        <v>225</v>
      </c>
      <c r="G46" s="29">
        <v>3.762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228</v>
      </c>
    </row>
    <row r="48" ht="26">
      <c r="A48" s="1" t="s">
        <v>229</v>
      </c>
      <c r="E48" s="32" t="s">
        <v>6331</v>
      </c>
    </row>
    <row r="49" ht="87.5">
      <c r="A49" s="1" t="s">
        <v>231</v>
      </c>
      <c r="E49" s="27" t="s">
        <v>232</v>
      </c>
    </row>
    <row r="50" ht="37.5">
      <c r="A50" s="1" t="s">
        <v>221</v>
      </c>
      <c r="B50" s="1">
        <v>11</v>
      </c>
      <c r="C50" s="26" t="s">
        <v>4825</v>
      </c>
      <c r="D50" t="s">
        <v>4826</v>
      </c>
      <c r="E50" s="27" t="s">
        <v>6332</v>
      </c>
      <c r="F50" s="28" t="s">
        <v>225</v>
      </c>
      <c r="G50" s="29">
        <v>0.35499999999999998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226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228</v>
      </c>
    </row>
    <row r="52" ht="26">
      <c r="A52" s="1" t="s">
        <v>229</v>
      </c>
      <c r="E52" s="32" t="s">
        <v>6333</v>
      </c>
    </row>
    <row r="53" ht="87.5">
      <c r="A53" s="1" t="s">
        <v>231</v>
      </c>
      <c r="E53" s="27" t="s">
        <v>232</v>
      </c>
    </row>
    <row r="54" ht="25">
      <c r="A54" s="1" t="s">
        <v>221</v>
      </c>
      <c r="B54" s="1">
        <v>12</v>
      </c>
      <c r="C54" s="26" t="s">
        <v>2901</v>
      </c>
      <c r="D54" t="s">
        <v>2902</v>
      </c>
      <c r="E54" s="27" t="s">
        <v>6334</v>
      </c>
      <c r="F54" s="28" t="s">
        <v>225</v>
      </c>
      <c r="G54" s="29">
        <v>2233.71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226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228</v>
      </c>
    </row>
    <row r="56" ht="26">
      <c r="A56" s="1" t="s">
        <v>229</v>
      </c>
      <c r="E56" s="32" t="s">
        <v>6335</v>
      </c>
    </row>
    <row r="57" ht="87.5">
      <c r="A57" s="1" t="s">
        <v>231</v>
      </c>
      <c r="E57" s="27" t="s">
        <v>232</v>
      </c>
    </row>
    <row r="58" ht="25">
      <c r="A58" s="1" t="s">
        <v>221</v>
      </c>
      <c r="B58" s="1">
        <v>13</v>
      </c>
      <c r="C58" s="26" t="s">
        <v>6204</v>
      </c>
      <c r="D58" t="s">
        <v>6205</v>
      </c>
      <c r="E58" s="27" t="s">
        <v>6336</v>
      </c>
      <c r="F58" s="28" t="s">
        <v>225</v>
      </c>
      <c r="G58" s="29">
        <v>65.519999999999996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>
      <c r="A59" s="1" t="s">
        <v>227</v>
      </c>
      <c r="E59" s="27" t="s">
        <v>228</v>
      </c>
    </row>
    <row r="60" ht="26">
      <c r="A60" s="1" t="s">
        <v>229</v>
      </c>
      <c r="E60" s="32" t="s">
        <v>6337</v>
      </c>
    </row>
    <row r="61" ht="87.5">
      <c r="A61" s="1" t="s">
        <v>231</v>
      </c>
      <c r="E61" s="27" t="s">
        <v>232</v>
      </c>
    </row>
    <row r="62" ht="25">
      <c r="A62" s="1" t="s">
        <v>221</v>
      </c>
      <c r="B62" s="1">
        <v>14</v>
      </c>
      <c r="C62" s="26" t="s">
        <v>2483</v>
      </c>
      <c r="D62" t="s">
        <v>2484</v>
      </c>
      <c r="E62" s="27" t="s">
        <v>6338</v>
      </c>
      <c r="F62" s="28" t="s">
        <v>225</v>
      </c>
      <c r="G62" s="29">
        <v>0.5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226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228</v>
      </c>
    </row>
    <row r="64" ht="26">
      <c r="A64" s="1" t="s">
        <v>229</v>
      </c>
      <c r="E64" s="32" t="s">
        <v>6339</v>
      </c>
    </row>
    <row r="65" ht="87.5">
      <c r="A65" s="1" t="s">
        <v>231</v>
      </c>
      <c r="E65" s="27" t="s">
        <v>232</v>
      </c>
    </row>
    <row r="66" ht="37.5">
      <c r="A66" s="1" t="s">
        <v>221</v>
      </c>
      <c r="B66" s="1">
        <v>15</v>
      </c>
      <c r="C66" s="26" t="s">
        <v>2905</v>
      </c>
      <c r="D66" t="s">
        <v>2906</v>
      </c>
      <c r="E66" s="27" t="s">
        <v>6340</v>
      </c>
      <c r="F66" s="28" t="s">
        <v>225</v>
      </c>
      <c r="G66" s="29">
        <v>5.5170000000000003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226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228</v>
      </c>
    </row>
    <row r="68" ht="26">
      <c r="A68" s="1" t="s">
        <v>229</v>
      </c>
      <c r="E68" s="32" t="s">
        <v>2908</v>
      </c>
    </row>
    <row r="69" ht="87.5">
      <c r="A69" s="1" t="s">
        <v>231</v>
      </c>
      <c r="E69" s="27" t="s">
        <v>232</v>
      </c>
    </row>
    <row r="70" ht="25">
      <c r="A70" s="1" t="s">
        <v>221</v>
      </c>
      <c r="B70" s="1">
        <v>16</v>
      </c>
      <c r="C70" s="26" t="s">
        <v>2909</v>
      </c>
      <c r="D70" t="s">
        <v>2910</v>
      </c>
      <c r="E70" s="27" t="s">
        <v>6341</v>
      </c>
      <c r="F70" s="28" t="s">
        <v>225</v>
      </c>
      <c r="G70" s="29">
        <v>5.5170000000000003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226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228</v>
      </c>
    </row>
    <row r="72" ht="26">
      <c r="A72" s="1" t="s">
        <v>229</v>
      </c>
      <c r="E72" s="32" t="s">
        <v>2908</v>
      </c>
    </row>
    <row r="73" ht="87.5">
      <c r="A73" s="1" t="s">
        <v>231</v>
      </c>
      <c r="E73" s="27" t="s">
        <v>232</v>
      </c>
    </row>
    <row r="74" ht="25">
      <c r="A74" s="1" t="s">
        <v>221</v>
      </c>
      <c r="B74" s="1">
        <v>17</v>
      </c>
      <c r="C74" s="26" t="s">
        <v>2487</v>
      </c>
      <c r="D74" t="s">
        <v>2488</v>
      </c>
      <c r="E74" s="27" t="s">
        <v>6342</v>
      </c>
      <c r="F74" s="28" t="s">
        <v>225</v>
      </c>
      <c r="G74" s="29">
        <v>0.14999999999999999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226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228</v>
      </c>
    </row>
    <row r="76" ht="26">
      <c r="A76" s="1" t="s">
        <v>229</v>
      </c>
      <c r="E76" s="32" t="s">
        <v>6343</v>
      </c>
    </row>
    <row r="77" ht="87.5">
      <c r="A77" s="1" t="s">
        <v>231</v>
      </c>
      <c r="E77" s="27" t="s">
        <v>232</v>
      </c>
    </row>
    <row r="78" ht="37.5">
      <c r="A78" s="1" t="s">
        <v>221</v>
      </c>
      <c r="B78" s="1">
        <v>18</v>
      </c>
      <c r="C78" s="26" t="s">
        <v>2491</v>
      </c>
      <c r="D78" t="s">
        <v>2492</v>
      </c>
      <c r="E78" s="27" t="s">
        <v>6344</v>
      </c>
      <c r="F78" s="28" t="s">
        <v>225</v>
      </c>
      <c r="G78" s="29">
        <v>1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228</v>
      </c>
    </row>
    <row r="80" ht="26">
      <c r="A80" s="1" t="s">
        <v>229</v>
      </c>
      <c r="E80" s="32" t="s">
        <v>740</v>
      </c>
    </row>
    <row r="81" ht="87.5">
      <c r="A81" s="1" t="s">
        <v>231</v>
      </c>
      <c r="E81" s="27" t="s">
        <v>232</v>
      </c>
    </row>
    <row r="82" ht="37.5">
      <c r="A82" s="1" t="s">
        <v>221</v>
      </c>
      <c r="B82" s="1">
        <v>19</v>
      </c>
      <c r="C82" s="26" t="s">
        <v>237</v>
      </c>
      <c r="D82" t="s">
        <v>238</v>
      </c>
      <c r="E82" s="27" t="s">
        <v>6345</v>
      </c>
      <c r="F82" s="28" t="s">
        <v>225</v>
      </c>
      <c r="G82" s="29">
        <v>54.219999999999999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226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228</v>
      </c>
    </row>
    <row r="84" ht="26">
      <c r="A84" s="1" t="s">
        <v>229</v>
      </c>
      <c r="E84" s="32" t="s">
        <v>6346</v>
      </c>
    </row>
    <row r="85" ht="87.5">
      <c r="A85" s="1" t="s">
        <v>231</v>
      </c>
      <c r="E85" s="27" t="s">
        <v>232</v>
      </c>
    </row>
    <row r="86" ht="25">
      <c r="A86" s="1" t="s">
        <v>221</v>
      </c>
      <c r="B86" s="1">
        <v>20</v>
      </c>
      <c r="C86" s="26" t="s">
        <v>3239</v>
      </c>
      <c r="D86" t="s">
        <v>3240</v>
      </c>
      <c r="E86" s="27" t="s">
        <v>6347</v>
      </c>
      <c r="F86" s="28" t="s">
        <v>225</v>
      </c>
      <c r="G86" s="29">
        <v>386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226</v>
      </c>
      <c r="O86" s="31">
        <f>M86*AA86</f>
        <v>0</v>
      </c>
      <c r="P86" s="1">
        <v>3</v>
      </c>
      <c r="AA86" s="1">
        <f>IF(P86=1,$O$3,IF(P86=2,$O$4,$O$5))</f>
        <v>0</v>
      </c>
    </row>
    <row r="87">
      <c r="A87" s="1" t="s">
        <v>227</v>
      </c>
      <c r="E87" s="27" t="s">
        <v>228</v>
      </c>
    </row>
    <row r="88" ht="26">
      <c r="A88" s="1" t="s">
        <v>229</v>
      </c>
      <c r="E88" s="32" t="s">
        <v>6348</v>
      </c>
    </row>
    <row r="89" ht="87.5">
      <c r="A89" s="1" t="s">
        <v>231</v>
      </c>
      <c r="E89" s="27" t="s">
        <v>232</v>
      </c>
    </row>
    <row r="90" ht="25">
      <c r="A90" s="1" t="s">
        <v>221</v>
      </c>
      <c r="B90" s="1">
        <v>21</v>
      </c>
      <c r="C90" s="26" t="s">
        <v>3612</v>
      </c>
      <c r="D90" t="s">
        <v>3613</v>
      </c>
      <c r="E90" s="27" t="s">
        <v>6349</v>
      </c>
      <c r="F90" s="28" t="s">
        <v>225</v>
      </c>
      <c r="G90" s="29">
        <v>3966.6390000000001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226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228</v>
      </c>
    </row>
    <row r="92" ht="26">
      <c r="A92" s="1" t="s">
        <v>229</v>
      </c>
      <c r="E92" s="32" t="s">
        <v>6350</v>
      </c>
    </row>
    <row r="93" ht="87.5">
      <c r="A93" s="1" t="s">
        <v>231</v>
      </c>
      <c r="E93" s="27" t="s">
        <v>232</v>
      </c>
    </row>
    <row r="94" ht="25">
      <c r="A94" s="1" t="s">
        <v>221</v>
      </c>
      <c r="B94" s="1">
        <v>22</v>
      </c>
      <c r="C94" s="26" t="s">
        <v>6276</v>
      </c>
      <c r="D94" t="s">
        <v>6277</v>
      </c>
      <c r="E94" s="27" t="s">
        <v>6351</v>
      </c>
      <c r="F94" s="28" t="s">
        <v>225</v>
      </c>
      <c r="G94" s="29">
        <v>15.1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226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228</v>
      </c>
    </row>
    <row r="96" ht="26">
      <c r="A96" s="1" t="s">
        <v>229</v>
      </c>
      <c r="E96" s="32" t="s">
        <v>6279</v>
      </c>
    </row>
    <row r="97" ht="87.5">
      <c r="A97" s="1" t="s">
        <v>231</v>
      </c>
      <c r="E97" s="27" t="s">
        <v>232</v>
      </c>
    </row>
    <row r="98" ht="25">
      <c r="A98" s="1" t="s">
        <v>221</v>
      </c>
      <c r="B98" s="1">
        <v>23</v>
      </c>
      <c r="C98" s="26" t="s">
        <v>2495</v>
      </c>
      <c r="D98" t="s">
        <v>2496</v>
      </c>
      <c r="E98" s="27" t="s">
        <v>6352</v>
      </c>
      <c r="F98" s="28" t="s">
        <v>225</v>
      </c>
      <c r="G98" s="29">
        <v>3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226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228</v>
      </c>
    </row>
    <row r="100" ht="26">
      <c r="A100" s="1" t="s">
        <v>229</v>
      </c>
      <c r="E100" s="32" t="s">
        <v>372</v>
      </c>
    </row>
    <row r="101" ht="87.5">
      <c r="A101" s="1" t="s">
        <v>231</v>
      </c>
      <c r="E101" s="27" t="s">
        <v>232</v>
      </c>
    </row>
    <row r="102" ht="25">
      <c r="A102" s="1" t="s">
        <v>221</v>
      </c>
      <c r="B102" s="1">
        <v>24</v>
      </c>
      <c r="C102" s="26" t="s">
        <v>2498</v>
      </c>
      <c r="D102" t="s">
        <v>2499</v>
      </c>
      <c r="E102" s="27" t="s">
        <v>6353</v>
      </c>
      <c r="F102" s="28" t="s">
        <v>225</v>
      </c>
      <c r="G102" s="29">
        <v>12.064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226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228</v>
      </c>
    </row>
    <row r="104" ht="26">
      <c r="A104" s="1" t="s">
        <v>229</v>
      </c>
      <c r="E104" s="32" t="s">
        <v>6354</v>
      </c>
    </row>
    <row r="105" ht="87.5">
      <c r="A105" s="1" t="s">
        <v>231</v>
      </c>
      <c r="E105" s="27" t="s">
        <v>232</v>
      </c>
    </row>
    <row r="106" ht="25">
      <c r="A106" s="1" t="s">
        <v>221</v>
      </c>
      <c r="B106" s="1">
        <v>25</v>
      </c>
      <c r="C106" s="26" t="s">
        <v>241</v>
      </c>
      <c r="D106" t="s">
        <v>242</v>
      </c>
      <c r="E106" s="27" t="s">
        <v>6355</v>
      </c>
      <c r="F106" s="28" t="s">
        <v>225</v>
      </c>
      <c r="G106" s="29">
        <v>0.90000000000000002</v>
      </c>
      <c r="H106" s="28">
        <v>0</v>
      </c>
      <c r="I106" s="30">
        <f>ROUND(G106*H106,P4)</f>
        <v>0</v>
      </c>
      <c r="L106" s="30">
        <v>0</v>
      </c>
      <c r="M106" s="24">
        <f>ROUND(G106*L106,P4)</f>
        <v>0</v>
      </c>
      <c r="N106" s="25" t="s">
        <v>226</v>
      </c>
      <c r="O106" s="31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227</v>
      </c>
      <c r="E107" s="27" t="s">
        <v>228</v>
      </c>
    </row>
    <row r="108" ht="26">
      <c r="A108" s="1" t="s">
        <v>229</v>
      </c>
      <c r="E108" s="32" t="s">
        <v>244</v>
      </c>
    </row>
    <row r="109" ht="87.5">
      <c r="A109" s="1" t="s">
        <v>231</v>
      </c>
      <c r="E109" s="27" t="s">
        <v>232</v>
      </c>
    </row>
    <row r="110" ht="37.5">
      <c r="A110" s="1" t="s">
        <v>221</v>
      </c>
      <c r="B110" s="1">
        <v>26</v>
      </c>
      <c r="C110" s="26" t="s">
        <v>2912</v>
      </c>
      <c r="D110" t="s">
        <v>2913</v>
      </c>
      <c r="E110" s="27" t="s">
        <v>6356</v>
      </c>
      <c r="F110" s="28" t="s">
        <v>225</v>
      </c>
      <c r="G110" s="29">
        <v>6764.7600000000002</v>
      </c>
      <c r="H110" s="28">
        <v>0</v>
      </c>
      <c r="I110" s="30">
        <f>ROUND(G110*H110,P4)</f>
        <v>0</v>
      </c>
      <c r="L110" s="30">
        <v>0</v>
      </c>
      <c r="M110" s="24">
        <f>ROUND(G110*L110,P4)</f>
        <v>0</v>
      </c>
      <c r="N110" s="25" t="s">
        <v>226</v>
      </c>
      <c r="O110" s="31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227</v>
      </c>
      <c r="E111" s="27" t="s">
        <v>228</v>
      </c>
    </row>
    <row r="112" ht="26">
      <c r="A112" s="1" t="s">
        <v>229</v>
      </c>
      <c r="E112" s="32" t="s">
        <v>6357</v>
      </c>
    </row>
    <row r="113" ht="87.5">
      <c r="A113" s="1" t="s">
        <v>231</v>
      </c>
      <c r="E113" s="27" t="s">
        <v>232</v>
      </c>
    </row>
    <row r="114" ht="25">
      <c r="A114" s="1" t="s">
        <v>221</v>
      </c>
      <c r="B114" s="1">
        <v>27</v>
      </c>
      <c r="C114" s="26" t="s">
        <v>5947</v>
      </c>
      <c r="D114" t="s">
        <v>5948</v>
      </c>
      <c r="E114" s="27" t="s">
        <v>6358</v>
      </c>
      <c r="F114" s="28" t="s">
        <v>225</v>
      </c>
      <c r="G114" s="29">
        <v>2.5</v>
      </c>
      <c r="H114" s="28">
        <v>0</v>
      </c>
      <c r="I114" s="30">
        <f>ROUND(G114*H114,P4)</f>
        <v>0</v>
      </c>
      <c r="L114" s="30">
        <v>0</v>
      </c>
      <c r="M114" s="24">
        <f>ROUND(G114*L114,P4)</f>
        <v>0</v>
      </c>
      <c r="N114" s="25" t="s">
        <v>226</v>
      </c>
      <c r="O114" s="31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227</v>
      </c>
      <c r="E115" s="27" t="s">
        <v>228</v>
      </c>
    </row>
    <row r="116" ht="26">
      <c r="A116" s="1" t="s">
        <v>229</v>
      </c>
      <c r="E116" s="32" t="s">
        <v>2459</v>
      </c>
    </row>
    <row r="117" ht="87.5">
      <c r="A117" s="1" t="s">
        <v>231</v>
      </c>
      <c r="E117" s="27" t="s">
        <v>232</v>
      </c>
    </row>
    <row r="118" ht="25">
      <c r="A118" s="1" t="s">
        <v>221</v>
      </c>
      <c r="B118" s="1">
        <v>28</v>
      </c>
      <c r="C118" s="26" t="s">
        <v>2916</v>
      </c>
      <c r="D118" t="s">
        <v>2917</v>
      </c>
      <c r="E118" s="27" t="s">
        <v>6359</v>
      </c>
      <c r="F118" s="28" t="s">
        <v>225</v>
      </c>
      <c r="G118" s="29">
        <v>185.31700000000001</v>
      </c>
      <c r="H118" s="28">
        <v>0</v>
      </c>
      <c r="I118" s="30">
        <f>ROUND(G118*H118,P4)</f>
        <v>0</v>
      </c>
      <c r="L118" s="30">
        <v>0</v>
      </c>
      <c r="M118" s="24">
        <f>ROUND(G118*L118,P4)</f>
        <v>0</v>
      </c>
      <c r="N118" s="25" t="s">
        <v>226</v>
      </c>
      <c r="O118" s="31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227</v>
      </c>
      <c r="E119" s="27" t="s">
        <v>228</v>
      </c>
    </row>
    <row r="120" ht="26">
      <c r="A120" s="1" t="s">
        <v>229</v>
      </c>
      <c r="E120" s="32" t="s">
        <v>6360</v>
      </c>
    </row>
    <row r="121" ht="87.5">
      <c r="A121" s="1" t="s">
        <v>231</v>
      </c>
      <c r="E121" s="27" t="s">
        <v>232</v>
      </c>
    </row>
    <row r="122" ht="37.5">
      <c r="A122" s="1" t="s">
        <v>221</v>
      </c>
      <c r="B122" s="1">
        <v>29</v>
      </c>
      <c r="C122" s="26" t="s">
        <v>2501</v>
      </c>
      <c r="D122" t="s">
        <v>2502</v>
      </c>
      <c r="E122" s="27" t="s">
        <v>6361</v>
      </c>
      <c r="F122" s="28" t="s">
        <v>225</v>
      </c>
      <c r="G122" s="29">
        <v>1</v>
      </c>
      <c r="H122" s="28">
        <v>0</v>
      </c>
      <c r="I122" s="30">
        <f>ROUND(G122*H122,P4)</f>
        <v>0</v>
      </c>
      <c r="L122" s="30">
        <v>0</v>
      </c>
      <c r="M122" s="24">
        <f>ROUND(G122*L122,P4)</f>
        <v>0</v>
      </c>
      <c r="N122" s="25" t="s">
        <v>226</v>
      </c>
      <c r="O122" s="31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227</v>
      </c>
      <c r="E123" s="27" t="s">
        <v>228</v>
      </c>
    </row>
    <row r="124" ht="26">
      <c r="A124" s="1" t="s">
        <v>229</v>
      </c>
      <c r="E124" s="32" t="s">
        <v>740</v>
      </c>
    </row>
    <row r="125" ht="87.5">
      <c r="A125" s="1" t="s">
        <v>231</v>
      </c>
      <c r="E125" s="27" t="s">
        <v>232</v>
      </c>
    </row>
    <row r="126" ht="25">
      <c r="A126" s="1" t="s">
        <v>221</v>
      </c>
      <c r="B126" s="1">
        <v>30</v>
      </c>
      <c r="C126" s="26" t="s">
        <v>2504</v>
      </c>
      <c r="D126" t="s">
        <v>2505</v>
      </c>
      <c r="E126" s="27" t="s">
        <v>6362</v>
      </c>
      <c r="F126" s="28" t="s">
        <v>225</v>
      </c>
      <c r="G126" s="29">
        <v>14.176</v>
      </c>
      <c r="H126" s="28">
        <v>0</v>
      </c>
      <c r="I126" s="30">
        <f>ROUND(G126*H126,P4)</f>
        <v>0</v>
      </c>
      <c r="L126" s="30">
        <v>0</v>
      </c>
      <c r="M126" s="24">
        <f>ROUND(G126*L126,P4)</f>
        <v>0</v>
      </c>
      <c r="N126" s="25" t="s">
        <v>226</v>
      </c>
      <c r="O126" s="31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227</v>
      </c>
      <c r="E127" s="27" t="s">
        <v>228</v>
      </c>
    </row>
    <row r="128" ht="26">
      <c r="A128" s="1" t="s">
        <v>229</v>
      </c>
      <c r="E128" s="32" t="s">
        <v>6363</v>
      </c>
    </row>
    <row r="129" ht="87.5">
      <c r="A129" s="1" t="s">
        <v>231</v>
      </c>
      <c r="E129" s="27" t="s">
        <v>232</v>
      </c>
    </row>
    <row r="130" ht="37.5">
      <c r="A130" s="1" t="s">
        <v>221</v>
      </c>
      <c r="B130" s="1">
        <v>31</v>
      </c>
      <c r="C130" s="26" t="s">
        <v>2508</v>
      </c>
      <c r="D130" t="s">
        <v>2509</v>
      </c>
      <c r="E130" s="27" t="s">
        <v>6364</v>
      </c>
      <c r="F130" s="28" t="s">
        <v>225</v>
      </c>
      <c r="G130" s="29">
        <v>30</v>
      </c>
      <c r="H130" s="28">
        <v>0</v>
      </c>
      <c r="I130" s="30">
        <f>ROUND(G130*H130,P4)</f>
        <v>0</v>
      </c>
      <c r="L130" s="30">
        <v>0</v>
      </c>
      <c r="M130" s="24">
        <f>ROUND(G130*L130,P4)</f>
        <v>0</v>
      </c>
      <c r="N130" s="25" t="s">
        <v>226</v>
      </c>
      <c r="O130" s="31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227</v>
      </c>
      <c r="E131" s="27" t="s">
        <v>228</v>
      </c>
    </row>
    <row r="132" ht="26">
      <c r="A132" s="1" t="s">
        <v>229</v>
      </c>
      <c r="E132" s="32" t="s">
        <v>2511</v>
      </c>
    </row>
    <row r="133" ht="87.5">
      <c r="A133" s="1" t="s">
        <v>231</v>
      </c>
      <c r="E133" s="27" t="s">
        <v>232</v>
      </c>
    </row>
    <row r="134" ht="25">
      <c r="A134" s="1" t="s">
        <v>221</v>
      </c>
      <c r="B134" s="1">
        <v>32</v>
      </c>
      <c r="C134" s="26" t="s">
        <v>2682</v>
      </c>
      <c r="D134" t="s">
        <v>2683</v>
      </c>
      <c r="E134" s="27" t="s">
        <v>6365</v>
      </c>
      <c r="F134" s="28" t="s">
        <v>225</v>
      </c>
      <c r="G134" s="29">
        <v>2</v>
      </c>
      <c r="H134" s="28">
        <v>0</v>
      </c>
      <c r="I134" s="30">
        <f>ROUND(G134*H134,P4)</f>
        <v>0</v>
      </c>
      <c r="L134" s="30">
        <v>0</v>
      </c>
      <c r="M134" s="24">
        <f>ROUND(G134*L134,P4)</f>
        <v>0</v>
      </c>
      <c r="N134" s="25" t="s">
        <v>226</v>
      </c>
      <c r="O134" s="31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227</v>
      </c>
      <c r="E135" s="27" t="s">
        <v>228</v>
      </c>
    </row>
    <row r="136" ht="26">
      <c r="A136" s="1" t="s">
        <v>229</v>
      </c>
      <c r="E136" s="32" t="s">
        <v>387</v>
      </c>
    </row>
    <row r="137" ht="87.5">
      <c r="A137" s="1" t="s">
        <v>231</v>
      </c>
      <c r="E137" s="27" t="s">
        <v>232</v>
      </c>
    </row>
    <row r="138" ht="37.5">
      <c r="A138" s="1" t="s">
        <v>221</v>
      </c>
      <c r="B138" s="1">
        <v>33</v>
      </c>
      <c r="C138" s="26" t="s">
        <v>245</v>
      </c>
      <c r="D138" t="s">
        <v>246</v>
      </c>
      <c r="E138" s="27" t="s">
        <v>6366</v>
      </c>
      <c r="F138" s="28" t="s">
        <v>225</v>
      </c>
      <c r="G138" s="29">
        <v>0.81599999999999995</v>
      </c>
      <c r="H138" s="28">
        <v>0</v>
      </c>
      <c r="I138" s="30">
        <f>ROUND(G138*H138,P4)</f>
        <v>0</v>
      </c>
      <c r="L138" s="30">
        <v>0</v>
      </c>
      <c r="M138" s="24">
        <f>ROUND(G138*L138,P4)</f>
        <v>0</v>
      </c>
      <c r="N138" s="25" t="s">
        <v>226</v>
      </c>
      <c r="O138" s="31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227</v>
      </c>
      <c r="E139" s="27" t="s">
        <v>228</v>
      </c>
    </row>
    <row r="140" ht="26">
      <c r="A140" s="1" t="s">
        <v>229</v>
      </c>
      <c r="E140" s="32" t="s">
        <v>248</v>
      </c>
    </row>
    <row r="141" ht="87.5">
      <c r="A141" s="1" t="s">
        <v>231</v>
      </c>
      <c r="E141" s="27" t="s">
        <v>232</v>
      </c>
    </row>
    <row r="142" ht="25">
      <c r="A142" s="1" t="s">
        <v>221</v>
      </c>
      <c r="B142" s="1">
        <v>34</v>
      </c>
      <c r="C142" s="26" t="s">
        <v>2920</v>
      </c>
      <c r="D142" t="s">
        <v>2921</v>
      </c>
      <c r="E142" s="27" t="s">
        <v>6367</v>
      </c>
      <c r="F142" s="28" t="s">
        <v>225</v>
      </c>
      <c r="G142" s="29">
        <v>235.86000000000001</v>
      </c>
      <c r="H142" s="28">
        <v>0</v>
      </c>
      <c r="I142" s="30">
        <f>ROUND(G142*H142,P4)</f>
        <v>0</v>
      </c>
      <c r="L142" s="30">
        <v>0</v>
      </c>
      <c r="M142" s="24">
        <f>ROUND(G142*L142,P4)</f>
        <v>0</v>
      </c>
      <c r="N142" s="25" t="s">
        <v>226</v>
      </c>
      <c r="O142" s="31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227</v>
      </c>
      <c r="E143" s="27" t="s">
        <v>228</v>
      </c>
    </row>
    <row r="144" ht="26">
      <c r="A144" s="1" t="s">
        <v>229</v>
      </c>
      <c r="E144" s="32" t="s">
        <v>6368</v>
      </c>
    </row>
    <row r="145" ht="87.5">
      <c r="A145" s="1" t="s">
        <v>231</v>
      </c>
      <c r="E145" s="27" t="s">
        <v>232</v>
      </c>
    </row>
    <row r="146" ht="25">
      <c r="A146" s="1" t="s">
        <v>221</v>
      </c>
      <c r="B146" s="1">
        <v>35</v>
      </c>
      <c r="C146" s="26" t="s">
        <v>5712</v>
      </c>
      <c r="D146" t="s">
        <v>5713</v>
      </c>
      <c r="E146" s="27" t="s">
        <v>6369</v>
      </c>
      <c r="F146" s="28" t="s">
        <v>225</v>
      </c>
      <c r="G146" s="29">
        <v>0.61099999999999999</v>
      </c>
      <c r="H146" s="28">
        <v>0</v>
      </c>
      <c r="I146" s="30">
        <f>ROUND(G146*H146,P4)</f>
        <v>0</v>
      </c>
      <c r="L146" s="30">
        <v>0</v>
      </c>
      <c r="M146" s="24">
        <f>ROUND(G146*L146,P4)</f>
        <v>0</v>
      </c>
      <c r="N146" s="25" t="s">
        <v>226</v>
      </c>
      <c r="O146" s="31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227</v>
      </c>
      <c r="E147" s="27" t="s">
        <v>228</v>
      </c>
    </row>
    <row r="148" ht="26">
      <c r="A148" s="1" t="s">
        <v>229</v>
      </c>
      <c r="E148" s="32" t="s">
        <v>6370</v>
      </c>
    </row>
    <row r="149" ht="87.5">
      <c r="A149" s="1" t="s">
        <v>231</v>
      </c>
      <c r="E149" s="27" t="s">
        <v>232</v>
      </c>
    </row>
    <row r="150" ht="25">
      <c r="A150" s="1" t="s">
        <v>221</v>
      </c>
      <c r="B150" s="1">
        <v>36</v>
      </c>
      <c r="C150" s="26" t="s">
        <v>2512</v>
      </c>
      <c r="D150" t="s">
        <v>2513</v>
      </c>
      <c r="E150" s="27" t="s">
        <v>6371</v>
      </c>
      <c r="F150" s="28" t="s">
        <v>225</v>
      </c>
      <c r="G150" s="29">
        <v>917.06700000000001</v>
      </c>
      <c r="H150" s="28">
        <v>0</v>
      </c>
      <c r="I150" s="30">
        <f>ROUND(G150*H150,P4)</f>
        <v>0</v>
      </c>
      <c r="L150" s="30">
        <v>0</v>
      </c>
      <c r="M150" s="24">
        <f>ROUND(G150*L150,P4)</f>
        <v>0</v>
      </c>
      <c r="N150" s="25" t="s">
        <v>226</v>
      </c>
      <c r="O150" s="31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227</v>
      </c>
      <c r="E151" s="27" t="s">
        <v>228</v>
      </c>
    </row>
    <row r="152" ht="26">
      <c r="A152" s="1" t="s">
        <v>229</v>
      </c>
      <c r="E152" s="32" t="s">
        <v>6372</v>
      </c>
    </row>
    <row r="153" ht="87.5">
      <c r="A153" s="1" t="s">
        <v>231</v>
      </c>
      <c r="E153" s="27" t="s">
        <v>232</v>
      </c>
    </row>
    <row r="154" ht="37.5">
      <c r="A154" s="1" t="s">
        <v>221</v>
      </c>
      <c r="B154" s="1">
        <v>37</v>
      </c>
      <c r="C154" s="26" t="s">
        <v>4831</v>
      </c>
      <c r="D154" t="s">
        <v>4832</v>
      </c>
      <c r="E154" s="27" t="s">
        <v>6373</v>
      </c>
      <c r="F154" s="28" t="s">
        <v>225</v>
      </c>
      <c r="G154" s="29">
        <v>4.2560000000000002</v>
      </c>
      <c r="H154" s="28">
        <v>0</v>
      </c>
      <c r="I154" s="30">
        <f>ROUND(G154*H154,P4)</f>
        <v>0</v>
      </c>
      <c r="L154" s="30">
        <v>0</v>
      </c>
      <c r="M154" s="24">
        <f>ROUND(G154*L154,P4)</f>
        <v>0</v>
      </c>
      <c r="N154" s="25" t="s">
        <v>226</v>
      </c>
      <c r="O154" s="31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227</v>
      </c>
      <c r="E155" s="27" t="s">
        <v>228</v>
      </c>
    </row>
    <row r="156" ht="26">
      <c r="A156" s="1" t="s">
        <v>229</v>
      </c>
      <c r="E156" s="32" t="s">
        <v>6374</v>
      </c>
    </row>
    <row r="157" ht="87.5">
      <c r="A157" s="1" t="s">
        <v>231</v>
      </c>
      <c r="E157" s="27" t="s">
        <v>232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190</v>
      </c>
      <c r="M3" s="20">
        <f>Rekapitulace!C99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190</v>
      </c>
      <c r="D4" s="1"/>
      <c r="E4" s="17" t="s">
        <v>191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COUNTIFS(L8:L92,"=0",A8:A92,"P")+COUNTIFS(L8:L92,"",A8:A92,"P")+SUM(Q8:Q92)</f>
        <v>0</v>
      </c>
    </row>
    <row r="8" ht="13">
      <c r="A8" s="1" t="s">
        <v>216</v>
      </c>
      <c r="C8" s="22" t="s">
        <v>6375</v>
      </c>
      <c r="E8" s="23" t="s">
        <v>195</v>
      </c>
      <c r="L8" s="24">
        <f>L9+L26+L75</f>
        <v>0</v>
      </c>
      <c r="M8" s="24">
        <f>M9+M26+M75</f>
        <v>0</v>
      </c>
      <c r="N8" s="25"/>
    </row>
    <row r="9" ht="13">
      <c r="A9" s="1" t="s">
        <v>218</v>
      </c>
      <c r="C9" s="22" t="s">
        <v>249</v>
      </c>
      <c r="E9" s="23" t="s">
        <v>6376</v>
      </c>
      <c r="L9" s="24">
        <f>SUMIFS(L10:L25,A10:A25,"P")</f>
        <v>0</v>
      </c>
      <c r="M9" s="24">
        <f>SUMIFS(M10:M25,A10:A25,"P")</f>
        <v>0</v>
      </c>
      <c r="N9" s="25"/>
    </row>
    <row r="10">
      <c r="A10" s="1" t="s">
        <v>221</v>
      </c>
      <c r="B10" s="1">
        <v>1</v>
      </c>
      <c r="C10" s="26" t="s">
        <v>6377</v>
      </c>
      <c r="D10" t="s">
        <v>252</v>
      </c>
      <c r="E10" s="27" t="s">
        <v>6378</v>
      </c>
      <c r="F10" s="28" t="s">
        <v>908</v>
      </c>
      <c r="G10" s="29">
        <v>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6379</v>
      </c>
      <c r="O10" s="31">
        <f>M10*AA10</f>
        <v>0</v>
      </c>
      <c r="P10" s="1">
        <v>3</v>
      </c>
      <c r="AA10" s="1">
        <f>IF(P10=1,$O$3,IF(P10=2,$O$4,$O$5))</f>
        <v>0</v>
      </c>
    </row>
    <row r="11">
      <c r="A11" s="1" t="s">
        <v>227</v>
      </c>
      <c r="E11" s="27" t="s">
        <v>6380</v>
      </c>
    </row>
    <row r="12" ht="26">
      <c r="A12" s="1" t="s">
        <v>229</v>
      </c>
      <c r="E12" s="32" t="s">
        <v>6381</v>
      </c>
    </row>
    <row r="13" ht="150">
      <c r="A13" s="1" t="s">
        <v>231</v>
      </c>
      <c r="E13" s="27" t="s">
        <v>6382</v>
      </c>
    </row>
    <row r="14">
      <c r="A14" s="1" t="s">
        <v>221</v>
      </c>
      <c r="B14" s="1">
        <v>2</v>
      </c>
      <c r="C14" s="26" t="s">
        <v>6383</v>
      </c>
      <c r="D14" t="s">
        <v>252</v>
      </c>
      <c r="E14" s="27" t="s">
        <v>6384</v>
      </c>
      <c r="F14" s="28" t="s">
        <v>908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6379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6380</v>
      </c>
    </row>
    <row r="16" ht="26">
      <c r="A16" s="1" t="s">
        <v>229</v>
      </c>
      <c r="E16" s="32" t="s">
        <v>6381</v>
      </c>
    </row>
    <row r="17" ht="112.5">
      <c r="A17" s="1" t="s">
        <v>231</v>
      </c>
      <c r="E17" s="27" t="s">
        <v>6385</v>
      </c>
    </row>
    <row r="18">
      <c r="A18" s="1" t="s">
        <v>221</v>
      </c>
      <c r="B18" s="1">
        <v>3</v>
      </c>
      <c r="C18" s="26" t="s">
        <v>6386</v>
      </c>
      <c r="D18" t="s">
        <v>252</v>
      </c>
      <c r="E18" s="27" t="s">
        <v>6387</v>
      </c>
      <c r="F18" s="28" t="s">
        <v>908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6379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6380</v>
      </c>
    </row>
    <row r="20" ht="26">
      <c r="A20" s="1" t="s">
        <v>229</v>
      </c>
      <c r="E20" s="32" t="s">
        <v>6381</v>
      </c>
    </row>
    <row r="21" ht="112.5">
      <c r="A21" s="1" t="s">
        <v>231</v>
      </c>
      <c r="E21" s="27" t="s">
        <v>6388</v>
      </c>
    </row>
    <row r="22">
      <c r="A22" s="1" t="s">
        <v>221</v>
      </c>
      <c r="B22" s="1">
        <v>4</v>
      </c>
      <c r="C22" s="26" t="s">
        <v>6389</v>
      </c>
      <c r="D22" t="s">
        <v>252</v>
      </c>
      <c r="E22" s="27" t="s">
        <v>6390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6379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6391</v>
      </c>
    </row>
    <row r="24" ht="26">
      <c r="A24" s="1" t="s">
        <v>229</v>
      </c>
      <c r="E24" s="32" t="s">
        <v>6381</v>
      </c>
    </row>
    <row r="25" ht="87.5">
      <c r="A25" s="1" t="s">
        <v>231</v>
      </c>
      <c r="E25" s="27" t="s">
        <v>6392</v>
      </c>
    </row>
    <row r="26" ht="13">
      <c r="A26" s="1" t="s">
        <v>218</v>
      </c>
      <c r="C26" s="22" t="s">
        <v>975</v>
      </c>
      <c r="E26" s="23" t="s">
        <v>1157</v>
      </c>
      <c r="L26" s="24">
        <f>SUMIFS(L27:L74,A27:A74,"P")</f>
        <v>0</v>
      </c>
      <c r="M26" s="24">
        <f>SUMIFS(M27:M74,A27:A74,"P")</f>
        <v>0</v>
      </c>
      <c r="N26" s="25"/>
    </row>
    <row r="27">
      <c r="A27" s="1" t="s">
        <v>221</v>
      </c>
      <c r="B27" s="1">
        <v>5</v>
      </c>
      <c r="C27" s="26" t="s">
        <v>6393</v>
      </c>
      <c r="D27" t="s">
        <v>252</v>
      </c>
      <c r="E27" s="27" t="s">
        <v>6394</v>
      </c>
      <c r="F27" s="28" t="s">
        <v>908</v>
      </c>
      <c r="G27" s="29">
        <v>1</v>
      </c>
      <c r="H27" s="28">
        <v>0</v>
      </c>
      <c r="I27" s="30">
        <f>ROUND(G27*H27,P4)</f>
        <v>0</v>
      </c>
      <c r="L27" s="30">
        <v>0</v>
      </c>
      <c r="M27" s="24">
        <f>ROUND(G27*L27,P4)</f>
        <v>0</v>
      </c>
      <c r="N27" s="25" t="s">
        <v>6379</v>
      </c>
      <c r="O27" s="31">
        <f>M27*AA27</f>
        <v>0</v>
      </c>
      <c r="P27" s="1">
        <v>3</v>
      </c>
      <c r="AA27" s="1">
        <f>IF(P27=1,$O$3,IF(P27=2,$O$4,$O$5))</f>
        <v>0</v>
      </c>
    </row>
    <row r="28">
      <c r="A28" s="1" t="s">
        <v>227</v>
      </c>
      <c r="E28" s="27" t="s">
        <v>6395</v>
      </c>
    </row>
    <row r="29" ht="26">
      <c r="A29" s="1" t="s">
        <v>229</v>
      </c>
      <c r="E29" s="32" t="s">
        <v>6381</v>
      </c>
    </row>
    <row r="30" ht="87.5">
      <c r="A30" s="1" t="s">
        <v>231</v>
      </c>
      <c r="E30" s="27" t="s">
        <v>6396</v>
      </c>
    </row>
    <row r="31">
      <c r="A31" s="1" t="s">
        <v>221</v>
      </c>
      <c r="B31" s="1">
        <v>6</v>
      </c>
      <c r="C31" s="26" t="s">
        <v>6397</v>
      </c>
      <c r="D31" t="s">
        <v>252</v>
      </c>
      <c r="E31" s="27" t="s">
        <v>6398</v>
      </c>
      <c r="F31" s="28" t="s">
        <v>908</v>
      </c>
      <c r="G31" s="29">
        <v>1</v>
      </c>
      <c r="H31" s="28">
        <v>0</v>
      </c>
      <c r="I31" s="30">
        <f>ROUND(G31*H31,P4)</f>
        <v>0</v>
      </c>
      <c r="L31" s="30">
        <v>0</v>
      </c>
      <c r="M31" s="24">
        <f>ROUND(G31*L31,P4)</f>
        <v>0</v>
      </c>
      <c r="N31" s="25" t="s">
        <v>6379</v>
      </c>
      <c r="O31" s="31">
        <f>M31*AA31</f>
        <v>0</v>
      </c>
      <c r="P31" s="1">
        <v>3</v>
      </c>
      <c r="AA31" s="1">
        <f>IF(P31=1,$O$3,IF(P31=2,$O$4,$O$5))</f>
        <v>0</v>
      </c>
    </row>
    <row r="32">
      <c r="A32" s="1" t="s">
        <v>227</v>
      </c>
      <c r="E32" s="27" t="s">
        <v>6399</v>
      </c>
    </row>
    <row r="33" ht="26">
      <c r="A33" s="1" t="s">
        <v>229</v>
      </c>
      <c r="E33" s="32" t="s">
        <v>6381</v>
      </c>
    </row>
    <row r="34" ht="75">
      <c r="A34" s="1" t="s">
        <v>231</v>
      </c>
      <c r="E34" s="27" t="s">
        <v>6400</v>
      </c>
    </row>
    <row r="35">
      <c r="A35" s="1" t="s">
        <v>221</v>
      </c>
      <c r="B35" s="1">
        <v>7</v>
      </c>
      <c r="C35" s="26" t="s">
        <v>6401</v>
      </c>
      <c r="D35" t="s">
        <v>252</v>
      </c>
      <c r="E35" s="27" t="s">
        <v>6402</v>
      </c>
      <c r="F35" s="28" t="s">
        <v>908</v>
      </c>
      <c r="G35" s="29">
        <v>1</v>
      </c>
      <c r="H35" s="28">
        <v>0</v>
      </c>
      <c r="I35" s="30">
        <f>ROUND(G35*H35,P4)</f>
        <v>0</v>
      </c>
      <c r="L35" s="30">
        <v>0</v>
      </c>
      <c r="M35" s="24">
        <f>ROUND(G35*L35,P4)</f>
        <v>0</v>
      </c>
      <c r="N35" s="25" t="s">
        <v>6379</v>
      </c>
      <c r="O35" s="31">
        <f>M35*AA35</f>
        <v>0</v>
      </c>
      <c r="P35" s="1">
        <v>3</v>
      </c>
      <c r="AA35" s="1">
        <f>IF(P35=1,$O$3,IF(P35=2,$O$4,$O$5))</f>
        <v>0</v>
      </c>
    </row>
    <row r="36" ht="25">
      <c r="A36" s="1" t="s">
        <v>227</v>
      </c>
      <c r="E36" s="27" t="s">
        <v>6403</v>
      </c>
    </row>
    <row r="37" ht="26">
      <c r="A37" s="1" t="s">
        <v>229</v>
      </c>
      <c r="E37" s="32" t="s">
        <v>6381</v>
      </c>
    </row>
    <row r="38" ht="87.5">
      <c r="A38" s="1" t="s">
        <v>231</v>
      </c>
      <c r="E38" s="27" t="s">
        <v>6404</v>
      </c>
    </row>
    <row r="39">
      <c r="A39" s="1" t="s">
        <v>221</v>
      </c>
      <c r="B39" s="1">
        <v>8</v>
      </c>
      <c r="C39" s="26" t="s">
        <v>6405</v>
      </c>
      <c r="D39" t="s">
        <v>252</v>
      </c>
      <c r="E39" s="27" t="s">
        <v>6406</v>
      </c>
      <c r="F39" s="28" t="s">
        <v>271</v>
      </c>
      <c r="G39" s="29">
        <v>1</v>
      </c>
      <c r="H39" s="28">
        <v>0</v>
      </c>
      <c r="I39" s="30">
        <f>ROUND(G39*H39,P4)</f>
        <v>0</v>
      </c>
      <c r="L39" s="30">
        <v>0</v>
      </c>
      <c r="M39" s="24">
        <f>ROUND(G39*L39,P4)</f>
        <v>0</v>
      </c>
      <c r="N39" s="25" t="s">
        <v>6379</v>
      </c>
      <c r="O39" s="31">
        <f>M39*AA39</f>
        <v>0</v>
      </c>
      <c r="P39" s="1">
        <v>3</v>
      </c>
      <c r="AA39" s="1">
        <f>IF(P39=1,$O$3,IF(P39=2,$O$4,$O$5))</f>
        <v>0</v>
      </c>
    </row>
    <row r="40">
      <c r="A40" s="1" t="s">
        <v>227</v>
      </c>
      <c r="E40" s="27" t="s">
        <v>6407</v>
      </c>
    </row>
    <row r="41" ht="26">
      <c r="A41" s="1" t="s">
        <v>229</v>
      </c>
      <c r="E41" s="32" t="s">
        <v>6408</v>
      </c>
    </row>
    <row r="42" ht="112.5">
      <c r="A42" s="1" t="s">
        <v>231</v>
      </c>
      <c r="E42" s="27" t="s">
        <v>6409</v>
      </c>
    </row>
    <row r="43">
      <c r="A43" s="1" t="s">
        <v>221</v>
      </c>
      <c r="B43" s="1">
        <v>9</v>
      </c>
      <c r="C43" s="26" t="s">
        <v>6410</v>
      </c>
      <c r="D43" t="s">
        <v>252</v>
      </c>
      <c r="E43" s="27" t="s">
        <v>6411</v>
      </c>
      <c r="F43" s="28" t="s">
        <v>908</v>
      </c>
      <c r="G43" s="29">
        <v>1</v>
      </c>
      <c r="H43" s="28">
        <v>0</v>
      </c>
      <c r="I43" s="30">
        <f>ROUND(G43*H43,P4)</f>
        <v>0</v>
      </c>
      <c r="L43" s="30">
        <v>0</v>
      </c>
      <c r="M43" s="24">
        <f>ROUND(G43*L43,P4)</f>
        <v>0</v>
      </c>
      <c r="N43" s="25" t="s">
        <v>6379</v>
      </c>
      <c r="O43" s="31">
        <f>M43*AA43</f>
        <v>0</v>
      </c>
      <c r="P43" s="1">
        <v>3</v>
      </c>
      <c r="AA43" s="1">
        <f>IF(P43=1,$O$3,IF(P43=2,$O$4,$O$5))</f>
        <v>0</v>
      </c>
    </row>
    <row r="44">
      <c r="A44" s="1" t="s">
        <v>227</v>
      </c>
      <c r="E44" s="27" t="s">
        <v>6412</v>
      </c>
    </row>
    <row r="45" ht="52">
      <c r="A45" s="1" t="s">
        <v>229</v>
      </c>
      <c r="E45" s="32" t="s">
        <v>6413</v>
      </c>
    </row>
    <row r="46" ht="125">
      <c r="A46" s="1" t="s">
        <v>231</v>
      </c>
      <c r="E46" s="27" t="s">
        <v>6414</v>
      </c>
    </row>
    <row r="47">
      <c r="A47" s="1" t="s">
        <v>221</v>
      </c>
      <c r="B47" s="1">
        <v>10</v>
      </c>
      <c r="C47" s="26" t="s">
        <v>6415</v>
      </c>
      <c r="D47" t="s">
        <v>252</v>
      </c>
      <c r="E47" s="27" t="s">
        <v>6416</v>
      </c>
      <c r="F47" s="28" t="s">
        <v>908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6379</v>
      </c>
      <c r="O47" s="31">
        <f>M47*AA47</f>
        <v>0</v>
      </c>
      <c r="P47" s="1">
        <v>3</v>
      </c>
      <c r="AA47" s="1">
        <f>IF(P47=1,$O$3,IF(P47=2,$O$4,$O$5))</f>
        <v>0</v>
      </c>
    </row>
    <row r="48">
      <c r="A48" s="1" t="s">
        <v>227</v>
      </c>
      <c r="E48" s="27" t="s">
        <v>252</v>
      </c>
    </row>
    <row r="49" ht="26">
      <c r="A49" s="1" t="s">
        <v>229</v>
      </c>
      <c r="E49" s="32" t="s">
        <v>6417</v>
      </c>
    </row>
    <row r="50" ht="62.5">
      <c r="A50" s="1" t="s">
        <v>231</v>
      </c>
      <c r="E50" s="27" t="s">
        <v>6418</v>
      </c>
    </row>
    <row r="51">
      <c r="A51" s="1" t="s">
        <v>221</v>
      </c>
      <c r="B51" s="1">
        <v>11</v>
      </c>
      <c r="C51" s="26" t="s">
        <v>6419</v>
      </c>
      <c r="D51" t="s">
        <v>252</v>
      </c>
      <c r="E51" s="27" t="s">
        <v>6420</v>
      </c>
      <c r="F51" s="28" t="s">
        <v>908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6379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252</v>
      </c>
    </row>
    <row r="53" ht="52">
      <c r="A53" s="1" t="s">
        <v>229</v>
      </c>
      <c r="E53" s="32" t="s">
        <v>6421</v>
      </c>
    </row>
    <row r="54" ht="62.5">
      <c r="A54" s="1" t="s">
        <v>231</v>
      </c>
      <c r="E54" s="27" t="s">
        <v>6422</v>
      </c>
    </row>
    <row r="55">
      <c r="A55" s="1" t="s">
        <v>221</v>
      </c>
      <c r="B55" s="1">
        <v>12</v>
      </c>
      <c r="C55" s="26" t="s">
        <v>6423</v>
      </c>
      <c r="D55" t="s">
        <v>252</v>
      </c>
      <c r="E55" s="27" t="s">
        <v>6424</v>
      </c>
      <c r="F55" s="28" t="s">
        <v>908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6379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6425</v>
      </c>
    </row>
    <row r="57" ht="26">
      <c r="A57" s="1" t="s">
        <v>229</v>
      </c>
      <c r="E57" s="32" t="s">
        <v>6381</v>
      </c>
    </row>
    <row r="58" ht="62.5">
      <c r="A58" s="1" t="s">
        <v>231</v>
      </c>
      <c r="E58" s="27" t="s">
        <v>6426</v>
      </c>
    </row>
    <row r="59">
      <c r="A59" s="1" t="s">
        <v>221</v>
      </c>
      <c r="B59" s="1">
        <v>13</v>
      </c>
      <c r="C59" s="26" t="s">
        <v>6427</v>
      </c>
      <c r="D59" t="s">
        <v>252</v>
      </c>
      <c r="E59" s="27" t="s">
        <v>6428</v>
      </c>
      <c r="F59" s="28" t="s">
        <v>908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6379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252</v>
      </c>
    </row>
    <row r="61" ht="65">
      <c r="A61" s="1" t="s">
        <v>229</v>
      </c>
      <c r="E61" s="32" t="s">
        <v>6429</v>
      </c>
    </row>
    <row r="62" ht="62.5">
      <c r="A62" s="1" t="s">
        <v>231</v>
      </c>
      <c r="E62" s="27" t="s">
        <v>6430</v>
      </c>
    </row>
    <row r="63">
      <c r="A63" s="1" t="s">
        <v>221</v>
      </c>
      <c r="B63" s="1">
        <v>14</v>
      </c>
      <c r="C63" s="26" t="s">
        <v>6431</v>
      </c>
      <c r="D63" t="s">
        <v>252</v>
      </c>
      <c r="E63" s="27" t="s">
        <v>6432</v>
      </c>
      <c r="F63" s="28" t="s">
        <v>908</v>
      </c>
      <c r="G63" s="29">
        <v>1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6379</v>
      </c>
      <c r="O63" s="31">
        <f>M63*AA63</f>
        <v>0</v>
      </c>
      <c r="P63" s="1">
        <v>3</v>
      </c>
      <c r="AA63" s="1">
        <f>IF(P63=1,$O$3,IF(P63=2,$O$4,$O$5))</f>
        <v>0</v>
      </c>
    </row>
    <row r="64">
      <c r="A64" s="1" t="s">
        <v>227</v>
      </c>
      <c r="E64" s="27" t="s">
        <v>252</v>
      </c>
    </row>
    <row r="65" ht="52">
      <c r="A65" s="1" t="s">
        <v>229</v>
      </c>
      <c r="E65" s="32" t="s">
        <v>6421</v>
      </c>
    </row>
    <row r="66" ht="37.5">
      <c r="A66" s="1" t="s">
        <v>231</v>
      </c>
      <c r="E66" s="27" t="s">
        <v>6433</v>
      </c>
    </row>
    <row r="67">
      <c r="A67" s="1" t="s">
        <v>221</v>
      </c>
      <c r="B67" s="1">
        <v>15</v>
      </c>
      <c r="C67" s="26" t="s">
        <v>6434</v>
      </c>
      <c r="D67" t="s">
        <v>252</v>
      </c>
      <c r="E67" s="27" t="s">
        <v>6435</v>
      </c>
      <c r="F67" s="28" t="s">
        <v>908</v>
      </c>
      <c r="G67" s="29">
        <v>1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6379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252</v>
      </c>
    </row>
    <row r="69" ht="65">
      <c r="A69" s="1" t="s">
        <v>229</v>
      </c>
      <c r="E69" s="32" t="s">
        <v>6436</v>
      </c>
    </row>
    <row r="70" ht="37.5">
      <c r="A70" s="1" t="s">
        <v>231</v>
      </c>
      <c r="E70" s="27" t="s">
        <v>6433</v>
      </c>
    </row>
    <row r="71">
      <c r="A71" s="1" t="s">
        <v>221</v>
      </c>
      <c r="B71" s="1">
        <v>16</v>
      </c>
      <c r="C71" s="26" t="s">
        <v>6437</v>
      </c>
      <c r="D71" t="s">
        <v>252</v>
      </c>
      <c r="E71" s="27" t="s">
        <v>6438</v>
      </c>
      <c r="F71" s="28" t="s">
        <v>908</v>
      </c>
      <c r="G71" s="29">
        <v>1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6379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252</v>
      </c>
    </row>
    <row r="73" ht="65">
      <c r="A73" s="1" t="s">
        <v>229</v>
      </c>
      <c r="E73" s="32" t="s">
        <v>6436</v>
      </c>
    </row>
    <row r="74" ht="50">
      <c r="A74" s="1" t="s">
        <v>231</v>
      </c>
      <c r="E74" s="27" t="s">
        <v>6439</v>
      </c>
    </row>
    <row r="75" ht="13">
      <c r="A75" s="1" t="s">
        <v>218</v>
      </c>
      <c r="C75" s="22" t="s">
        <v>1220</v>
      </c>
      <c r="E75" s="23" t="s">
        <v>6440</v>
      </c>
      <c r="L75" s="24">
        <f>SUMIFS(L76:L91,A76:A91,"P")</f>
        <v>0</v>
      </c>
      <c r="M75" s="24">
        <f>SUMIFS(M76:M91,A76:A91,"P")</f>
        <v>0</v>
      </c>
      <c r="N75" s="25"/>
    </row>
    <row r="76">
      <c r="A76" s="1" t="s">
        <v>221</v>
      </c>
      <c r="B76" s="1">
        <v>17</v>
      </c>
      <c r="C76" s="26" t="s">
        <v>6441</v>
      </c>
      <c r="D76" t="s">
        <v>252</v>
      </c>
      <c r="E76" s="27" t="s">
        <v>6442</v>
      </c>
      <c r="F76" s="28" t="s">
        <v>908</v>
      </c>
      <c r="G76" s="29">
        <v>1</v>
      </c>
      <c r="H76" s="28">
        <v>0</v>
      </c>
      <c r="I76" s="30">
        <f>ROUND(G76*H76,P4)</f>
        <v>0</v>
      </c>
      <c r="L76" s="30">
        <v>0</v>
      </c>
      <c r="M76" s="24">
        <f>ROUND(G76*L76,P4)</f>
        <v>0</v>
      </c>
      <c r="N76" s="25" t="s">
        <v>6379</v>
      </c>
      <c r="O76" s="31">
        <f>M76*AA76</f>
        <v>0</v>
      </c>
      <c r="P76" s="1">
        <v>3</v>
      </c>
      <c r="AA76" s="1">
        <f>IF(P76=1,$O$3,IF(P76=2,$O$4,$O$5))</f>
        <v>0</v>
      </c>
    </row>
    <row r="77">
      <c r="A77" s="1" t="s">
        <v>227</v>
      </c>
      <c r="E77" s="27" t="s">
        <v>6443</v>
      </c>
    </row>
    <row r="78" ht="26">
      <c r="A78" s="1" t="s">
        <v>229</v>
      </c>
      <c r="E78" s="32" t="s">
        <v>6444</v>
      </c>
    </row>
    <row r="79" ht="75">
      <c r="A79" s="1" t="s">
        <v>231</v>
      </c>
      <c r="E79" s="27" t="s">
        <v>6445</v>
      </c>
    </row>
    <row r="80">
      <c r="A80" s="1" t="s">
        <v>221</v>
      </c>
      <c r="B80" s="1">
        <v>18</v>
      </c>
      <c r="C80" s="26" t="s">
        <v>6446</v>
      </c>
      <c r="D80" t="s">
        <v>252</v>
      </c>
      <c r="E80" s="27" t="s">
        <v>6447</v>
      </c>
      <c r="F80" s="28" t="s">
        <v>908</v>
      </c>
      <c r="G80" s="29">
        <v>1</v>
      </c>
      <c r="H80" s="28">
        <v>0</v>
      </c>
      <c r="I80" s="30">
        <f>ROUND(G80*H80,P4)</f>
        <v>0</v>
      </c>
      <c r="L80" s="30">
        <v>0</v>
      </c>
      <c r="M80" s="24">
        <f>ROUND(G80*L80,P4)</f>
        <v>0</v>
      </c>
      <c r="N80" s="25" t="s">
        <v>6379</v>
      </c>
      <c r="O80" s="31">
        <f>M80*AA80</f>
        <v>0</v>
      </c>
      <c r="P80" s="1">
        <v>3</v>
      </c>
      <c r="AA80" s="1">
        <f>IF(P80=1,$O$3,IF(P80=2,$O$4,$O$5))</f>
        <v>0</v>
      </c>
    </row>
    <row r="81">
      <c r="A81" s="1" t="s">
        <v>227</v>
      </c>
      <c r="E81" s="27" t="s">
        <v>6425</v>
      </c>
    </row>
    <row r="82" ht="26">
      <c r="A82" s="1" t="s">
        <v>229</v>
      </c>
      <c r="E82" s="32" t="s">
        <v>6444</v>
      </c>
    </row>
    <row r="83" ht="37.5">
      <c r="A83" s="1" t="s">
        <v>231</v>
      </c>
      <c r="E83" s="27" t="s">
        <v>6448</v>
      </c>
    </row>
    <row r="84">
      <c r="A84" s="1" t="s">
        <v>221</v>
      </c>
      <c r="B84" s="1">
        <v>19</v>
      </c>
      <c r="C84" s="26" t="s">
        <v>6449</v>
      </c>
      <c r="D84" t="s">
        <v>252</v>
      </c>
      <c r="E84" s="27" t="s">
        <v>6450</v>
      </c>
      <c r="F84" s="28" t="s">
        <v>3000</v>
      </c>
      <c r="G84" s="29">
        <v>10</v>
      </c>
      <c r="H84" s="28">
        <v>0</v>
      </c>
      <c r="I84" s="30">
        <f>ROUND(G84*H84,P4)</f>
        <v>0</v>
      </c>
      <c r="L84" s="30">
        <v>0</v>
      </c>
      <c r="M84" s="24">
        <f>ROUND(G84*L84,P4)</f>
        <v>0</v>
      </c>
      <c r="N84" s="25" t="s">
        <v>6379</v>
      </c>
      <c r="O84" s="31">
        <f>M84*AA84</f>
        <v>0</v>
      </c>
      <c r="P84" s="1">
        <v>3</v>
      </c>
      <c r="AA84" s="1">
        <f>IF(P84=1,$O$3,IF(P84=2,$O$4,$O$5))</f>
        <v>0</v>
      </c>
    </row>
    <row r="85">
      <c r="A85" s="1" t="s">
        <v>227</v>
      </c>
      <c r="E85" s="27" t="s">
        <v>6451</v>
      </c>
    </row>
    <row r="86" ht="26">
      <c r="A86" s="1" t="s">
        <v>229</v>
      </c>
      <c r="E86" s="32" t="s">
        <v>6452</v>
      </c>
    </row>
    <row r="87" ht="62.5">
      <c r="A87" s="1" t="s">
        <v>231</v>
      </c>
      <c r="E87" s="27" t="s">
        <v>6453</v>
      </c>
    </row>
    <row r="88">
      <c r="A88" s="1" t="s">
        <v>221</v>
      </c>
      <c r="B88" s="1">
        <v>22</v>
      </c>
      <c r="C88" s="26" t="s">
        <v>6454</v>
      </c>
      <c r="D88" t="s">
        <v>252</v>
      </c>
      <c r="E88" s="27" t="s">
        <v>6455</v>
      </c>
      <c r="F88" s="28" t="s">
        <v>908</v>
      </c>
      <c r="G88" s="29">
        <v>1</v>
      </c>
      <c r="H88" s="28">
        <v>0</v>
      </c>
      <c r="I88" s="30">
        <f>ROUND(G88*H88,P4)</f>
        <v>0</v>
      </c>
      <c r="L88" s="30">
        <v>0</v>
      </c>
      <c r="M88" s="24">
        <f>ROUND(G88*L88,P4)</f>
        <v>0</v>
      </c>
      <c r="N88" s="25" t="s">
        <v>6379</v>
      </c>
      <c r="O88" s="31">
        <f>M88*AA88</f>
        <v>0</v>
      </c>
      <c r="P88" s="1">
        <v>3</v>
      </c>
      <c r="AA88" s="1">
        <f>IF(P88=1,$O$3,IF(P88=2,$O$4,$O$5))</f>
        <v>0</v>
      </c>
    </row>
    <row r="89">
      <c r="A89" s="1" t="s">
        <v>227</v>
      </c>
      <c r="E89" s="27" t="s">
        <v>6425</v>
      </c>
    </row>
    <row r="90" ht="26">
      <c r="A90" s="1" t="s">
        <v>229</v>
      </c>
      <c r="E90" s="32" t="s">
        <v>6444</v>
      </c>
    </row>
    <row r="91" ht="25">
      <c r="A91" s="1" t="s">
        <v>231</v>
      </c>
      <c r="E91" s="27" t="s">
        <v>6456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COUNTIFS(L8:L369,"=0",A8:A369,"P")+COUNTIFS(L8:L369,"",A8:A369,"P")+SUM(Q8:Q369)</f>
        <v>0</v>
      </c>
    </row>
    <row r="8" ht="13">
      <c r="A8" s="1" t="s">
        <v>216</v>
      </c>
      <c r="C8" s="22" t="s">
        <v>893</v>
      </c>
      <c r="E8" s="23" t="s">
        <v>29</v>
      </c>
      <c r="L8" s="24">
        <f>L9+L106+L343+L360</f>
        <v>0</v>
      </c>
      <c r="M8" s="24">
        <f>M9+M106+M343+M360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SUMIFS(L10:L105,A10:A105,"P")</f>
        <v>0</v>
      </c>
      <c r="M9" s="24">
        <f>SUMIFS(M10:M105,A10:A105,"P")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2.6680000000000001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>
      <c r="A12" s="1" t="s">
        <v>229</v>
      </c>
    </row>
    <row r="13" ht="62.5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3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">
      <c r="A16" s="1" t="s">
        <v>229</v>
      </c>
      <c r="E16" s="32" t="s">
        <v>899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901</v>
      </c>
      <c r="D18" t="s">
        <v>252</v>
      </c>
      <c r="E18" s="27" t="s">
        <v>902</v>
      </c>
      <c r="F18" s="28" t="s">
        <v>903</v>
      </c>
      <c r="G18" s="29">
        <v>50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255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902</v>
      </c>
    </row>
    <row r="20" ht="52">
      <c r="A20" s="1" t="s">
        <v>229</v>
      </c>
      <c r="E20" s="32" t="s">
        <v>904</v>
      </c>
    </row>
    <row r="21" ht="75">
      <c r="A21" s="1" t="s">
        <v>231</v>
      </c>
      <c r="E21" s="27" t="s">
        <v>905</v>
      </c>
    </row>
    <row r="22">
      <c r="A22" s="1" t="s">
        <v>221</v>
      </c>
      <c r="B22" s="1">
        <v>4</v>
      </c>
      <c r="C22" s="26" t="s">
        <v>906</v>
      </c>
      <c r="D22" t="s">
        <v>252</v>
      </c>
      <c r="E22" s="27" t="s">
        <v>907</v>
      </c>
      <c r="F22" s="28" t="s">
        <v>908</v>
      </c>
      <c r="G22" s="29">
        <v>1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226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907</v>
      </c>
    </row>
    <row r="24" ht="52">
      <c r="A24" s="1" t="s">
        <v>229</v>
      </c>
      <c r="E24" s="32" t="s">
        <v>909</v>
      </c>
    </row>
    <row r="25">
      <c r="A25" s="1" t="s">
        <v>231</v>
      </c>
      <c r="E25" s="27" t="s">
        <v>910</v>
      </c>
    </row>
    <row r="26">
      <c r="A26" s="1" t="s">
        <v>221</v>
      </c>
      <c r="B26" s="1">
        <v>5</v>
      </c>
      <c r="C26" s="26" t="s">
        <v>911</v>
      </c>
      <c r="D26" t="s">
        <v>252</v>
      </c>
      <c r="E26" s="27" t="s">
        <v>912</v>
      </c>
      <c r="F26" s="28" t="s">
        <v>260</v>
      </c>
      <c r="G26" s="29">
        <v>20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255</v>
      </c>
      <c r="O26" s="31">
        <f>M26*AA26</f>
        <v>0</v>
      </c>
      <c r="P26" s="1">
        <v>3</v>
      </c>
      <c r="AA26" s="1">
        <f>IF(P26=1,$O$3,IF(P26=2,$O$4,$O$5))</f>
        <v>0</v>
      </c>
    </row>
    <row r="27">
      <c r="A27" s="1" t="s">
        <v>227</v>
      </c>
      <c r="E27" s="27" t="s">
        <v>912</v>
      </c>
    </row>
    <row r="28" ht="52">
      <c r="A28" s="1" t="s">
        <v>229</v>
      </c>
      <c r="E28" s="32" t="s">
        <v>913</v>
      </c>
    </row>
    <row r="29" ht="62.5">
      <c r="A29" s="1" t="s">
        <v>231</v>
      </c>
      <c r="E29" s="27" t="s">
        <v>914</v>
      </c>
    </row>
    <row r="30">
      <c r="A30" s="1" t="s">
        <v>221</v>
      </c>
      <c r="B30" s="1">
        <v>6</v>
      </c>
      <c r="C30" s="26" t="s">
        <v>915</v>
      </c>
      <c r="D30" t="s">
        <v>252</v>
      </c>
      <c r="E30" s="27" t="s">
        <v>916</v>
      </c>
      <c r="F30" s="28" t="s">
        <v>254</v>
      </c>
      <c r="G30" s="29">
        <v>0.75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916</v>
      </c>
    </row>
    <row r="32" ht="39">
      <c r="A32" s="1" t="s">
        <v>229</v>
      </c>
      <c r="E32" s="32" t="s">
        <v>917</v>
      </c>
    </row>
    <row r="33" ht="87.5">
      <c r="A33" s="1" t="s">
        <v>231</v>
      </c>
      <c r="E33" s="27" t="s">
        <v>918</v>
      </c>
    </row>
    <row r="34">
      <c r="A34" s="1" t="s">
        <v>221</v>
      </c>
      <c r="B34" s="1">
        <v>7</v>
      </c>
      <c r="C34" s="26" t="s">
        <v>919</v>
      </c>
      <c r="D34" t="s">
        <v>252</v>
      </c>
      <c r="E34" s="27" t="s">
        <v>920</v>
      </c>
      <c r="F34" s="28" t="s">
        <v>254</v>
      </c>
      <c r="G34" s="29">
        <v>1.5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920</v>
      </c>
    </row>
    <row r="36" ht="39">
      <c r="A36" s="1" t="s">
        <v>229</v>
      </c>
      <c r="E36" s="32" t="s">
        <v>921</v>
      </c>
    </row>
    <row r="37" ht="87.5">
      <c r="A37" s="1" t="s">
        <v>231</v>
      </c>
      <c r="E37" s="27" t="s">
        <v>918</v>
      </c>
    </row>
    <row r="38">
      <c r="A38" s="1" t="s">
        <v>221</v>
      </c>
      <c r="B38" s="1">
        <v>8</v>
      </c>
      <c r="C38" s="26" t="s">
        <v>922</v>
      </c>
      <c r="D38" t="s">
        <v>252</v>
      </c>
      <c r="E38" s="27" t="s">
        <v>923</v>
      </c>
      <c r="F38" s="28" t="s">
        <v>903</v>
      </c>
      <c r="G38" s="29">
        <v>5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226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923</v>
      </c>
    </row>
    <row r="40" ht="52">
      <c r="A40" s="1" t="s">
        <v>229</v>
      </c>
      <c r="E40" s="32" t="s">
        <v>924</v>
      </c>
    </row>
    <row r="41" ht="25">
      <c r="A41" s="1" t="s">
        <v>231</v>
      </c>
      <c r="E41" s="27" t="s">
        <v>925</v>
      </c>
    </row>
    <row r="42">
      <c r="A42" s="1" t="s">
        <v>221</v>
      </c>
      <c r="B42" s="1">
        <v>9</v>
      </c>
      <c r="C42" s="26" t="s">
        <v>926</v>
      </c>
      <c r="D42" t="s">
        <v>252</v>
      </c>
      <c r="E42" s="27" t="s">
        <v>927</v>
      </c>
      <c r="F42" s="28" t="s">
        <v>254</v>
      </c>
      <c r="G42" s="29">
        <v>132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927</v>
      </c>
    </row>
    <row r="44" ht="39">
      <c r="A44" s="1" t="s">
        <v>229</v>
      </c>
      <c r="E44" s="32" t="s">
        <v>928</v>
      </c>
    </row>
    <row r="45" ht="337.5">
      <c r="A45" s="1" t="s">
        <v>231</v>
      </c>
      <c r="E45" s="27" t="s">
        <v>257</v>
      </c>
    </row>
    <row r="46">
      <c r="A46" s="1" t="s">
        <v>221</v>
      </c>
      <c r="B46" s="1">
        <v>10</v>
      </c>
      <c r="C46" s="26" t="s">
        <v>929</v>
      </c>
      <c r="D46" t="s">
        <v>252</v>
      </c>
      <c r="E46" s="27" t="s">
        <v>930</v>
      </c>
      <c r="F46" s="28" t="s">
        <v>254</v>
      </c>
      <c r="G46" s="29">
        <v>784.63999999999999</v>
      </c>
      <c r="H46" s="28">
        <v>0</v>
      </c>
      <c r="I46" s="30">
        <f>ROUND(G46*H46,P4)</f>
        <v>0</v>
      </c>
      <c r="L46" s="30">
        <v>0</v>
      </c>
      <c r="M46" s="24">
        <f>ROUND(G46*L46,P4)</f>
        <v>0</v>
      </c>
      <c r="N46" s="25" t="s">
        <v>226</v>
      </c>
      <c r="O46" s="31">
        <f>M46*AA46</f>
        <v>0</v>
      </c>
      <c r="P46" s="1">
        <v>3</v>
      </c>
      <c r="AA46" s="1">
        <f>IF(P46=1,$O$3,IF(P46=2,$O$4,$O$5))</f>
        <v>0</v>
      </c>
    </row>
    <row r="47">
      <c r="A47" s="1" t="s">
        <v>227</v>
      </c>
      <c r="E47" s="27" t="s">
        <v>930</v>
      </c>
    </row>
    <row r="48" ht="39">
      <c r="A48" s="1" t="s">
        <v>229</v>
      </c>
      <c r="E48" s="32" t="s">
        <v>931</v>
      </c>
    </row>
    <row r="49" ht="225">
      <c r="A49" s="1" t="s">
        <v>231</v>
      </c>
      <c r="E49" s="27" t="s">
        <v>932</v>
      </c>
    </row>
    <row r="50">
      <c r="A50" s="1" t="s">
        <v>221</v>
      </c>
      <c r="B50" s="1">
        <v>11</v>
      </c>
      <c r="C50" s="26" t="s">
        <v>933</v>
      </c>
      <c r="D50" t="s">
        <v>252</v>
      </c>
      <c r="E50" s="27" t="s">
        <v>934</v>
      </c>
      <c r="F50" s="28" t="s">
        <v>260</v>
      </c>
      <c r="G50" s="29">
        <v>84</v>
      </c>
      <c r="H50" s="28">
        <v>0</v>
      </c>
      <c r="I50" s="30">
        <f>ROUND(G50*H50,P4)</f>
        <v>0</v>
      </c>
      <c r="L50" s="30">
        <v>0</v>
      </c>
      <c r="M50" s="24">
        <f>ROUND(G50*L50,P4)</f>
        <v>0</v>
      </c>
      <c r="N50" s="25" t="s">
        <v>255</v>
      </c>
      <c r="O50" s="31">
        <f>M50*AA50</f>
        <v>0</v>
      </c>
      <c r="P50" s="1">
        <v>3</v>
      </c>
      <c r="AA50" s="1">
        <f>IF(P50=1,$O$3,IF(P50=2,$O$4,$O$5))</f>
        <v>0</v>
      </c>
    </row>
    <row r="51">
      <c r="A51" s="1" t="s">
        <v>227</v>
      </c>
      <c r="E51" s="27" t="s">
        <v>934</v>
      </c>
    </row>
    <row r="52" ht="52">
      <c r="A52" s="1" t="s">
        <v>229</v>
      </c>
      <c r="E52" s="32" t="s">
        <v>935</v>
      </c>
    </row>
    <row r="53" ht="75">
      <c r="A53" s="1" t="s">
        <v>231</v>
      </c>
      <c r="E53" s="27" t="s">
        <v>262</v>
      </c>
    </row>
    <row r="54">
      <c r="A54" s="1" t="s">
        <v>221</v>
      </c>
      <c r="B54" s="1">
        <v>12</v>
      </c>
      <c r="C54" s="26" t="s">
        <v>284</v>
      </c>
      <c r="D54" t="s">
        <v>252</v>
      </c>
      <c r="E54" s="27" t="s">
        <v>285</v>
      </c>
      <c r="F54" s="28" t="s">
        <v>260</v>
      </c>
      <c r="G54" s="29">
        <v>2584</v>
      </c>
      <c r="H54" s="28">
        <v>0</v>
      </c>
      <c r="I54" s="30">
        <f>ROUND(G54*H54,P4)</f>
        <v>0</v>
      </c>
      <c r="L54" s="30">
        <v>0</v>
      </c>
      <c r="M54" s="24">
        <f>ROUND(G54*L54,P4)</f>
        <v>0</v>
      </c>
      <c r="N54" s="25" t="s">
        <v>255</v>
      </c>
      <c r="O54" s="31">
        <f>M54*AA54</f>
        <v>0</v>
      </c>
      <c r="P54" s="1">
        <v>3</v>
      </c>
      <c r="AA54" s="1">
        <f>IF(P54=1,$O$3,IF(P54=2,$O$4,$O$5))</f>
        <v>0</v>
      </c>
    </row>
    <row r="55">
      <c r="A55" s="1" t="s">
        <v>227</v>
      </c>
      <c r="E55" s="27" t="s">
        <v>285</v>
      </c>
    </row>
    <row r="56" ht="52">
      <c r="A56" s="1" t="s">
        <v>229</v>
      </c>
      <c r="E56" s="32" t="s">
        <v>936</v>
      </c>
    </row>
    <row r="57" ht="87.5">
      <c r="A57" s="1" t="s">
        <v>231</v>
      </c>
      <c r="E57" s="27" t="s">
        <v>287</v>
      </c>
    </row>
    <row r="58" ht="25">
      <c r="A58" s="1" t="s">
        <v>221</v>
      </c>
      <c r="B58" s="1">
        <v>13</v>
      </c>
      <c r="C58" s="26" t="s">
        <v>937</v>
      </c>
      <c r="D58" t="s">
        <v>252</v>
      </c>
      <c r="E58" s="27" t="s">
        <v>938</v>
      </c>
      <c r="F58" s="28" t="s">
        <v>260</v>
      </c>
      <c r="G58" s="29">
        <v>2393</v>
      </c>
      <c r="H58" s="28">
        <v>0</v>
      </c>
      <c r="I58" s="30">
        <f>ROUND(G58*H58,P4)</f>
        <v>0</v>
      </c>
      <c r="L58" s="30">
        <v>0</v>
      </c>
      <c r="M58" s="24">
        <f>ROUND(G58*L58,P4)</f>
        <v>0</v>
      </c>
      <c r="N58" s="25" t="s">
        <v>226</v>
      </c>
      <c r="O58" s="31">
        <f>M58*AA58</f>
        <v>0</v>
      </c>
      <c r="P58" s="1">
        <v>3</v>
      </c>
      <c r="AA58" s="1">
        <f>IF(P58=1,$O$3,IF(P58=2,$O$4,$O$5))</f>
        <v>0</v>
      </c>
    </row>
    <row r="59" ht="25">
      <c r="A59" s="1" t="s">
        <v>227</v>
      </c>
      <c r="E59" s="27" t="s">
        <v>938</v>
      </c>
    </row>
    <row r="60" ht="52">
      <c r="A60" s="1" t="s">
        <v>229</v>
      </c>
      <c r="E60" s="32" t="s">
        <v>939</v>
      </c>
    </row>
    <row r="61" ht="25">
      <c r="A61" s="1" t="s">
        <v>231</v>
      </c>
      <c r="E61" s="27" t="s">
        <v>940</v>
      </c>
    </row>
    <row r="62">
      <c r="A62" s="1" t="s">
        <v>221</v>
      </c>
      <c r="B62" s="1">
        <v>14</v>
      </c>
      <c r="C62" s="26" t="s">
        <v>263</v>
      </c>
      <c r="D62" t="s">
        <v>252</v>
      </c>
      <c r="E62" s="27" t="s">
        <v>264</v>
      </c>
      <c r="F62" s="28" t="s">
        <v>254</v>
      </c>
      <c r="G62" s="29">
        <v>915.03999999999996</v>
      </c>
      <c r="H62" s="28">
        <v>0</v>
      </c>
      <c r="I62" s="30">
        <f>ROUND(G62*H62,P4)</f>
        <v>0</v>
      </c>
      <c r="L62" s="30">
        <v>0</v>
      </c>
      <c r="M62" s="24">
        <f>ROUND(G62*L62,P4)</f>
        <v>0</v>
      </c>
      <c r="N62" s="25" t="s">
        <v>255</v>
      </c>
      <c r="O62" s="31">
        <f>M62*AA62</f>
        <v>0</v>
      </c>
      <c r="P62" s="1">
        <v>3</v>
      </c>
      <c r="AA62" s="1">
        <f>IF(P62=1,$O$3,IF(P62=2,$O$4,$O$5))</f>
        <v>0</v>
      </c>
    </row>
    <row r="63">
      <c r="A63" s="1" t="s">
        <v>227</v>
      </c>
      <c r="E63" s="27" t="s">
        <v>264</v>
      </c>
    </row>
    <row r="64" ht="39">
      <c r="A64" s="1" t="s">
        <v>229</v>
      </c>
      <c r="E64" s="32" t="s">
        <v>941</v>
      </c>
    </row>
    <row r="65" ht="250">
      <c r="A65" s="1" t="s">
        <v>231</v>
      </c>
      <c r="E65" s="27" t="s">
        <v>266</v>
      </c>
    </row>
    <row r="66">
      <c r="A66" s="1" t="s">
        <v>221</v>
      </c>
      <c r="B66" s="1">
        <v>15</v>
      </c>
      <c r="C66" s="26" t="s">
        <v>942</v>
      </c>
      <c r="D66" t="s">
        <v>252</v>
      </c>
      <c r="E66" s="27" t="s">
        <v>943</v>
      </c>
      <c r="F66" s="28" t="s">
        <v>903</v>
      </c>
      <c r="G66" s="29">
        <v>997.04999999999995</v>
      </c>
      <c r="H66" s="28">
        <v>0</v>
      </c>
      <c r="I66" s="30">
        <f>ROUND(G66*H66,P4)</f>
        <v>0</v>
      </c>
      <c r="L66" s="30">
        <v>0</v>
      </c>
      <c r="M66" s="24">
        <f>ROUND(G66*L66,P4)</f>
        <v>0</v>
      </c>
      <c r="N66" s="25" t="s">
        <v>255</v>
      </c>
      <c r="O66" s="31">
        <f>M66*AA66</f>
        <v>0</v>
      </c>
      <c r="P66" s="1">
        <v>3</v>
      </c>
      <c r="AA66" s="1">
        <f>IF(P66=1,$O$3,IF(P66=2,$O$4,$O$5))</f>
        <v>0</v>
      </c>
    </row>
    <row r="67">
      <c r="A67" s="1" t="s">
        <v>227</v>
      </c>
      <c r="E67" s="27" t="s">
        <v>943</v>
      </c>
    </row>
    <row r="68" ht="39">
      <c r="A68" s="1" t="s">
        <v>229</v>
      </c>
      <c r="E68" s="32" t="s">
        <v>944</v>
      </c>
    </row>
    <row r="69" ht="50">
      <c r="A69" s="1" t="s">
        <v>231</v>
      </c>
      <c r="E69" s="27" t="s">
        <v>945</v>
      </c>
    </row>
    <row r="70">
      <c r="A70" s="1" t="s">
        <v>221</v>
      </c>
      <c r="B70" s="1">
        <v>16</v>
      </c>
      <c r="C70" s="26" t="s">
        <v>281</v>
      </c>
      <c r="D70" t="s">
        <v>252</v>
      </c>
      <c r="E70" s="27" t="s">
        <v>282</v>
      </c>
      <c r="F70" s="28" t="s">
        <v>260</v>
      </c>
      <c r="G70" s="29">
        <v>36</v>
      </c>
      <c r="H70" s="28">
        <v>0</v>
      </c>
      <c r="I70" s="30">
        <f>ROUND(G70*H70,P4)</f>
        <v>0</v>
      </c>
      <c r="L70" s="30">
        <v>0</v>
      </c>
      <c r="M70" s="24">
        <f>ROUND(G70*L70,P4)</f>
        <v>0</v>
      </c>
      <c r="N70" s="25" t="s">
        <v>255</v>
      </c>
      <c r="O70" s="31">
        <f>M70*AA70</f>
        <v>0</v>
      </c>
      <c r="P70" s="1">
        <v>3</v>
      </c>
      <c r="AA70" s="1">
        <f>IF(P70=1,$O$3,IF(P70=2,$O$4,$O$5))</f>
        <v>0</v>
      </c>
    </row>
    <row r="71">
      <c r="A71" s="1" t="s">
        <v>227</v>
      </c>
      <c r="E71" s="27" t="s">
        <v>282</v>
      </c>
    </row>
    <row r="72" ht="52">
      <c r="A72" s="1" t="s">
        <v>229</v>
      </c>
      <c r="E72" s="32" t="s">
        <v>946</v>
      </c>
    </row>
    <row r="73" ht="75">
      <c r="A73" s="1" t="s">
        <v>231</v>
      </c>
      <c r="E73" s="27" t="s">
        <v>277</v>
      </c>
    </row>
    <row r="74">
      <c r="A74" s="1" t="s">
        <v>221</v>
      </c>
      <c r="B74" s="1">
        <v>17</v>
      </c>
      <c r="C74" s="26" t="s">
        <v>947</v>
      </c>
      <c r="D74" t="s">
        <v>252</v>
      </c>
      <c r="E74" s="27" t="s">
        <v>948</v>
      </c>
      <c r="F74" s="28" t="s">
        <v>271</v>
      </c>
      <c r="G74" s="29">
        <v>17</v>
      </c>
      <c r="H74" s="28">
        <v>0</v>
      </c>
      <c r="I74" s="30">
        <f>ROUND(G74*H74,P4)</f>
        <v>0</v>
      </c>
      <c r="L74" s="30">
        <v>0</v>
      </c>
      <c r="M74" s="24">
        <f>ROUND(G74*L74,P4)</f>
        <v>0</v>
      </c>
      <c r="N74" s="25" t="s">
        <v>255</v>
      </c>
      <c r="O74" s="31">
        <f>M74*AA74</f>
        <v>0</v>
      </c>
      <c r="P74" s="1">
        <v>3</v>
      </c>
      <c r="AA74" s="1">
        <f>IF(P74=1,$O$3,IF(P74=2,$O$4,$O$5))</f>
        <v>0</v>
      </c>
    </row>
    <row r="75">
      <c r="A75" s="1" t="s">
        <v>227</v>
      </c>
      <c r="E75" s="27" t="s">
        <v>948</v>
      </c>
    </row>
    <row r="76" ht="52">
      <c r="A76" s="1" t="s">
        <v>229</v>
      </c>
      <c r="E76" s="32" t="s">
        <v>949</v>
      </c>
    </row>
    <row r="77" ht="75">
      <c r="A77" s="1" t="s">
        <v>231</v>
      </c>
      <c r="E77" s="27" t="s">
        <v>273</v>
      </c>
    </row>
    <row r="78">
      <c r="A78" s="1" t="s">
        <v>221</v>
      </c>
      <c r="B78" s="1">
        <v>18</v>
      </c>
      <c r="C78" s="26" t="s">
        <v>950</v>
      </c>
      <c r="D78" t="s">
        <v>252</v>
      </c>
      <c r="E78" s="27" t="s">
        <v>951</v>
      </c>
      <c r="F78" s="28" t="s">
        <v>903</v>
      </c>
      <c r="G78" s="29">
        <v>8</v>
      </c>
      <c r="H78" s="28">
        <v>0</v>
      </c>
      <c r="I78" s="30">
        <f>ROUND(G78*H78,P4)</f>
        <v>0</v>
      </c>
      <c r="L78" s="30">
        <v>0</v>
      </c>
      <c r="M78" s="24">
        <f>ROUND(G78*L78,P4)</f>
        <v>0</v>
      </c>
      <c r="N78" s="25" t="s">
        <v>226</v>
      </c>
      <c r="O78" s="31">
        <f>M78*AA78</f>
        <v>0</v>
      </c>
      <c r="P78" s="1">
        <v>3</v>
      </c>
      <c r="AA78" s="1">
        <f>IF(P78=1,$O$3,IF(P78=2,$O$4,$O$5))</f>
        <v>0</v>
      </c>
    </row>
    <row r="79">
      <c r="A79" s="1" t="s">
        <v>227</v>
      </c>
      <c r="E79" s="27" t="s">
        <v>951</v>
      </c>
    </row>
    <row r="80" ht="52">
      <c r="A80" s="1" t="s">
        <v>229</v>
      </c>
      <c r="E80" s="32" t="s">
        <v>952</v>
      </c>
    </row>
    <row r="81">
      <c r="A81" s="1" t="s">
        <v>231</v>
      </c>
      <c r="E81" s="27" t="s">
        <v>953</v>
      </c>
    </row>
    <row r="82">
      <c r="A82" s="1" t="s">
        <v>221</v>
      </c>
      <c r="B82" s="1">
        <v>19</v>
      </c>
      <c r="C82" s="26" t="s">
        <v>954</v>
      </c>
      <c r="D82" t="s">
        <v>252</v>
      </c>
      <c r="E82" s="27" t="s">
        <v>955</v>
      </c>
      <c r="F82" s="28" t="s">
        <v>903</v>
      </c>
      <c r="G82" s="29">
        <v>8</v>
      </c>
      <c r="H82" s="28">
        <v>0</v>
      </c>
      <c r="I82" s="30">
        <f>ROUND(G82*H82,P4)</f>
        <v>0</v>
      </c>
      <c r="L82" s="30">
        <v>0</v>
      </c>
      <c r="M82" s="24">
        <f>ROUND(G82*L82,P4)</f>
        <v>0</v>
      </c>
      <c r="N82" s="25" t="s">
        <v>226</v>
      </c>
      <c r="O82" s="31">
        <f>M82*AA82</f>
        <v>0</v>
      </c>
      <c r="P82" s="1">
        <v>3</v>
      </c>
      <c r="AA82" s="1">
        <f>IF(P82=1,$O$3,IF(P82=2,$O$4,$O$5))</f>
        <v>0</v>
      </c>
    </row>
    <row r="83">
      <c r="A83" s="1" t="s">
        <v>227</v>
      </c>
      <c r="E83" s="27" t="s">
        <v>955</v>
      </c>
    </row>
    <row r="84" ht="52">
      <c r="A84" s="1" t="s">
        <v>229</v>
      </c>
      <c r="E84" s="32" t="s">
        <v>952</v>
      </c>
    </row>
    <row r="85">
      <c r="A85" s="1" t="s">
        <v>231</v>
      </c>
      <c r="E85" s="27" t="s">
        <v>953</v>
      </c>
    </row>
    <row r="86" ht="25">
      <c r="A86" s="1" t="s">
        <v>221</v>
      </c>
      <c r="B86" s="1">
        <v>20</v>
      </c>
      <c r="C86" s="26" t="s">
        <v>956</v>
      </c>
      <c r="D86" t="s">
        <v>252</v>
      </c>
      <c r="E86" s="27" t="s">
        <v>957</v>
      </c>
      <c r="F86" s="28" t="s">
        <v>271</v>
      </c>
      <c r="G86" s="29">
        <v>20</v>
      </c>
      <c r="H86" s="28">
        <v>0</v>
      </c>
      <c r="I86" s="30">
        <f>ROUND(G86*H86,P4)</f>
        <v>0</v>
      </c>
      <c r="L86" s="30">
        <v>0</v>
      </c>
      <c r="M86" s="24">
        <f>ROUND(G86*L86,P4)</f>
        <v>0</v>
      </c>
      <c r="N86" s="25" t="s">
        <v>255</v>
      </c>
      <c r="O86" s="31">
        <f>M86*AA86</f>
        <v>0</v>
      </c>
      <c r="P86" s="1">
        <v>3</v>
      </c>
      <c r="AA86" s="1">
        <f>IF(P86=1,$O$3,IF(P86=2,$O$4,$O$5))</f>
        <v>0</v>
      </c>
    </row>
    <row r="87" ht="25">
      <c r="A87" s="1" t="s">
        <v>227</v>
      </c>
      <c r="E87" s="27" t="s">
        <v>957</v>
      </c>
    </row>
    <row r="88" ht="52">
      <c r="A88" s="1" t="s">
        <v>229</v>
      </c>
      <c r="E88" s="32" t="s">
        <v>913</v>
      </c>
    </row>
    <row r="89" ht="100">
      <c r="A89" s="1" t="s">
        <v>231</v>
      </c>
      <c r="E89" s="27" t="s">
        <v>958</v>
      </c>
    </row>
    <row r="90">
      <c r="A90" s="1" t="s">
        <v>221</v>
      </c>
      <c r="B90" s="1">
        <v>21</v>
      </c>
      <c r="C90" s="26" t="s">
        <v>959</v>
      </c>
      <c r="D90" t="s">
        <v>252</v>
      </c>
      <c r="E90" s="27" t="s">
        <v>960</v>
      </c>
      <c r="F90" s="28" t="s">
        <v>271</v>
      </c>
      <c r="G90" s="29">
        <v>4</v>
      </c>
      <c r="H90" s="28">
        <v>0</v>
      </c>
      <c r="I90" s="30">
        <f>ROUND(G90*H90,P4)</f>
        <v>0</v>
      </c>
      <c r="L90" s="30">
        <v>0</v>
      </c>
      <c r="M90" s="24">
        <f>ROUND(G90*L90,P4)</f>
        <v>0</v>
      </c>
      <c r="N90" s="25" t="s">
        <v>255</v>
      </c>
      <c r="O90" s="31">
        <f>M90*AA90</f>
        <v>0</v>
      </c>
      <c r="P90" s="1">
        <v>3</v>
      </c>
      <c r="AA90" s="1">
        <f>IF(P90=1,$O$3,IF(P90=2,$O$4,$O$5))</f>
        <v>0</v>
      </c>
    </row>
    <row r="91">
      <c r="A91" s="1" t="s">
        <v>227</v>
      </c>
      <c r="E91" s="27" t="s">
        <v>960</v>
      </c>
    </row>
    <row r="92" ht="52">
      <c r="A92" s="1" t="s">
        <v>229</v>
      </c>
      <c r="E92" s="32" t="s">
        <v>961</v>
      </c>
    </row>
    <row r="93" ht="150">
      <c r="A93" s="1" t="s">
        <v>231</v>
      </c>
      <c r="E93" s="27" t="s">
        <v>962</v>
      </c>
    </row>
    <row r="94">
      <c r="A94" s="1" t="s">
        <v>221</v>
      </c>
      <c r="B94" s="1">
        <v>22</v>
      </c>
      <c r="C94" s="26" t="s">
        <v>963</v>
      </c>
      <c r="D94" t="s">
        <v>252</v>
      </c>
      <c r="E94" s="27" t="s">
        <v>964</v>
      </c>
      <c r="F94" s="28" t="s">
        <v>271</v>
      </c>
      <c r="G94" s="29">
        <v>4</v>
      </c>
      <c r="H94" s="28">
        <v>0</v>
      </c>
      <c r="I94" s="30">
        <f>ROUND(G94*H94,P4)</f>
        <v>0</v>
      </c>
      <c r="L94" s="30">
        <v>0</v>
      </c>
      <c r="M94" s="24">
        <f>ROUND(G94*L94,P4)</f>
        <v>0</v>
      </c>
      <c r="N94" s="25" t="s">
        <v>255</v>
      </c>
      <c r="O94" s="31">
        <f>M94*AA94</f>
        <v>0</v>
      </c>
      <c r="P94" s="1">
        <v>3</v>
      </c>
      <c r="AA94" s="1">
        <f>IF(P94=1,$O$3,IF(P94=2,$O$4,$O$5))</f>
        <v>0</v>
      </c>
    </row>
    <row r="95">
      <c r="A95" s="1" t="s">
        <v>227</v>
      </c>
      <c r="E95" s="27" t="s">
        <v>964</v>
      </c>
    </row>
    <row r="96" ht="52">
      <c r="A96" s="1" t="s">
        <v>229</v>
      </c>
      <c r="E96" s="32" t="s">
        <v>961</v>
      </c>
    </row>
    <row r="97" ht="125">
      <c r="A97" s="1" t="s">
        <v>231</v>
      </c>
      <c r="E97" s="27" t="s">
        <v>965</v>
      </c>
    </row>
    <row r="98" ht="25">
      <c r="A98" s="1" t="s">
        <v>221</v>
      </c>
      <c r="B98" s="1">
        <v>23</v>
      </c>
      <c r="C98" s="26" t="s">
        <v>966</v>
      </c>
      <c r="D98" t="s">
        <v>967</v>
      </c>
      <c r="E98" s="27" t="s">
        <v>968</v>
      </c>
      <c r="F98" s="28" t="s">
        <v>225</v>
      </c>
      <c r="G98" s="29">
        <v>0.5</v>
      </c>
      <c r="H98" s="28">
        <v>0</v>
      </c>
      <c r="I98" s="30">
        <f>ROUND(G98*H98,P4)</f>
        <v>0</v>
      </c>
      <c r="L98" s="30">
        <v>0</v>
      </c>
      <c r="M98" s="24">
        <f>ROUND(G98*L98,P4)</f>
        <v>0</v>
      </c>
      <c r="N98" s="25" t="s">
        <v>226</v>
      </c>
      <c r="O98" s="31">
        <f>M98*AA98</f>
        <v>0</v>
      </c>
      <c r="P98" s="1">
        <v>3</v>
      </c>
      <c r="AA98" s="1">
        <f>IF(P98=1,$O$3,IF(P98=2,$O$4,$O$5))</f>
        <v>0</v>
      </c>
    </row>
    <row r="99">
      <c r="A99" s="1" t="s">
        <v>227</v>
      </c>
      <c r="E99" s="27" t="s">
        <v>228</v>
      </c>
    </row>
    <row r="100" ht="52">
      <c r="A100" s="1" t="s">
        <v>229</v>
      </c>
      <c r="E100" s="32" t="s">
        <v>969</v>
      </c>
    </row>
    <row r="101" ht="87.5">
      <c r="A101" s="1" t="s">
        <v>231</v>
      </c>
      <c r="E101" s="27" t="s">
        <v>232</v>
      </c>
    </row>
    <row r="102">
      <c r="A102" s="1" t="s">
        <v>221</v>
      </c>
      <c r="B102" s="1">
        <v>24</v>
      </c>
      <c r="C102" s="26" t="s">
        <v>970</v>
      </c>
      <c r="D102" t="s">
        <v>252</v>
      </c>
      <c r="E102" s="27" t="s">
        <v>971</v>
      </c>
      <c r="F102" s="28" t="s">
        <v>972</v>
      </c>
      <c r="G102" s="29">
        <v>26.68</v>
      </c>
      <c r="H102" s="28">
        <v>0</v>
      </c>
      <c r="I102" s="30">
        <f>ROUND(G102*H102,P4)</f>
        <v>0</v>
      </c>
      <c r="L102" s="30">
        <v>0</v>
      </c>
      <c r="M102" s="24">
        <f>ROUND(G102*L102,P4)</f>
        <v>0</v>
      </c>
      <c r="N102" s="25" t="s">
        <v>226</v>
      </c>
      <c r="O102" s="31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227</v>
      </c>
      <c r="E103" s="27" t="s">
        <v>971</v>
      </c>
    </row>
    <row r="104" ht="52">
      <c r="A104" s="1" t="s">
        <v>229</v>
      </c>
      <c r="E104" s="32" t="s">
        <v>973</v>
      </c>
    </row>
    <row r="105">
      <c r="A105" s="1" t="s">
        <v>231</v>
      </c>
      <c r="E105" s="27" t="s">
        <v>974</v>
      </c>
    </row>
    <row r="106" ht="13">
      <c r="A106" s="1" t="s">
        <v>218</v>
      </c>
      <c r="C106" s="22" t="s">
        <v>975</v>
      </c>
      <c r="E106" s="23" t="s">
        <v>976</v>
      </c>
      <c r="L106" s="24">
        <f>SUMIFS(L107:L342,A107:A342,"P")</f>
        <v>0</v>
      </c>
      <c r="M106" s="24">
        <f>SUMIFS(M107:M342,A107:A342,"P")</f>
        <v>0</v>
      </c>
      <c r="N106" s="25"/>
    </row>
    <row r="107">
      <c r="A107" s="1" t="s">
        <v>221</v>
      </c>
      <c r="B107" s="1">
        <v>25</v>
      </c>
      <c r="C107" s="26" t="s">
        <v>977</v>
      </c>
      <c r="D107" t="s">
        <v>252</v>
      </c>
      <c r="E107" s="27" t="s">
        <v>978</v>
      </c>
      <c r="F107" s="28" t="s">
        <v>979</v>
      </c>
      <c r="G107" s="29">
        <v>0.5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978</v>
      </c>
    </row>
    <row r="109" ht="39">
      <c r="A109" s="1" t="s">
        <v>229</v>
      </c>
      <c r="E109" s="32" t="s">
        <v>980</v>
      </c>
    </row>
    <row r="110" ht="162.5">
      <c r="A110" s="1" t="s">
        <v>231</v>
      </c>
      <c r="E110" s="27" t="s">
        <v>981</v>
      </c>
    </row>
    <row r="111">
      <c r="A111" s="1" t="s">
        <v>221</v>
      </c>
      <c r="B111" s="1">
        <v>26</v>
      </c>
      <c r="C111" s="26" t="s">
        <v>982</v>
      </c>
      <c r="D111" t="s">
        <v>252</v>
      </c>
      <c r="E111" s="27" t="s">
        <v>983</v>
      </c>
      <c r="F111" s="28" t="s">
        <v>979</v>
      </c>
      <c r="G111" s="29">
        <v>1.5</v>
      </c>
      <c r="H111" s="28">
        <v>0</v>
      </c>
      <c r="I111" s="30">
        <f>ROUND(G111*H111,P4)</f>
        <v>0</v>
      </c>
      <c r="L111" s="30">
        <v>0</v>
      </c>
      <c r="M111" s="24">
        <f>ROUND(G111*L111,P4)</f>
        <v>0</v>
      </c>
      <c r="N111" s="25" t="s">
        <v>255</v>
      </c>
      <c r="O111" s="31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227</v>
      </c>
      <c r="E112" s="27" t="s">
        <v>983</v>
      </c>
    </row>
    <row r="113" ht="39">
      <c r="A113" s="1" t="s">
        <v>229</v>
      </c>
      <c r="E113" s="32" t="s">
        <v>921</v>
      </c>
    </row>
    <row r="114" ht="162.5">
      <c r="A114" s="1" t="s">
        <v>231</v>
      </c>
      <c r="E114" s="27" t="s">
        <v>981</v>
      </c>
    </row>
    <row r="115">
      <c r="A115" s="1" t="s">
        <v>221</v>
      </c>
      <c r="B115" s="1">
        <v>27</v>
      </c>
      <c r="C115" s="26" t="s">
        <v>984</v>
      </c>
      <c r="D115" t="s">
        <v>252</v>
      </c>
      <c r="E115" s="27" t="s">
        <v>985</v>
      </c>
      <c r="F115" s="28" t="s">
        <v>260</v>
      </c>
      <c r="G115" s="29">
        <v>200</v>
      </c>
      <c r="H115" s="28">
        <v>0</v>
      </c>
      <c r="I115" s="30">
        <f>ROUND(G115*H115,P4)</f>
        <v>0</v>
      </c>
      <c r="L115" s="30">
        <v>0</v>
      </c>
      <c r="M115" s="24">
        <f>ROUND(G115*L115,P4)</f>
        <v>0</v>
      </c>
      <c r="N115" s="25" t="s">
        <v>255</v>
      </c>
      <c r="O115" s="31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227</v>
      </c>
      <c r="E116" s="27" t="s">
        <v>985</v>
      </c>
    </row>
    <row r="117" ht="52">
      <c r="A117" s="1" t="s">
        <v>229</v>
      </c>
      <c r="E117" s="32" t="s">
        <v>986</v>
      </c>
    </row>
    <row r="118" ht="125">
      <c r="A118" s="1" t="s">
        <v>231</v>
      </c>
      <c r="E118" s="27" t="s">
        <v>766</v>
      </c>
    </row>
    <row r="119">
      <c r="A119" s="1" t="s">
        <v>221</v>
      </c>
      <c r="B119" s="1">
        <v>28</v>
      </c>
      <c r="C119" s="26" t="s">
        <v>987</v>
      </c>
      <c r="D119" t="s">
        <v>252</v>
      </c>
      <c r="E119" s="27" t="s">
        <v>988</v>
      </c>
      <c r="F119" s="28" t="s">
        <v>979</v>
      </c>
      <c r="G119" s="29">
        <v>18.414999999999999</v>
      </c>
      <c r="H119" s="28">
        <v>0</v>
      </c>
      <c r="I119" s="30">
        <f>ROUND(G119*H119,P4)</f>
        <v>0</v>
      </c>
      <c r="L119" s="30">
        <v>0</v>
      </c>
      <c r="M119" s="24">
        <f>ROUND(G119*L119,P4)</f>
        <v>0</v>
      </c>
      <c r="N119" s="25" t="s">
        <v>255</v>
      </c>
      <c r="O119" s="31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227</v>
      </c>
      <c r="E120" s="27" t="s">
        <v>988</v>
      </c>
    </row>
    <row r="121" ht="39">
      <c r="A121" s="1" t="s">
        <v>229</v>
      </c>
      <c r="E121" s="32" t="s">
        <v>989</v>
      </c>
    </row>
    <row r="122" ht="162.5">
      <c r="A122" s="1" t="s">
        <v>231</v>
      </c>
      <c r="E122" s="27" t="s">
        <v>981</v>
      </c>
    </row>
    <row r="123">
      <c r="A123" s="1" t="s">
        <v>221</v>
      </c>
      <c r="B123" s="1">
        <v>29</v>
      </c>
      <c r="C123" s="26" t="s">
        <v>990</v>
      </c>
      <c r="D123" t="s">
        <v>252</v>
      </c>
      <c r="E123" s="27" t="s">
        <v>991</v>
      </c>
      <c r="F123" s="28" t="s">
        <v>979</v>
      </c>
      <c r="G123" s="29">
        <v>45.034999999999997</v>
      </c>
      <c r="H123" s="28">
        <v>0</v>
      </c>
      <c r="I123" s="30">
        <f>ROUND(G123*H123,P4)</f>
        <v>0</v>
      </c>
      <c r="L123" s="30">
        <v>0</v>
      </c>
      <c r="M123" s="24">
        <f>ROUND(G123*L123,P4)</f>
        <v>0</v>
      </c>
      <c r="N123" s="25" t="s">
        <v>255</v>
      </c>
      <c r="O123" s="31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227</v>
      </c>
      <c r="E124" s="27" t="s">
        <v>991</v>
      </c>
    </row>
    <row r="125" ht="39">
      <c r="A125" s="1" t="s">
        <v>229</v>
      </c>
      <c r="E125" s="32" t="s">
        <v>992</v>
      </c>
    </row>
    <row r="126" ht="162.5">
      <c r="A126" s="1" t="s">
        <v>231</v>
      </c>
      <c r="E126" s="27" t="s">
        <v>981</v>
      </c>
    </row>
    <row r="127">
      <c r="A127" s="1" t="s">
        <v>221</v>
      </c>
      <c r="B127" s="1">
        <v>30</v>
      </c>
      <c r="C127" s="26" t="s">
        <v>993</v>
      </c>
      <c r="D127" t="s">
        <v>252</v>
      </c>
      <c r="E127" s="27" t="s">
        <v>994</v>
      </c>
      <c r="F127" s="28" t="s">
        <v>260</v>
      </c>
      <c r="G127" s="29">
        <v>6350</v>
      </c>
      <c r="H127" s="28">
        <v>0</v>
      </c>
      <c r="I127" s="30">
        <f>ROUND(G127*H127,P4)</f>
        <v>0</v>
      </c>
      <c r="L127" s="30">
        <v>0</v>
      </c>
      <c r="M127" s="24">
        <f>ROUND(G127*L127,P4)</f>
        <v>0</v>
      </c>
      <c r="N127" s="25" t="s">
        <v>255</v>
      </c>
      <c r="O127" s="31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227</v>
      </c>
      <c r="E128" s="27" t="s">
        <v>994</v>
      </c>
    </row>
    <row r="129" ht="52">
      <c r="A129" s="1" t="s">
        <v>229</v>
      </c>
      <c r="E129" s="32" t="s">
        <v>995</v>
      </c>
    </row>
    <row r="130" ht="125">
      <c r="A130" s="1" t="s">
        <v>231</v>
      </c>
      <c r="E130" s="27" t="s">
        <v>766</v>
      </c>
    </row>
    <row r="131">
      <c r="A131" s="1" t="s">
        <v>221</v>
      </c>
      <c r="B131" s="1">
        <v>31</v>
      </c>
      <c r="C131" s="26" t="s">
        <v>996</v>
      </c>
      <c r="D131" t="s">
        <v>252</v>
      </c>
      <c r="E131" s="27" t="s">
        <v>997</v>
      </c>
      <c r="F131" s="28" t="s">
        <v>260</v>
      </c>
      <c r="G131" s="29">
        <v>958</v>
      </c>
      <c r="H131" s="28">
        <v>0</v>
      </c>
      <c r="I131" s="30">
        <f>ROUND(G131*H131,P4)</f>
        <v>0</v>
      </c>
      <c r="L131" s="30">
        <v>0</v>
      </c>
      <c r="M131" s="24">
        <f>ROUND(G131*L131,P4)</f>
        <v>0</v>
      </c>
      <c r="N131" s="25" t="s">
        <v>226</v>
      </c>
      <c r="O131" s="31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227</v>
      </c>
      <c r="E132" s="27" t="s">
        <v>997</v>
      </c>
    </row>
    <row r="133" ht="52">
      <c r="A133" s="1" t="s">
        <v>229</v>
      </c>
      <c r="E133" s="32" t="s">
        <v>998</v>
      </c>
    </row>
    <row r="134" ht="25">
      <c r="A134" s="1" t="s">
        <v>231</v>
      </c>
      <c r="E134" s="27" t="s">
        <v>999</v>
      </c>
    </row>
    <row r="135">
      <c r="A135" s="1" t="s">
        <v>221</v>
      </c>
      <c r="B135" s="1">
        <v>32</v>
      </c>
      <c r="C135" s="26" t="s">
        <v>1000</v>
      </c>
      <c r="D135" t="s">
        <v>252</v>
      </c>
      <c r="E135" s="27" t="s">
        <v>1001</v>
      </c>
      <c r="F135" s="28" t="s">
        <v>271</v>
      </c>
      <c r="G135" s="29">
        <v>18</v>
      </c>
      <c r="H135" s="28">
        <v>0</v>
      </c>
      <c r="I135" s="30">
        <f>ROUND(G135*H135,P4)</f>
        <v>0</v>
      </c>
      <c r="L135" s="30">
        <v>0</v>
      </c>
      <c r="M135" s="24">
        <f>ROUND(G135*L135,P4)</f>
        <v>0</v>
      </c>
      <c r="N135" s="25" t="s">
        <v>255</v>
      </c>
      <c r="O135" s="31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227</v>
      </c>
      <c r="E136" s="27" t="s">
        <v>1001</v>
      </c>
    </row>
    <row r="137" ht="52">
      <c r="A137" s="1" t="s">
        <v>229</v>
      </c>
      <c r="E137" s="32" t="s">
        <v>1002</v>
      </c>
    </row>
    <row r="138" ht="125">
      <c r="A138" s="1" t="s">
        <v>231</v>
      </c>
      <c r="E138" s="27" t="s">
        <v>1003</v>
      </c>
    </row>
    <row r="139">
      <c r="A139" s="1" t="s">
        <v>221</v>
      </c>
      <c r="B139" s="1">
        <v>33</v>
      </c>
      <c r="C139" s="26" t="s">
        <v>1004</v>
      </c>
      <c r="D139" t="s">
        <v>252</v>
      </c>
      <c r="E139" s="27" t="s">
        <v>1005</v>
      </c>
      <c r="F139" s="28" t="s">
        <v>271</v>
      </c>
      <c r="G139" s="29">
        <v>20</v>
      </c>
      <c r="H139" s="28">
        <v>0</v>
      </c>
      <c r="I139" s="30">
        <f>ROUND(G139*H139,P4)</f>
        <v>0</v>
      </c>
      <c r="L139" s="30">
        <v>0</v>
      </c>
      <c r="M139" s="24">
        <f>ROUND(G139*L139,P4)</f>
        <v>0</v>
      </c>
      <c r="N139" s="25" t="s">
        <v>255</v>
      </c>
      <c r="O139" s="31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227</v>
      </c>
      <c r="E140" s="27" t="s">
        <v>1005</v>
      </c>
    </row>
    <row r="141" ht="52">
      <c r="A141" s="1" t="s">
        <v>229</v>
      </c>
      <c r="E141" s="32" t="s">
        <v>1006</v>
      </c>
    </row>
    <row r="142" ht="125">
      <c r="A142" s="1" t="s">
        <v>231</v>
      </c>
      <c r="E142" s="27" t="s">
        <v>1003</v>
      </c>
    </row>
    <row r="143">
      <c r="A143" s="1" t="s">
        <v>221</v>
      </c>
      <c r="B143" s="1">
        <v>34</v>
      </c>
      <c r="C143" s="26" t="s">
        <v>1007</v>
      </c>
      <c r="D143" t="s">
        <v>252</v>
      </c>
      <c r="E143" s="27" t="s">
        <v>1008</v>
      </c>
      <c r="F143" s="28" t="s">
        <v>271</v>
      </c>
      <c r="G143" s="29">
        <v>4</v>
      </c>
      <c r="H143" s="28">
        <v>0</v>
      </c>
      <c r="I143" s="30">
        <f>ROUND(G143*H143,P4)</f>
        <v>0</v>
      </c>
      <c r="L143" s="30">
        <v>0</v>
      </c>
      <c r="M143" s="24">
        <f>ROUND(G143*L143,P4)</f>
        <v>0</v>
      </c>
      <c r="N143" s="25" t="s">
        <v>255</v>
      </c>
      <c r="O143" s="31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227</v>
      </c>
      <c r="E144" s="27" t="s">
        <v>1008</v>
      </c>
    </row>
    <row r="145" ht="52">
      <c r="A145" s="1" t="s">
        <v>229</v>
      </c>
      <c r="E145" s="32" t="s">
        <v>1009</v>
      </c>
    </row>
    <row r="146" ht="150">
      <c r="A146" s="1" t="s">
        <v>231</v>
      </c>
      <c r="E146" s="27" t="s">
        <v>1010</v>
      </c>
    </row>
    <row r="147">
      <c r="A147" s="1" t="s">
        <v>221</v>
      </c>
      <c r="B147" s="1">
        <v>35</v>
      </c>
      <c r="C147" s="26" t="s">
        <v>1011</v>
      </c>
      <c r="D147" t="s">
        <v>252</v>
      </c>
      <c r="E147" s="27" t="s">
        <v>1012</v>
      </c>
      <c r="F147" s="28" t="s">
        <v>271</v>
      </c>
      <c r="G147" s="29">
        <v>4</v>
      </c>
      <c r="H147" s="28">
        <v>0</v>
      </c>
      <c r="I147" s="30">
        <f>ROUND(G147*H147,P4)</f>
        <v>0</v>
      </c>
      <c r="L147" s="30">
        <v>0</v>
      </c>
      <c r="M147" s="24">
        <f>ROUND(G147*L147,P4)</f>
        <v>0</v>
      </c>
      <c r="N147" s="25" t="s">
        <v>255</v>
      </c>
      <c r="O147" s="31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227</v>
      </c>
      <c r="E148" s="27" t="s">
        <v>1012</v>
      </c>
    </row>
    <row r="149" ht="52">
      <c r="A149" s="1" t="s">
        <v>229</v>
      </c>
      <c r="E149" s="32" t="s">
        <v>1009</v>
      </c>
    </row>
    <row r="150" ht="125">
      <c r="A150" s="1" t="s">
        <v>231</v>
      </c>
      <c r="E150" s="27" t="s">
        <v>965</v>
      </c>
    </row>
    <row r="151">
      <c r="A151" s="1" t="s">
        <v>221</v>
      </c>
      <c r="B151" s="1">
        <v>36</v>
      </c>
      <c r="C151" s="26" t="s">
        <v>1013</v>
      </c>
      <c r="D151" t="s">
        <v>252</v>
      </c>
      <c r="E151" s="27" t="s">
        <v>1014</v>
      </c>
      <c r="F151" s="28" t="s">
        <v>1015</v>
      </c>
      <c r="G151" s="29">
        <v>410</v>
      </c>
      <c r="H151" s="28">
        <v>0</v>
      </c>
      <c r="I151" s="30">
        <f>ROUND(G151*H151,P4)</f>
        <v>0</v>
      </c>
      <c r="L151" s="30">
        <v>0</v>
      </c>
      <c r="M151" s="24">
        <f>ROUND(G151*L151,P4)</f>
        <v>0</v>
      </c>
      <c r="N151" s="25" t="s">
        <v>226</v>
      </c>
      <c r="O151" s="31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227</v>
      </c>
      <c r="E152" s="27" t="s">
        <v>1014</v>
      </c>
    </row>
    <row r="153" ht="52">
      <c r="A153" s="1" t="s">
        <v>229</v>
      </c>
      <c r="E153" s="32" t="s">
        <v>1016</v>
      </c>
    </row>
    <row r="154" ht="37.5">
      <c r="A154" s="1" t="s">
        <v>231</v>
      </c>
      <c r="E154" s="27" t="s">
        <v>1017</v>
      </c>
    </row>
    <row r="155">
      <c r="A155" s="1" t="s">
        <v>221</v>
      </c>
      <c r="B155" s="1">
        <v>37</v>
      </c>
      <c r="C155" s="26" t="s">
        <v>1018</v>
      </c>
      <c r="D155" t="s">
        <v>252</v>
      </c>
      <c r="E155" s="27" t="s">
        <v>1019</v>
      </c>
      <c r="F155" s="28" t="s">
        <v>1015</v>
      </c>
      <c r="G155" s="29">
        <v>20</v>
      </c>
      <c r="H155" s="28">
        <v>0</v>
      </c>
      <c r="I155" s="30">
        <f>ROUND(G155*H155,P4)</f>
        <v>0</v>
      </c>
      <c r="L155" s="30">
        <v>0</v>
      </c>
      <c r="M155" s="24">
        <f>ROUND(G155*L155,P4)</f>
        <v>0</v>
      </c>
      <c r="N155" s="25" t="s">
        <v>226</v>
      </c>
      <c r="O155" s="31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227</v>
      </c>
      <c r="E156" s="27" t="s">
        <v>1019</v>
      </c>
    </row>
    <row r="157" ht="52">
      <c r="A157" s="1" t="s">
        <v>229</v>
      </c>
      <c r="E157" s="32" t="s">
        <v>913</v>
      </c>
    </row>
    <row r="158" ht="37.5">
      <c r="A158" s="1" t="s">
        <v>231</v>
      </c>
      <c r="E158" s="27" t="s">
        <v>1020</v>
      </c>
    </row>
    <row r="159">
      <c r="A159" s="1" t="s">
        <v>221</v>
      </c>
      <c r="B159" s="1">
        <v>38</v>
      </c>
      <c r="C159" s="26" t="s">
        <v>1021</v>
      </c>
      <c r="D159" t="s">
        <v>252</v>
      </c>
      <c r="E159" s="27" t="s">
        <v>1022</v>
      </c>
      <c r="F159" s="28" t="s">
        <v>271</v>
      </c>
      <c r="G159" s="29">
        <v>25</v>
      </c>
      <c r="H159" s="28">
        <v>0</v>
      </c>
      <c r="I159" s="30">
        <f>ROUND(G159*H159,P4)</f>
        <v>0</v>
      </c>
      <c r="L159" s="30">
        <v>0</v>
      </c>
      <c r="M159" s="24">
        <f>ROUND(G159*L159,P4)</f>
        <v>0</v>
      </c>
      <c r="N159" s="25" t="s">
        <v>226</v>
      </c>
      <c r="O159" s="31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227</v>
      </c>
      <c r="E160" s="27" t="s">
        <v>1022</v>
      </c>
    </row>
    <row r="161" ht="52">
      <c r="A161" s="1" t="s">
        <v>229</v>
      </c>
      <c r="E161" s="32" t="s">
        <v>1023</v>
      </c>
    </row>
    <row r="162">
      <c r="A162" s="1" t="s">
        <v>231</v>
      </c>
      <c r="E162" s="27" t="s">
        <v>1024</v>
      </c>
    </row>
    <row r="163">
      <c r="A163" s="1" t="s">
        <v>221</v>
      </c>
      <c r="B163" s="1">
        <v>39</v>
      </c>
      <c r="C163" s="26" t="s">
        <v>1025</v>
      </c>
      <c r="D163" t="s">
        <v>252</v>
      </c>
      <c r="E163" s="27" t="s">
        <v>1026</v>
      </c>
      <c r="F163" s="28" t="s">
        <v>271</v>
      </c>
      <c r="G163" s="29">
        <v>84</v>
      </c>
      <c r="H163" s="28">
        <v>0</v>
      </c>
      <c r="I163" s="30">
        <f>ROUND(G163*H163,P4)</f>
        <v>0</v>
      </c>
      <c r="L163" s="30">
        <v>0</v>
      </c>
      <c r="M163" s="24">
        <f>ROUND(G163*L163,P4)</f>
        <v>0</v>
      </c>
      <c r="N163" s="25" t="s">
        <v>255</v>
      </c>
      <c r="O163" s="31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227</v>
      </c>
      <c r="E164" s="27" t="s">
        <v>1026</v>
      </c>
    </row>
    <row r="165" ht="52">
      <c r="A165" s="1" t="s">
        <v>229</v>
      </c>
      <c r="E165" s="32" t="s">
        <v>935</v>
      </c>
    </row>
    <row r="166" ht="87.5">
      <c r="A166" s="1" t="s">
        <v>231</v>
      </c>
      <c r="E166" s="27" t="s">
        <v>1027</v>
      </c>
    </row>
    <row r="167">
      <c r="A167" s="1" t="s">
        <v>221</v>
      </c>
      <c r="B167" s="1">
        <v>40</v>
      </c>
      <c r="C167" s="26" t="s">
        <v>1028</v>
      </c>
      <c r="D167" t="s">
        <v>252</v>
      </c>
      <c r="E167" s="27" t="s">
        <v>1029</v>
      </c>
      <c r="F167" s="28" t="s">
        <v>271</v>
      </c>
      <c r="G167" s="29">
        <v>13</v>
      </c>
      <c r="H167" s="28">
        <v>0</v>
      </c>
      <c r="I167" s="30">
        <f>ROUND(G167*H167,P4)</f>
        <v>0</v>
      </c>
      <c r="L167" s="30">
        <v>0</v>
      </c>
      <c r="M167" s="24">
        <f>ROUND(G167*L167,P4)</f>
        <v>0</v>
      </c>
      <c r="N167" s="25" t="s">
        <v>255</v>
      </c>
      <c r="O167" s="31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227</v>
      </c>
      <c r="E168" s="27" t="s">
        <v>1029</v>
      </c>
    </row>
    <row r="169" ht="52">
      <c r="A169" s="1" t="s">
        <v>229</v>
      </c>
      <c r="E169" s="32" t="s">
        <v>1030</v>
      </c>
    </row>
    <row r="170" ht="100">
      <c r="A170" s="1" t="s">
        <v>231</v>
      </c>
      <c r="E170" s="27" t="s">
        <v>1031</v>
      </c>
    </row>
    <row r="171">
      <c r="A171" s="1" t="s">
        <v>221</v>
      </c>
      <c r="B171" s="1">
        <v>41</v>
      </c>
      <c r="C171" s="26" t="s">
        <v>752</v>
      </c>
      <c r="D171" t="s">
        <v>252</v>
      </c>
      <c r="E171" s="27" t="s">
        <v>753</v>
      </c>
      <c r="F171" s="28" t="s">
        <v>754</v>
      </c>
      <c r="G171" s="29">
        <v>108.762</v>
      </c>
      <c r="H171" s="28">
        <v>0</v>
      </c>
      <c r="I171" s="30">
        <f>ROUND(G171*H171,P4)</f>
        <v>0</v>
      </c>
      <c r="L171" s="30">
        <v>0</v>
      </c>
      <c r="M171" s="24">
        <f>ROUND(G171*L171,P4)</f>
        <v>0</v>
      </c>
      <c r="N171" s="25" t="s">
        <v>255</v>
      </c>
      <c r="O171" s="31">
        <f>M171*AA171</f>
        <v>0</v>
      </c>
      <c r="P171" s="1">
        <v>3</v>
      </c>
      <c r="AA171" s="1">
        <f>IF(P171=1,$O$3,IF(P171=2,$O$4,$O$5))</f>
        <v>0</v>
      </c>
    </row>
    <row r="172">
      <c r="A172" s="1" t="s">
        <v>227</v>
      </c>
      <c r="E172" s="27" t="s">
        <v>753</v>
      </c>
    </row>
    <row r="173" ht="39">
      <c r="A173" s="1" t="s">
        <v>229</v>
      </c>
      <c r="E173" s="32" t="s">
        <v>1032</v>
      </c>
    </row>
    <row r="174" ht="162.5">
      <c r="A174" s="1" t="s">
        <v>231</v>
      </c>
      <c r="E174" s="27" t="s">
        <v>756</v>
      </c>
    </row>
    <row r="175">
      <c r="A175" s="1" t="s">
        <v>221</v>
      </c>
      <c r="B175" s="1">
        <v>42</v>
      </c>
      <c r="C175" s="26" t="s">
        <v>1033</v>
      </c>
      <c r="D175" t="s">
        <v>252</v>
      </c>
      <c r="E175" s="27" t="s">
        <v>1034</v>
      </c>
      <c r="F175" s="28" t="s">
        <v>754</v>
      </c>
      <c r="G175" s="29">
        <v>180.096</v>
      </c>
      <c r="H175" s="28">
        <v>0</v>
      </c>
      <c r="I175" s="30">
        <f>ROUND(G175*H175,P4)</f>
        <v>0</v>
      </c>
      <c r="L175" s="30">
        <v>0</v>
      </c>
      <c r="M175" s="24">
        <f>ROUND(G175*L175,P4)</f>
        <v>0</v>
      </c>
      <c r="N175" s="25" t="s">
        <v>255</v>
      </c>
      <c r="O175" s="31">
        <f>M175*AA175</f>
        <v>0</v>
      </c>
      <c r="P175" s="1">
        <v>3</v>
      </c>
      <c r="AA175" s="1">
        <f>IF(P175=1,$O$3,IF(P175=2,$O$4,$O$5))</f>
        <v>0</v>
      </c>
    </row>
    <row r="176">
      <c r="A176" s="1" t="s">
        <v>227</v>
      </c>
      <c r="E176" s="27" t="s">
        <v>1034</v>
      </c>
    </row>
    <row r="177" ht="39">
      <c r="A177" s="1" t="s">
        <v>229</v>
      </c>
      <c r="E177" s="32" t="s">
        <v>1035</v>
      </c>
    </row>
    <row r="178" ht="162.5">
      <c r="A178" s="1" t="s">
        <v>231</v>
      </c>
      <c r="E178" s="27" t="s">
        <v>756</v>
      </c>
    </row>
    <row r="179">
      <c r="A179" s="1" t="s">
        <v>221</v>
      </c>
      <c r="B179" s="1">
        <v>43</v>
      </c>
      <c r="C179" s="26" t="s">
        <v>757</v>
      </c>
      <c r="D179" t="s">
        <v>252</v>
      </c>
      <c r="E179" s="27" t="s">
        <v>758</v>
      </c>
      <c r="F179" s="28" t="s">
        <v>260</v>
      </c>
      <c r="G179" s="29">
        <v>1120</v>
      </c>
      <c r="H179" s="28">
        <v>0</v>
      </c>
      <c r="I179" s="30">
        <f>ROUND(G179*H179,P4)</f>
        <v>0</v>
      </c>
      <c r="L179" s="30">
        <v>0</v>
      </c>
      <c r="M179" s="24">
        <f>ROUND(G179*L179,P4)</f>
        <v>0</v>
      </c>
      <c r="N179" s="25" t="s">
        <v>255</v>
      </c>
      <c r="O179" s="31">
        <f>M179*AA179</f>
        <v>0</v>
      </c>
      <c r="P179" s="1">
        <v>3</v>
      </c>
      <c r="AA179" s="1">
        <f>IF(P179=1,$O$3,IF(P179=2,$O$4,$O$5))</f>
        <v>0</v>
      </c>
    </row>
    <row r="180">
      <c r="A180" s="1" t="s">
        <v>227</v>
      </c>
      <c r="E180" s="27" t="s">
        <v>758</v>
      </c>
    </row>
    <row r="181" ht="52">
      <c r="A181" s="1" t="s">
        <v>229</v>
      </c>
      <c r="E181" s="32" t="s">
        <v>1036</v>
      </c>
    </row>
    <row r="182" ht="125">
      <c r="A182" s="1" t="s">
        <v>231</v>
      </c>
      <c r="E182" s="27" t="s">
        <v>760</v>
      </c>
    </row>
    <row r="183">
      <c r="A183" s="1" t="s">
        <v>221</v>
      </c>
      <c r="B183" s="1">
        <v>44</v>
      </c>
      <c r="C183" s="26" t="s">
        <v>1037</v>
      </c>
      <c r="D183" t="s">
        <v>252</v>
      </c>
      <c r="E183" s="27" t="s">
        <v>1038</v>
      </c>
      <c r="F183" s="28" t="s">
        <v>260</v>
      </c>
      <c r="G183" s="29">
        <v>13943</v>
      </c>
      <c r="H183" s="28">
        <v>0</v>
      </c>
      <c r="I183" s="30">
        <f>ROUND(G183*H183,P4)</f>
        <v>0</v>
      </c>
      <c r="L183" s="30">
        <v>0</v>
      </c>
      <c r="M183" s="24">
        <f>ROUND(G183*L183,P4)</f>
        <v>0</v>
      </c>
      <c r="N183" s="25" t="s">
        <v>255</v>
      </c>
      <c r="O183" s="31">
        <f>M183*AA183</f>
        <v>0</v>
      </c>
      <c r="P183" s="1">
        <v>3</v>
      </c>
      <c r="AA183" s="1">
        <f>IF(P183=1,$O$3,IF(P183=2,$O$4,$O$5))</f>
        <v>0</v>
      </c>
    </row>
    <row r="184">
      <c r="A184" s="1" t="s">
        <v>227</v>
      </c>
      <c r="E184" s="27" t="s">
        <v>1038</v>
      </c>
    </row>
    <row r="185" ht="52">
      <c r="A185" s="1" t="s">
        <v>229</v>
      </c>
      <c r="E185" s="32" t="s">
        <v>1039</v>
      </c>
    </row>
    <row r="186" ht="125">
      <c r="A186" s="1" t="s">
        <v>231</v>
      </c>
      <c r="E186" s="27" t="s">
        <v>1040</v>
      </c>
    </row>
    <row r="187">
      <c r="A187" s="1" t="s">
        <v>221</v>
      </c>
      <c r="B187" s="1">
        <v>45</v>
      </c>
      <c r="C187" s="26" t="s">
        <v>1041</v>
      </c>
      <c r="D187" t="s">
        <v>252</v>
      </c>
      <c r="E187" s="27" t="s">
        <v>1042</v>
      </c>
      <c r="F187" s="28" t="s">
        <v>260</v>
      </c>
      <c r="G187" s="29">
        <v>620</v>
      </c>
      <c r="H187" s="28">
        <v>0</v>
      </c>
      <c r="I187" s="30">
        <f>ROUND(G187*H187,P4)</f>
        <v>0</v>
      </c>
      <c r="L187" s="30">
        <v>0</v>
      </c>
      <c r="M187" s="24">
        <f>ROUND(G187*L187,P4)</f>
        <v>0</v>
      </c>
      <c r="N187" s="25" t="s">
        <v>255</v>
      </c>
      <c r="O187" s="31">
        <f>M187*AA187</f>
        <v>0</v>
      </c>
      <c r="P187" s="1">
        <v>3</v>
      </c>
      <c r="AA187" s="1">
        <f>IF(P187=1,$O$3,IF(P187=2,$O$4,$O$5))</f>
        <v>0</v>
      </c>
    </row>
    <row r="188">
      <c r="A188" s="1" t="s">
        <v>227</v>
      </c>
      <c r="E188" s="27" t="s">
        <v>1042</v>
      </c>
    </row>
    <row r="189" ht="52">
      <c r="A189" s="1" t="s">
        <v>229</v>
      </c>
      <c r="E189" s="32" t="s">
        <v>1043</v>
      </c>
    </row>
    <row r="190" ht="150">
      <c r="A190" s="1" t="s">
        <v>231</v>
      </c>
      <c r="E190" s="27" t="s">
        <v>1044</v>
      </c>
    </row>
    <row r="191">
      <c r="A191" s="1" t="s">
        <v>221</v>
      </c>
      <c r="B191" s="1">
        <v>46</v>
      </c>
      <c r="C191" s="26" t="s">
        <v>1045</v>
      </c>
      <c r="D191" t="s">
        <v>252</v>
      </c>
      <c r="E191" s="27" t="s">
        <v>1046</v>
      </c>
      <c r="F191" s="28" t="s">
        <v>271</v>
      </c>
      <c r="G191" s="29">
        <v>9</v>
      </c>
      <c r="H191" s="28">
        <v>0</v>
      </c>
      <c r="I191" s="30">
        <f>ROUND(G191*H191,P4)</f>
        <v>0</v>
      </c>
      <c r="L191" s="30">
        <v>0</v>
      </c>
      <c r="M191" s="24">
        <f>ROUND(G191*L191,P4)</f>
        <v>0</v>
      </c>
      <c r="N191" s="25" t="s">
        <v>255</v>
      </c>
      <c r="O191" s="31">
        <f>M191*AA191</f>
        <v>0</v>
      </c>
      <c r="P191" s="1">
        <v>3</v>
      </c>
      <c r="AA191" s="1">
        <f>IF(P191=1,$O$3,IF(P191=2,$O$4,$O$5))</f>
        <v>0</v>
      </c>
    </row>
    <row r="192">
      <c r="A192" s="1" t="s">
        <v>227</v>
      </c>
      <c r="E192" s="27" t="s">
        <v>1046</v>
      </c>
    </row>
    <row r="193" ht="52">
      <c r="A193" s="1" t="s">
        <v>229</v>
      </c>
      <c r="E193" s="32" t="s">
        <v>1047</v>
      </c>
    </row>
    <row r="194" ht="150">
      <c r="A194" s="1" t="s">
        <v>231</v>
      </c>
      <c r="E194" s="27" t="s">
        <v>1010</v>
      </c>
    </row>
    <row r="195">
      <c r="A195" s="1" t="s">
        <v>221</v>
      </c>
      <c r="B195" s="1">
        <v>47</v>
      </c>
      <c r="C195" s="26" t="s">
        <v>1048</v>
      </c>
      <c r="D195" t="s">
        <v>252</v>
      </c>
      <c r="E195" s="27" t="s">
        <v>1049</v>
      </c>
      <c r="F195" s="28" t="s">
        <v>271</v>
      </c>
      <c r="G195" s="29">
        <v>9</v>
      </c>
      <c r="H195" s="28">
        <v>0</v>
      </c>
      <c r="I195" s="30">
        <f>ROUND(G195*H195,P4)</f>
        <v>0</v>
      </c>
      <c r="L195" s="30">
        <v>0</v>
      </c>
      <c r="M195" s="24">
        <f>ROUND(G195*L195,P4)</f>
        <v>0</v>
      </c>
      <c r="N195" s="25" t="s">
        <v>255</v>
      </c>
      <c r="O195" s="31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227</v>
      </c>
      <c r="E196" s="27" t="s">
        <v>1049</v>
      </c>
    </row>
    <row r="197" ht="52">
      <c r="A197" s="1" t="s">
        <v>229</v>
      </c>
      <c r="E197" s="32" t="s">
        <v>1047</v>
      </c>
    </row>
    <row r="198" ht="125">
      <c r="A198" s="1" t="s">
        <v>231</v>
      </c>
      <c r="E198" s="27" t="s">
        <v>965</v>
      </c>
    </row>
    <row r="199">
      <c r="A199" s="1" t="s">
        <v>221</v>
      </c>
      <c r="B199" s="1">
        <v>48</v>
      </c>
      <c r="C199" s="26" t="s">
        <v>1050</v>
      </c>
      <c r="D199" t="s">
        <v>252</v>
      </c>
      <c r="E199" s="27" t="s">
        <v>1051</v>
      </c>
      <c r="F199" s="28" t="s">
        <v>1052</v>
      </c>
      <c r="G199" s="29">
        <v>336</v>
      </c>
      <c r="H199" s="28">
        <v>0</v>
      </c>
      <c r="I199" s="30">
        <f>ROUND(G199*H199,P4)</f>
        <v>0</v>
      </c>
      <c r="L199" s="30">
        <v>0</v>
      </c>
      <c r="M199" s="24">
        <f>ROUND(G199*L199,P4)</f>
        <v>0</v>
      </c>
      <c r="N199" s="25" t="s">
        <v>226</v>
      </c>
      <c r="O199" s="31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227</v>
      </c>
      <c r="E200" s="27" t="s">
        <v>1051</v>
      </c>
    </row>
    <row r="201" ht="52">
      <c r="A201" s="1" t="s">
        <v>229</v>
      </c>
      <c r="E201" s="32" t="s">
        <v>1053</v>
      </c>
    </row>
    <row r="202" ht="112.5">
      <c r="A202" s="1" t="s">
        <v>231</v>
      </c>
      <c r="E202" s="27" t="s">
        <v>1054</v>
      </c>
    </row>
    <row r="203">
      <c r="A203" s="1" t="s">
        <v>221</v>
      </c>
      <c r="B203" s="1">
        <v>49</v>
      </c>
      <c r="C203" s="26" t="s">
        <v>1055</v>
      </c>
      <c r="D203" t="s">
        <v>252</v>
      </c>
      <c r="E203" s="27" t="s">
        <v>1056</v>
      </c>
      <c r="F203" s="28" t="s">
        <v>271</v>
      </c>
      <c r="G203" s="29">
        <v>540</v>
      </c>
      <c r="H203" s="28">
        <v>0</v>
      </c>
      <c r="I203" s="30">
        <f>ROUND(G203*H203,P4)</f>
        <v>0</v>
      </c>
      <c r="L203" s="30">
        <v>0</v>
      </c>
      <c r="M203" s="24">
        <f>ROUND(G203*L203,P4)</f>
        <v>0</v>
      </c>
      <c r="N203" s="25" t="s">
        <v>226</v>
      </c>
      <c r="O203" s="31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227</v>
      </c>
      <c r="E204" s="27" t="s">
        <v>1056</v>
      </c>
    </row>
    <row r="205" ht="52">
      <c r="A205" s="1" t="s">
        <v>229</v>
      </c>
      <c r="E205" s="32" t="s">
        <v>1057</v>
      </c>
    </row>
    <row r="206" ht="25">
      <c r="A206" s="1" t="s">
        <v>231</v>
      </c>
      <c r="E206" s="27" t="s">
        <v>1058</v>
      </c>
    </row>
    <row r="207">
      <c r="A207" s="1" t="s">
        <v>221</v>
      </c>
      <c r="B207" s="1">
        <v>50</v>
      </c>
      <c r="C207" s="26" t="s">
        <v>1059</v>
      </c>
      <c r="D207" t="s">
        <v>252</v>
      </c>
      <c r="E207" s="27" t="s">
        <v>1060</v>
      </c>
      <c r="F207" s="28" t="s">
        <v>271</v>
      </c>
      <c r="G207" s="29">
        <v>540</v>
      </c>
      <c r="H207" s="28">
        <v>0</v>
      </c>
      <c r="I207" s="30">
        <f>ROUND(G207*H207,P4)</f>
        <v>0</v>
      </c>
      <c r="L207" s="30">
        <v>0</v>
      </c>
      <c r="M207" s="24">
        <f>ROUND(G207*L207,P4)</f>
        <v>0</v>
      </c>
      <c r="N207" s="25" t="s">
        <v>255</v>
      </c>
      <c r="O207" s="31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227</v>
      </c>
      <c r="E208" s="27" t="s">
        <v>1060</v>
      </c>
    </row>
    <row r="209" ht="52">
      <c r="A209" s="1" t="s">
        <v>229</v>
      </c>
      <c r="E209" s="32" t="s">
        <v>1057</v>
      </c>
    </row>
    <row r="210" ht="150">
      <c r="A210" s="1" t="s">
        <v>231</v>
      </c>
      <c r="E210" s="27" t="s">
        <v>962</v>
      </c>
    </row>
    <row r="211">
      <c r="A211" s="1" t="s">
        <v>221</v>
      </c>
      <c r="B211" s="1">
        <v>51</v>
      </c>
      <c r="C211" s="26" t="s">
        <v>1061</v>
      </c>
      <c r="D211" t="s">
        <v>252</v>
      </c>
      <c r="E211" s="27" t="s">
        <v>1062</v>
      </c>
      <c r="F211" s="28" t="s">
        <v>271</v>
      </c>
      <c r="G211" s="29">
        <v>540</v>
      </c>
      <c r="H211" s="28">
        <v>0</v>
      </c>
      <c r="I211" s="30">
        <f>ROUND(G211*H211,P4)</f>
        <v>0</v>
      </c>
      <c r="L211" s="30">
        <v>0</v>
      </c>
      <c r="M211" s="24">
        <f>ROUND(G211*L211,P4)</f>
        <v>0</v>
      </c>
      <c r="N211" s="25" t="s">
        <v>255</v>
      </c>
      <c r="O211" s="31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227</v>
      </c>
      <c r="E212" s="27" t="s">
        <v>1062</v>
      </c>
    </row>
    <row r="213" ht="52">
      <c r="A213" s="1" t="s">
        <v>229</v>
      </c>
      <c r="E213" s="32" t="s">
        <v>1057</v>
      </c>
    </row>
    <row r="214" ht="125">
      <c r="A214" s="1" t="s">
        <v>231</v>
      </c>
      <c r="E214" s="27" t="s">
        <v>965</v>
      </c>
    </row>
    <row r="215">
      <c r="A215" s="1" t="s">
        <v>221</v>
      </c>
      <c r="B215" s="1">
        <v>52</v>
      </c>
      <c r="C215" s="26" t="s">
        <v>1063</v>
      </c>
      <c r="D215" t="s">
        <v>252</v>
      </c>
      <c r="E215" s="27" t="s">
        <v>1064</v>
      </c>
      <c r="F215" s="28" t="s">
        <v>271</v>
      </c>
      <c r="G215" s="29">
        <v>3</v>
      </c>
      <c r="H215" s="28">
        <v>0</v>
      </c>
      <c r="I215" s="30">
        <f>ROUND(G215*H215,P4)</f>
        <v>0</v>
      </c>
      <c r="L215" s="30">
        <v>0</v>
      </c>
      <c r="M215" s="24">
        <f>ROUND(G215*L215,P4)</f>
        <v>0</v>
      </c>
      <c r="N215" s="25" t="s">
        <v>255</v>
      </c>
      <c r="O215" s="31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227</v>
      </c>
      <c r="E216" s="27" t="s">
        <v>1064</v>
      </c>
    </row>
    <row r="217" ht="52">
      <c r="A217" s="1" t="s">
        <v>229</v>
      </c>
      <c r="E217" s="32" t="s">
        <v>1065</v>
      </c>
    </row>
    <row r="218" ht="150">
      <c r="A218" s="1" t="s">
        <v>231</v>
      </c>
      <c r="E218" s="27" t="s">
        <v>962</v>
      </c>
    </row>
    <row r="219">
      <c r="A219" s="1" t="s">
        <v>221</v>
      </c>
      <c r="B219" s="1">
        <v>53</v>
      </c>
      <c r="C219" s="26" t="s">
        <v>1066</v>
      </c>
      <c r="D219" t="s">
        <v>252</v>
      </c>
      <c r="E219" s="27" t="s">
        <v>1067</v>
      </c>
      <c r="F219" s="28" t="s">
        <v>271</v>
      </c>
      <c r="G219" s="29">
        <v>3</v>
      </c>
      <c r="H219" s="28">
        <v>0</v>
      </c>
      <c r="I219" s="30">
        <f>ROUND(G219*H219,P4)</f>
        <v>0</v>
      </c>
      <c r="L219" s="30">
        <v>0</v>
      </c>
      <c r="M219" s="24">
        <f>ROUND(G219*L219,P4)</f>
        <v>0</v>
      </c>
      <c r="N219" s="25" t="s">
        <v>255</v>
      </c>
      <c r="O219" s="31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227</v>
      </c>
      <c r="E220" s="27" t="s">
        <v>1067</v>
      </c>
    </row>
    <row r="221" ht="52">
      <c r="A221" s="1" t="s">
        <v>229</v>
      </c>
      <c r="E221" s="32" t="s">
        <v>1065</v>
      </c>
    </row>
    <row r="222" ht="125">
      <c r="A222" s="1" t="s">
        <v>231</v>
      </c>
      <c r="E222" s="27" t="s">
        <v>965</v>
      </c>
    </row>
    <row r="223">
      <c r="A223" s="1" t="s">
        <v>221</v>
      </c>
      <c r="B223" s="1">
        <v>54</v>
      </c>
      <c r="C223" s="26" t="s">
        <v>1068</v>
      </c>
      <c r="D223" t="s">
        <v>252</v>
      </c>
      <c r="E223" s="27" t="s">
        <v>1069</v>
      </c>
      <c r="F223" s="28" t="s">
        <v>271</v>
      </c>
      <c r="G223" s="29">
        <v>5</v>
      </c>
      <c r="H223" s="28">
        <v>0</v>
      </c>
      <c r="I223" s="30">
        <f>ROUND(G223*H223,P4)</f>
        <v>0</v>
      </c>
      <c r="L223" s="30">
        <v>0</v>
      </c>
      <c r="M223" s="24">
        <f>ROUND(G223*L223,P4)</f>
        <v>0</v>
      </c>
      <c r="N223" s="25" t="s">
        <v>255</v>
      </c>
      <c r="O223" s="31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227</v>
      </c>
      <c r="E224" s="27" t="s">
        <v>1069</v>
      </c>
    </row>
    <row r="225" ht="52">
      <c r="A225" s="1" t="s">
        <v>229</v>
      </c>
      <c r="E225" s="32" t="s">
        <v>1070</v>
      </c>
    </row>
    <row r="226" ht="150">
      <c r="A226" s="1" t="s">
        <v>231</v>
      </c>
      <c r="E226" s="27" t="s">
        <v>962</v>
      </c>
    </row>
    <row r="227">
      <c r="A227" s="1" t="s">
        <v>221</v>
      </c>
      <c r="B227" s="1">
        <v>55</v>
      </c>
      <c r="C227" s="26" t="s">
        <v>1071</v>
      </c>
      <c r="D227" t="s">
        <v>252</v>
      </c>
      <c r="E227" s="27" t="s">
        <v>1072</v>
      </c>
      <c r="F227" s="28" t="s">
        <v>271</v>
      </c>
      <c r="G227" s="29">
        <v>2</v>
      </c>
      <c r="H227" s="28">
        <v>0</v>
      </c>
      <c r="I227" s="30">
        <f>ROUND(G227*H227,P4)</f>
        <v>0</v>
      </c>
      <c r="L227" s="30">
        <v>0</v>
      </c>
      <c r="M227" s="24">
        <f>ROUND(G227*L227,P4)</f>
        <v>0</v>
      </c>
      <c r="N227" s="25" t="s">
        <v>255</v>
      </c>
      <c r="O227" s="31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227</v>
      </c>
      <c r="E228" s="27" t="s">
        <v>1072</v>
      </c>
    </row>
    <row r="229" ht="52">
      <c r="A229" s="1" t="s">
        <v>229</v>
      </c>
      <c r="E229" s="32" t="s">
        <v>1073</v>
      </c>
    </row>
    <row r="230" ht="150">
      <c r="A230" s="1" t="s">
        <v>231</v>
      </c>
      <c r="E230" s="27" t="s">
        <v>962</v>
      </c>
    </row>
    <row r="231">
      <c r="A231" s="1" t="s">
        <v>221</v>
      </c>
      <c r="B231" s="1">
        <v>56</v>
      </c>
      <c r="C231" s="26" t="s">
        <v>1074</v>
      </c>
      <c r="D231" t="s">
        <v>252</v>
      </c>
      <c r="E231" s="27" t="s">
        <v>1075</v>
      </c>
      <c r="F231" s="28" t="s">
        <v>271</v>
      </c>
      <c r="G231" s="29">
        <v>1</v>
      </c>
      <c r="H231" s="28">
        <v>0</v>
      </c>
      <c r="I231" s="30">
        <f>ROUND(G231*H231,P4)</f>
        <v>0</v>
      </c>
      <c r="L231" s="30">
        <v>0</v>
      </c>
      <c r="M231" s="24">
        <f>ROUND(G231*L231,P4)</f>
        <v>0</v>
      </c>
      <c r="N231" s="25" t="s">
        <v>255</v>
      </c>
      <c r="O231" s="31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227</v>
      </c>
      <c r="E232" s="27" t="s">
        <v>1075</v>
      </c>
    </row>
    <row r="233" ht="52">
      <c r="A233" s="1" t="s">
        <v>229</v>
      </c>
      <c r="E233" s="32" t="s">
        <v>1076</v>
      </c>
    </row>
    <row r="234" ht="150">
      <c r="A234" s="1" t="s">
        <v>231</v>
      </c>
      <c r="E234" s="27" t="s">
        <v>962</v>
      </c>
    </row>
    <row r="235">
      <c r="A235" s="1" t="s">
        <v>221</v>
      </c>
      <c r="B235" s="1">
        <v>57</v>
      </c>
      <c r="C235" s="26" t="s">
        <v>1077</v>
      </c>
      <c r="D235" t="s">
        <v>252</v>
      </c>
      <c r="E235" s="27" t="s">
        <v>1078</v>
      </c>
      <c r="F235" s="28" t="s">
        <v>271</v>
      </c>
      <c r="G235" s="29">
        <v>8</v>
      </c>
      <c r="H235" s="28">
        <v>0</v>
      </c>
      <c r="I235" s="30">
        <f>ROUND(G235*H235,P4)</f>
        <v>0</v>
      </c>
      <c r="L235" s="30">
        <v>0</v>
      </c>
      <c r="M235" s="24">
        <f>ROUND(G235*L235,P4)</f>
        <v>0</v>
      </c>
      <c r="N235" s="25" t="s">
        <v>255</v>
      </c>
      <c r="O235" s="31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227</v>
      </c>
      <c r="E236" s="27" t="s">
        <v>1078</v>
      </c>
    </row>
    <row r="237" ht="52">
      <c r="A237" s="1" t="s">
        <v>229</v>
      </c>
      <c r="E237" s="32" t="s">
        <v>1079</v>
      </c>
    </row>
    <row r="238" ht="125">
      <c r="A238" s="1" t="s">
        <v>231</v>
      </c>
      <c r="E238" s="27" t="s">
        <v>965</v>
      </c>
    </row>
    <row r="239">
      <c r="A239" s="1" t="s">
        <v>221</v>
      </c>
      <c r="B239" s="1">
        <v>58</v>
      </c>
      <c r="C239" s="26" t="s">
        <v>1080</v>
      </c>
      <c r="D239" t="s">
        <v>252</v>
      </c>
      <c r="E239" s="27" t="s">
        <v>1081</v>
      </c>
      <c r="F239" s="28" t="s">
        <v>271</v>
      </c>
      <c r="G239" s="29">
        <v>2</v>
      </c>
      <c r="H239" s="28">
        <v>0</v>
      </c>
      <c r="I239" s="30">
        <f>ROUND(G239*H239,P4)</f>
        <v>0</v>
      </c>
      <c r="L239" s="30">
        <v>0</v>
      </c>
      <c r="M239" s="24">
        <f>ROUND(G239*L239,P4)</f>
        <v>0</v>
      </c>
      <c r="N239" s="25" t="s">
        <v>255</v>
      </c>
      <c r="O239" s="31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227</v>
      </c>
      <c r="E240" s="27" t="s">
        <v>1081</v>
      </c>
    </row>
    <row r="241" ht="52">
      <c r="A241" s="1" t="s">
        <v>229</v>
      </c>
      <c r="E241" s="32" t="s">
        <v>1073</v>
      </c>
    </row>
    <row r="242" ht="150">
      <c r="A242" s="1" t="s">
        <v>231</v>
      </c>
      <c r="E242" s="27" t="s">
        <v>962</v>
      </c>
    </row>
    <row r="243">
      <c r="A243" s="1" t="s">
        <v>221</v>
      </c>
      <c r="B243" s="1">
        <v>59</v>
      </c>
      <c r="C243" s="26" t="s">
        <v>1082</v>
      </c>
      <c r="D243" t="s">
        <v>252</v>
      </c>
      <c r="E243" s="27" t="s">
        <v>1083</v>
      </c>
      <c r="F243" s="28" t="s">
        <v>271</v>
      </c>
      <c r="G243" s="29">
        <v>2</v>
      </c>
      <c r="H243" s="28">
        <v>0</v>
      </c>
      <c r="I243" s="30">
        <f>ROUND(G243*H243,P4)</f>
        <v>0</v>
      </c>
      <c r="L243" s="30">
        <v>0</v>
      </c>
      <c r="M243" s="24">
        <f>ROUND(G243*L243,P4)</f>
        <v>0</v>
      </c>
      <c r="N243" s="25" t="s">
        <v>255</v>
      </c>
      <c r="O243" s="31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227</v>
      </c>
      <c r="E244" s="27" t="s">
        <v>1083</v>
      </c>
    </row>
    <row r="245" ht="52">
      <c r="A245" s="1" t="s">
        <v>229</v>
      </c>
      <c r="E245" s="32" t="s">
        <v>1073</v>
      </c>
    </row>
    <row r="246" ht="125">
      <c r="A246" s="1" t="s">
        <v>231</v>
      </c>
      <c r="E246" s="27" t="s">
        <v>965</v>
      </c>
    </row>
    <row r="247">
      <c r="A247" s="1" t="s">
        <v>221</v>
      </c>
      <c r="B247" s="1">
        <v>60</v>
      </c>
      <c r="C247" s="26" t="s">
        <v>1084</v>
      </c>
      <c r="D247" t="s">
        <v>252</v>
      </c>
      <c r="E247" s="27" t="s">
        <v>1085</v>
      </c>
      <c r="F247" s="28" t="s">
        <v>271</v>
      </c>
      <c r="G247" s="29">
        <v>25</v>
      </c>
      <c r="H247" s="28">
        <v>0</v>
      </c>
      <c r="I247" s="30">
        <f>ROUND(G247*H247,P4)</f>
        <v>0</v>
      </c>
      <c r="L247" s="30">
        <v>0</v>
      </c>
      <c r="M247" s="24">
        <f>ROUND(G247*L247,P4)</f>
        <v>0</v>
      </c>
      <c r="N247" s="25" t="s">
        <v>255</v>
      </c>
      <c r="O247" s="31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227</v>
      </c>
      <c r="E248" s="27" t="s">
        <v>1085</v>
      </c>
    </row>
    <row r="249" ht="52">
      <c r="A249" s="1" t="s">
        <v>229</v>
      </c>
      <c r="E249" s="32" t="s">
        <v>1086</v>
      </c>
    </row>
    <row r="250" ht="150">
      <c r="A250" s="1" t="s">
        <v>231</v>
      </c>
      <c r="E250" s="27" t="s">
        <v>1010</v>
      </c>
    </row>
    <row r="251">
      <c r="A251" s="1" t="s">
        <v>221</v>
      </c>
      <c r="B251" s="1">
        <v>61</v>
      </c>
      <c r="C251" s="26" t="s">
        <v>1087</v>
      </c>
      <c r="D251" t="s">
        <v>252</v>
      </c>
      <c r="E251" s="27" t="s">
        <v>1088</v>
      </c>
      <c r="F251" s="28" t="s">
        <v>271</v>
      </c>
      <c r="G251" s="29">
        <v>25</v>
      </c>
      <c r="H251" s="28">
        <v>0</v>
      </c>
      <c r="I251" s="30">
        <f>ROUND(G251*H251,P4)</f>
        <v>0</v>
      </c>
      <c r="L251" s="30">
        <v>0</v>
      </c>
      <c r="M251" s="24">
        <f>ROUND(G251*L251,P4)</f>
        <v>0</v>
      </c>
      <c r="N251" s="25" t="s">
        <v>255</v>
      </c>
      <c r="O251" s="31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227</v>
      </c>
      <c r="E252" s="27" t="s">
        <v>1088</v>
      </c>
    </row>
    <row r="253" ht="52">
      <c r="A253" s="1" t="s">
        <v>229</v>
      </c>
      <c r="E253" s="32" t="s">
        <v>1086</v>
      </c>
    </row>
    <row r="254" ht="125">
      <c r="A254" s="1" t="s">
        <v>231</v>
      </c>
      <c r="E254" s="27" t="s">
        <v>965</v>
      </c>
    </row>
    <row r="255">
      <c r="A255" s="1" t="s">
        <v>221</v>
      </c>
      <c r="B255" s="1">
        <v>62</v>
      </c>
      <c r="C255" s="26" t="s">
        <v>761</v>
      </c>
      <c r="D255" t="s">
        <v>252</v>
      </c>
      <c r="E255" s="27" t="s">
        <v>762</v>
      </c>
      <c r="F255" s="28" t="s">
        <v>260</v>
      </c>
      <c r="G255" s="29">
        <v>9781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762</v>
      </c>
    </row>
    <row r="257" ht="52">
      <c r="A257" s="1" t="s">
        <v>229</v>
      </c>
      <c r="E257" s="32" t="s">
        <v>1089</v>
      </c>
    </row>
    <row r="258" ht="162.5">
      <c r="A258" s="1" t="s">
        <v>231</v>
      </c>
      <c r="E258" s="27" t="s">
        <v>763</v>
      </c>
    </row>
    <row r="259">
      <c r="A259" s="1" t="s">
        <v>221</v>
      </c>
      <c r="B259" s="1">
        <v>63</v>
      </c>
      <c r="C259" s="26" t="s">
        <v>764</v>
      </c>
      <c r="D259" t="s">
        <v>252</v>
      </c>
      <c r="E259" s="27" t="s">
        <v>765</v>
      </c>
      <c r="F259" s="28" t="s">
        <v>260</v>
      </c>
      <c r="G259" s="29">
        <v>6816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255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765</v>
      </c>
    </row>
    <row r="261" ht="52">
      <c r="A261" s="1" t="s">
        <v>229</v>
      </c>
      <c r="E261" s="32" t="s">
        <v>1090</v>
      </c>
    </row>
    <row r="262" ht="125">
      <c r="A262" s="1" t="s">
        <v>231</v>
      </c>
      <c r="E262" s="27" t="s">
        <v>766</v>
      </c>
    </row>
    <row r="263">
      <c r="A263" s="1" t="s">
        <v>221</v>
      </c>
      <c r="B263" s="1">
        <v>64</v>
      </c>
      <c r="C263" s="26" t="s">
        <v>1091</v>
      </c>
      <c r="D263" t="s">
        <v>252</v>
      </c>
      <c r="E263" s="27" t="s">
        <v>1092</v>
      </c>
      <c r="F263" s="28" t="s">
        <v>260</v>
      </c>
      <c r="G263" s="29">
        <v>2965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226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227</v>
      </c>
      <c r="E264" s="27" t="s">
        <v>1092</v>
      </c>
    </row>
    <row r="265" ht="52">
      <c r="A265" s="1" t="s">
        <v>229</v>
      </c>
      <c r="E265" s="32" t="s">
        <v>1093</v>
      </c>
    </row>
    <row r="266">
      <c r="A266" s="1" t="s">
        <v>231</v>
      </c>
      <c r="E266" s="27" t="s">
        <v>1094</v>
      </c>
    </row>
    <row r="267">
      <c r="A267" s="1" t="s">
        <v>221</v>
      </c>
      <c r="B267" s="1">
        <v>65</v>
      </c>
      <c r="C267" s="26" t="s">
        <v>1095</v>
      </c>
      <c r="D267" t="s">
        <v>252</v>
      </c>
      <c r="E267" s="27" t="s">
        <v>1096</v>
      </c>
      <c r="F267" s="28" t="s">
        <v>271</v>
      </c>
      <c r="G267" s="29">
        <v>28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227</v>
      </c>
      <c r="E268" s="27" t="s">
        <v>1096</v>
      </c>
    </row>
    <row r="269" ht="52">
      <c r="A269" s="1" t="s">
        <v>229</v>
      </c>
      <c r="E269" s="32" t="s">
        <v>1097</v>
      </c>
    </row>
    <row r="270" ht="150">
      <c r="A270" s="1" t="s">
        <v>231</v>
      </c>
      <c r="E270" s="27" t="s">
        <v>1010</v>
      </c>
    </row>
    <row r="271">
      <c r="A271" s="1" t="s">
        <v>221</v>
      </c>
      <c r="B271" s="1">
        <v>66</v>
      </c>
      <c r="C271" s="26" t="s">
        <v>1098</v>
      </c>
      <c r="D271" t="s">
        <v>252</v>
      </c>
      <c r="E271" s="27" t="s">
        <v>1099</v>
      </c>
      <c r="F271" s="28" t="s">
        <v>271</v>
      </c>
      <c r="G271" s="29">
        <v>28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1099</v>
      </c>
    </row>
    <row r="273" ht="52">
      <c r="A273" s="1" t="s">
        <v>229</v>
      </c>
      <c r="E273" s="32" t="s">
        <v>1097</v>
      </c>
    </row>
    <row r="274" ht="125">
      <c r="A274" s="1" t="s">
        <v>231</v>
      </c>
      <c r="E274" s="27" t="s">
        <v>965</v>
      </c>
    </row>
    <row r="275">
      <c r="A275" s="1" t="s">
        <v>221</v>
      </c>
      <c r="B275" s="1">
        <v>67</v>
      </c>
      <c r="C275" s="26" t="s">
        <v>1100</v>
      </c>
      <c r="D275" t="s">
        <v>252</v>
      </c>
      <c r="E275" s="27" t="s">
        <v>1101</v>
      </c>
      <c r="F275" s="28" t="s">
        <v>271</v>
      </c>
      <c r="G275" s="29">
        <v>1</v>
      </c>
      <c r="H275" s="28">
        <v>0</v>
      </c>
      <c r="I275" s="30">
        <f>ROUND(G275*H275,P4)</f>
        <v>0</v>
      </c>
      <c r="L275" s="30">
        <v>0</v>
      </c>
      <c r="M275" s="24">
        <f>ROUND(G275*L275,P4)</f>
        <v>0</v>
      </c>
      <c r="N275" s="25" t="s">
        <v>255</v>
      </c>
      <c r="O275" s="31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227</v>
      </c>
      <c r="E276" s="27" t="s">
        <v>1101</v>
      </c>
    </row>
    <row r="277" ht="52">
      <c r="A277" s="1" t="s">
        <v>229</v>
      </c>
      <c r="E277" s="32" t="s">
        <v>1102</v>
      </c>
    </row>
    <row r="278" ht="150">
      <c r="A278" s="1" t="s">
        <v>231</v>
      </c>
      <c r="E278" s="27" t="s">
        <v>1010</v>
      </c>
    </row>
    <row r="279">
      <c r="A279" s="1" t="s">
        <v>221</v>
      </c>
      <c r="B279" s="1">
        <v>68</v>
      </c>
      <c r="C279" s="26" t="s">
        <v>1103</v>
      </c>
      <c r="D279" t="s">
        <v>252</v>
      </c>
      <c r="E279" s="27" t="s">
        <v>1104</v>
      </c>
      <c r="F279" s="28" t="s">
        <v>271</v>
      </c>
      <c r="G279" s="29">
        <v>1</v>
      </c>
      <c r="H279" s="28">
        <v>0</v>
      </c>
      <c r="I279" s="30">
        <f>ROUND(G279*H279,P4)</f>
        <v>0</v>
      </c>
      <c r="L279" s="30">
        <v>0</v>
      </c>
      <c r="M279" s="24">
        <f>ROUND(G279*L279,P4)</f>
        <v>0</v>
      </c>
      <c r="N279" s="25" t="s">
        <v>255</v>
      </c>
      <c r="O279" s="31">
        <f>M279*AA279</f>
        <v>0</v>
      </c>
      <c r="P279" s="1">
        <v>3</v>
      </c>
      <c r="AA279" s="1">
        <f>IF(P279=1,$O$3,IF(P279=2,$O$4,$O$5))</f>
        <v>0</v>
      </c>
    </row>
    <row r="280">
      <c r="A280" s="1" t="s">
        <v>227</v>
      </c>
      <c r="E280" s="27" t="s">
        <v>1104</v>
      </c>
    </row>
    <row r="281" ht="52">
      <c r="A281" s="1" t="s">
        <v>229</v>
      </c>
      <c r="E281" s="32" t="s">
        <v>1102</v>
      </c>
    </row>
    <row r="282" ht="125">
      <c r="A282" s="1" t="s">
        <v>231</v>
      </c>
      <c r="E282" s="27" t="s">
        <v>965</v>
      </c>
    </row>
    <row r="283">
      <c r="A283" s="1" t="s">
        <v>221</v>
      </c>
      <c r="B283" s="1">
        <v>69</v>
      </c>
      <c r="C283" s="26" t="s">
        <v>1105</v>
      </c>
      <c r="D283" t="s">
        <v>252</v>
      </c>
      <c r="E283" s="27" t="s">
        <v>1106</v>
      </c>
      <c r="F283" s="28" t="s">
        <v>271</v>
      </c>
      <c r="G283" s="29">
        <v>81</v>
      </c>
      <c r="H283" s="28">
        <v>0</v>
      </c>
      <c r="I283" s="30">
        <f>ROUND(G283*H283,P4)</f>
        <v>0</v>
      </c>
      <c r="L283" s="30">
        <v>0</v>
      </c>
      <c r="M283" s="24">
        <f>ROUND(G283*L283,P4)</f>
        <v>0</v>
      </c>
      <c r="N283" s="25" t="s">
        <v>255</v>
      </c>
      <c r="O283" s="31">
        <f>M283*AA283</f>
        <v>0</v>
      </c>
      <c r="P283" s="1">
        <v>3</v>
      </c>
      <c r="AA283" s="1">
        <f>IF(P283=1,$O$3,IF(P283=2,$O$4,$O$5))</f>
        <v>0</v>
      </c>
    </row>
    <row r="284">
      <c r="A284" s="1" t="s">
        <v>227</v>
      </c>
      <c r="E284" s="27" t="s">
        <v>1106</v>
      </c>
    </row>
    <row r="285" ht="52">
      <c r="A285" s="1" t="s">
        <v>229</v>
      </c>
      <c r="E285" s="32" t="s">
        <v>1107</v>
      </c>
    </row>
    <row r="286" ht="150">
      <c r="A286" s="1" t="s">
        <v>231</v>
      </c>
      <c r="E286" s="27" t="s">
        <v>1010</v>
      </c>
    </row>
    <row r="287">
      <c r="A287" s="1" t="s">
        <v>221</v>
      </c>
      <c r="B287" s="1">
        <v>70</v>
      </c>
      <c r="C287" s="26" t="s">
        <v>1108</v>
      </c>
      <c r="D287" t="s">
        <v>252</v>
      </c>
      <c r="E287" s="27" t="s">
        <v>1109</v>
      </c>
      <c r="F287" s="28" t="s">
        <v>271</v>
      </c>
      <c r="G287" s="29">
        <v>81</v>
      </c>
      <c r="H287" s="28">
        <v>0</v>
      </c>
      <c r="I287" s="30">
        <f>ROUND(G287*H287,P4)</f>
        <v>0</v>
      </c>
      <c r="L287" s="30">
        <v>0</v>
      </c>
      <c r="M287" s="24">
        <f>ROUND(G287*L287,P4)</f>
        <v>0</v>
      </c>
      <c r="N287" s="25" t="s">
        <v>255</v>
      </c>
      <c r="O287" s="31">
        <f>M287*AA287</f>
        <v>0</v>
      </c>
      <c r="P287" s="1">
        <v>3</v>
      </c>
      <c r="AA287" s="1">
        <f>IF(P287=1,$O$3,IF(P287=2,$O$4,$O$5))</f>
        <v>0</v>
      </c>
    </row>
    <row r="288">
      <c r="A288" s="1" t="s">
        <v>227</v>
      </c>
      <c r="E288" s="27" t="s">
        <v>1109</v>
      </c>
    </row>
    <row r="289" ht="52">
      <c r="A289" s="1" t="s">
        <v>229</v>
      </c>
      <c r="E289" s="32" t="s">
        <v>1107</v>
      </c>
    </row>
    <row r="290" ht="125">
      <c r="A290" s="1" t="s">
        <v>231</v>
      </c>
      <c r="E290" s="27" t="s">
        <v>965</v>
      </c>
    </row>
    <row r="291">
      <c r="A291" s="1" t="s">
        <v>221</v>
      </c>
      <c r="B291" s="1">
        <v>71</v>
      </c>
      <c r="C291" s="26" t="s">
        <v>1110</v>
      </c>
      <c r="D291" t="s">
        <v>252</v>
      </c>
      <c r="E291" s="27" t="s">
        <v>1111</v>
      </c>
      <c r="F291" s="28" t="s">
        <v>260</v>
      </c>
      <c r="G291" s="29">
        <v>13133</v>
      </c>
      <c r="H291" s="28">
        <v>0</v>
      </c>
      <c r="I291" s="30">
        <f>ROUND(G291*H291,P4)</f>
        <v>0</v>
      </c>
      <c r="L291" s="30">
        <v>0</v>
      </c>
      <c r="M291" s="24">
        <f>ROUND(G291*L291,P4)</f>
        <v>0</v>
      </c>
      <c r="N291" s="25" t="s">
        <v>255</v>
      </c>
      <c r="O291" s="31">
        <f>M291*AA291</f>
        <v>0</v>
      </c>
      <c r="P291" s="1">
        <v>3</v>
      </c>
      <c r="AA291" s="1">
        <f>IF(P291=1,$O$3,IF(P291=2,$O$4,$O$5))</f>
        <v>0</v>
      </c>
    </row>
    <row r="292">
      <c r="A292" s="1" t="s">
        <v>227</v>
      </c>
      <c r="E292" s="27" t="s">
        <v>1111</v>
      </c>
    </row>
    <row r="293" ht="52">
      <c r="A293" s="1" t="s">
        <v>229</v>
      </c>
      <c r="E293" s="32" t="s">
        <v>1112</v>
      </c>
    </row>
    <row r="294" ht="137.5">
      <c r="A294" s="1" t="s">
        <v>231</v>
      </c>
      <c r="E294" s="27" t="s">
        <v>1113</v>
      </c>
    </row>
    <row r="295">
      <c r="A295" s="1" t="s">
        <v>221</v>
      </c>
      <c r="B295" s="1">
        <v>72</v>
      </c>
      <c r="C295" s="26" t="s">
        <v>1114</v>
      </c>
      <c r="D295" t="s">
        <v>252</v>
      </c>
      <c r="E295" s="27" t="s">
        <v>1115</v>
      </c>
      <c r="F295" s="28" t="s">
        <v>271</v>
      </c>
      <c r="G295" s="29">
        <v>16</v>
      </c>
      <c r="H295" s="28">
        <v>0</v>
      </c>
      <c r="I295" s="30">
        <f>ROUND(G295*H295,P4)</f>
        <v>0</v>
      </c>
      <c r="L295" s="30">
        <v>0</v>
      </c>
      <c r="M295" s="24">
        <f>ROUND(G295*L295,P4)</f>
        <v>0</v>
      </c>
      <c r="N295" s="25" t="s">
        <v>255</v>
      </c>
      <c r="O295" s="31">
        <f>M295*AA295</f>
        <v>0</v>
      </c>
      <c r="P295" s="1">
        <v>3</v>
      </c>
      <c r="AA295" s="1">
        <f>IF(P295=1,$O$3,IF(P295=2,$O$4,$O$5))</f>
        <v>0</v>
      </c>
    </row>
    <row r="296">
      <c r="A296" s="1" t="s">
        <v>227</v>
      </c>
      <c r="E296" s="27" t="s">
        <v>1115</v>
      </c>
    </row>
    <row r="297" ht="52">
      <c r="A297" s="1" t="s">
        <v>229</v>
      </c>
      <c r="E297" s="32" t="s">
        <v>1116</v>
      </c>
    </row>
    <row r="298" ht="75">
      <c r="A298" s="1" t="s">
        <v>231</v>
      </c>
      <c r="E298" s="27" t="s">
        <v>273</v>
      </c>
    </row>
    <row r="299">
      <c r="A299" s="1" t="s">
        <v>221</v>
      </c>
      <c r="B299" s="1">
        <v>79</v>
      </c>
      <c r="C299" s="26" t="s">
        <v>1117</v>
      </c>
      <c r="D299" t="s">
        <v>252</v>
      </c>
      <c r="E299" s="27" t="s">
        <v>1118</v>
      </c>
      <c r="F299" s="28" t="s">
        <v>271</v>
      </c>
      <c r="G299" s="29">
        <v>172</v>
      </c>
      <c r="H299" s="28">
        <v>0</v>
      </c>
      <c r="I299" s="30">
        <f>ROUND(G299*H299,P4)</f>
        <v>0</v>
      </c>
      <c r="L299" s="30">
        <v>0</v>
      </c>
      <c r="M299" s="24">
        <f>ROUND(G299*L299,P4)</f>
        <v>0</v>
      </c>
      <c r="N299" s="25" t="s">
        <v>255</v>
      </c>
      <c r="O299" s="31">
        <f>M299*AA299</f>
        <v>0</v>
      </c>
      <c r="P299" s="1">
        <v>3</v>
      </c>
      <c r="AA299" s="1">
        <f>IF(P299=1,$O$3,IF(P299=2,$O$4,$O$5))</f>
        <v>0</v>
      </c>
    </row>
    <row r="300">
      <c r="A300" s="1" t="s">
        <v>227</v>
      </c>
      <c r="E300" s="27" t="s">
        <v>252</v>
      </c>
    </row>
    <row r="301" ht="26">
      <c r="A301" s="1" t="s">
        <v>229</v>
      </c>
      <c r="E301" s="32" t="s">
        <v>1119</v>
      </c>
    </row>
    <row r="302" ht="150">
      <c r="A302" s="1" t="s">
        <v>231</v>
      </c>
      <c r="E302" s="27" t="s">
        <v>962</v>
      </c>
    </row>
    <row r="303">
      <c r="A303" s="1" t="s">
        <v>221</v>
      </c>
      <c r="B303" s="1">
        <v>80</v>
      </c>
      <c r="C303" s="26" t="s">
        <v>1120</v>
      </c>
      <c r="D303" t="s">
        <v>252</v>
      </c>
      <c r="E303" s="27" t="s">
        <v>1121</v>
      </c>
      <c r="F303" s="28" t="s">
        <v>271</v>
      </c>
      <c r="G303" s="29">
        <v>172</v>
      </c>
      <c r="H303" s="28">
        <v>0</v>
      </c>
      <c r="I303" s="30">
        <f>ROUND(G303*H303,P4)</f>
        <v>0</v>
      </c>
      <c r="L303" s="30">
        <v>0</v>
      </c>
      <c r="M303" s="24">
        <f>ROUND(G303*L303,P4)</f>
        <v>0</v>
      </c>
      <c r="N303" s="25" t="s">
        <v>255</v>
      </c>
      <c r="O303" s="31">
        <f>M303*AA303</f>
        <v>0</v>
      </c>
      <c r="P303" s="1">
        <v>3</v>
      </c>
      <c r="AA303" s="1">
        <f>IF(P303=1,$O$3,IF(P303=2,$O$4,$O$5))</f>
        <v>0</v>
      </c>
    </row>
    <row r="304">
      <c r="A304" s="1" t="s">
        <v>227</v>
      </c>
      <c r="E304" s="27" t="s">
        <v>252</v>
      </c>
    </row>
    <row r="305" ht="26">
      <c r="A305" s="1" t="s">
        <v>229</v>
      </c>
      <c r="E305" s="32" t="s">
        <v>1119</v>
      </c>
    </row>
    <row r="306" ht="125">
      <c r="A306" s="1" t="s">
        <v>231</v>
      </c>
      <c r="E306" s="27" t="s">
        <v>965</v>
      </c>
    </row>
    <row r="307">
      <c r="A307" s="1" t="s">
        <v>221</v>
      </c>
      <c r="B307" s="1">
        <v>81</v>
      </c>
      <c r="C307" s="26" t="s">
        <v>1122</v>
      </c>
      <c r="D307" t="s">
        <v>252</v>
      </c>
      <c r="E307" s="27" t="s">
        <v>1123</v>
      </c>
      <c r="F307" s="28" t="s">
        <v>271</v>
      </c>
      <c r="G307" s="29">
        <v>1760</v>
      </c>
      <c r="H307" s="28">
        <v>0</v>
      </c>
      <c r="I307" s="30">
        <f>ROUND(G307*H307,P4)</f>
        <v>0</v>
      </c>
      <c r="L307" s="30">
        <v>0</v>
      </c>
      <c r="M307" s="24">
        <f>ROUND(G307*L307,P4)</f>
        <v>0</v>
      </c>
      <c r="N307" s="25" t="s">
        <v>255</v>
      </c>
      <c r="O307" s="31">
        <f>M307*AA307</f>
        <v>0</v>
      </c>
      <c r="P307" s="1">
        <v>3</v>
      </c>
      <c r="AA307" s="1">
        <f>IF(P307=1,$O$3,IF(P307=2,$O$4,$O$5))</f>
        <v>0</v>
      </c>
    </row>
    <row r="308">
      <c r="A308" s="1" t="s">
        <v>227</v>
      </c>
      <c r="E308" s="27" t="s">
        <v>252</v>
      </c>
    </row>
    <row r="309" ht="26">
      <c r="A309" s="1" t="s">
        <v>229</v>
      </c>
      <c r="E309" s="32" t="s">
        <v>1124</v>
      </c>
    </row>
    <row r="310" ht="150">
      <c r="A310" s="1" t="s">
        <v>231</v>
      </c>
      <c r="E310" s="27" t="s">
        <v>962</v>
      </c>
    </row>
    <row r="311">
      <c r="A311" s="1" t="s">
        <v>221</v>
      </c>
      <c r="B311" s="1">
        <v>82</v>
      </c>
      <c r="C311" s="26" t="s">
        <v>1125</v>
      </c>
      <c r="D311" t="s">
        <v>252</v>
      </c>
      <c r="E311" s="27" t="s">
        <v>1126</v>
      </c>
      <c r="F311" s="28" t="s">
        <v>271</v>
      </c>
      <c r="G311" s="29">
        <v>1760</v>
      </c>
      <c r="H311" s="28">
        <v>0</v>
      </c>
      <c r="I311" s="30">
        <f>ROUND(G311*H311,P4)</f>
        <v>0</v>
      </c>
      <c r="L311" s="30">
        <v>0</v>
      </c>
      <c r="M311" s="24">
        <f>ROUND(G311*L311,P4)</f>
        <v>0</v>
      </c>
      <c r="N311" s="25" t="s">
        <v>255</v>
      </c>
      <c r="O311" s="31">
        <f>M311*AA311</f>
        <v>0</v>
      </c>
      <c r="P311" s="1">
        <v>3</v>
      </c>
      <c r="AA311" s="1">
        <f>IF(P311=1,$O$3,IF(P311=2,$O$4,$O$5))</f>
        <v>0</v>
      </c>
    </row>
    <row r="312">
      <c r="A312" s="1" t="s">
        <v>227</v>
      </c>
      <c r="E312" s="27" t="s">
        <v>252</v>
      </c>
    </row>
    <row r="313" ht="26">
      <c r="A313" s="1" t="s">
        <v>229</v>
      </c>
      <c r="E313" s="32" t="s">
        <v>1124</v>
      </c>
    </row>
    <row r="314" ht="125">
      <c r="A314" s="1" t="s">
        <v>231</v>
      </c>
      <c r="E314" s="27" t="s">
        <v>965</v>
      </c>
    </row>
    <row r="315">
      <c r="A315" s="1" t="s">
        <v>221</v>
      </c>
      <c r="B315" s="1">
        <v>83</v>
      </c>
      <c r="C315" s="26" t="s">
        <v>1127</v>
      </c>
      <c r="D315" t="s">
        <v>252</v>
      </c>
      <c r="E315" s="27" t="s">
        <v>1128</v>
      </c>
      <c r="F315" s="28" t="s">
        <v>271</v>
      </c>
      <c r="G315" s="29">
        <v>176</v>
      </c>
      <c r="H315" s="28">
        <v>0</v>
      </c>
      <c r="I315" s="30">
        <f>ROUND(G315*H315,P4)</f>
        <v>0</v>
      </c>
      <c r="L315" s="30">
        <v>0</v>
      </c>
      <c r="M315" s="24">
        <f>ROUND(G315*L315,P4)</f>
        <v>0</v>
      </c>
      <c r="N315" s="25" t="s">
        <v>255</v>
      </c>
      <c r="O315" s="31">
        <f>M315*AA315</f>
        <v>0</v>
      </c>
      <c r="P315" s="1">
        <v>3</v>
      </c>
      <c r="AA315" s="1">
        <f>IF(P315=1,$O$3,IF(P315=2,$O$4,$O$5))</f>
        <v>0</v>
      </c>
    </row>
    <row r="316">
      <c r="A316" s="1" t="s">
        <v>227</v>
      </c>
      <c r="E316" s="27" t="s">
        <v>252</v>
      </c>
    </row>
    <row r="317" ht="26">
      <c r="A317" s="1" t="s">
        <v>229</v>
      </c>
      <c r="E317" s="32" t="s">
        <v>1129</v>
      </c>
    </row>
    <row r="318" ht="150">
      <c r="A318" s="1" t="s">
        <v>231</v>
      </c>
      <c r="E318" s="27" t="s">
        <v>962</v>
      </c>
    </row>
    <row r="319">
      <c r="A319" s="1" t="s">
        <v>221</v>
      </c>
      <c r="B319" s="1">
        <v>84</v>
      </c>
      <c r="C319" s="26" t="s">
        <v>1130</v>
      </c>
      <c r="D319" t="s">
        <v>252</v>
      </c>
      <c r="E319" s="27" t="s">
        <v>1131</v>
      </c>
      <c r="F319" s="28" t="s">
        <v>271</v>
      </c>
      <c r="G319" s="29">
        <v>176</v>
      </c>
      <c r="H319" s="28">
        <v>0</v>
      </c>
      <c r="I319" s="30">
        <f>ROUND(G319*H319,P4)</f>
        <v>0</v>
      </c>
      <c r="L319" s="30">
        <v>0</v>
      </c>
      <c r="M319" s="24">
        <f>ROUND(G319*L319,P4)</f>
        <v>0</v>
      </c>
      <c r="N319" s="25" t="s">
        <v>255</v>
      </c>
      <c r="O319" s="31">
        <f>M319*AA319</f>
        <v>0</v>
      </c>
      <c r="P319" s="1">
        <v>3</v>
      </c>
      <c r="AA319" s="1">
        <f>IF(P319=1,$O$3,IF(P319=2,$O$4,$O$5))</f>
        <v>0</v>
      </c>
    </row>
    <row r="320">
      <c r="A320" s="1" t="s">
        <v>227</v>
      </c>
      <c r="E320" s="27" t="s">
        <v>252</v>
      </c>
    </row>
    <row r="321" ht="26">
      <c r="A321" s="1" t="s">
        <v>229</v>
      </c>
      <c r="E321" s="32" t="s">
        <v>1129</v>
      </c>
    </row>
    <row r="322" ht="125">
      <c r="A322" s="1" t="s">
        <v>231</v>
      </c>
      <c r="E322" s="27" t="s">
        <v>965</v>
      </c>
    </row>
    <row r="323">
      <c r="A323" s="1" t="s">
        <v>221</v>
      </c>
      <c r="B323" s="1">
        <v>85</v>
      </c>
      <c r="C323" s="26" t="s">
        <v>1132</v>
      </c>
      <c r="D323" t="s">
        <v>252</v>
      </c>
      <c r="E323" s="27" t="s">
        <v>1133</v>
      </c>
      <c r="F323" s="28" t="s">
        <v>271</v>
      </c>
      <c r="G323" s="29">
        <v>18</v>
      </c>
      <c r="H323" s="28">
        <v>0</v>
      </c>
      <c r="I323" s="30">
        <f>ROUND(G323*H323,P4)</f>
        <v>0</v>
      </c>
      <c r="L323" s="30">
        <v>0</v>
      </c>
      <c r="M323" s="24">
        <f>ROUND(G323*L323,P4)</f>
        <v>0</v>
      </c>
      <c r="N323" s="25" t="s">
        <v>255</v>
      </c>
      <c r="O323" s="31">
        <f>M323*AA323</f>
        <v>0</v>
      </c>
      <c r="P323" s="1">
        <v>3</v>
      </c>
      <c r="AA323" s="1">
        <f>IF(P323=1,$O$3,IF(P323=2,$O$4,$O$5))</f>
        <v>0</v>
      </c>
    </row>
    <row r="324">
      <c r="A324" s="1" t="s">
        <v>227</v>
      </c>
      <c r="E324" s="27" t="s">
        <v>252</v>
      </c>
    </row>
    <row r="325" ht="26">
      <c r="A325" s="1" t="s">
        <v>229</v>
      </c>
      <c r="E325" s="32" t="s">
        <v>1134</v>
      </c>
    </row>
    <row r="326" ht="150">
      <c r="A326" s="1" t="s">
        <v>231</v>
      </c>
      <c r="E326" s="27" t="s">
        <v>962</v>
      </c>
    </row>
    <row r="327">
      <c r="A327" s="1" t="s">
        <v>221</v>
      </c>
      <c r="B327" s="1">
        <v>86</v>
      </c>
      <c r="C327" s="26" t="s">
        <v>1135</v>
      </c>
      <c r="D327" t="s">
        <v>252</v>
      </c>
      <c r="E327" s="27" t="s">
        <v>1136</v>
      </c>
      <c r="F327" s="28" t="s">
        <v>271</v>
      </c>
      <c r="G327" s="29">
        <v>18</v>
      </c>
      <c r="H327" s="28">
        <v>0</v>
      </c>
      <c r="I327" s="30">
        <f>ROUND(G327*H327,P4)</f>
        <v>0</v>
      </c>
      <c r="L327" s="30">
        <v>0</v>
      </c>
      <c r="M327" s="24">
        <f>ROUND(G327*L327,P4)</f>
        <v>0</v>
      </c>
      <c r="N327" s="25" t="s">
        <v>255</v>
      </c>
      <c r="O327" s="31">
        <f>M327*AA327</f>
        <v>0</v>
      </c>
      <c r="P327" s="1">
        <v>3</v>
      </c>
      <c r="AA327" s="1">
        <f>IF(P327=1,$O$3,IF(P327=2,$O$4,$O$5))</f>
        <v>0</v>
      </c>
    </row>
    <row r="328">
      <c r="A328" s="1" t="s">
        <v>227</v>
      </c>
      <c r="E328" s="27" t="s">
        <v>252</v>
      </c>
    </row>
    <row r="329" ht="26">
      <c r="A329" s="1" t="s">
        <v>229</v>
      </c>
      <c r="E329" s="32" t="s">
        <v>1134</v>
      </c>
    </row>
    <row r="330" ht="125">
      <c r="A330" s="1" t="s">
        <v>231</v>
      </c>
      <c r="E330" s="27" t="s">
        <v>965</v>
      </c>
    </row>
    <row r="331">
      <c r="A331" s="1" t="s">
        <v>221</v>
      </c>
      <c r="B331" s="1">
        <v>87</v>
      </c>
      <c r="C331" s="26" t="s">
        <v>1137</v>
      </c>
      <c r="D331" t="s">
        <v>252</v>
      </c>
      <c r="E331" s="27" t="s">
        <v>1138</v>
      </c>
      <c r="F331" s="28" t="s">
        <v>271</v>
      </c>
      <c r="G331" s="29">
        <v>5</v>
      </c>
      <c r="H331" s="28">
        <v>0</v>
      </c>
      <c r="I331" s="30">
        <f>ROUND(G331*H331,P4)</f>
        <v>0</v>
      </c>
      <c r="L331" s="30">
        <v>0</v>
      </c>
      <c r="M331" s="24">
        <f>ROUND(G331*L331,P4)</f>
        <v>0</v>
      </c>
      <c r="N331" s="25" t="s">
        <v>255</v>
      </c>
      <c r="O331" s="31">
        <f>M331*AA331</f>
        <v>0</v>
      </c>
      <c r="P331" s="1">
        <v>3</v>
      </c>
      <c r="AA331" s="1">
        <f>IF(P331=1,$O$3,IF(P331=2,$O$4,$O$5))</f>
        <v>0</v>
      </c>
    </row>
    <row r="332">
      <c r="A332" s="1" t="s">
        <v>227</v>
      </c>
      <c r="E332" s="27" t="s">
        <v>252</v>
      </c>
    </row>
    <row r="333" ht="26">
      <c r="A333" s="1" t="s">
        <v>229</v>
      </c>
      <c r="E333" s="32" t="s">
        <v>1139</v>
      </c>
    </row>
    <row r="334" ht="150">
      <c r="A334" s="1" t="s">
        <v>231</v>
      </c>
      <c r="E334" s="27" t="s">
        <v>962</v>
      </c>
    </row>
    <row r="335">
      <c r="A335" s="1" t="s">
        <v>221</v>
      </c>
      <c r="B335" s="1">
        <v>88</v>
      </c>
      <c r="C335" s="26" t="s">
        <v>1140</v>
      </c>
      <c r="D335" t="s">
        <v>252</v>
      </c>
      <c r="E335" s="27" t="s">
        <v>1141</v>
      </c>
      <c r="F335" s="28" t="s">
        <v>271</v>
      </c>
      <c r="G335" s="29">
        <v>5</v>
      </c>
      <c r="H335" s="28">
        <v>0</v>
      </c>
      <c r="I335" s="30">
        <f>ROUND(G335*H335,P4)</f>
        <v>0</v>
      </c>
      <c r="L335" s="30">
        <v>0</v>
      </c>
      <c r="M335" s="24">
        <f>ROUND(G335*L335,P4)</f>
        <v>0</v>
      </c>
      <c r="N335" s="25" t="s">
        <v>255</v>
      </c>
      <c r="O335" s="31">
        <f>M335*AA335</f>
        <v>0</v>
      </c>
      <c r="P335" s="1">
        <v>3</v>
      </c>
      <c r="AA335" s="1">
        <f>IF(P335=1,$O$3,IF(P335=2,$O$4,$O$5))</f>
        <v>0</v>
      </c>
    </row>
    <row r="336">
      <c r="A336" s="1" t="s">
        <v>227</v>
      </c>
      <c r="E336" s="27" t="s">
        <v>252</v>
      </c>
    </row>
    <row r="337" ht="26">
      <c r="A337" s="1" t="s">
        <v>229</v>
      </c>
      <c r="E337" s="32" t="s">
        <v>1139</v>
      </c>
    </row>
    <row r="338" ht="125">
      <c r="A338" s="1" t="s">
        <v>231</v>
      </c>
      <c r="E338" s="27" t="s">
        <v>965</v>
      </c>
    </row>
    <row r="339">
      <c r="A339" s="1" t="s">
        <v>221</v>
      </c>
      <c r="B339" s="1">
        <v>89</v>
      </c>
      <c r="C339" s="26" t="s">
        <v>1142</v>
      </c>
      <c r="D339" t="s">
        <v>252</v>
      </c>
      <c r="E339" s="27" t="s">
        <v>1143</v>
      </c>
      <c r="F339" s="28" t="s">
        <v>1144</v>
      </c>
      <c r="G339" s="29">
        <v>31</v>
      </c>
      <c r="H339" s="28">
        <v>0</v>
      </c>
      <c r="I339" s="30">
        <f>ROUND(G339*H339,P4)</f>
        <v>0</v>
      </c>
      <c r="L339" s="30">
        <v>0</v>
      </c>
      <c r="M339" s="24">
        <f>ROUND(G339*L339,P4)</f>
        <v>0</v>
      </c>
      <c r="N339" s="25" t="s">
        <v>255</v>
      </c>
      <c r="O339" s="31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227</v>
      </c>
      <c r="E340" s="27" t="s">
        <v>252</v>
      </c>
    </row>
    <row r="341" ht="26">
      <c r="A341" s="1" t="s">
        <v>229</v>
      </c>
      <c r="E341" s="32" t="s">
        <v>1145</v>
      </c>
    </row>
    <row r="342" ht="137.5">
      <c r="A342" s="1" t="s">
        <v>231</v>
      </c>
      <c r="E342" s="27" t="s">
        <v>1146</v>
      </c>
    </row>
    <row r="343" ht="13">
      <c r="A343" s="1" t="s">
        <v>218</v>
      </c>
      <c r="C343" s="22" t="s">
        <v>1147</v>
      </c>
      <c r="E343" s="23" t="s">
        <v>1148</v>
      </c>
      <c r="L343" s="24">
        <f>SUMIFS(L344:L359,A344:A359,"P")</f>
        <v>0</v>
      </c>
      <c r="M343" s="24">
        <f>SUMIFS(M344:M359,A344:A359,"P")</f>
        <v>0</v>
      </c>
      <c r="N343" s="25"/>
    </row>
    <row r="344" ht="25">
      <c r="A344" s="1" t="s">
        <v>221</v>
      </c>
      <c r="B344" s="1">
        <v>73</v>
      </c>
      <c r="C344" s="26" t="s">
        <v>1149</v>
      </c>
      <c r="D344" t="s">
        <v>252</v>
      </c>
      <c r="E344" s="27" t="s">
        <v>1150</v>
      </c>
      <c r="F344" s="28" t="s">
        <v>260</v>
      </c>
      <c r="G344" s="29">
        <v>560</v>
      </c>
      <c r="H344" s="28">
        <v>0</v>
      </c>
      <c r="I344" s="30">
        <f>ROUND(G344*H344,P4)</f>
        <v>0</v>
      </c>
      <c r="L344" s="30">
        <v>0</v>
      </c>
      <c r="M344" s="24">
        <f>ROUND(G344*L344,P4)</f>
        <v>0</v>
      </c>
      <c r="N344" s="25" t="s">
        <v>255</v>
      </c>
      <c r="O344" s="31">
        <f>M344*AA344</f>
        <v>0</v>
      </c>
      <c r="P344" s="1">
        <v>3</v>
      </c>
      <c r="AA344" s="1">
        <f>IF(P344=1,$O$3,IF(P344=2,$O$4,$O$5))</f>
        <v>0</v>
      </c>
    </row>
    <row r="345" ht="25">
      <c r="A345" s="1" t="s">
        <v>227</v>
      </c>
      <c r="E345" s="27" t="s">
        <v>1150</v>
      </c>
    </row>
    <row r="346" ht="52">
      <c r="A346" s="1" t="s">
        <v>229</v>
      </c>
      <c r="E346" s="32" t="s">
        <v>1151</v>
      </c>
    </row>
    <row r="347" ht="150">
      <c r="A347" s="1" t="s">
        <v>231</v>
      </c>
      <c r="E347" s="27" t="s">
        <v>1044</v>
      </c>
    </row>
    <row r="348" ht="25">
      <c r="A348" s="1" t="s">
        <v>221</v>
      </c>
      <c r="B348" s="1">
        <v>74</v>
      </c>
      <c r="C348" s="26" t="s">
        <v>1152</v>
      </c>
      <c r="D348" t="s">
        <v>252</v>
      </c>
      <c r="E348" s="27" t="s">
        <v>1153</v>
      </c>
      <c r="F348" s="28" t="s">
        <v>260</v>
      </c>
      <c r="G348" s="29">
        <v>450</v>
      </c>
      <c r="H348" s="28">
        <v>0</v>
      </c>
      <c r="I348" s="30">
        <f>ROUND(G348*H348,P4)</f>
        <v>0</v>
      </c>
      <c r="L348" s="30">
        <v>0</v>
      </c>
      <c r="M348" s="24">
        <f>ROUND(G348*L348,P4)</f>
        <v>0</v>
      </c>
      <c r="N348" s="25" t="s">
        <v>255</v>
      </c>
      <c r="O348" s="31">
        <f>M348*AA348</f>
        <v>0</v>
      </c>
      <c r="P348" s="1">
        <v>3</v>
      </c>
      <c r="AA348" s="1">
        <f>IF(P348=1,$O$3,IF(P348=2,$O$4,$O$5))</f>
        <v>0</v>
      </c>
    </row>
    <row r="349" ht="25">
      <c r="A349" s="1" t="s">
        <v>227</v>
      </c>
      <c r="E349" s="27" t="s">
        <v>1153</v>
      </c>
    </row>
    <row r="350" ht="52">
      <c r="A350" s="1" t="s">
        <v>229</v>
      </c>
      <c r="E350" s="32" t="s">
        <v>1154</v>
      </c>
    </row>
    <row r="351" ht="150">
      <c r="A351" s="1" t="s">
        <v>231</v>
      </c>
      <c r="E351" s="27" t="s">
        <v>1044</v>
      </c>
    </row>
    <row r="352">
      <c r="A352" s="1" t="s">
        <v>221</v>
      </c>
      <c r="B352" s="1">
        <v>75</v>
      </c>
      <c r="C352" s="26" t="s">
        <v>642</v>
      </c>
      <c r="D352" t="s">
        <v>252</v>
      </c>
      <c r="E352" s="27" t="s">
        <v>643</v>
      </c>
      <c r="F352" s="28" t="s">
        <v>271</v>
      </c>
      <c r="G352" s="29">
        <v>1</v>
      </c>
      <c r="H352" s="28">
        <v>0</v>
      </c>
      <c r="I352" s="30">
        <f>ROUND(G352*H352,P4)</f>
        <v>0</v>
      </c>
      <c r="L352" s="30">
        <v>0</v>
      </c>
      <c r="M352" s="24">
        <f>ROUND(G352*L352,P4)</f>
        <v>0</v>
      </c>
      <c r="N352" s="25" t="s">
        <v>255</v>
      </c>
      <c r="O352" s="31">
        <f>M352*AA352</f>
        <v>0</v>
      </c>
      <c r="P352" s="1">
        <v>3</v>
      </c>
      <c r="AA352" s="1">
        <f>IF(P352=1,$O$3,IF(P352=2,$O$4,$O$5))</f>
        <v>0</v>
      </c>
    </row>
    <row r="353">
      <c r="A353" s="1" t="s">
        <v>227</v>
      </c>
      <c r="E353" s="27" t="s">
        <v>643</v>
      </c>
    </row>
    <row r="354" ht="52">
      <c r="A354" s="1" t="s">
        <v>229</v>
      </c>
      <c r="E354" s="32" t="s">
        <v>1155</v>
      </c>
    </row>
    <row r="355" ht="125">
      <c r="A355" s="1" t="s">
        <v>231</v>
      </c>
      <c r="E355" s="27" t="s">
        <v>645</v>
      </c>
    </row>
    <row r="356" ht="37.5">
      <c r="A356" s="1" t="s">
        <v>221</v>
      </c>
      <c r="B356" s="1">
        <v>76</v>
      </c>
      <c r="C356" s="26" t="s">
        <v>237</v>
      </c>
      <c r="D356" t="s">
        <v>238</v>
      </c>
      <c r="E356" s="27" t="s">
        <v>239</v>
      </c>
      <c r="F356" s="28" t="s">
        <v>225</v>
      </c>
      <c r="G356" s="29">
        <v>0.76000000000000001</v>
      </c>
      <c r="H356" s="28">
        <v>0</v>
      </c>
      <c r="I356" s="30">
        <f>ROUND(G356*H356,P4)</f>
        <v>0</v>
      </c>
      <c r="L356" s="30">
        <v>0</v>
      </c>
      <c r="M356" s="24">
        <f>ROUND(G356*L356,P4)</f>
        <v>0</v>
      </c>
      <c r="N356" s="25" t="s">
        <v>226</v>
      </c>
      <c r="O356" s="31">
        <f>M356*AA356</f>
        <v>0</v>
      </c>
      <c r="P356" s="1">
        <v>3</v>
      </c>
      <c r="AA356" s="1">
        <f>IF(P356=1,$O$3,IF(P356=2,$O$4,$O$5))</f>
        <v>0</v>
      </c>
    </row>
    <row r="357">
      <c r="A357" s="1" t="s">
        <v>227</v>
      </c>
      <c r="E357" s="27" t="s">
        <v>228</v>
      </c>
    </row>
    <row r="358" ht="52">
      <c r="A358" s="1" t="s">
        <v>229</v>
      </c>
      <c r="E358" s="32" t="s">
        <v>1156</v>
      </c>
    </row>
    <row r="359" ht="87.5">
      <c r="A359" s="1" t="s">
        <v>231</v>
      </c>
      <c r="E359" s="27" t="s">
        <v>232</v>
      </c>
    </row>
    <row r="360" ht="13">
      <c r="A360" s="1" t="s">
        <v>218</v>
      </c>
      <c r="C360" s="22" t="s">
        <v>199</v>
      </c>
      <c r="E360" s="23" t="s">
        <v>1157</v>
      </c>
      <c r="L360" s="24">
        <f>SUMIFS(L361:L368,A361:A368,"P")</f>
        <v>0</v>
      </c>
      <c r="M360" s="24">
        <f>SUMIFS(M361:M368,A361:A368,"P")</f>
        <v>0</v>
      </c>
      <c r="N360" s="25"/>
    </row>
    <row r="361">
      <c r="A361" s="1" t="s">
        <v>221</v>
      </c>
      <c r="B361" s="1">
        <v>77</v>
      </c>
      <c r="C361" s="26" t="s">
        <v>714</v>
      </c>
      <c r="D361" t="s">
        <v>252</v>
      </c>
      <c r="E361" s="27" t="s">
        <v>715</v>
      </c>
      <c r="F361" s="28" t="s">
        <v>716</v>
      </c>
      <c r="G361" s="29">
        <v>48</v>
      </c>
      <c r="H361" s="28">
        <v>0</v>
      </c>
      <c r="I361" s="30">
        <f>ROUND(G361*H361,P4)</f>
        <v>0</v>
      </c>
      <c r="L361" s="30">
        <v>0</v>
      </c>
      <c r="M361" s="24">
        <f>ROUND(G361*L361,P4)</f>
        <v>0</v>
      </c>
      <c r="N361" s="25" t="s">
        <v>255</v>
      </c>
      <c r="O361" s="31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227</v>
      </c>
      <c r="E362" s="27" t="s">
        <v>715</v>
      </c>
    </row>
    <row r="363" ht="52">
      <c r="A363" s="1" t="s">
        <v>229</v>
      </c>
      <c r="E363" s="32" t="s">
        <v>1158</v>
      </c>
    </row>
    <row r="364" ht="112.5">
      <c r="A364" s="1" t="s">
        <v>231</v>
      </c>
      <c r="E364" s="27" t="s">
        <v>718</v>
      </c>
    </row>
    <row r="365">
      <c r="A365" s="1" t="s">
        <v>221</v>
      </c>
      <c r="B365" s="1">
        <v>78</v>
      </c>
      <c r="C365" s="26" t="s">
        <v>1159</v>
      </c>
      <c r="D365" t="s">
        <v>252</v>
      </c>
      <c r="E365" s="27" t="s">
        <v>1160</v>
      </c>
      <c r="F365" s="28" t="s">
        <v>716</v>
      </c>
      <c r="G365" s="29">
        <v>64</v>
      </c>
      <c r="H365" s="28">
        <v>0</v>
      </c>
      <c r="I365" s="30">
        <f>ROUND(G365*H365,P4)</f>
        <v>0</v>
      </c>
      <c r="L365" s="30">
        <v>0</v>
      </c>
      <c r="M365" s="24">
        <f>ROUND(G365*L365,P4)</f>
        <v>0</v>
      </c>
      <c r="N365" s="25" t="s">
        <v>226</v>
      </c>
      <c r="O365" s="31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227</v>
      </c>
      <c r="E366" s="27" t="s">
        <v>1160</v>
      </c>
    </row>
    <row r="367" ht="52">
      <c r="A367" s="1" t="s">
        <v>229</v>
      </c>
      <c r="E367" s="32" t="s">
        <v>1161</v>
      </c>
    </row>
    <row r="368" ht="37.5">
      <c r="A368" s="1" t="s">
        <v>231</v>
      </c>
      <c r="E368" s="27" t="s">
        <v>1162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196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197</v>
      </c>
      <c r="B3" s="17" t="s">
        <v>198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199</v>
      </c>
      <c r="B4" s="17" t="s">
        <v>200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201</v>
      </c>
      <c r="B5" s="9" t="s">
        <v>202</v>
      </c>
      <c r="C5" s="9" t="s">
        <v>203</v>
      </c>
      <c r="D5" s="9" t="s">
        <v>204</v>
      </c>
      <c r="E5" s="9" t="s">
        <v>205</v>
      </c>
      <c r="F5" s="9" t="s">
        <v>206</v>
      </c>
      <c r="G5" s="9" t="s">
        <v>207</v>
      </c>
      <c r="H5" s="9" t="s">
        <v>208</v>
      </c>
      <c r="I5" s="9" t="s">
        <v>209</v>
      </c>
      <c r="J5" s="21"/>
      <c r="K5" s="21"/>
      <c r="L5" s="9" t="s">
        <v>210</v>
      </c>
      <c r="M5" s="21"/>
      <c r="N5" s="9" t="s">
        <v>211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212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213</v>
      </c>
      <c r="K7" s="9" t="s">
        <v>214</v>
      </c>
      <c r="L7" s="9" t="s">
        <v>213</v>
      </c>
      <c r="M7" s="9" t="s">
        <v>214</v>
      </c>
      <c r="N7" s="9"/>
      <c r="S7" s="1" t="s">
        <v>215</v>
      </c>
      <c r="T7">
        <f>COUNTIFS(L8:L288,"=0",A8:A288,"P")+COUNTIFS(L8:L288,"",A8:A288,"P")+SUM(Q8:Q288)</f>
        <v>0</v>
      </c>
    </row>
    <row r="8" ht="13">
      <c r="A8" s="1" t="s">
        <v>216</v>
      </c>
      <c r="C8" s="22" t="s">
        <v>1163</v>
      </c>
      <c r="E8" s="23" t="s">
        <v>31</v>
      </c>
      <c r="L8" s="24">
        <f>L9+L46+L111+L164+L237+L254+L275</f>
        <v>0</v>
      </c>
      <c r="M8" s="24">
        <f>M9+M46+M111+M164+M237+M254+M275</f>
        <v>0</v>
      </c>
      <c r="N8" s="25"/>
    </row>
    <row r="9" ht="13">
      <c r="A9" s="1" t="s">
        <v>218</v>
      </c>
      <c r="C9" s="22" t="s">
        <v>249</v>
      </c>
      <c r="E9" s="23" t="s">
        <v>250</v>
      </c>
      <c r="L9" s="24">
        <f>SUMIFS(L10:L45,A10:A45,"P")</f>
        <v>0</v>
      </c>
      <c r="M9" s="24">
        <f>SUMIFS(M10:M45,A10:A45,"P")</f>
        <v>0</v>
      </c>
      <c r="N9" s="25"/>
    </row>
    <row r="10" ht="25">
      <c r="A10" s="1" t="s">
        <v>221</v>
      </c>
      <c r="B10" s="1">
        <v>1</v>
      </c>
      <c r="C10" s="26" t="s">
        <v>894</v>
      </c>
      <c r="D10" t="s">
        <v>252</v>
      </c>
      <c r="E10" s="27" t="s">
        <v>895</v>
      </c>
      <c r="F10" s="28" t="s">
        <v>845</v>
      </c>
      <c r="G10" s="29">
        <v>0.10000000000000001</v>
      </c>
      <c r="H10" s="28">
        <v>0</v>
      </c>
      <c r="I10" s="30">
        <f>ROUND(G10*H10,P4)</f>
        <v>0</v>
      </c>
      <c r="L10" s="30">
        <v>0</v>
      </c>
      <c r="M10" s="24">
        <f>ROUND(G10*L10,P4)</f>
        <v>0</v>
      </c>
      <c r="N10" s="25" t="s">
        <v>226</v>
      </c>
      <c r="O10" s="31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227</v>
      </c>
      <c r="E11" s="27" t="s">
        <v>895</v>
      </c>
    </row>
    <row r="12" ht="52">
      <c r="A12" s="1" t="s">
        <v>229</v>
      </c>
      <c r="E12" s="32" t="s">
        <v>1164</v>
      </c>
    </row>
    <row r="13" ht="62.5">
      <c r="A13" s="1" t="s">
        <v>231</v>
      </c>
      <c r="E13" s="27" t="s">
        <v>896</v>
      </c>
    </row>
    <row r="14">
      <c r="A14" s="1" t="s">
        <v>221</v>
      </c>
      <c r="B14" s="1">
        <v>2</v>
      </c>
      <c r="C14" s="26" t="s">
        <v>897</v>
      </c>
      <c r="D14" t="s">
        <v>252</v>
      </c>
      <c r="E14" s="27" t="s">
        <v>898</v>
      </c>
      <c r="F14" s="28" t="s">
        <v>271</v>
      </c>
      <c r="G14" s="29">
        <v>1</v>
      </c>
      <c r="H14" s="28">
        <v>0</v>
      </c>
      <c r="I14" s="30">
        <f>ROUND(G14*H14,P4)</f>
        <v>0</v>
      </c>
      <c r="L14" s="30">
        <v>0</v>
      </c>
      <c r="M14" s="24">
        <f>ROUND(G14*L14,P4)</f>
        <v>0</v>
      </c>
      <c r="N14" s="25" t="s">
        <v>226</v>
      </c>
      <c r="O14" s="31">
        <f>M14*AA14</f>
        <v>0</v>
      </c>
      <c r="P14" s="1">
        <v>3</v>
      </c>
      <c r="AA14" s="1">
        <f>IF(P14=1,$O$3,IF(P14=2,$O$4,$O$5))</f>
        <v>0</v>
      </c>
    </row>
    <row r="15">
      <c r="A15" s="1" t="s">
        <v>227</v>
      </c>
      <c r="E15" s="27" t="s">
        <v>898</v>
      </c>
    </row>
    <row r="16" ht="52">
      <c r="A16" s="1" t="s">
        <v>229</v>
      </c>
      <c r="E16" s="32" t="s">
        <v>1165</v>
      </c>
    </row>
    <row r="17">
      <c r="A17" s="1" t="s">
        <v>231</v>
      </c>
      <c r="E17" s="27" t="s">
        <v>900</v>
      </c>
    </row>
    <row r="18">
      <c r="A18" s="1" t="s">
        <v>221</v>
      </c>
      <c r="B18" s="1">
        <v>3</v>
      </c>
      <c r="C18" s="26" t="s">
        <v>906</v>
      </c>
      <c r="D18" t="s">
        <v>252</v>
      </c>
      <c r="E18" s="27" t="s">
        <v>907</v>
      </c>
      <c r="F18" s="28" t="s">
        <v>908</v>
      </c>
      <c r="G18" s="29">
        <v>1</v>
      </c>
      <c r="H18" s="28">
        <v>0</v>
      </c>
      <c r="I18" s="30">
        <f>ROUND(G18*H18,P4)</f>
        <v>0</v>
      </c>
      <c r="L18" s="30">
        <v>0</v>
      </c>
      <c r="M18" s="24">
        <f>ROUND(G18*L18,P4)</f>
        <v>0</v>
      </c>
      <c r="N18" s="25" t="s">
        <v>226</v>
      </c>
      <c r="O18" s="31">
        <f>M18*AA18</f>
        <v>0</v>
      </c>
      <c r="P18" s="1">
        <v>3</v>
      </c>
      <c r="AA18" s="1">
        <f>IF(P18=1,$O$3,IF(P18=2,$O$4,$O$5))</f>
        <v>0</v>
      </c>
    </row>
    <row r="19">
      <c r="A19" s="1" t="s">
        <v>227</v>
      </c>
      <c r="E19" s="27" t="s">
        <v>907</v>
      </c>
    </row>
    <row r="20" ht="52">
      <c r="A20" s="1" t="s">
        <v>229</v>
      </c>
      <c r="E20" s="32" t="s">
        <v>1165</v>
      </c>
    </row>
    <row r="21">
      <c r="A21" s="1" t="s">
        <v>231</v>
      </c>
      <c r="E21" s="27" t="s">
        <v>953</v>
      </c>
    </row>
    <row r="22">
      <c r="A22" s="1" t="s">
        <v>221</v>
      </c>
      <c r="B22" s="1">
        <v>4</v>
      </c>
      <c r="C22" s="26" t="s">
        <v>1166</v>
      </c>
      <c r="D22" t="s">
        <v>252</v>
      </c>
      <c r="E22" s="27" t="s">
        <v>1167</v>
      </c>
      <c r="F22" s="28" t="s">
        <v>254</v>
      </c>
      <c r="G22" s="29">
        <v>28</v>
      </c>
      <c r="H22" s="28">
        <v>0</v>
      </c>
      <c r="I22" s="30">
        <f>ROUND(G22*H22,P4)</f>
        <v>0</v>
      </c>
      <c r="L22" s="30">
        <v>0</v>
      </c>
      <c r="M22" s="24">
        <f>ROUND(G22*L22,P4)</f>
        <v>0</v>
      </c>
      <c r="N22" s="25" t="s">
        <v>255</v>
      </c>
      <c r="O22" s="31">
        <f>M22*AA22</f>
        <v>0</v>
      </c>
      <c r="P22" s="1">
        <v>3</v>
      </c>
      <c r="AA22" s="1">
        <f>IF(P22=1,$O$3,IF(P22=2,$O$4,$O$5))</f>
        <v>0</v>
      </c>
    </row>
    <row r="23">
      <c r="A23" s="1" t="s">
        <v>227</v>
      </c>
      <c r="E23" s="27" t="s">
        <v>1167</v>
      </c>
    </row>
    <row r="24" ht="39">
      <c r="A24" s="1" t="s">
        <v>229</v>
      </c>
      <c r="E24" s="32" t="s">
        <v>1168</v>
      </c>
    </row>
    <row r="25" ht="337.5">
      <c r="A25" s="1" t="s">
        <v>231</v>
      </c>
      <c r="E25" s="27" t="s">
        <v>257</v>
      </c>
    </row>
    <row r="26" ht="25">
      <c r="A26" s="1" t="s">
        <v>221</v>
      </c>
      <c r="B26" s="1">
        <v>5</v>
      </c>
      <c r="C26" s="26" t="s">
        <v>1169</v>
      </c>
      <c r="D26" t="s">
        <v>252</v>
      </c>
      <c r="E26" s="27" t="s">
        <v>1170</v>
      </c>
      <c r="F26" s="28" t="s">
        <v>260</v>
      </c>
      <c r="G26" s="29">
        <v>100</v>
      </c>
      <c r="H26" s="28">
        <v>0</v>
      </c>
      <c r="I26" s="30">
        <f>ROUND(G26*H26,P4)</f>
        <v>0</v>
      </c>
      <c r="L26" s="30">
        <v>0</v>
      </c>
      <c r="M26" s="24">
        <f>ROUND(G26*L26,P4)</f>
        <v>0</v>
      </c>
      <c r="N26" s="25" t="s">
        <v>226</v>
      </c>
      <c r="O26" s="31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227</v>
      </c>
      <c r="E27" s="27" t="s">
        <v>1170</v>
      </c>
    </row>
    <row r="28" ht="52">
      <c r="A28" s="1" t="s">
        <v>229</v>
      </c>
      <c r="E28" s="32" t="s">
        <v>1171</v>
      </c>
    </row>
    <row r="29" ht="25">
      <c r="A29" s="1" t="s">
        <v>231</v>
      </c>
      <c r="E29" s="27" t="s">
        <v>940</v>
      </c>
    </row>
    <row r="30">
      <c r="A30" s="1" t="s">
        <v>221</v>
      </c>
      <c r="B30" s="1">
        <v>6</v>
      </c>
      <c r="C30" s="26" t="s">
        <v>1172</v>
      </c>
      <c r="D30" t="s">
        <v>252</v>
      </c>
      <c r="E30" s="27" t="s">
        <v>1173</v>
      </c>
      <c r="F30" s="28" t="s">
        <v>260</v>
      </c>
      <c r="G30" s="29">
        <v>450</v>
      </c>
      <c r="H30" s="28">
        <v>0</v>
      </c>
      <c r="I30" s="30">
        <f>ROUND(G30*H30,P4)</f>
        <v>0</v>
      </c>
      <c r="L30" s="30">
        <v>0</v>
      </c>
      <c r="M30" s="24">
        <f>ROUND(G30*L30,P4)</f>
        <v>0</v>
      </c>
      <c r="N30" s="25" t="s">
        <v>255</v>
      </c>
      <c r="O30" s="31">
        <f>M30*AA30</f>
        <v>0</v>
      </c>
      <c r="P30" s="1">
        <v>3</v>
      </c>
      <c r="AA30" s="1">
        <f>IF(P30=1,$O$3,IF(P30=2,$O$4,$O$5))</f>
        <v>0</v>
      </c>
    </row>
    <row r="31">
      <c r="A31" s="1" t="s">
        <v>227</v>
      </c>
      <c r="E31" s="27" t="s">
        <v>1173</v>
      </c>
    </row>
    <row r="32" ht="52">
      <c r="A32" s="1" t="s">
        <v>229</v>
      </c>
      <c r="E32" s="32" t="s">
        <v>1174</v>
      </c>
    </row>
    <row r="33" ht="87.5">
      <c r="A33" s="1" t="s">
        <v>231</v>
      </c>
      <c r="E33" s="27" t="s">
        <v>1175</v>
      </c>
    </row>
    <row r="34">
      <c r="A34" s="1" t="s">
        <v>221</v>
      </c>
      <c r="B34" s="1">
        <v>7</v>
      </c>
      <c r="C34" s="26" t="s">
        <v>284</v>
      </c>
      <c r="D34" t="s">
        <v>252</v>
      </c>
      <c r="E34" s="27" t="s">
        <v>285</v>
      </c>
      <c r="F34" s="28" t="s">
        <v>260</v>
      </c>
      <c r="G34" s="29">
        <v>450</v>
      </c>
      <c r="H34" s="28">
        <v>0</v>
      </c>
      <c r="I34" s="30">
        <f>ROUND(G34*H34,P4)</f>
        <v>0</v>
      </c>
      <c r="L34" s="30">
        <v>0</v>
      </c>
      <c r="M34" s="24">
        <f>ROUND(G34*L34,P4)</f>
        <v>0</v>
      </c>
      <c r="N34" s="25" t="s">
        <v>255</v>
      </c>
      <c r="O34" s="31">
        <f>M34*AA34</f>
        <v>0</v>
      </c>
      <c r="P34" s="1">
        <v>3</v>
      </c>
      <c r="AA34" s="1">
        <f>IF(P34=1,$O$3,IF(P34=2,$O$4,$O$5))</f>
        <v>0</v>
      </c>
    </row>
    <row r="35">
      <c r="A35" s="1" t="s">
        <v>227</v>
      </c>
      <c r="E35" s="27" t="s">
        <v>285</v>
      </c>
    </row>
    <row r="36" ht="52">
      <c r="A36" s="1" t="s">
        <v>229</v>
      </c>
      <c r="E36" s="32" t="s">
        <v>1174</v>
      </c>
    </row>
    <row r="37" ht="87.5">
      <c r="A37" s="1" t="s">
        <v>231</v>
      </c>
      <c r="E37" s="27" t="s">
        <v>287</v>
      </c>
    </row>
    <row r="38">
      <c r="A38" s="1" t="s">
        <v>221</v>
      </c>
      <c r="B38" s="1">
        <v>8</v>
      </c>
      <c r="C38" s="26" t="s">
        <v>263</v>
      </c>
      <c r="D38" t="s">
        <v>252</v>
      </c>
      <c r="E38" s="27" t="s">
        <v>264</v>
      </c>
      <c r="F38" s="28" t="s">
        <v>254</v>
      </c>
      <c r="G38" s="29">
        <v>28</v>
      </c>
      <c r="H38" s="28">
        <v>0</v>
      </c>
      <c r="I38" s="30">
        <f>ROUND(G38*H38,P4)</f>
        <v>0</v>
      </c>
      <c r="L38" s="30">
        <v>0</v>
      </c>
      <c r="M38" s="24">
        <f>ROUND(G38*L38,P4)</f>
        <v>0</v>
      </c>
      <c r="N38" s="25" t="s">
        <v>255</v>
      </c>
      <c r="O38" s="31">
        <f>M38*AA38</f>
        <v>0</v>
      </c>
      <c r="P38" s="1">
        <v>3</v>
      </c>
      <c r="AA38" s="1">
        <f>IF(P38=1,$O$3,IF(P38=2,$O$4,$O$5))</f>
        <v>0</v>
      </c>
    </row>
    <row r="39">
      <c r="A39" s="1" t="s">
        <v>227</v>
      </c>
      <c r="E39" s="27" t="s">
        <v>264</v>
      </c>
    </row>
    <row r="40" ht="39">
      <c r="A40" s="1" t="s">
        <v>229</v>
      </c>
      <c r="E40" s="32" t="s">
        <v>1168</v>
      </c>
    </row>
    <row r="41" ht="250">
      <c r="A41" s="1" t="s">
        <v>231</v>
      </c>
      <c r="E41" s="27" t="s">
        <v>266</v>
      </c>
    </row>
    <row r="42">
      <c r="A42" s="1" t="s">
        <v>221</v>
      </c>
      <c r="B42" s="1">
        <v>9</v>
      </c>
      <c r="C42" s="26" t="s">
        <v>942</v>
      </c>
      <c r="D42" t="s">
        <v>252</v>
      </c>
      <c r="E42" s="27" t="s">
        <v>943</v>
      </c>
      <c r="F42" s="28" t="s">
        <v>903</v>
      </c>
      <c r="G42" s="29">
        <v>35</v>
      </c>
      <c r="H42" s="28">
        <v>0</v>
      </c>
      <c r="I42" s="30">
        <f>ROUND(G42*H42,P4)</f>
        <v>0</v>
      </c>
      <c r="L42" s="30">
        <v>0</v>
      </c>
      <c r="M42" s="24">
        <f>ROUND(G42*L42,P4)</f>
        <v>0</v>
      </c>
      <c r="N42" s="25" t="s">
        <v>255</v>
      </c>
      <c r="O42" s="31">
        <f>M42*AA42</f>
        <v>0</v>
      </c>
      <c r="P42" s="1">
        <v>3</v>
      </c>
      <c r="AA42" s="1">
        <f>IF(P42=1,$O$3,IF(P42=2,$O$4,$O$5))</f>
        <v>0</v>
      </c>
    </row>
    <row r="43">
      <c r="A43" s="1" t="s">
        <v>227</v>
      </c>
      <c r="E43" s="27" t="s">
        <v>943</v>
      </c>
    </row>
    <row r="44" ht="39">
      <c r="A44" s="1" t="s">
        <v>229</v>
      </c>
      <c r="E44" s="32" t="s">
        <v>1176</v>
      </c>
    </row>
    <row r="45" ht="50">
      <c r="A45" s="1" t="s">
        <v>231</v>
      </c>
      <c r="E45" s="27" t="s">
        <v>945</v>
      </c>
    </row>
    <row r="46" ht="13">
      <c r="A46" s="1" t="s">
        <v>218</v>
      </c>
      <c r="C46" s="22" t="s">
        <v>975</v>
      </c>
      <c r="E46" s="23" t="s">
        <v>1177</v>
      </c>
      <c r="L46" s="24">
        <f>SUMIFS(L47:L110,A47:A110,"P")</f>
        <v>0</v>
      </c>
      <c r="M46" s="24">
        <f>SUMIFS(M47:M110,A47:A110,"P")</f>
        <v>0</v>
      </c>
      <c r="N46" s="25"/>
    </row>
    <row r="47" ht="25">
      <c r="A47" s="1" t="s">
        <v>221</v>
      </c>
      <c r="B47" s="1">
        <v>10</v>
      </c>
      <c r="C47" s="26" t="s">
        <v>1178</v>
      </c>
      <c r="D47" t="s">
        <v>252</v>
      </c>
      <c r="E47" s="27" t="s">
        <v>1179</v>
      </c>
      <c r="F47" s="28" t="s">
        <v>271</v>
      </c>
      <c r="G47" s="29">
        <v>1</v>
      </c>
      <c r="H47" s="28">
        <v>0</v>
      </c>
      <c r="I47" s="30">
        <f>ROUND(G47*H47,P4)</f>
        <v>0</v>
      </c>
      <c r="L47" s="30">
        <v>0</v>
      </c>
      <c r="M47" s="24">
        <f>ROUND(G47*L47,P4)</f>
        <v>0</v>
      </c>
      <c r="N47" s="25" t="s">
        <v>255</v>
      </c>
      <c r="O47" s="31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227</v>
      </c>
      <c r="E48" s="27" t="s">
        <v>1179</v>
      </c>
    </row>
    <row r="49" ht="52">
      <c r="A49" s="1" t="s">
        <v>229</v>
      </c>
      <c r="E49" s="32" t="s">
        <v>1180</v>
      </c>
    </row>
    <row r="50" ht="150">
      <c r="A50" s="1" t="s">
        <v>231</v>
      </c>
      <c r="E50" s="27" t="s">
        <v>1010</v>
      </c>
    </row>
    <row r="51">
      <c r="A51" s="1" t="s">
        <v>221</v>
      </c>
      <c r="B51" s="1">
        <v>11</v>
      </c>
      <c r="C51" s="26" t="s">
        <v>1181</v>
      </c>
      <c r="D51" t="s">
        <v>252</v>
      </c>
      <c r="E51" s="27" t="s">
        <v>1182</v>
      </c>
      <c r="F51" s="28" t="s">
        <v>271</v>
      </c>
      <c r="G51" s="29">
        <v>1</v>
      </c>
      <c r="H51" s="28">
        <v>0</v>
      </c>
      <c r="I51" s="30">
        <f>ROUND(G51*H51,P4)</f>
        <v>0</v>
      </c>
      <c r="L51" s="30">
        <v>0</v>
      </c>
      <c r="M51" s="24">
        <f>ROUND(G51*L51,P4)</f>
        <v>0</v>
      </c>
      <c r="N51" s="25" t="s">
        <v>255</v>
      </c>
      <c r="O51" s="31">
        <f>M51*AA51</f>
        <v>0</v>
      </c>
      <c r="P51" s="1">
        <v>3</v>
      </c>
      <c r="AA51" s="1">
        <f>IF(P51=1,$O$3,IF(P51=2,$O$4,$O$5))</f>
        <v>0</v>
      </c>
    </row>
    <row r="52">
      <c r="A52" s="1" t="s">
        <v>227</v>
      </c>
      <c r="E52" s="27" t="s">
        <v>1182</v>
      </c>
    </row>
    <row r="53" ht="52">
      <c r="A53" s="1" t="s">
        <v>229</v>
      </c>
      <c r="E53" s="32" t="s">
        <v>1180</v>
      </c>
    </row>
    <row r="54" ht="125">
      <c r="A54" s="1" t="s">
        <v>231</v>
      </c>
      <c r="E54" s="27" t="s">
        <v>965</v>
      </c>
    </row>
    <row r="55">
      <c r="A55" s="1" t="s">
        <v>221</v>
      </c>
      <c r="B55" s="1">
        <v>12</v>
      </c>
      <c r="C55" s="26" t="s">
        <v>1183</v>
      </c>
      <c r="D55" t="s">
        <v>252</v>
      </c>
      <c r="E55" s="27" t="s">
        <v>1184</v>
      </c>
      <c r="F55" s="28" t="s">
        <v>271</v>
      </c>
      <c r="G55" s="29">
        <v>1</v>
      </c>
      <c r="H55" s="28">
        <v>0</v>
      </c>
      <c r="I55" s="30">
        <f>ROUND(G55*H55,P4)</f>
        <v>0</v>
      </c>
      <c r="L55" s="30">
        <v>0</v>
      </c>
      <c r="M55" s="24">
        <f>ROUND(G55*L55,P4)</f>
        <v>0</v>
      </c>
      <c r="N55" s="25" t="s">
        <v>255</v>
      </c>
      <c r="O55" s="31">
        <f>M55*AA55</f>
        <v>0</v>
      </c>
      <c r="P55" s="1">
        <v>3</v>
      </c>
      <c r="AA55" s="1">
        <f>IF(P55=1,$O$3,IF(P55=2,$O$4,$O$5))</f>
        <v>0</v>
      </c>
    </row>
    <row r="56">
      <c r="A56" s="1" t="s">
        <v>227</v>
      </c>
      <c r="E56" s="27" t="s">
        <v>1184</v>
      </c>
    </row>
    <row r="57" ht="52">
      <c r="A57" s="1" t="s">
        <v>229</v>
      </c>
      <c r="E57" s="32" t="s">
        <v>1165</v>
      </c>
    </row>
    <row r="58" ht="150">
      <c r="A58" s="1" t="s">
        <v>231</v>
      </c>
      <c r="E58" s="27" t="s">
        <v>1010</v>
      </c>
    </row>
    <row r="59">
      <c r="A59" s="1" t="s">
        <v>221</v>
      </c>
      <c r="B59" s="1">
        <v>13</v>
      </c>
      <c r="C59" s="26" t="s">
        <v>1185</v>
      </c>
      <c r="D59" t="s">
        <v>252</v>
      </c>
      <c r="E59" s="27" t="s">
        <v>1186</v>
      </c>
      <c r="F59" s="28" t="s">
        <v>271</v>
      </c>
      <c r="G59" s="29">
        <v>1</v>
      </c>
      <c r="H59" s="28">
        <v>0</v>
      </c>
      <c r="I59" s="30">
        <f>ROUND(G59*H59,P4)</f>
        <v>0</v>
      </c>
      <c r="L59" s="30">
        <v>0</v>
      </c>
      <c r="M59" s="24">
        <f>ROUND(G59*L59,P4)</f>
        <v>0</v>
      </c>
      <c r="N59" s="25" t="s">
        <v>255</v>
      </c>
      <c r="O59" s="31">
        <f>M59*AA59</f>
        <v>0</v>
      </c>
      <c r="P59" s="1">
        <v>3</v>
      </c>
      <c r="AA59" s="1">
        <f>IF(P59=1,$O$3,IF(P59=2,$O$4,$O$5))</f>
        <v>0</v>
      </c>
    </row>
    <row r="60">
      <c r="A60" s="1" t="s">
        <v>227</v>
      </c>
      <c r="E60" s="27" t="s">
        <v>1186</v>
      </c>
    </row>
    <row r="61" ht="52">
      <c r="A61" s="1" t="s">
        <v>229</v>
      </c>
      <c r="E61" s="32" t="s">
        <v>1165</v>
      </c>
    </row>
    <row r="62" ht="125">
      <c r="A62" s="1" t="s">
        <v>231</v>
      </c>
      <c r="E62" s="27" t="s">
        <v>965</v>
      </c>
    </row>
    <row r="63" ht="25">
      <c r="A63" s="1" t="s">
        <v>221</v>
      </c>
      <c r="B63" s="1">
        <v>14</v>
      </c>
      <c r="C63" s="26" t="s">
        <v>1187</v>
      </c>
      <c r="D63" t="s">
        <v>252</v>
      </c>
      <c r="E63" s="27" t="s">
        <v>1188</v>
      </c>
      <c r="F63" s="28" t="s">
        <v>271</v>
      </c>
      <c r="G63" s="29">
        <v>22</v>
      </c>
      <c r="H63" s="28">
        <v>0</v>
      </c>
      <c r="I63" s="30">
        <f>ROUND(G63*H63,P4)</f>
        <v>0</v>
      </c>
      <c r="L63" s="30">
        <v>0</v>
      </c>
      <c r="M63" s="24">
        <f>ROUND(G63*L63,P4)</f>
        <v>0</v>
      </c>
      <c r="N63" s="25" t="s">
        <v>255</v>
      </c>
      <c r="O63" s="31">
        <f>M63*AA63</f>
        <v>0</v>
      </c>
      <c r="P63" s="1">
        <v>3</v>
      </c>
      <c r="AA63" s="1">
        <f>IF(P63=1,$O$3,IF(P63=2,$O$4,$O$5))</f>
        <v>0</v>
      </c>
    </row>
    <row r="64" ht="25">
      <c r="A64" s="1" t="s">
        <v>227</v>
      </c>
      <c r="E64" s="27" t="s">
        <v>1188</v>
      </c>
    </row>
    <row r="65" ht="52">
      <c r="A65" s="1" t="s">
        <v>229</v>
      </c>
      <c r="E65" s="32" t="s">
        <v>1189</v>
      </c>
    </row>
    <row r="66" ht="150">
      <c r="A66" s="1" t="s">
        <v>231</v>
      </c>
      <c r="E66" s="27" t="s">
        <v>962</v>
      </c>
    </row>
    <row r="67">
      <c r="A67" s="1" t="s">
        <v>221</v>
      </c>
      <c r="B67" s="1">
        <v>15</v>
      </c>
      <c r="C67" s="26" t="s">
        <v>1190</v>
      </c>
      <c r="D67" t="s">
        <v>252</v>
      </c>
      <c r="E67" s="27" t="s">
        <v>1191</v>
      </c>
      <c r="F67" s="28" t="s">
        <v>271</v>
      </c>
      <c r="G67" s="29">
        <v>22</v>
      </c>
      <c r="H67" s="28">
        <v>0</v>
      </c>
      <c r="I67" s="30">
        <f>ROUND(G67*H67,P4)</f>
        <v>0</v>
      </c>
      <c r="L67" s="30">
        <v>0</v>
      </c>
      <c r="M67" s="24">
        <f>ROUND(G67*L67,P4)</f>
        <v>0</v>
      </c>
      <c r="N67" s="25" t="s">
        <v>255</v>
      </c>
      <c r="O67" s="31">
        <f>M67*AA67</f>
        <v>0</v>
      </c>
      <c r="P67" s="1">
        <v>3</v>
      </c>
      <c r="AA67" s="1">
        <f>IF(P67=1,$O$3,IF(P67=2,$O$4,$O$5))</f>
        <v>0</v>
      </c>
    </row>
    <row r="68">
      <c r="A68" s="1" t="s">
        <v>227</v>
      </c>
      <c r="E68" s="27" t="s">
        <v>1191</v>
      </c>
    </row>
    <row r="69" ht="52">
      <c r="A69" s="1" t="s">
        <v>229</v>
      </c>
      <c r="E69" s="32" t="s">
        <v>1189</v>
      </c>
    </row>
    <row r="70" ht="125">
      <c r="A70" s="1" t="s">
        <v>231</v>
      </c>
      <c r="E70" s="27" t="s">
        <v>965</v>
      </c>
    </row>
    <row r="71">
      <c r="A71" s="1" t="s">
        <v>221</v>
      </c>
      <c r="B71" s="1">
        <v>16</v>
      </c>
      <c r="C71" s="26" t="s">
        <v>1192</v>
      </c>
      <c r="D71" t="s">
        <v>252</v>
      </c>
      <c r="E71" s="27" t="s">
        <v>1193</v>
      </c>
      <c r="F71" s="28" t="s">
        <v>271</v>
      </c>
      <c r="G71" s="29">
        <v>22</v>
      </c>
      <c r="H71" s="28">
        <v>0</v>
      </c>
      <c r="I71" s="30">
        <f>ROUND(G71*H71,P4)</f>
        <v>0</v>
      </c>
      <c r="L71" s="30">
        <v>0</v>
      </c>
      <c r="M71" s="24">
        <f>ROUND(G71*L71,P4)</f>
        <v>0</v>
      </c>
      <c r="N71" s="25" t="s">
        <v>255</v>
      </c>
      <c r="O71" s="31">
        <f>M71*AA71</f>
        <v>0</v>
      </c>
      <c r="P71" s="1">
        <v>3</v>
      </c>
      <c r="AA71" s="1">
        <f>IF(P71=1,$O$3,IF(P71=2,$O$4,$O$5))</f>
        <v>0</v>
      </c>
    </row>
    <row r="72">
      <c r="A72" s="1" t="s">
        <v>227</v>
      </c>
      <c r="E72" s="27" t="s">
        <v>1193</v>
      </c>
    </row>
    <row r="73" ht="52">
      <c r="A73" s="1" t="s">
        <v>229</v>
      </c>
      <c r="E73" s="32" t="s">
        <v>1194</v>
      </c>
    </row>
    <row r="74" ht="150">
      <c r="A74" s="1" t="s">
        <v>231</v>
      </c>
      <c r="E74" s="27" t="s">
        <v>962</v>
      </c>
    </row>
    <row r="75" ht="25">
      <c r="A75" s="1" t="s">
        <v>221</v>
      </c>
      <c r="B75" s="1">
        <v>17</v>
      </c>
      <c r="C75" s="26" t="s">
        <v>1195</v>
      </c>
      <c r="D75" t="s">
        <v>252</v>
      </c>
      <c r="E75" s="27" t="s">
        <v>1196</v>
      </c>
      <c r="F75" s="28" t="s">
        <v>271</v>
      </c>
      <c r="G75" s="29">
        <v>22</v>
      </c>
      <c r="H75" s="28">
        <v>0</v>
      </c>
      <c r="I75" s="30">
        <f>ROUND(G75*H75,P4)</f>
        <v>0</v>
      </c>
      <c r="L75" s="30">
        <v>0</v>
      </c>
      <c r="M75" s="24">
        <f>ROUND(G75*L75,P4)</f>
        <v>0</v>
      </c>
      <c r="N75" s="25" t="s">
        <v>255</v>
      </c>
      <c r="O75" s="31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227</v>
      </c>
      <c r="E76" s="27" t="s">
        <v>1196</v>
      </c>
    </row>
    <row r="77" ht="52">
      <c r="A77" s="1" t="s">
        <v>229</v>
      </c>
      <c r="E77" s="32" t="s">
        <v>1194</v>
      </c>
    </row>
    <row r="78" ht="150">
      <c r="A78" s="1" t="s">
        <v>231</v>
      </c>
      <c r="E78" s="27" t="s">
        <v>962</v>
      </c>
    </row>
    <row r="79" ht="25">
      <c r="A79" s="1" t="s">
        <v>221</v>
      </c>
      <c r="B79" s="1">
        <v>18</v>
      </c>
      <c r="C79" s="26" t="s">
        <v>1197</v>
      </c>
      <c r="D79" t="s">
        <v>252</v>
      </c>
      <c r="E79" s="27" t="s">
        <v>1198</v>
      </c>
      <c r="F79" s="28" t="s">
        <v>271</v>
      </c>
      <c r="G79" s="29">
        <v>22</v>
      </c>
      <c r="H79" s="28">
        <v>0</v>
      </c>
      <c r="I79" s="30">
        <f>ROUND(G79*H79,P4)</f>
        <v>0</v>
      </c>
      <c r="L79" s="30">
        <v>0</v>
      </c>
      <c r="M79" s="24">
        <f>ROUND(G79*L79,P4)</f>
        <v>0</v>
      </c>
      <c r="N79" s="25" t="s">
        <v>255</v>
      </c>
      <c r="O79" s="31">
        <f>M79*AA79</f>
        <v>0</v>
      </c>
      <c r="P79" s="1">
        <v>3</v>
      </c>
      <c r="AA79" s="1">
        <f>IF(P79=1,$O$3,IF(P79=2,$O$4,$O$5))</f>
        <v>0</v>
      </c>
    </row>
    <row r="80" ht="25">
      <c r="A80" s="1" t="s">
        <v>227</v>
      </c>
      <c r="E80" s="27" t="s">
        <v>1198</v>
      </c>
    </row>
    <row r="81" ht="52">
      <c r="A81" s="1" t="s">
        <v>229</v>
      </c>
      <c r="E81" s="32" t="s">
        <v>1199</v>
      </c>
    </row>
    <row r="82" ht="150">
      <c r="A82" s="1" t="s">
        <v>231</v>
      </c>
      <c r="E82" s="27" t="s">
        <v>962</v>
      </c>
    </row>
    <row r="83">
      <c r="A83" s="1" t="s">
        <v>221</v>
      </c>
      <c r="B83" s="1">
        <v>19</v>
      </c>
      <c r="C83" s="26" t="s">
        <v>1200</v>
      </c>
      <c r="D83" t="s">
        <v>252</v>
      </c>
      <c r="E83" s="27" t="s">
        <v>1201</v>
      </c>
      <c r="F83" s="28" t="s">
        <v>271</v>
      </c>
      <c r="G83" s="29">
        <v>66</v>
      </c>
      <c r="H83" s="28">
        <v>0</v>
      </c>
      <c r="I83" s="30">
        <f>ROUND(G83*H83,P4)</f>
        <v>0</v>
      </c>
      <c r="L83" s="30">
        <v>0</v>
      </c>
      <c r="M83" s="24">
        <f>ROUND(G83*L83,P4)</f>
        <v>0</v>
      </c>
      <c r="N83" s="25" t="s">
        <v>255</v>
      </c>
      <c r="O83" s="31">
        <f>M83*AA83</f>
        <v>0</v>
      </c>
      <c r="P83" s="1">
        <v>3</v>
      </c>
      <c r="AA83" s="1">
        <f>IF(P83=1,$O$3,IF(P83=2,$O$4,$O$5))</f>
        <v>0</v>
      </c>
    </row>
    <row r="84">
      <c r="A84" s="1" t="s">
        <v>227</v>
      </c>
      <c r="E84" s="27" t="s">
        <v>1201</v>
      </c>
    </row>
    <row r="85" ht="52">
      <c r="A85" s="1" t="s">
        <v>229</v>
      </c>
      <c r="E85" s="32" t="s">
        <v>1202</v>
      </c>
    </row>
    <row r="86" ht="125">
      <c r="A86" s="1" t="s">
        <v>231</v>
      </c>
      <c r="E86" s="27" t="s">
        <v>965</v>
      </c>
    </row>
    <row r="87">
      <c r="A87" s="1" t="s">
        <v>221</v>
      </c>
      <c r="B87" s="1">
        <v>20</v>
      </c>
      <c r="C87" s="26" t="s">
        <v>1203</v>
      </c>
      <c r="D87" t="s">
        <v>252</v>
      </c>
      <c r="E87" s="27" t="s">
        <v>1204</v>
      </c>
      <c r="F87" s="28" t="s">
        <v>271</v>
      </c>
      <c r="G87" s="29">
        <v>3</v>
      </c>
      <c r="H87" s="28">
        <v>0</v>
      </c>
      <c r="I87" s="30">
        <f>ROUND(G87*H87,P4)</f>
        <v>0</v>
      </c>
      <c r="L87" s="30">
        <v>0</v>
      </c>
      <c r="M87" s="24">
        <f>ROUND(G87*L87,P4)</f>
        <v>0</v>
      </c>
      <c r="N87" s="25" t="s">
        <v>255</v>
      </c>
      <c r="O87" s="31">
        <f>M87*AA87</f>
        <v>0</v>
      </c>
      <c r="P87" s="1">
        <v>3</v>
      </c>
      <c r="AA87" s="1">
        <f>IF(P87=1,$O$3,IF(P87=2,$O$4,$O$5))</f>
        <v>0</v>
      </c>
    </row>
    <row r="88">
      <c r="A88" s="1" t="s">
        <v>227</v>
      </c>
      <c r="E88" s="27" t="s">
        <v>1204</v>
      </c>
    </row>
    <row r="89" ht="52">
      <c r="A89" s="1" t="s">
        <v>229</v>
      </c>
      <c r="E89" s="32" t="s">
        <v>1205</v>
      </c>
    </row>
    <row r="90" ht="175">
      <c r="A90" s="1" t="s">
        <v>231</v>
      </c>
      <c r="E90" s="27" t="s">
        <v>1206</v>
      </c>
    </row>
    <row r="91">
      <c r="A91" s="1" t="s">
        <v>221</v>
      </c>
      <c r="B91" s="1">
        <v>21</v>
      </c>
      <c r="C91" s="26" t="s">
        <v>1207</v>
      </c>
      <c r="D91" t="s">
        <v>252</v>
      </c>
      <c r="E91" s="27" t="s">
        <v>1208</v>
      </c>
      <c r="F91" s="28" t="s">
        <v>271</v>
      </c>
      <c r="G91" s="29">
        <v>3</v>
      </c>
      <c r="H91" s="28">
        <v>0</v>
      </c>
      <c r="I91" s="30">
        <f>ROUND(G91*H91,P4)</f>
        <v>0</v>
      </c>
      <c r="L91" s="30">
        <v>0</v>
      </c>
      <c r="M91" s="24">
        <f>ROUND(G91*L91,P4)</f>
        <v>0</v>
      </c>
      <c r="N91" s="25" t="s">
        <v>255</v>
      </c>
      <c r="O91" s="31">
        <f>M91*AA91</f>
        <v>0</v>
      </c>
      <c r="P91" s="1">
        <v>3</v>
      </c>
      <c r="AA91" s="1">
        <f>IF(P91=1,$O$3,IF(P91=2,$O$4,$O$5))</f>
        <v>0</v>
      </c>
    </row>
    <row r="92">
      <c r="A92" s="1" t="s">
        <v>227</v>
      </c>
      <c r="E92" s="27" t="s">
        <v>1208</v>
      </c>
    </row>
    <row r="93" ht="52">
      <c r="A93" s="1" t="s">
        <v>229</v>
      </c>
      <c r="E93" s="32" t="s">
        <v>1205</v>
      </c>
    </row>
    <row r="94" ht="175">
      <c r="A94" s="1" t="s">
        <v>231</v>
      </c>
      <c r="E94" s="27" t="s">
        <v>1206</v>
      </c>
    </row>
    <row r="95" ht="25">
      <c r="A95" s="1" t="s">
        <v>221</v>
      </c>
      <c r="B95" s="1">
        <v>22</v>
      </c>
      <c r="C95" s="26" t="s">
        <v>1209</v>
      </c>
      <c r="D95" t="s">
        <v>252</v>
      </c>
      <c r="E95" s="27" t="s">
        <v>1210</v>
      </c>
      <c r="F95" s="28" t="s">
        <v>271</v>
      </c>
      <c r="G95" s="29">
        <v>1</v>
      </c>
      <c r="H95" s="28">
        <v>0</v>
      </c>
      <c r="I95" s="30">
        <f>ROUND(G95*H95,P4)</f>
        <v>0</v>
      </c>
      <c r="L95" s="30">
        <v>0</v>
      </c>
      <c r="M95" s="24">
        <f>ROUND(G95*L95,P4)</f>
        <v>0</v>
      </c>
      <c r="N95" s="25" t="s">
        <v>226</v>
      </c>
      <c r="O95" s="31">
        <f>M95*AA95</f>
        <v>0</v>
      </c>
      <c r="P95" s="1">
        <v>3</v>
      </c>
      <c r="AA95" s="1">
        <f>IF(P95=1,$O$3,IF(P95=2,$O$4,$O$5))</f>
        <v>0</v>
      </c>
    </row>
    <row r="96" ht="25">
      <c r="A96" s="1" t="s">
        <v>227</v>
      </c>
      <c r="E96" s="27" t="s">
        <v>1210</v>
      </c>
    </row>
    <row r="97" ht="52">
      <c r="A97" s="1" t="s">
        <v>229</v>
      </c>
      <c r="E97" s="32" t="s">
        <v>1165</v>
      </c>
    </row>
    <row r="98" ht="25">
      <c r="A98" s="1" t="s">
        <v>231</v>
      </c>
      <c r="E98" s="27" t="s">
        <v>1210</v>
      </c>
    </row>
    <row r="99">
      <c r="A99" s="1" t="s">
        <v>221</v>
      </c>
      <c r="B99" s="1">
        <v>23</v>
      </c>
      <c r="C99" s="26" t="s">
        <v>1211</v>
      </c>
      <c r="D99" t="s">
        <v>252</v>
      </c>
      <c r="E99" s="27" t="s">
        <v>1212</v>
      </c>
      <c r="F99" s="28" t="s">
        <v>1213</v>
      </c>
      <c r="G99" s="29">
        <v>1</v>
      </c>
      <c r="H99" s="28">
        <v>0</v>
      </c>
      <c r="I99" s="30">
        <f>ROUND(G99*H99,P4)</f>
        <v>0</v>
      </c>
      <c r="L99" s="30">
        <v>0</v>
      </c>
      <c r="M99" s="24">
        <f>ROUND(G99*L99,P4)</f>
        <v>0</v>
      </c>
      <c r="N99" s="25" t="s">
        <v>255</v>
      </c>
      <c r="O99" s="31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227</v>
      </c>
      <c r="E100" s="27" t="s">
        <v>1212</v>
      </c>
    </row>
    <row r="101" ht="52">
      <c r="A101" s="1" t="s">
        <v>229</v>
      </c>
      <c r="E101" s="32" t="s">
        <v>1165</v>
      </c>
    </row>
    <row r="102" ht="150">
      <c r="A102" s="1" t="s">
        <v>231</v>
      </c>
      <c r="E102" s="27" t="s">
        <v>1214</v>
      </c>
    </row>
    <row r="103">
      <c r="A103" s="1" t="s">
        <v>221</v>
      </c>
      <c r="B103" s="1">
        <v>24</v>
      </c>
      <c r="C103" s="26" t="s">
        <v>1215</v>
      </c>
      <c r="D103" t="s">
        <v>252</v>
      </c>
      <c r="E103" s="27" t="s">
        <v>1216</v>
      </c>
      <c r="F103" s="28" t="s">
        <v>1213</v>
      </c>
      <c r="G103" s="29">
        <v>1</v>
      </c>
      <c r="H103" s="28">
        <v>0</v>
      </c>
      <c r="I103" s="30">
        <f>ROUND(G103*H103,P4)</f>
        <v>0</v>
      </c>
      <c r="L103" s="30">
        <v>0</v>
      </c>
      <c r="M103" s="24">
        <f>ROUND(G103*L103,P4)</f>
        <v>0</v>
      </c>
      <c r="N103" s="25" t="s">
        <v>255</v>
      </c>
      <c r="O103" s="31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227</v>
      </c>
      <c r="E104" s="27" t="s">
        <v>1216</v>
      </c>
    </row>
    <row r="105" ht="52">
      <c r="A105" s="1" t="s">
        <v>229</v>
      </c>
      <c r="E105" s="32" t="s">
        <v>1165</v>
      </c>
    </row>
    <row r="106" ht="137.5">
      <c r="A106" s="1" t="s">
        <v>231</v>
      </c>
      <c r="E106" s="27" t="s">
        <v>1217</v>
      </c>
    </row>
    <row r="107">
      <c r="A107" s="1" t="s">
        <v>221</v>
      </c>
      <c r="B107" s="1">
        <v>25</v>
      </c>
      <c r="C107" s="26" t="s">
        <v>1218</v>
      </c>
      <c r="D107" t="s">
        <v>249</v>
      </c>
      <c r="E107" s="27" t="s">
        <v>1219</v>
      </c>
      <c r="F107" s="28" t="s">
        <v>1213</v>
      </c>
      <c r="G107" s="29">
        <v>1</v>
      </c>
      <c r="H107" s="28">
        <v>0</v>
      </c>
      <c r="I107" s="30">
        <f>ROUND(G107*H107,P4)</f>
        <v>0</v>
      </c>
      <c r="L107" s="30">
        <v>0</v>
      </c>
      <c r="M107" s="24">
        <f>ROUND(G107*L107,P4)</f>
        <v>0</v>
      </c>
      <c r="N107" s="25" t="s">
        <v>255</v>
      </c>
      <c r="O107" s="31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227</v>
      </c>
      <c r="E108" s="27" t="s">
        <v>1219</v>
      </c>
    </row>
    <row r="109" ht="52">
      <c r="A109" s="1" t="s">
        <v>229</v>
      </c>
      <c r="E109" s="32" t="s">
        <v>1165</v>
      </c>
    </row>
    <row r="110" ht="137.5">
      <c r="A110" s="1" t="s">
        <v>231</v>
      </c>
      <c r="E110" s="27" t="s">
        <v>1217</v>
      </c>
    </row>
    <row r="111" ht="13">
      <c r="A111" s="1" t="s">
        <v>218</v>
      </c>
      <c r="C111" s="22" t="s">
        <v>1220</v>
      </c>
      <c r="E111" s="23" t="s">
        <v>976</v>
      </c>
      <c r="L111" s="24">
        <f>SUMIFS(L112:L163,A112:A163,"P")</f>
        <v>0</v>
      </c>
      <c r="M111" s="24">
        <f>SUMIFS(M112:M163,A112:A163,"P")</f>
        <v>0</v>
      </c>
      <c r="N111" s="25"/>
    </row>
    <row r="112">
      <c r="A112" s="1" t="s">
        <v>221</v>
      </c>
      <c r="B112" s="1">
        <v>26</v>
      </c>
      <c r="C112" s="26" t="s">
        <v>1221</v>
      </c>
      <c r="D112" t="s">
        <v>252</v>
      </c>
      <c r="E112" s="27" t="s">
        <v>1222</v>
      </c>
      <c r="F112" s="28" t="s">
        <v>260</v>
      </c>
      <c r="G112" s="29">
        <v>132</v>
      </c>
      <c r="H112" s="28">
        <v>0</v>
      </c>
      <c r="I112" s="30">
        <f>ROUND(G112*H112,P4)</f>
        <v>0</v>
      </c>
      <c r="L112" s="30">
        <v>0</v>
      </c>
      <c r="M112" s="24">
        <f>ROUND(G112*L112,P4)</f>
        <v>0</v>
      </c>
      <c r="N112" s="25" t="s">
        <v>226</v>
      </c>
      <c r="O112" s="31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227</v>
      </c>
      <c r="E113" s="27" t="s">
        <v>1222</v>
      </c>
    </row>
    <row r="114" ht="52">
      <c r="A114" s="1" t="s">
        <v>229</v>
      </c>
      <c r="E114" s="32" t="s">
        <v>1223</v>
      </c>
    </row>
    <row r="115" ht="37.5">
      <c r="A115" s="1" t="s">
        <v>231</v>
      </c>
      <c r="E115" s="27" t="s">
        <v>1224</v>
      </c>
    </row>
    <row r="116" ht="25">
      <c r="A116" s="1" t="s">
        <v>221</v>
      </c>
      <c r="B116" s="1">
        <v>27</v>
      </c>
      <c r="C116" s="26" t="s">
        <v>1225</v>
      </c>
      <c r="D116" t="s">
        <v>249</v>
      </c>
      <c r="E116" s="27" t="s">
        <v>1226</v>
      </c>
      <c r="F116" s="28" t="s">
        <v>271</v>
      </c>
      <c r="G116" s="29">
        <v>22</v>
      </c>
      <c r="H116" s="28">
        <v>0</v>
      </c>
      <c r="I116" s="30">
        <f>ROUND(G116*H116,P4)</f>
        <v>0</v>
      </c>
      <c r="L116" s="30">
        <v>0</v>
      </c>
      <c r="M116" s="24">
        <f>ROUND(G116*L116,P4)</f>
        <v>0</v>
      </c>
      <c r="N116" s="25" t="s">
        <v>255</v>
      </c>
      <c r="O116" s="31">
        <f>M116*AA116</f>
        <v>0</v>
      </c>
      <c r="P116" s="1">
        <v>3</v>
      </c>
      <c r="AA116" s="1">
        <f>IF(P116=1,$O$3,IF(P116=2,$O$4,$O$5))</f>
        <v>0</v>
      </c>
    </row>
    <row r="117" ht="25">
      <c r="A117" s="1" t="s">
        <v>227</v>
      </c>
      <c r="E117" s="27" t="s">
        <v>1226</v>
      </c>
    </row>
    <row r="118" ht="52">
      <c r="A118" s="1" t="s">
        <v>229</v>
      </c>
      <c r="E118" s="32" t="s">
        <v>1199</v>
      </c>
    </row>
    <row r="119" ht="87.5">
      <c r="A119" s="1" t="s">
        <v>231</v>
      </c>
      <c r="E119" s="27" t="s">
        <v>1227</v>
      </c>
    </row>
    <row r="120">
      <c r="A120" s="1" t="s">
        <v>221</v>
      </c>
      <c r="B120" s="1">
        <v>28</v>
      </c>
      <c r="C120" s="26" t="s">
        <v>977</v>
      </c>
      <c r="D120" t="s">
        <v>252</v>
      </c>
      <c r="E120" s="27" t="s">
        <v>978</v>
      </c>
      <c r="F120" s="28" t="s">
        <v>979</v>
      </c>
      <c r="G120" s="29">
        <v>3.7999999999999998</v>
      </c>
      <c r="H120" s="28">
        <v>0</v>
      </c>
      <c r="I120" s="30">
        <f>ROUND(G120*H120,P4)</f>
        <v>0</v>
      </c>
      <c r="L120" s="30">
        <v>0</v>
      </c>
      <c r="M120" s="24">
        <f>ROUND(G120*L120,P4)</f>
        <v>0</v>
      </c>
      <c r="N120" s="25" t="s">
        <v>255</v>
      </c>
      <c r="O120" s="31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227</v>
      </c>
      <c r="E121" s="27" t="s">
        <v>978</v>
      </c>
    </row>
    <row r="122" ht="52">
      <c r="A122" s="1" t="s">
        <v>229</v>
      </c>
      <c r="E122" s="32" t="s">
        <v>1228</v>
      </c>
    </row>
    <row r="123" ht="162.5">
      <c r="A123" s="1" t="s">
        <v>231</v>
      </c>
      <c r="E123" s="27" t="s">
        <v>981</v>
      </c>
    </row>
    <row r="124">
      <c r="A124" s="1" t="s">
        <v>221</v>
      </c>
      <c r="B124" s="1">
        <v>29</v>
      </c>
      <c r="C124" s="26" t="s">
        <v>984</v>
      </c>
      <c r="D124" t="s">
        <v>252</v>
      </c>
      <c r="E124" s="27" t="s">
        <v>985</v>
      </c>
      <c r="F124" s="28" t="s">
        <v>260</v>
      </c>
      <c r="G124" s="29">
        <v>950</v>
      </c>
      <c r="H124" s="28">
        <v>0</v>
      </c>
      <c r="I124" s="30">
        <f>ROUND(G124*H124,P4)</f>
        <v>0</v>
      </c>
      <c r="L124" s="30">
        <v>0</v>
      </c>
      <c r="M124" s="24">
        <f>ROUND(G124*L124,P4)</f>
        <v>0</v>
      </c>
      <c r="N124" s="25" t="s">
        <v>255</v>
      </c>
      <c r="O124" s="31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227</v>
      </c>
      <c r="E125" s="27" t="s">
        <v>985</v>
      </c>
    </row>
    <row r="126" ht="52">
      <c r="A126" s="1" t="s">
        <v>229</v>
      </c>
      <c r="E126" s="32" t="s">
        <v>1229</v>
      </c>
    </row>
    <row r="127" ht="125">
      <c r="A127" s="1" t="s">
        <v>231</v>
      </c>
      <c r="E127" s="27" t="s">
        <v>766</v>
      </c>
    </row>
    <row r="128">
      <c r="A128" s="1" t="s">
        <v>221</v>
      </c>
      <c r="B128" s="1">
        <v>30</v>
      </c>
      <c r="C128" s="26" t="s">
        <v>1000</v>
      </c>
      <c r="D128" t="s">
        <v>252</v>
      </c>
      <c r="E128" s="27" t="s">
        <v>1001</v>
      </c>
      <c r="F128" s="28" t="s">
        <v>271</v>
      </c>
      <c r="G128" s="29">
        <v>22</v>
      </c>
      <c r="H128" s="28">
        <v>0</v>
      </c>
      <c r="I128" s="30">
        <f>ROUND(G128*H128,P4)</f>
        <v>0</v>
      </c>
      <c r="L128" s="30">
        <v>0</v>
      </c>
      <c r="M128" s="24">
        <f>ROUND(G128*L128,P4)</f>
        <v>0</v>
      </c>
      <c r="N128" s="25" t="s">
        <v>255</v>
      </c>
      <c r="O128" s="31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227</v>
      </c>
      <c r="E129" s="27" t="s">
        <v>1001</v>
      </c>
    </row>
    <row r="130" ht="52">
      <c r="A130" s="1" t="s">
        <v>229</v>
      </c>
      <c r="E130" s="32" t="s">
        <v>1189</v>
      </c>
    </row>
    <row r="131" ht="125">
      <c r="A131" s="1" t="s">
        <v>231</v>
      </c>
      <c r="E131" s="27" t="s">
        <v>1003</v>
      </c>
    </row>
    <row r="132">
      <c r="A132" s="1" t="s">
        <v>221</v>
      </c>
      <c r="B132" s="1">
        <v>31</v>
      </c>
      <c r="C132" s="26" t="s">
        <v>1230</v>
      </c>
      <c r="D132" t="s">
        <v>249</v>
      </c>
      <c r="E132" s="27" t="s">
        <v>1231</v>
      </c>
      <c r="F132" s="28" t="s">
        <v>908</v>
      </c>
      <c r="G132" s="29">
        <v>1</v>
      </c>
      <c r="H132" s="28">
        <v>0</v>
      </c>
      <c r="I132" s="30">
        <f>ROUND(G132*H132,P4)</f>
        <v>0</v>
      </c>
      <c r="L132" s="30">
        <v>0</v>
      </c>
      <c r="M132" s="24">
        <f>ROUND(G132*L132,P4)</f>
        <v>0</v>
      </c>
      <c r="N132" s="25" t="s">
        <v>226</v>
      </c>
      <c r="O132" s="31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227</v>
      </c>
      <c r="E133" s="27" t="s">
        <v>1231</v>
      </c>
    </row>
    <row r="134" ht="52">
      <c r="A134" s="1" t="s">
        <v>229</v>
      </c>
      <c r="E134" s="32" t="s">
        <v>1165</v>
      </c>
    </row>
    <row r="135">
      <c r="A135" s="1" t="s">
        <v>231</v>
      </c>
      <c r="E135" s="27" t="s">
        <v>1232</v>
      </c>
    </row>
    <row r="136">
      <c r="A136" s="1" t="s">
        <v>221</v>
      </c>
      <c r="B136" s="1">
        <v>32</v>
      </c>
      <c r="C136" s="26" t="s">
        <v>1233</v>
      </c>
      <c r="D136" t="s">
        <v>252</v>
      </c>
      <c r="E136" s="27" t="s">
        <v>1234</v>
      </c>
      <c r="F136" s="28" t="s">
        <v>271</v>
      </c>
      <c r="G136" s="29">
        <v>6</v>
      </c>
      <c r="H136" s="28">
        <v>0</v>
      </c>
      <c r="I136" s="30">
        <f>ROUND(G136*H136,P4)</f>
        <v>0</v>
      </c>
      <c r="L136" s="30">
        <v>0</v>
      </c>
      <c r="M136" s="24">
        <f>ROUND(G136*L136,P4)</f>
        <v>0</v>
      </c>
      <c r="N136" s="25" t="s">
        <v>226</v>
      </c>
      <c r="O136" s="31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227</v>
      </c>
      <c r="E137" s="27" t="s">
        <v>1234</v>
      </c>
    </row>
    <row r="138" ht="52">
      <c r="A138" s="1" t="s">
        <v>229</v>
      </c>
      <c r="E138" s="32" t="s">
        <v>1235</v>
      </c>
    </row>
    <row r="139" ht="50">
      <c r="A139" s="1" t="s">
        <v>231</v>
      </c>
      <c r="E139" s="27" t="s">
        <v>1236</v>
      </c>
    </row>
    <row r="140">
      <c r="A140" s="1" t="s">
        <v>221</v>
      </c>
      <c r="B140" s="1">
        <v>33</v>
      </c>
      <c r="C140" s="26" t="s">
        <v>1237</v>
      </c>
      <c r="D140" t="s">
        <v>252</v>
      </c>
      <c r="E140" s="27" t="s">
        <v>1238</v>
      </c>
      <c r="F140" s="28" t="s">
        <v>271</v>
      </c>
      <c r="G140" s="29">
        <v>2</v>
      </c>
      <c r="H140" s="28">
        <v>0</v>
      </c>
      <c r="I140" s="30">
        <f>ROUND(G140*H140,P4)</f>
        <v>0</v>
      </c>
      <c r="L140" s="30">
        <v>0</v>
      </c>
      <c r="M140" s="24">
        <f>ROUND(G140*L140,P4)</f>
        <v>0</v>
      </c>
      <c r="N140" s="25" t="s">
        <v>226</v>
      </c>
      <c r="O140" s="31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227</v>
      </c>
      <c r="E141" s="27" t="s">
        <v>1238</v>
      </c>
    </row>
    <row r="142" ht="52">
      <c r="A142" s="1" t="s">
        <v>229</v>
      </c>
      <c r="E142" s="32" t="s">
        <v>1239</v>
      </c>
    </row>
    <row r="143" ht="37.5">
      <c r="A143" s="1" t="s">
        <v>231</v>
      </c>
      <c r="E143" s="27" t="s">
        <v>1240</v>
      </c>
    </row>
    <row r="144">
      <c r="A144" s="1" t="s">
        <v>221</v>
      </c>
      <c r="B144" s="1">
        <v>34</v>
      </c>
      <c r="C144" s="26" t="s">
        <v>1241</v>
      </c>
      <c r="D144" t="s">
        <v>252</v>
      </c>
      <c r="E144" s="27" t="s">
        <v>1242</v>
      </c>
      <c r="F144" s="28" t="s">
        <v>271</v>
      </c>
      <c r="G144" s="29">
        <v>2</v>
      </c>
      <c r="H144" s="28">
        <v>0</v>
      </c>
      <c r="I144" s="30">
        <f>ROUND(G144*H144,P4)</f>
        <v>0</v>
      </c>
      <c r="L144" s="30">
        <v>0</v>
      </c>
      <c r="M144" s="24">
        <f>ROUND(G144*L144,P4)</f>
        <v>0</v>
      </c>
      <c r="N144" s="25" t="s">
        <v>226</v>
      </c>
      <c r="O144" s="31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227</v>
      </c>
      <c r="E145" s="27" t="s">
        <v>1242</v>
      </c>
    </row>
    <row r="146" ht="52">
      <c r="A146" s="1" t="s">
        <v>229</v>
      </c>
      <c r="E146" s="32" t="s">
        <v>1239</v>
      </c>
    </row>
    <row r="147" ht="62.5">
      <c r="A147" s="1" t="s">
        <v>231</v>
      </c>
      <c r="E147" s="27" t="s">
        <v>1243</v>
      </c>
    </row>
    <row r="148">
      <c r="A148" s="1" t="s">
        <v>221</v>
      </c>
      <c r="B148" s="1">
        <v>35</v>
      </c>
      <c r="C148" s="26" t="s">
        <v>1244</v>
      </c>
      <c r="D148" t="s">
        <v>252</v>
      </c>
      <c r="E148" s="27" t="s">
        <v>1245</v>
      </c>
      <c r="F148" s="28" t="s">
        <v>716</v>
      </c>
      <c r="G148" s="29">
        <v>16</v>
      </c>
      <c r="H148" s="28">
        <v>0</v>
      </c>
      <c r="I148" s="30">
        <f>ROUND(G148*H148,P4)</f>
        <v>0</v>
      </c>
      <c r="L148" s="30">
        <v>0</v>
      </c>
      <c r="M148" s="24">
        <f>ROUND(G148*L148,P4)</f>
        <v>0</v>
      </c>
      <c r="N148" s="25" t="s">
        <v>255</v>
      </c>
      <c r="O148" s="31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227</v>
      </c>
      <c r="E149" s="27" t="s">
        <v>1245</v>
      </c>
    </row>
    <row r="150" ht="52">
      <c r="A150" s="1" t="s">
        <v>229</v>
      </c>
      <c r="E150" s="32" t="s">
        <v>1246</v>
      </c>
    </row>
    <row r="151" ht="87.5">
      <c r="A151" s="1" t="s">
        <v>231</v>
      </c>
      <c r="E151" s="27" t="s">
        <v>1247</v>
      </c>
    </row>
    <row r="152">
      <c r="A152" s="1" t="s">
        <v>221</v>
      </c>
      <c r="B152" s="1">
        <v>36</v>
      </c>
      <c r="C152" s="26" t="s">
        <v>1248</v>
      </c>
      <c r="D152" t="s">
        <v>252</v>
      </c>
      <c r="E152" s="27" t="s">
        <v>1249</v>
      </c>
      <c r="F152" s="28" t="s">
        <v>271</v>
      </c>
      <c r="G152" s="29">
        <v>1</v>
      </c>
      <c r="H152" s="28">
        <v>0</v>
      </c>
      <c r="I152" s="30">
        <f>ROUND(G152*H152,P4)</f>
        <v>0</v>
      </c>
      <c r="L152" s="30">
        <v>0</v>
      </c>
      <c r="M152" s="24">
        <f>ROUND(G152*L152,P4)</f>
        <v>0</v>
      </c>
      <c r="N152" s="25" t="s">
        <v>255</v>
      </c>
      <c r="O152" s="31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227</v>
      </c>
      <c r="E153" s="27" t="s">
        <v>1249</v>
      </c>
    </row>
    <row r="154" ht="52">
      <c r="A154" s="1" t="s">
        <v>229</v>
      </c>
      <c r="E154" s="32" t="s">
        <v>1165</v>
      </c>
    </row>
    <row r="155" ht="100">
      <c r="A155" s="1" t="s">
        <v>231</v>
      </c>
      <c r="E155" s="27" t="s">
        <v>1250</v>
      </c>
    </row>
    <row r="156" ht="25">
      <c r="A156" s="1" t="s">
        <v>221</v>
      </c>
      <c r="B156" s="1">
        <v>37</v>
      </c>
      <c r="C156" s="26" t="s">
        <v>1251</v>
      </c>
      <c r="D156" t="s">
        <v>252</v>
      </c>
      <c r="E156" s="27" t="s">
        <v>1252</v>
      </c>
      <c r="F156" s="28" t="s">
        <v>271</v>
      </c>
      <c r="G156" s="29">
        <v>1</v>
      </c>
      <c r="H156" s="28">
        <v>0</v>
      </c>
      <c r="I156" s="30">
        <f>ROUND(G156*H156,P4)</f>
        <v>0</v>
      </c>
      <c r="L156" s="30">
        <v>0</v>
      </c>
      <c r="M156" s="24">
        <f>ROUND(G156*L156,P4)</f>
        <v>0</v>
      </c>
      <c r="N156" s="25" t="s">
        <v>255</v>
      </c>
      <c r="O156" s="31">
        <f>M156*AA156</f>
        <v>0</v>
      </c>
      <c r="P156" s="1">
        <v>3</v>
      </c>
      <c r="AA156" s="1">
        <f>IF(P156=1,$O$3,IF(P156=2,$O$4,$O$5))</f>
        <v>0</v>
      </c>
    </row>
    <row r="157" ht="25">
      <c r="A157" s="1" t="s">
        <v>227</v>
      </c>
      <c r="E157" s="27" t="s">
        <v>1252</v>
      </c>
    </row>
    <row r="158" ht="52">
      <c r="A158" s="1" t="s">
        <v>229</v>
      </c>
      <c r="E158" s="32" t="s">
        <v>1165</v>
      </c>
    </row>
    <row r="159" ht="37.5">
      <c r="A159" s="1" t="s">
        <v>231</v>
      </c>
      <c r="E159" s="27" t="s">
        <v>1253</v>
      </c>
    </row>
    <row r="160">
      <c r="A160" s="1" t="s">
        <v>221</v>
      </c>
      <c r="B160" s="1">
        <v>38</v>
      </c>
      <c r="C160" s="26" t="s">
        <v>1254</v>
      </c>
      <c r="D160" t="s">
        <v>252</v>
      </c>
      <c r="E160" s="27" t="s">
        <v>1255</v>
      </c>
      <c r="F160" s="28" t="s">
        <v>271</v>
      </c>
      <c r="G160" s="29">
        <v>1</v>
      </c>
      <c r="H160" s="28">
        <v>0</v>
      </c>
      <c r="I160" s="30">
        <f>ROUND(G160*H160,P4)</f>
        <v>0</v>
      </c>
      <c r="L160" s="30">
        <v>0</v>
      </c>
      <c r="M160" s="24">
        <f>ROUND(G160*L160,P4)</f>
        <v>0</v>
      </c>
      <c r="N160" s="25" t="s">
        <v>226</v>
      </c>
      <c r="O160" s="31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227</v>
      </c>
      <c r="E161" s="27" t="s">
        <v>1255</v>
      </c>
    </row>
    <row r="162" ht="52">
      <c r="A162" s="1" t="s">
        <v>229</v>
      </c>
      <c r="E162" s="32" t="s">
        <v>1165</v>
      </c>
    </row>
    <row r="163">
      <c r="A163" s="1" t="s">
        <v>231</v>
      </c>
      <c r="E163" s="27" t="s">
        <v>1256</v>
      </c>
    </row>
    <row r="164" ht="13">
      <c r="A164" s="1" t="s">
        <v>218</v>
      </c>
      <c r="C164" s="22" t="s">
        <v>1257</v>
      </c>
      <c r="E164" s="23" t="s">
        <v>1258</v>
      </c>
      <c r="L164" s="24">
        <f>SUMIFS(L165:L236,A165:A236,"P")</f>
        <v>0</v>
      </c>
      <c r="M164" s="24">
        <f>SUMIFS(M165:M236,A165:A236,"P")</f>
        <v>0</v>
      </c>
      <c r="N164" s="25"/>
    </row>
    <row r="165">
      <c r="A165" s="1" t="s">
        <v>221</v>
      </c>
      <c r="B165" s="1">
        <v>47</v>
      </c>
      <c r="C165" s="26" t="s">
        <v>1259</v>
      </c>
      <c r="D165" t="s">
        <v>252</v>
      </c>
      <c r="E165" s="27" t="s">
        <v>1260</v>
      </c>
      <c r="F165" s="28" t="s">
        <v>271</v>
      </c>
      <c r="G165" s="29">
        <v>1</v>
      </c>
      <c r="H165" s="28">
        <v>0</v>
      </c>
      <c r="I165" s="30">
        <f>ROUND(G165*H165,P4)</f>
        <v>0</v>
      </c>
      <c r="L165" s="30">
        <v>0</v>
      </c>
      <c r="M165" s="24">
        <f>ROUND(G165*L165,P4)</f>
        <v>0</v>
      </c>
      <c r="N165" s="25" t="s">
        <v>255</v>
      </c>
      <c r="O165" s="31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227</v>
      </c>
      <c r="E166" s="27" t="s">
        <v>1260</v>
      </c>
    </row>
    <row r="167" ht="52">
      <c r="A167" s="1" t="s">
        <v>229</v>
      </c>
      <c r="E167" s="32" t="s">
        <v>1165</v>
      </c>
    </row>
    <row r="168" ht="150">
      <c r="A168" s="1" t="s">
        <v>231</v>
      </c>
      <c r="E168" s="27" t="s">
        <v>962</v>
      </c>
    </row>
    <row r="169">
      <c r="A169" s="1" t="s">
        <v>221</v>
      </c>
      <c r="B169" s="1">
        <v>48</v>
      </c>
      <c r="C169" s="26" t="s">
        <v>1261</v>
      </c>
      <c r="D169" t="s">
        <v>252</v>
      </c>
      <c r="E169" s="27" t="s">
        <v>1262</v>
      </c>
      <c r="F169" s="28" t="s">
        <v>271</v>
      </c>
      <c r="G169" s="29">
        <v>1</v>
      </c>
      <c r="H169" s="28">
        <v>0</v>
      </c>
      <c r="I169" s="30">
        <f>ROUND(G169*H169,P4)</f>
        <v>0</v>
      </c>
      <c r="L169" s="30">
        <v>0</v>
      </c>
      <c r="M169" s="24">
        <f>ROUND(G169*L169,P4)</f>
        <v>0</v>
      </c>
      <c r="N169" s="25" t="s">
        <v>255</v>
      </c>
      <c r="O169" s="31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227</v>
      </c>
      <c r="E170" s="27" t="s">
        <v>1262</v>
      </c>
    </row>
    <row r="171" ht="52">
      <c r="A171" s="1" t="s">
        <v>229</v>
      </c>
      <c r="E171" s="32" t="s">
        <v>1165</v>
      </c>
    </row>
    <row r="172">
      <c r="A172" s="1" t="s">
        <v>231</v>
      </c>
      <c r="E172" s="27" t="s">
        <v>252</v>
      </c>
    </row>
    <row r="173">
      <c r="A173" s="1" t="s">
        <v>221</v>
      </c>
      <c r="B173" s="1">
        <v>49</v>
      </c>
      <c r="C173" s="26" t="s">
        <v>1263</v>
      </c>
      <c r="D173" t="s">
        <v>252</v>
      </c>
      <c r="E173" s="27" t="s">
        <v>1264</v>
      </c>
      <c r="F173" s="28" t="s">
        <v>271</v>
      </c>
      <c r="G173" s="29">
        <v>1</v>
      </c>
      <c r="H173" s="28">
        <v>0</v>
      </c>
      <c r="I173" s="30">
        <f>ROUND(G173*H173,P4)</f>
        <v>0</v>
      </c>
      <c r="L173" s="30">
        <v>0</v>
      </c>
      <c r="M173" s="24">
        <f>ROUND(G173*L173,P4)</f>
        <v>0</v>
      </c>
      <c r="N173" s="25" t="s">
        <v>255</v>
      </c>
      <c r="O173" s="31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227</v>
      </c>
      <c r="E174" s="27" t="s">
        <v>1264</v>
      </c>
    </row>
    <row r="175" ht="52">
      <c r="A175" s="1" t="s">
        <v>229</v>
      </c>
      <c r="E175" s="32" t="s">
        <v>1165</v>
      </c>
    </row>
    <row r="176" ht="150">
      <c r="A176" s="1" t="s">
        <v>231</v>
      </c>
      <c r="E176" s="27" t="s">
        <v>962</v>
      </c>
    </row>
    <row r="177" ht="25">
      <c r="A177" s="1" t="s">
        <v>221</v>
      </c>
      <c r="B177" s="1">
        <v>50</v>
      </c>
      <c r="C177" s="26" t="s">
        <v>1265</v>
      </c>
      <c r="D177" t="s">
        <v>252</v>
      </c>
      <c r="E177" s="27" t="s">
        <v>1266</v>
      </c>
      <c r="F177" s="28" t="s">
        <v>271</v>
      </c>
      <c r="G177" s="29">
        <v>1</v>
      </c>
      <c r="H177" s="28">
        <v>0</v>
      </c>
      <c r="I177" s="30">
        <f>ROUND(G177*H177,P4)</f>
        <v>0</v>
      </c>
      <c r="L177" s="30">
        <v>0</v>
      </c>
      <c r="M177" s="24">
        <f>ROUND(G177*L177,P4)</f>
        <v>0</v>
      </c>
      <c r="N177" s="25" t="s">
        <v>255</v>
      </c>
      <c r="O177" s="31">
        <f>M177*AA177</f>
        <v>0</v>
      </c>
      <c r="P177" s="1">
        <v>3</v>
      </c>
      <c r="AA177" s="1">
        <f>IF(P177=1,$O$3,IF(P177=2,$O$4,$O$5))</f>
        <v>0</v>
      </c>
    </row>
    <row r="178" ht="25">
      <c r="A178" s="1" t="s">
        <v>227</v>
      </c>
      <c r="E178" s="27" t="s">
        <v>1266</v>
      </c>
    </row>
    <row r="179" ht="52">
      <c r="A179" s="1" t="s">
        <v>229</v>
      </c>
      <c r="E179" s="32" t="s">
        <v>1165</v>
      </c>
    </row>
    <row r="180" ht="150">
      <c r="A180" s="1" t="s">
        <v>231</v>
      </c>
      <c r="E180" s="27" t="s">
        <v>962</v>
      </c>
    </row>
    <row r="181">
      <c r="A181" s="1" t="s">
        <v>221</v>
      </c>
      <c r="B181" s="1">
        <v>51</v>
      </c>
      <c r="C181" s="26" t="s">
        <v>1267</v>
      </c>
      <c r="D181" t="s">
        <v>252</v>
      </c>
      <c r="E181" s="27" t="s">
        <v>1268</v>
      </c>
      <c r="F181" s="28" t="s">
        <v>271</v>
      </c>
      <c r="G181" s="29">
        <v>2</v>
      </c>
      <c r="H181" s="28">
        <v>0</v>
      </c>
      <c r="I181" s="30">
        <f>ROUND(G181*H181,P4)</f>
        <v>0</v>
      </c>
      <c r="L181" s="30">
        <v>0</v>
      </c>
      <c r="M181" s="24">
        <f>ROUND(G181*L181,P4)</f>
        <v>0</v>
      </c>
      <c r="N181" s="25" t="s">
        <v>255</v>
      </c>
      <c r="O181" s="31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227</v>
      </c>
      <c r="E182" s="27" t="s">
        <v>1268</v>
      </c>
    </row>
    <row r="183" ht="52">
      <c r="A183" s="1" t="s">
        <v>229</v>
      </c>
      <c r="E183" s="32" t="s">
        <v>1269</v>
      </c>
    </row>
    <row r="184" ht="125">
      <c r="A184" s="1" t="s">
        <v>231</v>
      </c>
      <c r="E184" s="27" t="s">
        <v>965</v>
      </c>
    </row>
    <row r="185" ht="25">
      <c r="A185" s="1" t="s">
        <v>221</v>
      </c>
      <c r="B185" s="1">
        <v>52</v>
      </c>
      <c r="C185" s="26" t="s">
        <v>1270</v>
      </c>
      <c r="D185" t="s">
        <v>252</v>
      </c>
      <c r="E185" s="27" t="s">
        <v>1271</v>
      </c>
      <c r="F185" s="28" t="s">
        <v>271</v>
      </c>
      <c r="G185" s="29">
        <v>5</v>
      </c>
      <c r="H185" s="28">
        <v>0</v>
      </c>
      <c r="I185" s="30">
        <f>ROUND(G185*H185,P4)</f>
        <v>0</v>
      </c>
      <c r="L185" s="30">
        <v>0</v>
      </c>
      <c r="M185" s="24">
        <f>ROUND(G185*L185,P4)</f>
        <v>0</v>
      </c>
      <c r="N185" s="25" t="s">
        <v>255</v>
      </c>
      <c r="O185" s="31">
        <f>M185*AA185</f>
        <v>0</v>
      </c>
      <c r="P185" s="1">
        <v>3</v>
      </c>
      <c r="AA185" s="1">
        <f>IF(P185=1,$O$3,IF(P185=2,$O$4,$O$5))</f>
        <v>0</v>
      </c>
    </row>
    <row r="186" ht="25">
      <c r="A186" s="1" t="s">
        <v>227</v>
      </c>
      <c r="E186" s="27" t="s">
        <v>1271</v>
      </c>
    </row>
    <row r="187" ht="52">
      <c r="A187" s="1" t="s">
        <v>229</v>
      </c>
      <c r="E187" s="32" t="s">
        <v>1272</v>
      </c>
    </row>
    <row r="188" ht="150">
      <c r="A188" s="1" t="s">
        <v>231</v>
      </c>
      <c r="E188" s="27" t="s">
        <v>962</v>
      </c>
    </row>
    <row r="189">
      <c r="A189" s="1" t="s">
        <v>221</v>
      </c>
      <c r="B189" s="1">
        <v>53</v>
      </c>
      <c r="C189" s="26" t="s">
        <v>1273</v>
      </c>
      <c r="D189" t="s">
        <v>252</v>
      </c>
      <c r="E189" s="27" t="s">
        <v>1274</v>
      </c>
      <c r="F189" s="28" t="s">
        <v>271</v>
      </c>
      <c r="G189" s="29">
        <v>5</v>
      </c>
      <c r="H189" s="28">
        <v>0</v>
      </c>
      <c r="I189" s="30">
        <f>ROUND(G189*H189,P4)</f>
        <v>0</v>
      </c>
      <c r="L189" s="30">
        <v>0</v>
      </c>
      <c r="M189" s="24">
        <f>ROUND(G189*L189,P4)</f>
        <v>0</v>
      </c>
      <c r="N189" s="25" t="s">
        <v>255</v>
      </c>
      <c r="O189" s="31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227</v>
      </c>
      <c r="E190" s="27" t="s">
        <v>1274</v>
      </c>
    </row>
    <row r="191" ht="52">
      <c r="A191" s="1" t="s">
        <v>229</v>
      </c>
      <c r="E191" s="32" t="s">
        <v>1272</v>
      </c>
    </row>
    <row r="192" ht="125">
      <c r="A192" s="1" t="s">
        <v>231</v>
      </c>
      <c r="E192" s="27" t="s">
        <v>965</v>
      </c>
    </row>
    <row r="193" ht="25">
      <c r="A193" s="1" t="s">
        <v>221</v>
      </c>
      <c r="B193" s="1">
        <v>54</v>
      </c>
      <c r="C193" s="26" t="s">
        <v>1275</v>
      </c>
      <c r="D193" t="s">
        <v>252</v>
      </c>
      <c r="E193" s="27" t="s">
        <v>1276</v>
      </c>
      <c r="F193" s="28" t="s">
        <v>271</v>
      </c>
      <c r="G193" s="29">
        <v>1</v>
      </c>
      <c r="H193" s="28">
        <v>0</v>
      </c>
      <c r="I193" s="30">
        <f>ROUND(G193*H193,P4)</f>
        <v>0</v>
      </c>
      <c r="L193" s="30">
        <v>0</v>
      </c>
      <c r="M193" s="24">
        <f>ROUND(G193*L193,P4)</f>
        <v>0</v>
      </c>
      <c r="N193" s="25" t="s">
        <v>255</v>
      </c>
      <c r="O193" s="31">
        <f>M193*AA193</f>
        <v>0</v>
      </c>
      <c r="P193" s="1">
        <v>3</v>
      </c>
      <c r="AA193" s="1">
        <f>IF(P193=1,$O$3,IF(P193=2,$O$4,$O$5))</f>
        <v>0</v>
      </c>
    </row>
    <row r="194" ht="25">
      <c r="A194" s="1" t="s">
        <v>227</v>
      </c>
      <c r="E194" s="27" t="s">
        <v>1276</v>
      </c>
    </row>
    <row r="195" ht="52">
      <c r="A195" s="1" t="s">
        <v>229</v>
      </c>
      <c r="E195" s="32" t="s">
        <v>1165</v>
      </c>
    </row>
    <row r="196" ht="150">
      <c r="A196" s="1" t="s">
        <v>231</v>
      </c>
      <c r="E196" s="27" t="s">
        <v>962</v>
      </c>
    </row>
    <row r="197">
      <c r="A197" s="1" t="s">
        <v>221</v>
      </c>
      <c r="B197" s="1">
        <v>55</v>
      </c>
      <c r="C197" s="26" t="s">
        <v>1277</v>
      </c>
      <c r="D197" t="s">
        <v>252</v>
      </c>
      <c r="E197" s="27" t="s">
        <v>1278</v>
      </c>
      <c r="F197" s="28" t="s">
        <v>271</v>
      </c>
      <c r="G197" s="29">
        <v>1</v>
      </c>
      <c r="H197" s="28">
        <v>0</v>
      </c>
      <c r="I197" s="30">
        <f>ROUND(G197*H197,P4)</f>
        <v>0</v>
      </c>
      <c r="L197" s="30">
        <v>0</v>
      </c>
      <c r="M197" s="24">
        <f>ROUND(G197*L197,P4)</f>
        <v>0</v>
      </c>
      <c r="N197" s="25" t="s">
        <v>255</v>
      </c>
      <c r="O197" s="31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227</v>
      </c>
      <c r="E198" s="27" t="s">
        <v>1278</v>
      </c>
    </row>
    <row r="199" ht="52">
      <c r="A199" s="1" t="s">
        <v>229</v>
      </c>
      <c r="E199" s="32" t="s">
        <v>1165</v>
      </c>
    </row>
    <row r="200" ht="125">
      <c r="A200" s="1" t="s">
        <v>231</v>
      </c>
      <c r="E200" s="27" t="s">
        <v>965</v>
      </c>
    </row>
    <row r="201" ht="25">
      <c r="A201" s="1" t="s">
        <v>221</v>
      </c>
      <c r="B201" s="1">
        <v>56</v>
      </c>
      <c r="C201" s="26" t="s">
        <v>1279</v>
      </c>
      <c r="D201" t="s">
        <v>252</v>
      </c>
      <c r="E201" s="27" t="s">
        <v>1280</v>
      </c>
      <c r="F201" s="28" t="s">
        <v>271</v>
      </c>
      <c r="G201" s="29">
        <v>1</v>
      </c>
      <c r="H201" s="28">
        <v>0</v>
      </c>
      <c r="I201" s="30">
        <f>ROUND(G201*H201,P4)</f>
        <v>0</v>
      </c>
      <c r="L201" s="30">
        <v>0</v>
      </c>
      <c r="M201" s="24">
        <f>ROUND(G201*L201,P4)</f>
        <v>0</v>
      </c>
      <c r="N201" s="25" t="s">
        <v>255</v>
      </c>
      <c r="O201" s="31">
        <f>M201*AA201</f>
        <v>0</v>
      </c>
      <c r="P201" s="1">
        <v>3</v>
      </c>
      <c r="AA201" s="1">
        <f>IF(P201=1,$O$3,IF(P201=2,$O$4,$O$5))</f>
        <v>0</v>
      </c>
    </row>
    <row r="202" ht="25">
      <c r="A202" s="1" t="s">
        <v>227</v>
      </c>
      <c r="E202" s="27" t="s">
        <v>1280</v>
      </c>
    </row>
    <row r="203" ht="52">
      <c r="A203" s="1" t="s">
        <v>229</v>
      </c>
      <c r="E203" s="32" t="s">
        <v>1165</v>
      </c>
    </row>
    <row r="204" ht="150">
      <c r="A204" s="1" t="s">
        <v>231</v>
      </c>
      <c r="E204" s="27" t="s">
        <v>962</v>
      </c>
    </row>
    <row r="205">
      <c r="A205" s="1" t="s">
        <v>221</v>
      </c>
      <c r="B205" s="1">
        <v>57</v>
      </c>
      <c r="C205" s="26" t="s">
        <v>1281</v>
      </c>
      <c r="D205" t="s">
        <v>252</v>
      </c>
      <c r="E205" s="27" t="s">
        <v>1282</v>
      </c>
      <c r="F205" s="28" t="s">
        <v>260</v>
      </c>
      <c r="G205" s="29">
        <v>600</v>
      </c>
      <c r="H205" s="28">
        <v>0</v>
      </c>
      <c r="I205" s="30">
        <f>ROUND(G205*H205,P4)</f>
        <v>0</v>
      </c>
      <c r="L205" s="30">
        <v>0</v>
      </c>
      <c r="M205" s="24">
        <f>ROUND(G205*L205,P4)</f>
        <v>0</v>
      </c>
      <c r="N205" s="25" t="s">
        <v>255</v>
      </c>
      <c r="O205" s="31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227</v>
      </c>
      <c r="E206" s="27" t="s">
        <v>1282</v>
      </c>
    </row>
    <row r="207" ht="52">
      <c r="A207" s="1" t="s">
        <v>229</v>
      </c>
      <c r="E207" s="32" t="s">
        <v>1283</v>
      </c>
    </row>
    <row r="208" ht="75">
      <c r="A208" s="1" t="s">
        <v>231</v>
      </c>
      <c r="E208" s="27" t="s">
        <v>295</v>
      </c>
    </row>
    <row r="209" ht="25">
      <c r="A209" s="1" t="s">
        <v>221</v>
      </c>
      <c r="B209" s="1">
        <v>58</v>
      </c>
      <c r="C209" s="26" t="s">
        <v>1225</v>
      </c>
      <c r="D209" t="s">
        <v>252</v>
      </c>
      <c r="E209" s="27" t="s">
        <v>1226</v>
      </c>
      <c r="F209" s="28" t="s">
        <v>271</v>
      </c>
      <c r="G209" s="29">
        <v>12</v>
      </c>
      <c r="H209" s="28">
        <v>0</v>
      </c>
      <c r="I209" s="30">
        <f>ROUND(G209*H209,P4)</f>
        <v>0</v>
      </c>
      <c r="L209" s="30">
        <v>0</v>
      </c>
      <c r="M209" s="24">
        <f>ROUND(G209*L209,P4)</f>
        <v>0</v>
      </c>
      <c r="N209" s="25" t="s">
        <v>255</v>
      </c>
      <c r="O209" s="31">
        <f>M209*AA209</f>
        <v>0</v>
      </c>
      <c r="P209" s="1">
        <v>3</v>
      </c>
      <c r="AA209" s="1">
        <f>IF(P209=1,$O$3,IF(P209=2,$O$4,$O$5))</f>
        <v>0</v>
      </c>
    </row>
    <row r="210" ht="25">
      <c r="A210" s="1" t="s">
        <v>227</v>
      </c>
      <c r="E210" s="27" t="s">
        <v>1226</v>
      </c>
    </row>
    <row r="211" ht="52">
      <c r="A211" s="1" t="s">
        <v>229</v>
      </c>
      <c r="E211" s="32" t="s">
        <v>1284</v>
      </c>
    </row>
    <row r="212" ht="87.5">
      <c r="A212" s="1" t="s">
        <v>231</v>
      </c>
      <c r="E212" s="27" t="s">
        <v>1227</v>
      </c>
    </row>
    <row r="213">
      <c r="A213" s="1" t="s">
        <v>221</v>
      </c>
      <c r="B213" s="1">
        <v>59</v>
      </c>
      <c r="C213" s="26" t="s">
        <v>1230</v>
      </c>
      <c r="D213" t="s">
        <v>252</v>
      </c>
      <c r="E213" s="27" t="s">
        <v>1231</v>
      </c>
      <c r="F213" s="28" t="s">
        <v>908</v>
      </c>
      <c r="G213" s="29">
        <v>1</v>
      </c>
      <c r="H213" s="28">
        <v>0</v>
      </c>
      <c r="I213" s="30">
        <f>ROUND(G213*H213,P4)</f>
        <v>0</v>
      </c>
      <c r="L213" s="30">
        <v>0</v>
      </c>
      <c r="M213" s="24">
        <f>ROUND(G213*L213,P4)</f>
        <v>0</v>
      </c>
      <c r="N213" s="25" t="s">
        <v>226</v>
      </c>
      <c r="O213" s="31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227</v>
      </c>
      <c r="E214" s="27" t="s">
        <v>1231</v>
      </c>
    </row>
    <row r="215" ht="52">
      <c r="A215" s="1" t="s">
        <v>229</v>
      </c>
      <c r="E215" s="32" t="s">
        <v>1165</v>
      </c>
    </row>
    <row r="216" ht="75">
      <c r="A216" s="1" t="s">
        <v>231</v>
      </c>
      <c r="E216" s="27" t="s">
        <v>1285</v>
      </c>
    </row>
    <row r="217">
      <c r="A217" s="1" t="s">
        <v>221</v>
      </c>
      <c r="B217" s="1">
        <v>60</v>
      </c>
      <c r="C217" s="26" t="s">
        <v>1286</v>
      </c>
      <c r="D217" t="s">
        <v>252</v>
      </c>
      <c r="E217" s="27" t="s">
        <v>1287</v>
      </c>
      <c r="F217" s="28" t="s">
        <v>271</v>
      </c>
      <c r="G217" s="29">
        <v>1</v>
      </c>
      <c r="H217" s="28">
        <v>0</v>
      </c>
      <c r="I217" s="30">
        <f>ROUND(G217*H217,P4)</f>
        <v>0</v>
      </c>
      <c r="L217" s="30">
        <v>0</v>
      </c>
      <c r="M217" s="24">
        <f>ROUND(G217*L217,P4)</f>
        <v>0</v>
      </c>
      <c r="N217" s="25" t="s">
        <v>255</v>
      </c>
      <c r="O217" s="31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227</v>
      </c>
      <c r="E218" s="27" t="s">
        <v>1287</v>
      </c>
    </row>
    <row r="219" ht="52">
      <c r="A219" s="1" t="s">
        <v>229</v>
      </c>
      <c r="E219" s="32" t="s">
        <v>1165</v>
      </c>
    </row>
    <row r="220" ht="150">
      <c r="A220" s="1" t="s">
        <v>231</v>
      </c>
      <c r="E220" s="27" t="s">
        <v>1288</v>
      </c>
    </row>
    <row r="221">
      <c r="A221" s="1" t="s">
        <v>221</v>
      </c>
      <c r="B221" s="1">
        <v>61</v>
      </c>
      <c r="C221" s="26" t="s">
        <v>1289</v>
      </c>
      <c r="D221" t="s">
        <v>252</v>
      </c>
      <c r="E221" s="27" t="s">
        <v>1290</v>
      </c>
      <c r="F221" s="28" t="s">
        <v>271</v>
      </c>
      <c r="G221" s="29">
        <v>1</v>
      </c>
      <c r="H221" s="28">
        <v>0</v>
      </c>
      <c r="I221" s="30">
        <f>ROUND(G221*H221,P4)</f>
        <v>0</v>
      </c>
      <c r="L221" s="30">
        <v>0</v>
      </c>
      <c r="M221" s="24">
        <f>ROUND(G221*L221,P4)</f>
        <v>0</v>
      </c>
      <c r="N221" s="25" t="s">
        <v>255</v>
      </c>
      <c r="O221" s="31">
        <f>M221*AA221</f>
        <v>0</v>
      </c>
      <c r="P221" s="1">
        <v>3</v>
      </c>
      <c r="AA221" s="1">
        <f>IF(P221=1,$O$3,IF(P221=2,$O$4,$O$5))</f>
        <v>0</v>
      </c>
    </row>
    <row r="222">
      <c r="A222" s="1" t="s">
        <v>227</v>
      </c>
      <c r="E222" s="27" t="s">
        <v>1290</v>
      </c>
    </row>
    <row r="223" ht="52">
      <c r="A223" s="1" t="s">
        <v>229</v>
      </c>
      <c r="E223" s="32" t="s">
        <v>1165</v>
      </c>
    </row>
    <row r="224" ht="150">
      <c r="A224" s="1" t="s">
        <v>231</v>
      </c>
      <c r="E224" s="27" t="s">
        <v>1288</v>
      </c>
    </row>
    <row r="225">
      <c r="A225" s="1" t="s">
        <v>221</v>
      </c>
      <c r="B225" s="1">
        <v>62</v>
      </c>
      <c r="C225" s="26" t="s">
        <v>1291</v>
      </c>
      <c r="D225" t="s">
        <v>252</v>
      </c>
      <c r="E225" s="27" t="s">
        <v>1292</v>
      </c>
      <c r="F225" s="28" t="s">
        <v>271</v>
      </c>
      <c r="G225" s="29">
        <v>1</v>
      </c>
      <c r="H225" s="28">
        <v>0</v>
      </c>
      <c r="I225" s="30">
        <f>ROUND(G225*H225,P4)</f>
        <v>0</v>
      </c>
      <c r="L225" s="30">
        <v>0</v>
      </c>
      <c r="M225" s="24">
        <f>ROUND(G225*L225,P4)</f>
        <v>0</v>
      </c>
      <c r="N225" s="25" t="s">
        <v>255</v>
      </c>
      <c r="O225" s="31">
        <f>M225*AA225</f>
        <v>0</v>
      </c>
      <c r="P225" s="1">
        <v>3</v>
      </c>
      <c r="AA225" s="1">
        <f>IF(P225=1,$O$3,IF(P225=2,$O$4,$O$5))</f>
        <v>0</v>
      </c>
    </row>
    <row r="226">
      <c r="A226" s="1" t="s">
        <v>227</v>
      </c>
      <c r="E226" s="27" t="s">
        <v>1292</v>
      </c>
    </row>
    <row r="227" ht="52">
      <c r="A227" s="1" t="s">
        <v>229</v>
      </c>
      <c r="E227" s="32" t="s">
        <v>1165</v>
      </c>
    </row>
    <row r="228" ht="150">
      <c r="A228" s="1" t="s">
        <v>231</v>
      </c>
      <c r="E228" s="27" t="s">
        <v>1288</v>
      </c>
    </row>
    <row r="229">
      <c r="A229" s="1" t="s">
        <v>221</v>
      </c>
      <c r="B229" s="1">
        <v>63</v>
      </c>
      <c r="C229" s="26" t="s">
        <v>1293</v>
      </c>
      <c r="D229" t="s">
        <v>249</v>
      </c>
      <c r="E229" s="27" t="s">
        <v>1294</v>
      </c>
      <c r="F229" s="28" t="s">
        <v>1213</v>
      </c>
      <c r="G229" s="29">
        <v>1</v>
      </c>
      <c r="H229" s="28">
        <v>0</v>
      </c>
      <c r="I229" s="30">
        <f>ROUND(G229*H229,P4)</f>
        <v>0</v>
      </c>
      <c r="L229" s="30">
        <v>0</v>
      </c>
      <c r="M229" s="24">
        <f>ROUND(G229*L229,P4)</f>
        <v>0</v>
      </c>
      <c r="N229" s="25" t="s">
        <v>226</v>
      </c>
      <c r="O229" s="31">
        <f>M229*AA229</f>
        <v>0</v>
      </c>
      <c r="P229" s="1">
        <v>3</v>
      </c>
      <c r="AA229" s="1">
        <f>IF(P229=1,$O$3,IF(P229=2,$O$4,$O$5))</f>
        <v>0</v>
      </c>
    </row>
    <row r="230">
      <c r="A230" s="1" t="s">
        <v>227</v>
      </c>
      <c r="E230" s="27" t="s">
        <v>1294</v>
      </c>
    </row>
    <row r="231" ht="52">
      <c r="A231" s="1" t="s">
        <v>229</v>
      </c>
      <c r="E231" s="32" t="s">
        <v>1165</v>
      </c>
    </row>
    <row r="232" ht="25">
      <c r="A232" s="1" t="s">
        <v>231</v>
      </c>
      <c r="E232" s="27" t="s">
        <v>1295</v>
      </c>
    </row>
    <row r="233" ht="37.5">
      <c r="A233" s="1" t="s">
        <v>221</v>
      </c>
      <c r="B233" s="1">
        <v>64</v>
      </c>
      <c r="C233" s="26" t="s">
        <v>237</v>
      </c>
      <c r="D233" t="s">
        <v>238</v>
      </c>
      <c r="E233" s="27" t="s">
        <v>239</v>
      </c>
      <c r="F233" s="28" t="s">
        <v>225</v>
      </c>
      <c r="G233" s="29">
        <v>0.16</v>
      </c>
      <c r="H233" s="28">
        <v>0</v>
      </c>
      <c r="I233" s="30">
        <f>ROUND(G233*H233,P4)</f>
        <v>0</v>
      </c>
      <c r="L233" s="30">
        <v>0</v>
      </c>
      <c r="M233" s="24">
        <f>ROUND(G233*L233,P4)</f>
        <v>0</v>
      </c>
      <c r="N233" s="25" t="s">
        <v>226</v>
      </c>
      <c r="O233" s="31">
        <f>M233*AA233</f>
        <v>0</v>
      </c>
      <c r="P233" s="1">
        <v>3</v>
      </c>
      <c r="AA233" s="1">
        <f>IF(P233=1,$O$3,IF(P233=2,$O$4,$O$5))</f>
        <v>0</v>
      </c>
    </row>
    <row r="234">
      <c r="A234" s="1" t="s">
        <v>227</v>
      </c>
      <c r="E234" s="27" t="s">
        <v>228</v>
      </c>
    </row>
    <row r="235" ht="52">
      <c r="A235" s="1" t="s">
        <v>229</v>
      </c>
      <c r="E235" s="32" t="s">
        <v>1296</v>
      </c>
    </row>
    <row r="236" ht="87.5">
      <c r="A236" s="1" t="s">
        <v>231</v>
      </c>
      <c r="E236" s="27" t="s">
        <v>232</v>
      </c>
    </row>
    <row r="237" ht="13">
      <c r="A237" s="1" t="s">
        <v>218</v>
      </c>
      <c r="C237" s="22" t="s">
        <v>1147</v>
      </c>
      <c r="E237" s="23" t="s">
        <v>1297</v>
      </c>
      <c r="L237" s="24">
        <f>SUMIFS(L238:L253,A238:A253,"P")</f>
        <v>0</v>
      </c>
      <c r="M237" s="24">
        <f>SUMIFS(M238:M253,A238:A253,"P")</f>
        <v>0</v>
      </c>
      <c r="N237" s="25"/>
    </row>
    <row r="238">
      <c r="A238" s="1" t="s">
        <v>221</v>
      </c>
      <c r="B238" s="1">
        <v>42</v>
      </c>
      <c r="C238" s="26" t="s">
        <v>1298</v>
      </c>
      <c r="D238" t="s">
        <v>252</v>
      </c>
      <c r="E238" s="27" t="s">
        <v>1299</v>
      </c>
      <c r="F238" s="28" t="s">
        <v>271</v>
      </c>
      <c r="G238" s="29">
        <v>8</v>
      </c>
      <c r="H238" s="28">
        <v>0</v>
      </c>
      <c r="I238" s="30">
        <f>ROUND(G238*H238,P4)</f>
        <v>0</v>
      </c>
      <c r="L238" s="30">
        <v>0</v>
      </c>
      <c r="M238" s="24">
        <f>ROUND(G238*L238,P4)</f>
        <v>0</v>
      </c>
      <c r="N238" s="25" t="s">
        <v>255</v>
      </c>
      <c r="O238" s="31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227</v>
      </c>
      <c r="E239" s="27" t="s">
        <v>1299</v>
      </c>
    </row>
    <row r="240" ht="52">
      <c r="A240" s="1" t="s">
        <v>229</v>
      </c>
      <c r="E240" s="32" t="s">
        <v>1300</v>
      </c>
    </row>
    <row r="241" ht="150">
      <c r="A241" s="1" t="s">
        <v>231</v>
      </c>
      <c r="E241" s="27" t="s">
        <v>1288</v>
      </c>
    </row>
    <row r="242">
      <c r="A242" s="1" t="s">
        <v>221</v>
      </c>
      <c r="B242" s="1">
        <v>43</v>
      </c>
      <c r="C242" s="26" t="s">
        <v>1301</v>
      </c>
      <c r="D242" t="s">
        <v>252</v>
      </c>
      <c r="E242" s="27" t="s">
        <v>1302</v>
      </c>
      <c r="F242" s="28" t="s">
        <v>271</v>
      </c>
      <c r="G242" s="29">
        <v>1</v>
      </c>
      <c r="H242" s="28">
        <v>0</v>
      </c>
      <c r="I242" s="30">
        <f>ROUND(G242*H242,P4)</f>
        <v>0</v>
      </c>
      <c r="L242" s="30">
        <v>0</v>
      </c>
      <c r="M242" s="24">
        <f>ROUND(G242*L242,P4)</f>
        <v>0</v>
      </c>
      <c r="N242" s="25" t="s">
        <v>255</v>
      </c>
      <c r="O242" s="31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227</v>
      </c>
      <c r="E243" s="27" t="s">
        <v>1302</v>
      </c>
    </row>
    <row r="244" ht="52">
      <c r="A244" s="1" t="s">
        <v>229</v>
      </c>
      <c r="E244" s="32" t="s">
        <v>1165</v>
      </c>
    </row>
    <row r="245" ht="150">
      <c r="A245" s="1" t="s">
        <v>231</v>
      </c>
      <c r="E245" s="27" t="s">
        <v>1288</v>
      </c>
    </row>
    <row r="246">
      <c r="A246" s="1" t="s">
        <v>221</v>
      </c>
      <c r="B246" s="1">
        <v>44</v>
      </c>
      <c r="C246" s="26" t="s">
        <v>1303</v>
      </c>
      <c r="D246" t="s">
        <v>252</v>
      </c>
      <c r="E246" s="27" t="s">
        <v>1304</v>
      </c>
      <c r="F246" s="28" t="s">
        <v>271</v>
      </c>
      <c r="G246" s="29">
        <v>1</v>
      </c>
      <c r="H246" s="28">
        <v>0</v>
      </c>
      <c r="I246" s="30">
        <f>ROUND(G246*H246,P4)</f>
        <v>0</v>
      </c>
      <c r="L246" s="30">
        <v>0</v>
      </c>
      <c r="M246" s="24">
        <f>ROUND(G246*L246,P4)</f>
        <v>0</v>
      </c>
      <c r="N246" s="25" t="s">
        <v>255</v>
      </c>
      <c r="O246" s="31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227</v>
      </c>
      <c r="E247" s="27" t="s">
        <v>1304</v>
      </c>
    </row>
    <row r="248" ht="52">
      <c r="A248" s="1" t="s">
        <v>229</v>
      </c>
      <c r="E248" s="32" t="s">
        <v>1165</v>
      </c>
    </row>
    <row r="249" ht="150">
      <c r="A249" s="1" t="s">
        <v>231</v>
      </c>
      <c r="E249" s="27" t="s">
        <v>1288</v>
      </c>
    </row>
    <row r="250">
      <c r="A250" s="1" t="s">
        <v>221</v>
      </c>
      <c r="B250" s="1">
        <v>45</v>
      </c>
      <c r="C250" s="26" t="s">
        <v>1293</v>
      </c>
      <c r="D250" t="s">
        <v>252</v>
      </c>
      <c r="E250" s="27" t="s">
        <v>1294</v>
      </c>
      <c r="F250" s="28" t="s">
        <v>1213</v>
      </c>
      <c r="G250" s="29">
        <v>1</v>
      </c>
      <c r="H250" s="28">
        <v>0</v>
      </c>
      <c r="I250" s="30">
        <f>ROUND(G250*H250,P4)</f>
        <v>0</v>
      </c>
      <c r="L250" s="30">
        <v>0</v>
      </c>
      <c r="M250" s="24">
        <f>ROUND(G250*L250,P4)</f>
        <v>0</v>
      </c>
      <c r="N250" s="25" t="s">
        <v>226</v>
      </c>
      <c r="O250" s="31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227</v>
      </c>
      <c r="E251" s="27" t="s">
        <v>1294</v>
      </c>
    </row>
    <row r="252" ht="52">
      <c r="A252" s="1" t="s">
        <v>229</v>
      </c>
      <c r="E252" s="32" t="s">
        <v>1165</v>
      </c>
    </row>
    <row r="253" ht="25">
      <c r="A253" s="1" t="s">
        <v>231</v>
      </c>
      <c r="E253" s="27" t="s">
        <v>1295</v>
      </c>
    </row>
    <row r="254" ht="13">
      <c r="A254" s="1" t="s">
        <v>218</v>
      </c>
      <c r="C254" s="22" t="s">
        <v>199</v>
      </c>
      <c r="E254" s="23" t="s">
        <v>1157</v>
      </c>
      <c r="L254" s="24">
        <f>SUMIFS(L255:L274,A255:A274,"P")</f>
        <v>0</v>
      </c>
      <c r="M254" s="24">
        <f>SUMIFS(M255:M274,A255:A274,"P")</f>
        <v>0</v>
      </c>
      <c r="N254" s="25"/>
    </row>
    <row r="255">
      <c r="A255" s="1" t="s">
        <v>221</v>
      </c>
      <c r="B255" s="1">
        <v>65</v>
      </c>
      <c r="C255" s="26" t="s">
        <v>1305</v>
      </c>
      <c r="D255" t="s">
        <v>252</v>
      </c>
      <c r="E255" s="27" t="s">
        <v>1306</v>
      </c>
      <c r="F255" s="28" t="s">
        <v>716</v>
      </c>
      <c r="G255" s="29">
        <v>24</v>
      </c>
      <c r="H255" s="28">
        <v>0</v>
      </c>
      <c r="I255" s="30">
        <f>ROUND(G255*H255,P4)</f>
        <v>0</v>
      </c>
      <c r="L255" s="30">
        <v>0</v>
      </c>
      <c r="M255" s="24">
        <f>ROUND(G255*L255,P4)</f>
        <v>0</v>
      </c>
      <c r="N255" s="25" t="s">
        <v>255</v>
      </c>
      <c r="O255" s="31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227</v>
      </c>
      <c r="E256" s="27" t="s">
        <v>1306</v>
      </c>
    </row>
    <row r="257" ht="52">
      <c r="A257" s="1" t="s">
        <v>229</v>
      </c>
      <c r="E257" s="32" t="s">
        <v>1307</v>
      </c>
    </row>
    <row r="258" ht="87.5">
      <c r="A258" s="1" t="s">
        <v>231</v>
      </c>
      <c r="E258" s="27" t="s">
        <v>1308</v>
      </c>
    </row>
    <row r="259">
      <c r="A259" s="1" t="s">
        <v>221</v>
      </c>
      <c r="B259" s="1">
        <v>66</v>
      </c>
      <c r="C259" s="26" t="s">
        <v>1309</v>
      </c>
      <c r="D259" t="s">
        <v>252</v>
      </c>
      <c r="E259" s="27" t="s">
        <v>1310</v>
      </c>
      <c r="F259" s="28" t="s">
        <v>716</v>
      </c>
      <c r="G259" s="29">
        <v>40</v>
      </c>
      <c r="H259" s="28">
        <v>0</v>
      </c>
      <c r="I259" s="30">
        <f>ROUND(G259*H259,P4)</f>
        <v>0</v>
      </c>
      <c r="L259" s="30">
        <v>0</v>
      </c>
      <c r="M259" s="24">
        <f>ROUND(G259*L259,P4)</f>
        <v>0</v>
      </c>
      <c r="N259" s="25" t="s">
        <v>226</v>
      </c>
      <c r="O259" s="31">
        <f>M259*AA259</f>
        <v>0</v>
      </c>
      <c r="P259" s="1">
        <v>3</v>
      </c>
      <c r="AA259" s="1">
        <f>IF(P259=1,$O$3,IF(P259=2,$O$4,$O$5))</f>
        <v>0</v>
      </c>
    </row>
    <row r="260">
      <c r="A260" s="1" t="s">
        <v>227</v>
      </c>
      <c r="E260" s="27" t="s">
        <v>1310</v>
      </c>
    </row>
    <row r="261" ht="52">
      <c r="A261" s="1" t="s">
        <v>229</v>
      </c>
      <c r="E261" s="32" t="s">
        <v>1311</v>
      </c>
    </row>
    <row r="262">
      <c r="A262" s="1" t="s">
        <v>231</v>
      </c>
      <c r="E262" s="27" t="s">
        <v>1312</v>
      </c>
    </row>
    <row r="263" ht="25">
      <c r="A263" s="1" t="s">
        <v>221</v>
      </c>
      <c r="B263" s="1">
        <v>67</v>
      </c>
      <c r="C263" s="26" t="s">
        <v>1313</v>
      </c>
      <c r="D263" t="s">
        <v>252</v>
      </c>
      <c r="E263" s="27" t="s">
        <v>1314</v>
      </c>
      <c r="F263" s="28" t="s">
        <v>271</v>
      </c>
      <c r="G263" s="29">
        <v>1</v>
      </c>
      <c r="H263" s="28">
        <v>0</v>
      </c>
      <c r="I263" s="30">
        <f>ROUND(G263*H263,P4)</f>
        <v>0</v>
      </c>
      <c r="L263" s="30">
        <v>0</v>
      </c>
      <c r="M263" s="24">
        <f>ROUND(G263*L263,P4)</f>
        <v>0</v>
      </c>
      <c r="N263" s="25" t="s">
        <v>255</v>
      </c>
      <c r="O263" s="31">
        <f>M263*AA263</f>
        <v>0</v>
      </c>
      <c r="P263" s="1">
        <v>3</v>
      </c>
      <c r="AA263" s="1">
        <f>IF(P263=1,$O$3,IF(P263=2,$O$4,$O$5))</f>
        <v>0</v>
      </c>
    </row>
    <row r="264" ht="25">
      <c r="A264" s="1" t="s">
        <v>227</v>
      </c>
      <c r="E264" s="27" t="s">
        <v>1314</v>
      </c>
    </row>
    <row r="265" ht="52">
      <c r="A265" s="1" t="s">
        <v>229</v>
      </c>
      <c r="E265" s="32" t="s">
        <v>1165</v>
      </c>
    </row>
    <row r="266" ht="100">
      <c r="A266" s="1" t="s">
        <v>231</v>
      </c>
      <c r="E266" s="27" t="s">
        <v>1315</v>
      </c>
    </row>
    <row r="267" ht="37.5">
      <c r="A267" s="1" t="s">
        <v>221</v>
      </c>
      <c r="B267" s="1">
        <v>68</v>
      </c>
      <c r="C267" s="26" t="s">
        <v>1316</v>
      </c>
      <c r="D267" t="s">
        <v>252</v>
      </c>
      <c r="E267" s="27" t="s">
        <v>1317</v>
      </c>
      <c r="F267" s="28" t="s">
        <v>271</v>
      </c>
      <c r="G267" s="29">
        <v>1</v>
      </c>
      <c r="H267" s="28">
        <v>0</v>
      </c>
      <c r="I267" s="30">
        <f>ROUND(G267*H267,P4)</f>
        <v>0</v>
      </c>
      <c r="L267" s="30">
        <v>0</v>
      </c>
      <c r="M267" s="24">
        <f>ROUND(G267*L267,P4)</f>
        <v>0</v>
      </c>
      <c r="N267" s="25" t="s">
        <v>255</v>
      </c>
      <c r="O267" s="31">
        <f>M267*AA267</f>
        <v>0</v>
      </c>
      <c r="P267" s="1">
        <v>3</v>
      </c>
      <c r="AA267" s="1">
        <f>IF(P267=1,$O$3,IF(P267=2,$O$4,$O$5))</f>
        <v>0</v>
      </c>
    </row>
    <row r="268" ht="37.5">
      <c r="A268" s="1" t="s">
        <v>227</v>
      </c>
      <c r="E268" s="27" t="s">
        <v>1317</v>
      </c>
    </row>
    <row r="269" ht="52">
      <c r="A269" s="1" t="s">
        <v>229</v>
      </c>
      <c r="E269" s="32" t="s">
        <v>1165</v>
      </c>
    </row>
    <row r="270" ht="100">
      <c r="A270" s="1" t="s">
        <v>231</v>
      </c>
      <c r="E270" s="27" t="s">
        <v>1315</v>
      </c>
    </row>
    <row r="271">
      <c r="A271" s="1" t="s">
        <v>221</v>
      </c>
      <c r="B271" s="1">
        <v>69</v>
      </c>
      <c r="C271" s="26" t="s">
        <v>1318</v>
      </c>
      <c r="D271" t="s">
        <v>252</v>
      </c>
      <c r="E271" s="27" t="s">
        <v>1319</v>
      </c>
      <c r="F271" s="28" t="s">
        <v>271</v>
      </c>
      <c r="G271" s="29">
        <v>1</v>
      </c>
      <c r="H271" s="28">
        <v>0</v>
      </c>
      <c r="I271" s="30">
        <f>ROUND(G271*H271,P4)</f>
        <v>0</v>
      </c>
      <c r="L271" s="30">
        <v>0</v>
      </c>
      <c r="M271" s="24">
        <f>ROUND(G271*L271,P4)</f>
        <v>0</v>
      </c>
      <c r="N271" s="25" t="s">
        <v>255</v>
      </c>
      <c r="O271" s="31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227</v>
      </c>
      <c r="E272" s="27" t="s">
        <v>1319</v>
      </c>
    </row>
    <row r="273" ht="52">
      <c r="A273" s="1" t="s">
        <v>229</v>
      </c>
      <c r="E273" s="32" t="s">
        <v>1165</v>
      </c>
    </row>
    <row r="274" ht="75">
      <c r="A274" s="1" t="s">
        <v>231</v>
      </c>
      <c r="E274" s="27" t="s">
        <v>1320</v>
      </c>
    </row>
    <row r="275" ht="13">
      <c r="A275" s="1" t="s">
        <v>218</v>
      </c>
      <c r="C275" s="22" t="s">
        <v>1321</v>
      </c>
      <c r="E275" s="23" t="s">
        <v>1322</v>
      </c>
      <c r="L275" s="24">
        <f>SUMIFS(L276:L287,A276:A287,"P")</f>
        <v>0</v>
      </c>
      <c r="M275" s="24">
        <f>SUMIFS(M276:M287,A276:A287,"P")</f>
        <v>0</v>
      </c>
      <c r="N275" s="25"/>
    </row>
    <row r="276">
      <c r="A276" s="1" t="s">
        <v>221</v>
      </c>
      <c r="B276" s="1">
        <v>39</v>
      </c>
      <c r="C276" s="26" t="s">
        <v>1323</v>
      </c>
      <c r="D276" t="s">
        <v>252</v>
      </c>
      <c r="E276" s="27" t="s">
        <v>1324</v>
      </c>
      <c r="F276" s="28" t="s">
        <v>271</v>
      </c>
      <c r="G276" s="29">
        <v>3</v>
      </c>
      <c r="H276" s="28">
        <v>0</v>
      </c>
      <c r="I276" s="30">
        <f>ROUND(G276*H276,P4)</f>
        <v>0</v>
      </c>
      <c r="L276" s="30">
        <v>0</v>
      </c>
      <c r="M276" s="24">
        <f>ROUND(G276*L276,P4)</f>
        <v>0</v>
      </c>
      <c r="N276" s="25" t="s">
        <v>255</v>
      </c>
      <c r="O276" s="31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227</v>
      </c>
      <c r="E277" s="27" t="s">
        <v>1324</v>
      </c>
    </row>
    <row r="278" ht="52">
      <c r="A278" s="1" t="s">
        <v>229</v>
      </c>
      <c r="E278" s="32" t="s">
        <v>1205</v>
      </c>
    </row>
    <row r="279" ht="150">
      <c r="A279" s="1" t="s">
        <v>231</v>
      </c>
      <c r="E279" s="27" t="s">
        <v>1288</v>
      </c>
    </row>
    <row r="280">
      <c r="A280" s="1" t="s">
        <v>221</v>
      </c>
      <c r="B280" s="1">
        <v>40</v>
      </c>
      <c r="C280" s="26" t="s">
        <v>1325</v>
      </c>
      <c r="D280" t="s">
        <v>252</v>
      </c>
      <c r="E280" s="27" t="s">
        <v>1326</v>
      </c>
      <c r="F280" s="28" t="s">
        <v>271</v>
      </c>
      <c r="G280" s="29">
        <v>3</v>
      </c>
      <c r="H280" s="28">
        <v>0</v>
      </c>
      <c r="I280" s="30">
        <f>ROUND(G280*H280,P4)</f>
        <v>0</v>
      </c>
      <c r="L280" s="30">
        <v>0</v>
      </c>
      <c r="M280" s="24">
        <f>ROUND(G280*L280,P4)</f>
        <v>0</v>
      </c>
      <c r="N280" s="25" t="s">
        <v>255</v>
      </c>
      <c r="O280" s="31">
        <f>M280*AA280</f>
        <v>0</v>
      </c>
      <c r="P280" s="1">
        <v>3</v>
      </c>
      <c r="AA280" s="1">
        <f>IF(P280=1,$O$3,IF(P280=2,$O$4,$O$5))</f>
        <v>0</v>
      </c>
    </row>
    <row r="281">
      <c r="A281" s="1" t="s">
        <v>227</v>
      </c>
      <c r="E281" s="27" t="s">
        <v>1326</v>
      </c>
    </row>
    <row r="282" ht="52">
      <c r="A282" s="1" t="s">
        <v>229</v>
      </c>
      <c r="E282" s="32" t="s">
        <v>1205</v>
      </c>
    </row>
    <row r="283" ht="125">
      <c r="A283" s="1" t="s">
        <v>231</v>
      </c>
      <c r="E283" s="27" t="s">
        <v>965</v>
      </c>
    </row>
    <row r="284">
      <c r="A284" s="1" t="s">
        <v>221</v>
      </c>
      <c r="B284" s="1">
        <v>41</v>
      </c>
      <c r="C284" s="26" t="s">
        <v>1218</v>
      </c>
      <c r="D284" t="s">
        <v>252</v>
      </c>
      <c r="E284" s="27" t="s">
        <v>1219</v>
      </c>
      <c r="F284" s="28" t="s">
        <v>1213</v>
      </c>
      <c r="G284" s="29">
        <v>1</v>
      </c>
      <c r="H284" s="28">
        <v>0</v>
      </c>
      <c r="I284" s="30">
        <f>ROUND(G284*H284,P4)</f>
        <v>0</v>
      </c>
      <c r="L284" s="30">
        <v>0</v>
      </c>
      <c r="M284" s="24">
        <f>ROUND(G284*L284,P4)</f>
        <v>0</v>
      </c>
      <c r="N284" s="25" t="s">
        <v>255</v>
      </c>
      <c r="O284" s="31">
        <f>M284*AA284</f>
        <v>0</v>
      </c>
      <c r="P284" s="1">
        <v>3</v>
      </c>
      <c r="AA284" s="1">
        <f>IF(P284=1,$O$3,IF(P284=2,$O$4,$O$5))</f>
        <v>0</v>
      </c>
    </row>
    <row r="285">
      <c r="A285" s="1" t="s">
        <v>227</v>
      </c>
      <c r="E285" s="27" t="s">
        <v>1219</v>
      </c>
    </row>
    <row r="286" ht="52">
      <c r="A286" s="1" t="s">
        <v>229</v>
      </c>
      <c r="E286" s="32" t="s">
        <v>1165</v>
      </c>
    </row>
    <row r="287" ht="137.5">
      <c r="A287" s="1" t="s">
        <v>231</v>
      </c>
      <c r="E287" s="27" t="s">
        <v>1217</v>
      </c>
    </row>
  </sheetData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Janko Milan, Ing.</dc:creator>
  <cp:lastModifiedBy>Janko Milan, Ing.</cp:lastModifiedBy>
  <dcterms:created xsi:type="dcterms:W3CDTF">2025-05-15T09:34:19Z</dcterms:created>
  <dcterms:modified xsi:type="dcterms:W3CDTF">2025-05-15T09:34:27Z</dcterms:modified>
</cp:coreProperties>
</file>