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.1 - Technologie PZS" sheetId="2" r:id="rId2"/>
    <sheet name="PS 01.2 - Položky dle URS" sheetId="3" r:id="rId3"/>
    <sheet name="VON - VON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 01.1 - Technologie PZS'!$C$120:$K$200</definedName>
    <definedName name="_xlnm.Print_Area" localSheetId="1">'PS 01.1 - Technologie PZS'!$C$4:$J$76,'PS 01.1 - Technologie PZS'!$C$82:$J$100,'PS 01.1 - Technologie PZS'!$C$106:$K$200</definedName>
    <definedName name="_xlnm.Print_Titles" localSheetId="1">'PS 01.1 - Technologie PZS'!$120:$120</definedName>
    <definedName name="_xlnm._FilterDatabase" localSheetId="2" hidden="1">'PS 01.2 - Položky dle URS'!$C$121:$K$160</definedName>
    <definedName name="_xlnm.Print_Area" localSheetId="2">'PS 01.2 - Položky dle URS'!$C$4:$J$76,'PS 01.2 - Položky dle URS'!$C$82:$J$101,'PS 01.2 - Položky dle URS'!$C$107:$K$160</definedName>
    <definedName name="_xlnm.Print_Titles" localSheetId="2">'PS 01.2 - Položky dle URS'!$121:$121</definedName>
    <definedName name="_xlnm._FilterDatabase" localSheetId="3" hidden="1">'VON - VON'!$C$116:$K$122</definedName>
    <definedName name="_xlnm.Print_Area" localSheetId="3">'VON - VON'!$C$4:$J$76,'VON - VON'!$C$82:$J$98,'VON - VON'!$C$104:$K$122</definedName>
    <definedName name="_xlnm.Print_Titles" localSheetId="3">'VON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3" r="J39"/>
  <c r="J38"/>
  <c i="1" r="AY97"/>
  <c i="3" r="J37"/>
  <c i="1" r="AX97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116"/>
  <c r="E7"/>
  <c r="E110"/>
  <c i="2" r="J39"/>
  <c r="J38"/>
  <c i="1" r="AY96"/>
  <c i="2" r="J37"/>
  <c i="1" r="AX96"/>
  <c i="2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93"/>
  <c r="J22"/>
  <c r="J20"/>
  <c r="E20"/>
  <c r="F118"/>
  <c r="J19"/>
  <c r="J17"/>
  <c r="E17"/>
  <c r="F93"/>
  <c r="J16"/>
  <c r="J14"/>
  <c r="J115"/>
  <c r="E7"/>
  <c r="E85"/>
  <c i="1" r="L90"/>
  <c r="AM90"/>
  <c r="AM89"/>
  <c r="L89"/>
  <c r="AM87"/>
  <c r="L87"/>
  <c r="L85"/>
  <c r="L84"/>
  <c i="2" r="BK190"/>
  <c r="BK180"/>
  <c r="BK168"/>
  <c r="BK156"/>
  <c r="J140"/>
  <c r="BK199"/>
  <c r="BK192"/>
  <c r="BK183"/>
  <c r="J161"/>
  <c r="BK146"/>
  <c r="BK198"/>
  <c r="BK177"/>
  <c r="J167"/>
  <c r="BK157"/>
  <c r="J142"/>
  <c r="BK161"/>
  <c r="J143"/>
  <c r="BK123"/>
  <c r="BK194"/>
  <c r="J178"/>
  <c r="J168"/>
  <c r="BK158"/>
  <c r="BK151"/>
  <c r="BK138"/>
  <c r="J127"/>
  <c i="3" r="BK144"/>
  <c r="BK151"/>
  <c r="BK131"/>
  <c r="J153"/>
  <c r="J155"/>
  <c r="J133"/>
  <c i="2" r="J189"/>
  <c r="BK175"/>
  <c r="J158"/>
  <c r="BK133"/>
  <c r="BK196"/>
  <c r="BK189"/>
  <c r="BK174"/>
  <c r="J155"/>
  <c r="BK139"/>
  <c r="J179"/>
  <c r="BK170"/>
  <c r="BK147"/>
  <c r="J125"/>
  <c r="J152"/>
  <c r="BK130"/>
  <c r="J192"/>
  <c r="BK181"/>
  <c r="J170"/>
  <c r="J163"/>
  <c r="J154"/>
  <c r="BK148"/>
  <c r="BK134"/>
  <c r="J134"/>
  <c i="3" r="J131"/>
  <c r="BK137"/>
  <c r="BK155"/>
  <c r="BK135"/>
  <c i="4" r="BK119"/>
  <c i="2" r="BK195"/>
  <c r="J186"/>
  <c r="BK164"/>
  <c r="BK142"/>
  <c r="BK127"/>
  <c r="J193"/>
  <c r="J181"/>
  <c r="BK152"/>
  <c r="J123"/>
  <c r="BK185"/>
  <c r="J174"/>
  <c r="J165"/>
  <c r="J145"/>
  <c r="J132"/>
  <c r="BK153"/>
  <c r="J137"/>
  <c i="1" r="AS95"/>
  <c i="2" r="BK132"/>
  <c i="3" r="BK159"/>
  <c r="BK148"/>
  <c r="J126"/>
  <c r="J152"/>
  <c r="BK124"/>
  <c i="4" r="BK121"/>
  <c i="2" r="J199"/>
  <c r="J177"/>
  <c r="BK166"/>
  <c r="J138"/>
  <c r="BK124"/>
  <c r="J190"/>
  <c r="BK171"/>
  <c r="J150"/>
  <c r="BK186"/>
  <c r="J175"/>
  <c r="BK162"/>
  <c r="BK144"/>
  <c r="J164"/>
  <c r="J144"/>
  <c r="J128"/>
  <c r="BK187"/>
  <c r="BK182"/>
  <c r="J169"/>
  <c r="J157"/>
  <c r="BK145"/>
  <c r="BK131"/>
  <c r="J126"/>
  <c i="3" r="BK152"/>
  <c r="J135"/>
  <c r="J144"/>
  <c r="J142"/>
  <c i="4" r="J120"/>
  <c r="BK120"/>
  <c i="2" r="J196"/>
  <c r="BK176"/>
  <c r="BK159"/>
  <c r="J131"/>
  <c r="J200"/>
  <c r="J187"/>
  <c r="BK163"/>
  <c r="J135"/>
  <c r="J182"/>
  <c r="J172"/>
  <c r="J148"/>
  <c r="J139"/>
  <c r="BK155"/>
  <c r="BK140"/>
  <c r="J198"/>
  <c r="J185"/>
  <c r="J176"/>
  <c r="BK167"/>
  <c r="J153"/>
  <c r="J147"/>
  <c r="BK129"/>
  <c r="BK128"/>
  <c i="3" r="J146"/>
  <c r="J124"/>
  <c r="J157"/>
  <c r="J137"/>
  <c i="4" r="BK122"/>
  <c i="2" r="J191"/>
  <c r="J188"/>
  <c r="BK160"/>
  <c r="J141"/>
  <c r="BK126"/>
  <c r="J195"/>
  <c r="BK188"/>
  <c r="J173"/>
  <c r="J151"/>
  <c r="BK200"/>
  <c r="BK178"/>
  <c r="J166"/>
  <c r="J156"/>
  <c r="BK141"/>
  <c r="BK154"/>
  <c r="J133"/>
  <c r="J197"/>
  <c r="J184"/>
  <c r="BK172"/>
  <c r="BK165"/>
  <c r="BK149"/>
  <c r="BK135"/>
  <c r="J136"/>
  <c r="BK125"/>
  <c i="3" r="BK153"/>
  <c r="BK133"/>
  <c r="BK146"/>
  <c r="J148"/>
  <c i="4" r="J122"/>
  <c r="J119"/>
  <c i="2" r="J194"/>
  <c r="BK184"/>
  <c r="BK169"/>
  <c r="J146"/>
  <c r="J129"/>
  <c r="BK197"/>
  <c r="BK191"/>
  <c r="BK179"/>
  <c r="J159"/>
  <c r="BK143"/>
  <c r="J180"/>
  <c r="BK173"/>
  <c r="J160"/>
  <c r="BK137"/>
  <c r="J149"/>
  <c r="J124"/>
  <c r="BK193"/>
  <c r="J183"/>
  <c r="J171"/>
  <c r="J162"/>
  <c r="BK150"/>
  <c r="BK136"/>
  <c r="J130"/>
  <c i="3" r="BK157"/>
  <c r="BK142"/>
  <c r="J159"/>
  <c r="J151"/>
  <c r="BK126"/>
  <c i="4" r="J121"/>
  <c i="2" l="1" r="P122"/>
  <c r="P121"/>
  <c i="1" r="AU96"/>
  <c i="3" r="BK150"/>
  <c r="J150"/>
  <c r="J100"/>
  <c r="R150"/>
  <c r="R123"/>
  <c r="R122"/>
  <c i="2" r="T122"/>
  <c r="T121"/>
  <c r="BK122"/>
  <c r="J122"/>
  <c r="J99"/>
  <c i="3" r="P150"/>
  <c r="P123"/>
  <c r="P122"/>
  <c i="1" r="AU97"/>
  <c i="2" r="R122"/>
  <c r="R121"/>
  <c i="3" r="T150"/>
  <c r="T123"/>
  <c r="T122"/>
  <c i="4" r="BK118"/>
  <c r="J118"/>
  <c r="J97"/>
  <c r="P118"/>
  <c r="P117"/>
  <c i="1" r="AU98"/>
  <c i="4" r="R118"/>
  <c r="R117"/>
  <c r="T118"/>
  <c r="T117"/>
  <c i="3" r="BK123"/>
  <c r="J123"/>
  <c r="J99"/>
  <c i="4" r="E85"/>
  <c r="F91"/>
  <c r="J92"/>
  <c r="J111"/>
  <c r="F114"/>
  <c r="J91"/>
  <c r="BE120"/>
  <c r="BE122"/>
  <c r="BE119"/>
  <c r="BE121"/>
  <c i="2" r="BK121"/>
  <c r="J121"/>
  <c r="J98"/>
  <c i="3" r="E85"/>
  <c r="J91"/>
  <c r="J118"/>
  <c r="J94"/>
  <c r="F93"/>
  <c r="F119"/>
  <c r="BE131"/>
  <c r="BE133"/>
  <c r="BE146"/>
  <c r="BE151"/>
  <c r="BE159"/>
  <c r="BE142"/>
  <c r="BE152"/>
  <c r="BE126"/>
  <c r="BE135"/>
  <c r="BE137"/>
  <c r="BE144"/>
  <c r="BE148"/>
  <c r="BE153"/>
  <c r="BE155"/>
  <c r="BE157"/>
  <c r="BE124"/>
  <c i="2" r="F94"/>
  <c r="J117"/>
  <c r="BE124"/>
  <c r="BE132"/>
  <c r="J91"/>
  <c r="J118"/>
  <c r="BE135"/>
  <c r="BE137"/>
  <c r="BE139"/>
  <c r="BE140"/>
  <c r="BE141"/>
  <c r="BE143"/>
  <c r="BE153"/>
  <c r="BE159"/>
  <c r="BE160"/>
  <c r="BE161"/>
  <c r="BE163"/>
  <c r="BE165"/>
  <c r="BE176"/>
  <c r="BE179"/>
  <c r="BE186"/>
  <c r="BE188"/>
  <c r="BE189"/>
  <c r="BE190"/>
  <c r="BE195"/>
  <c r="BE196"/>
  <c r="BE125"/>
  <c r="BE126"/>
  <c r="BE127"/>
  <c r="BE129"/>
  <c r="BE136"/>
  <c r="BE145"/>
  <c r="BE151"/>
  <c r="BE156"/>
  <c r="BE157"/>
  <c r="E109"/>
  <c r="F117"/>
  <c r="BE130"/>
  <c r="BE131"/>
  <c r="BE146"/>
  <c r="BE152"/>
  <c r="BE164"/>
  <c r="BE168"/>
  <c r="BE171"/>
  <c r="BE181"/>
  <c r="BE193"/>
  <c r="BE194"/>
  <c r="BE133"/>
  <c r="BE138"/>
  <c r="BE142"/>
  <c r="BE154"/>
  <c r="BE158"/>
  <c r="BE166"/>
  <c r="BE167"/>
  <c r="BE170"/>
  <c r="BE175"/>
  <c r="BE180"/>
  <c r="BE182"/>
  <c r="BE183"/>
  <c r="BE192"/>
  <c r="BE198"/>
  <c r="BE199"/>
  <c r="BE200"/>
  <c r="BE123"/>
  <c r="BE128"/>
  <c r="BE134"/>
  <c r="BE144"/>
  <c r="BE147"/>
  <c r="BE148"/>
  <c r="BE149"/>
  <c r="BE150"/>
  <c r="BE155"/>
  <c r="BE162"/>
  <c r="BE169"/>
  <c r="BE172"/>
  <c r="BE173"/>
  <c r="BE174"/>
  <c r="BE177"/>
  <c r="BE178"/>
  <c r="BE184"/>
  <c r="BE185"/>
  <c r="BE187"/>
  <c r="BE191"/>
  <c r="BE197"/>
  <c r="F39"/>
  <c i="1" r="BD96"/>
  <c i="3" r="J36"/>
  <c i="1" r="AW97"/>
  <c i="4" r="F35"/>
  <c i="1" r="BB98"/>
  <c i="2" r="J36"/>
  <c i="1" r="AW96"/>
  <c i="3" r="F39"/>
  <c i="1" r="BD97"/>
  <c i="2" r="F38"/>
  <c i="1" r="BC96"/>
  <c i="4" r="F37"/>
  <c i="1" r="BD98"/>
  <c i="2" r="F36"/>
  <c i="1" r="BA96"/>
  <c i="4" r="F34"/>
  <c i="1" r="BA98"/>
  <c r="AS94"/>
  <c i="3" r="F36"/>
  <c i="1" r="BA97"/>
  <c i="3" r="F37"/>
  <c i="1" r="BB97"/>
  <c i="3" r="F38"/>
  <c i="1" r="BC97"/>
  <c i="4" r="J34"/>
  <c i="1" r="AW98"/>
  <c i="2" r="F37"/>
  <c i="1" r="BB96"/>
  <c i="4" r="F36"/>
  <c i="1" r="BC98"/>
  <c i="3" l="1" r="BK122"/>
  <c r="J122"/>
  <c r="J98"/>
  <c i="4" r="BK117"/>
  <c r="J117"/>
  <c r="J96"/>
  <c i="1" r="AU95"/>
  <c r="AU94"/>
  <c i="3" r="F35"/>
  <c i="1" r="AZ97"/>
  <c r="BB95"/>
  <c i="4" r="J33"/>
  <c i="1" r="AV98"/>
  <c r="AT98"/>
  <c i="2" r="J35"/>
  <c i="1" r="AV96"/>
  <c r="AT96"/>
  <c i="2" r="F35"/>
  <c i="1" r="AZ96"/>
  <c r="BD95"/>
  <c r="BA95"/>
  <c r="AW95"/>
  <c r="BC95"/>
  <c i="3" r="J32"/>
  <c i="1" r="AG97"/>
  <c i="4" r="F33"/>
  <c i="1" r="AZ98"/>
  <c i="2" r="J32"/>
  <c i="1" r="AG96"/>
  <c i="3" r="J35"/>
  <c i="1" r="AV97"/>
  <c r="AT97"/>
  <c l="1" r="AN97"/>
  <c r="AN96"/>
  <c i="3" r="J41"/>
  <c i="2" r="J41"/>
  <c i="1" r="BB94"/>
  <c r="W31"/>
  <c r="BC94"/>
  <c r="AY94"/>
  <c i="4" r="J30"/>
  <c i="1" r="AG98"/>
  <c r="AZ95"/>
  <c r="AG95"/>
  <c r="AG94"/>
  <c r="AK26"/>
  <c r="BD94"/>
  <c r="W33"/>
  <c r="AX95"/>
  <c r="AY95"/>
  <c r="BA94"/>
  <c r="W30"/>
  <c i="4" l="1" r="J39"/>
  <c i="1" r="AN98"/>
  <c r="W32"/>
  <c r="AX94"/>
  <c r="AZ94"/>
  <c r="W29"/>
  <c r="AV95"/>
  <c r="AT95"/>
  <c r="AN95"/>
  <c r="AW94"/>
  <c r="AK30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<sst xmlns="http://schemas.openxmlformats.org/spreadsheetml/2006/main">
  <si>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</si>
  <si>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</si>
  <si>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</si>
  <si>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</si>
  <si>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</si>
  <si>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{52085e51-64bb-4163-8b19-92e6ebe52669}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</si>
  <si>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</si>
  <si>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</si>
  <si>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</si>
  <si>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</si>
  <si>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</si>
  <si>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</si>
  <si>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</si>
  <si>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</si>
  <si>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2025EA01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</si>
  <si>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</si>
  <si>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</si>
  <si>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přejezdového zabezpečovacího zařízení na přejezdu P8166 v km 150,962 v úseku Otrokovice - Napajedla</t>
  </si>
  <si>
    <t>KSO:</t>
  </si>
  <si>
    <t>CC-CZ:</t>
  </si>
  <si>
    <t>Místo:</t>
  </si>
  <si>
    <t xml:space="preserve"> </t>
  </si>
  <si>
    <t>Datum:</t>
  </si>
  <si>
    <t>17. 4. 2025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</si>
  <si>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</si>
  <si>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</si>
  <si>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</si>
  <si>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</si>
  <si>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</si>
  <si>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</si>
  <si>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</si>
  <si>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</si>
  <si>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</si>
  <si>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</si>
  <si>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</si>
  <si>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</si>
  <si>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</si>
  <si>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</si>
  <si>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</si>
  <si>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</si>
  <si>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</si>
  <si>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</si>
  <si>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</si>
  <si>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</si>
  <si>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</si>
  <si>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</si>
  <si>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</si>
  <si>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</si>
  <si>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</si>
  <si>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</si>
  <si>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</si>
  <si>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</si>
  <si>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</si>
  <si>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</si>
  <si>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</si>
  <si>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</si>
  <si>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</si>
  <si>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</si>
  <si>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</si>
  <si>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</si>
  <si>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</si>
  <si>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</si>
  <si>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</si>
  <si>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</si>
  <si>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</si>
  <si>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</si>
  <si>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</si>
  <si>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</si>
  <si>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</si>
  <si>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</si>
  <si>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</si>
  <si>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</si>
  <si>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</si>
  <si>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</si>
  <si>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</si>
  <si>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</si>
  <si>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</si>
  <si>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</si>
  <si>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Oprava PZS v km 150,962 (P8166)</t>
  </si>
  <si>
    <t>PRO</t>
  </si>
  <si>
    <t>1</t>
  </si>
  <si>
    <t>{262b4185-d3d5-4f3b-9098-8c9b9cd85b9c}</t>
  </si>
  <si>
    <t>2</t>
  </si>
  <si>
    <t>/</t>
  </si>
  <si>
    <t>PS 01.1</t>
  </si>
  <si>
    <t>Technologie PZS</t>
  </si>
  <si>
    <t>Soupis</t>
  </si>
  <si>
    <t>{197fea43-492e-48b4-b0e8-2e8b2952ccf1}</t>
  </si>
  <si>
    <t>PS 01.2</t>
  </si>
  <si>
    <t>Položky dle URS</t>
  </si>
  <si>
    <t>{c30ec637-d5f3-40de-913c-79d2490d760d}</t>
  </si>
  <si>
    <t>VON</t>
  </si>
  <si>
    <t>{465d6fb8-1bc2-4249-94ca-b794e5bebfb1}</t>
  </si>
  <si>
    <t>KRYCÍ LIST SOUPISU PRACÍ</t>
  </si>
  <si>
    <t>Objekt:</t>
  </si>
  <si>
    <t>PS 01 - Oprava PZS v km 150,962 (P8166)</t>
  </si>
  <si>
    <t>Soupis:</t>
  </si>
  <si>
    <t>PS 01.1 - Technologie PZS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</si>
  <si>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</si>
  <si>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</si>
  <si>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</si>
  <si>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</si>
  <si>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</si>
  <si>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</si>
  <si>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</si>
  <si>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</si>
  <si>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</si>
  <si>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</si>
  <si>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</si>
  <si>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</si>
  <si>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</si>
  <si>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</si>
  <si>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</si>
  <si>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</si>
  <si>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</si>
  <si>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</si>
  <si>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</si>
  <si>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</si>
  <si>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</si>
  <si>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</si>
  <si>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</si>
  <si>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</si>
  <si>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7491601470</t>
  </si>
  <si>
    <t>Uzemnění Hromosvodné vedení Svorka SR 3b - plech</t>
  </si>
  <si>
    <t>kus</t>
  </si>
  <si>
    <t>Sborník UOŽI 01 2025</t>
  </si>
  <si>
    <t>111538557</t>
  </si>
  <si>
    <t>7491601450</t>
  </si>
  <si>
    <t>Uzemnění Hromosvodné vedení Svorka SR 2b</t>
  </si>
  <si>
    <t>1373602803</t>
  </si>
  <si>
    <t>3</t>
  </si>
  <si>
    <t>7491600110</t>
  </si>
  <si>
    <t>Uzemnění Vnitřní Svorka OBO 1801 ekvipotenciální</t>
  </si>
  <si>
    <t>782116828</t>
  </si>
  <si>
    <t>7491600520</t>
  </si>
  <si>
    <t>Uzemnění Hromosvodné vedení Drát uzem. FeZn pozink. pr.10</t>
  </si>
  <si>
    <t>kg</t>
  </si>
  <si>
    <t>-96151138</t>
  </si>
  <si>
    <t>5</t>
  </si>
  <si>
    <t>7491600200</t>
  </si>
  <si>
    <t>Uzemnění Vnější Pásek pozink. FeZn 30x4</t>
  </si>
  <si>
    <t>-475750735</t>
  </si>
  <si>
    <t>6</t>
  </si>
  <si>
    <t>7491100230</t>
  </si>
  <si>
    <t>Trubková vedení Ohebné elektroinstalační trubky KOPOFLEX 160 rudá</t>
  </si>
  <si>
    <t>m</t>
  </si>
  <si>
    <t>-1228752515</t>
  </si>
  <si>
    <t>7</t>
  </si>
  <si>
    <t>7593500600</t>
  </si>
  <si>
    <t>Trasy kabelového vedení Kabelové krycí desky a pásy Fólie výstražná modrá š. 34cm (HM0673909991034)</t>
  </si>
  <si>
    <t>-1825451730</t>
  </si>
  <si>
    <t>8</t>
  </si>
  <si>
    <t>7590521614</t>
  </si>
  <si>
    <t>Venkovní vedení kabelová - metalické sítě Plněné, párované s ochr. vodičem, armované Al dráty TCEKPFLEZE 16 P 1,0 D</t>
  </si>
  <si>
    <t>-1496152400</t>
  </si>
  <si>
    <t>9</t>
  </si>
  <si>
    <t>7590521619</t>
  </si>
  <si>
    <t>Venkovní vedení kabelová - metalické sítě Plněné, párované s ochr. vodičem, armované Al dráty TCEKPFLEZE 24 P 1,0 D</t>
  </si>
  <si>
    <t>793040229</t>
  </si>
  <si>
    <t>10</t>
  </si>
  <si>
    <t>7590140140R</t>
  </si>
  <si>
    <t>Závěry Stojánek kabelový KSLP-M 3 (CV736689003)</t>
  </si>
  <si>
    <t>-873683695</t>
  </si>
  <si>
    <t>11</t>
  </si>
  <si>
    <t>7590720435</t>
  </si>
  <si>
    <t>Součásti světelných návěstidel Základ svět.náv. TIIIZ 53x73x170cm (TIZ AZZ 5-75)</t>
  </si>
  <si>
    <t>1311561197</t>
  </si>
  <si>
    <t>7590120160</t>
  </si>
  <si>
    <t>Skříně Skříňka ovl. pro PZZ</t>
  </si>
  <si>
    <t>320875241</t>
  </si>
  <si>
    <t>13</t>
  </si>
  <si>
    <t>7592820750</t>
  </si>
  <si>
    <t>Součásti výstražníku Zdroj akust.signálu pro nevido ZN 24 24V (HM0404229200020)</t>
  </si>
  <si>
    <t>-155653624</t>
  </si>
  <si>
    <t>14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</si>
  <si>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</si>
  <si>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</si>
  <si>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-452425864</t>
  </si>
  <si>
    <t>15</t>
  </si>
  <si>
    <t>7596550030</t>
  </si>
  <si>
    <t>Majáčky a akustické úpravy pro nevidomé Blok příjímače pro dálkovou aktivaci signalizace pro nevidomé</t>
  </si>
  <si>
    <t>-54458464</t>
  </si>
  <si>
    <t>16</t>
  </si>
  <si>
    <t>7591500200</t>
  </si>
  <si>
    <t>Přejezdová zařízení světelná Skřín s procesorem, diagnostikou, základním napájením, servisní klávesnicí a základním SW - stojan PZZ-EA</t>
  </si>
  <si>
    <t>1806803886</t>
  </si>
  <si>
    <t>17</t>
  </si>
  <si>
    <t>7592920640</t>
  </si>
  <si>
    <t>Baterie Staniční akumulátory Pb blok 6 V/210 Ah C10 s pancéřovanou trubkovou elektrodou, uzavřený - gel, cena včetně spojovacího materiálu a bateriového nosiče či stojanu</t>
  </si>
  <si>
    <t>1602705936</t>
  </si>
  <si>
    <t>18</t>
  </si>
  <si>
    <t>7593000160</t>
  </si>
  <si>
    <t>Dobíječe, usměrňovače, napáječe Usměrňovač D400 G24/40,oceloplechová skříň 750x550x450, základní stavová indikace opticky i bezpotenciálově</t>
  </si>
  <si>
    <t>-1426999022</t>
  </si>
  <si>
    <t>19</t>
  </si>
  <si>
    <t>7593321455</t>
  </si>
  <si>
    <t>Prvky Rázová oddělovací tlumivka 16A</t>
  </si>
  <si>
    <t>1493025688</t>
  </si>
  <si>
    <t>20</t>
  </si>
  <si>
    <t>7593330040</t>
  </si>
  <si>
    <t>Výměnné díly Relé NMŠ 1-2000 (HM0404221990407)</t>
  </si>
  <si>
    <t>-1987982059</t>
  </si>
  <si>
    <t>7593330120</t>
  </si>
  <si>
    <t>Výměnné díly Relé NMŠM 1-1500 (HM0404221990415)</t>
  </si>
  <si>
    <t>876268126</t>
  </si>
  <si>
    <t>22</t>
  </si>
  <si>
    <t>7592810104R</t>
  </si>
  <si>
    <t>Výstražníky Výstražník VL6 s LED (CV708439006)</t>
  </si>
  <si>
    <t>-78616753</t>
  </si>
  <si>
    <t>23</t>
  </si>
  <si>
    <t>7592830984</t>
  </si>
  <si>
    <t>Součásti stojanu se závorou Unašeč břevna závory KCL (pro Al břevno na AŽD99) (CV70842DS072)</t>
  </si>
  <si>
    <t>120673601</t>
  </si>
  <si>
    <t>24</t>
  </si>
  <si>
    <t>7593310040</t>
  </si>
  <si>
    <t>Konstrukční díly Baterová skříň (CV800989013)</t>
  </si>
  <si>
    <t>-1766818898</t>
  </si>
  <si>
    <t>25</t>
  </si>
  <si>
    <t>K</t>
  </si>
  <si>
    <t>7592817010</t>
  </si>
  <si>
    <t>Demontáž výstražníku</t>
  </si>
  <si>
    <t>-615207113</t>
  </si>
  <si>
    <t>26</t>
  </si>
  <si>
    <t>7592837090</t>
  </si>
  <si>
    <t>Demontáž stojanu se závorou bez výstražníku</t>
  </si>
  <si>
    <t>-1242134659</t>
  </si>
  <si>
    <t>27</t>
  </si>
  <si>
    <t>7590725140</t>
  </si>
  <si>
    <t>Situování stožáru návěstidla nebo výstražníku přejezdového zařízení</t>
  </si>
  <si>
    <t>-765814570</t>
  </si>
  <si>
    <t>28</t>
  </si>
  <si>
    <t>7592815040</t>
  </si>
  <si>
    <t>Montáž plastového výstražníku AŽD 97 s 1 skříní a se závorou AŽD - 99</t>
  </si>
  <si>
    <t>498142638</t>
  </si>
  <si>
    <t>29</t>
  </si>
  <si>
    <t>7592815042</t>
  </si>
  <si>
    <t>Montáž plastového výstražníku AŽD 97 se 2 skříněmi a se závorou AŽD - 99</t>
  </si>
  <si>
    <t>1597416385</t>
  </si>
  <si>
    <t>30</t>
  </si>
  <si>
    <t>7590725070</t>
  </si>
  <si>
    <t>Zatmelení skříně návěstního transformátoru</t>
  </si>
  <si>
    <t>-1044257916</t>
  </si>
  <si>
    <t>31</t>
  </si>
  <si>
    <t>7592825110</t>
  </si>
  <si>
    <t>Montáž kříže výstražného</t>
  </si>
  <si>
    <t>-1788189111</t>
  </si>
  <si>
    <t>32</t>
  </si>
  <si>
    <t>7491652010</t>
  </si>
  <si>
    <t>Montáž vnějšího uzemnění uzemňovacích vodičů v zemi z pozinkované oceli (FeZn) do 120 mm2</t>
  </si>
  <si>
    <t>-26314500</t>
  </si>
  <si>
    <t>33</t>
  </si>
  <si>
    <t>7491651010</t>
  </si>
  <si>
    <t>Montáž vnitřního uzemnění uzemňovacích vodičů pevně na povrchu z pozinkované oceli (FeZn) do 120 mm2</t>
  </si>
  <si>
    <t>2077602541</t>
  </si>
  <si>
    <t>34</t>
  </si>
  <si>
    <t>7491654012</t>
  </si>
  <si>
    <t>Montáž svorek spojovacích se 3 a více šrouby (typ ST, SJ, SK, SZ, SR01, 02, aj.)</t>
  </si>
  <si>
    <t>-1144237994</t>
  </si>
  <si>
    <t>35</t>
  </si>
  <si>
    <t>7494753010</t>
  </si>
  <si>
    <t>Montáž svodičů přepětí pro sítě nn - typ 2 (třída C) pro třífázové sítě</t>
  </si>
  <si>
    <t>804366613</t>
  </si>
  <si>
    <t>36</t>
  </si>
  <si>
    <t>7593317085</t>
  </si>
  <si>
    <t>Demontáž vnitřní části objektu OPD 2,5/3,6 E</t>
  </si>
  <si>
    <t>47776715</t>
  </si>
  <si>
    <t>37</t>
  </si>
  <si>
    <t>7593315085</t>
  </si>
  <si>
    <t>Montáž vnitřní části objektu OPD 2,5/3,6</t>
  </si>
  <si>
    <t>917824661</t>
  </si>
  <si>
    <t>38</t>
  </si>
  <si>
    <t>7592907040</t>
  </si>
  <si>
    <t>Demontáž bloku baterie olověné 6 V a 12 V kapacity do 200 Ah</t>
  </si>
  <si>
    <t>-341179489</t>
  </si>
  <si>
    <t>39</t>
  </si>
  <si>
    <t>7592905040</t>
  </si>
  <si>
    <t>Montáž bloku baterie olověné 6 V a 12 V kapacity do 200 Ah</t>
  </si>
  <si>
    <t>1315676382</t>
  </si>
  <si>
    <t>40</t>
  </si>
  <si>
    <t>7593007012</t>
  </si>
  <si>
    <t>Demontáž dobíječe, usměrňovače, napáječe nástěnného</t>
  </si>
  <si>
    <t>-949226427</t>
  </si>
  <si>
    <t>41</t>
  </si>
  <si>
    <t>7593005012</t>
  </si>
  <si>
    <t>Montáž dobíječe, usměrňovače, napáječe nástěnného</t>
  </si>
  <si>
    <t>551644669</t>
  </si>
  <si>
    <t>42</t>
  </si>
  <si>
    <t>7593337040</t>
  </si>
  <si>
    <t>Demontáž malorozměrného relé</t>
  </si>
  <si>
    <t>1109584681</t>
  </si>
  <si>
    <t>43</t>
  </si>
  <si>
    <t>7593335040</t>
  </si>
  <si>
    <t>Montáž malorozměrného relé</t>
  </si>
  <si>
    <t>384933989</t>
  </si>
  <si>
    <t>44</t>
  </si>
  <si>
    <t>7499751010</t>
  </si>
  <si>
    <t>Dokončovací práce na elektrickém zařízení</t>
  </si>
  <si>
    <t>hod</t>
  </si>
  <si>
    <t>-298251723</t>
  </si>
  <si>
    <t>45</t>
  </si>
  <si>
    <t>7592605010</t>
  </si>
  <si>
    <t>Instalace SW do PC</t>
  </si>
  <si>
    <t>-1376419485</t>
  </si>
  <si>
    <t>46</t>
  </si>
  <si>
    <t>7592605020</t>
  </si>
  <si>
    <t>Konfigurace SW v PC</t>
  </si>
  <si>
    <t>-34517970</t>
  </si>
  <si>
    <t>47</t>
  </si>
  <si>
    <t>7590525231</t>
  </si>
  <si>
    <t>Montáž kabelu návěstního volně uloženého s jádrem 1 mm Cu TCEKEZE, TCEKFE, TCEKPFLEY, TCEKPFLEZE do 16 P</t>
  </si>
  <si>
    <t>258551344</t>
  </si>
  <si>
    <t>48</t>
  </si>
  <si>
    <t>7590525232</t>
  </si>
  <si>
    <t>Montáž kabelu návěstního volně uloženého s jádrem 1 mm Cu TCEKEZE, TCEKFE, TCEKPFLEY, TCEKPFLEZE do 30 P</t>
  </si>
  <si>
    <t>592604131</t>
  </si>
  <si>
    <t>49</t>
  </si>
  <si>
    <t>7590555140</t>
  </si>
  <si>
    <t>Montáž forma pro kabely TCEKPFLE, TCEKPFLEY, TCEKPFLEZE, TCEKPFLEZY do 16 P 1,0</t>
  </si>
  <si>
    <t>-473402720</t>
  </si>
  <si>
    <t>50</t>
  </si>
  <si>
    <t>7590555144</t>
  </si>
  <si>
    <t>Montáž forma pro kabely TCEKPFLE, TCEKPFLEY, TCEKPFLEZE, TCEKPFLEZY do 30 P 1,0</t>
  </si>
  <si>
    <t>1769249764</t>
  </si>
  <si>
    <t>51</t>
  </si>
  <si>
    <t>7593505150</t>
  </si>
  <si>
    <t>Pokládka výstražné fólie do výkopu</t>
  </si>
  <si>
    <t>-423076454</t>
  </si>
  <si>
    <t>52</t>
  </si>
  <si>
    <t>7594205062</t>
  </si>
  <si>
    <t>Montáž stojánku kabelového na betonové pražce KSLP</t>
  </si>
  <si>
    <t>-425749410</t>
  </si>
  <si>
    <t>53</t>
  </si>
  <si>
    <t>7594207050</t>
  </si>
  <si>
    <t>Demontáž stojánku kabelového KSL, KSLP</t>
  </si>
  <si>
    <t>-727476156</t>
  </si>
  <si>
    <t>54</t>
  </si>
  <si>
    <t>7593315425</t>
  </si>
  <si>
    <t>Zhotovení jednoho zapojení při volné vazbě</t>
  </si>
  <si>
    <t>1364081748</t>
  </si>
  <si>
    <t>55</t>
  </si>
  <si>
    <t>7593317010</t>
  </si>
  <si>
    <t>Zrušení jednoho zapojení při volné vazbě</t>
  </si>
  <si>
    <t>-517072126</t>
  </si>
  <si>
    <t>56</t>
  </si>
  <si>
    <t>7598015025</t>
  </si>
  <si>
    <t>Přeměření izolačního stavu kabelu závlačného 60 žil</t>
  </si>
  <si>
    <t>-595935819</t>
  </si>
  <si>
    <t>57</t>
  </si>
  <si>
    <t>7598095150</t>
  </si>
  <si>
    <t>Regulovaní a aktivování automatického přejezdového zařízení se závorami</t>
  </si>
  <si>
    <t>-1513382558</t>
  </si>
  <si>
    <t>58</t>
  </si>
  <si>
    <t>7598095240</t>
  </si>
  <si>
    <t>Zkoušení souboru KAV, FID, ASE</t>
  </si>
  <si>
    <t>-1237819795</t>
  </si>
  <si>
    <t>59</t>
  </si>
  <si>
    <t>7598095350</t>
  </si>
  <si>
    <t>Aktivace BDA bez vzdáleného přístupu</t>
  </si>
  <si>
    <t>-1987300620</t>
  </si>
  <si>
    <t>60</t>
  </si>
  <si>
    <t>7598095440</t>
  </si>
  <si>
    <t>Příprava ke komplexním zkouškám automatických přejezdových zabezpečovacích zařízení se závorami dvoukolejné</t>
  </si>
  <si>
    <t>1507196971</t>
  </si>
  <si>
    <t>61</t>
  </si>
  <si>
    <t>7598095510</t>
  </si>
  <si>
    <t>Komplexní zkouška automatických přejezdových zabezpečovacích zařízení se závorami dvoukolejné</t>
  </si>
  <si>
    <t>521341361</t>
  </si>
  <si>
    <t>62</t>
  </si>
  <si>
    <t>7598095565</t>
  </si>
  <si>
    <t>Vyhotovení protokolu UTZ pro PZZ se závorou dvě a více kolejí</t>
  </si>
  <si>
    <t>-1702352293</t>
  </si>
  <si>
    <t>63</t>
  </si>
  <si>
    <t>7598095635</t>
  </si>
  <si>
    <t>Vyhotovení revizní zprávy PZZ</t>
  </si>
  <si>
    <t>-1057170877</t>
  </si>
  <si>
    <t>64</t>
  </si>
  <si>
    <t>7591505010</t>
  </si>
  <si>
    <t>Vypracování a projednání přechodné úpravy provozu na pozemní komunikaci při vypnutí přejezdového zabezpečovacího zařízení</t>
  </si>
  <si>
    <t>-963505716</t>
  </si>
  <si>
    <t>65</t>
  </si>
  <si>
    <t>7591505020</t>
  </si>
  <si>
    <t>Pronájem přechodného dopravního značení při vypnutí přejezdového zabezpečovacího zařízení za 1 týden základní sestavy</t>
  </si>
  <si>
    <t>1494853174</t>
  </si>
  <si>
    <t>66</t>
  </si>
  <si>
    <t>7591505022</t>
  </si>
  <si>
    <t>Pronájem přechodného dopravního značení při vypnutí přejezdového zabezpečovacího zařízení za 1 týden rozšíření základní sestavy</t>
  </si>
  <si>
    <t>-1603578324</t>
  </si>
  <si>
    <t>67</t>
  </si>
  <si>
    <t>7591505030</t>
  </si>
  <si>
    <t>Osazení přechodného dopravního značení při vypnutí přejezdového zabezpečovacího zařízení základní sestavy</t>
  </si>
  <si>
    <t>366605168</t>
  </si>
  <si>
    <t>68</t>
  </si>
  <si>
    <t>7591505032</t>
  </si>
  <si>
    <t>Osazení přechodného dopravního značení při vypnutí přejezdového zabezpečovacího zařízení rozšíření základní sestavy</t>
  </si>
  <si>
    <t>1896379883</t>
  </si>
  <si>
    <t>69</t>
  </si>
  <si>
    <t>9901000100</t>
  </si>
  <si>
    <t>Doprava materiálu lehkou mechanizací nosnosti do 3,5 t elektrosoučástek, montážního materiálu, kameniva, písku, dlažebních kostek, suti, atd. do 10 km</t>
  </si>
  <si>
    <t>-542615375</t>
  </si>
  <si>
    <t>70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</si>
  <si>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</si>
  <si>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</si>
  <si>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1245918974</t>
  </si>
  <si>
    <t>71</t>
  </si>
  <si>
    <t>9902100100</t>
  </si>
  <si>
    <t>Doprava materiálu těžkou mechanizací nosnosti přes 3,5 t sypanin (kameniva, písku, suti, dlažebních kostek, atd.) do 10 km</t>
  </si>
  <si>
    <t>t</t>
  </si>
  <si>
    <t>-1525117323</t>
  </si>
  <si>
    <t>72</t>
  </si>
  <si>
    <t>9902109200</t>
  </si>
  <si>
    <t>Doprava materiálu těžkou mechanizací nosnosti přes 3,5 t sypanin (kameniva, písku, suti, dlažebních kostek, atd.) příplatek za každých dalších 10 km</t>
  </si>
  <si>
    <t>-1092788785</t>
  </si>
  <si>
    <t>73</t>
  </si>
  <si>
    <t>9902200100</t>
  </si>
  <si>
    <t>Doprava materiálu těžkou mechanizací nosnosti přes 3,5 t objemnějšího kusového materiálu (prefabrikátů, stožárů, výhybek, rozvaděčů, vybouraných hmot atd.) do 10 km</t>
  </si>
  <si>
    <t>-1643505650</t>
  </si>
  <si>
    <t>74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</si>
  <si>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</si>
  <si>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</si>
  <si>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1200467119</t>
  </si>
  <si>
    <t>75</t>
  </si>
  <si>
    <t>9902900200</t>
  </si>
  <si>
    <t>Naložení objemnějšího kusového materiálu, vybouraných hmot</t>
  </si>
  <si>
    <t>-2062328082</t>
  </si>
  <si>
    <t>76</t>
  </si>
  <si>
    <t>9902900400</t>
  </si>
  <si>
    <t>Složení objemnějšího kusového materiálu, vybouraných hmot</t>
  </si>
  <si>
    <t>-1998050826</t>
  </si>
  <si>
    <t>77</t>
  </si>
  <si>
    <t>9903100200</t>
  </si>
  <si>
    <t>Přeprava mechanizace na místo prováděných prací o hmotnosti do 12 t do 200 km</t>
  </si>
  <si>
    <t>-528874787</t>
  </si>
  <si>
    <t>78</t>
  </si>
  <si>
    <t>9909000500</t>
  </si>
  <si>
    <t>Poplatek za uložení odpadu betonových prefabrikátů</t>
  </si>
  <si>
    <t>-1301587690</t>
  </si>
  <si>
    <t>PS 01.2 - Položky dle URS</t>
  </si>
  <si>
    <t>PSV - Práce a dodávky PSV</t>
  </si>
  <si>
    <t xml:space="preserve">    784 - Dokončovací práce - malby a tapety</t>
  </si>
  <si>
    <t>PSV</t>
  </si>
  <si>
    <t>Práce a dodávky PSV</t>
  </si>
  <si>
    <t>460010024</t>
  </si>
  <si>
    <t>Vytyčení trasy vedení kabelového podzemního v zastavěném prostoru</t>
  </si>
  <si>
    <t>km</t>
  </si>
  <si>
    <t>CS ÚRS 2025 01</t>
  </si>
  <si>
    <t>-1883655146</t>
  </si>
  <si>
    <t>Online PSC</t>
  </si>
  <si>
    <t>https://podminky.urs.cz/item/CS_URS_2025_01/460010024</t>
  </si>
  <si>
    <t>133255101</t>
  </si>
  <si>
    <t>Hloubení šachet zapažených v hornině třídy těžitelnosti I skupiny 3 objem do 20 m3 v omezeném prostoru</t>
  </si>
  <si>
    <t>m3</t>
  </si>
  <si>
    <t>1741169357</t>
  </si>
  <si>
    <t>https://podminky.urs.cz/item/CS_URS_2025_01/133255101</t>
  </si>
  <si>
    <t>VV</t>
  </si>
  <si>
    <t xml:space="preserve">4*(2*1*1)   "Odkopání základů pohonů závor a výstražníků</t>
  </si>
  <si>
    <t xml:space="preserve">4*(2*2*2)   "Startovací a koncové šachty protlaků</t>
  </si>
  <si>
    <t>Součet</t>
  </si>
  <si>
    <t>965011111</t>
  </si>
  <si>
    <t>Demontáž prefabrikovaných základových patek z ŽB hmotnosti do 5 t</t>
  </si>
  <si>
    <t>-58546912</t>
  </si>
  <si>
    <t>https://podminky.urs.cz/item/CS_URS_2025_01/965011111</t>
  </si>
  <si>
    <t>275123901</t>
  </si>
  <si>
    <t>Montáž ŽB základových patek pro skelet hmotnosti do 2,5 t</t>
  </si>
  <si>
    <t>1356961434</t>
  </si>
  <si>
    <t>https://podminky.urs.cz/item/CS_URS_2025_01/275123901</t>
  </si>
  <si>
    <t>174112101</t>
  </si>
  <si>
    <t>Zásyp jam, šachet a rýh do 30 m3 sypaninou se zhutněním při překopech inženýrských sítí ručně</t>
  </si>
  <si>
    <t>-391979503</t>
  </si>
  <si>
    <t>https://podminky.urs.cz/item/CS_URS_2025_01/174112101</t>
  </si>
  <si>
    <t>132312601</t>
  </si>
  <si>
    <t>Hloubení rýh š do 800 mm vedle kolejí ručně do 2 m3 v hornině třídy těžitelnosti II skupiny 4</t>
  </si>
  <si>
    <t>1659611587</t>
  </si>
  <si>
    <t>https://podminky.urs.cz/item/CS_URS_2025_01/132312601</t>
  </si>
  <si>
    <t xml:space="preserve">29*0,4*0,8   "Kabelové rýhy</t>
  </si>
  <si>
    <t xml:space="preserve">50*0,4*0,8   "Uložení zemniče</t>
  </si>
  <si>
    <t>460661512</t>
  </si>
  <si>
    <t>Kabelové lože z písku pro kabely nn kryté plastovou fólií š lože přes 25 do 50 cm</t>
  </si>
  <si>
    <t>1354310452</t>
  </si>
  <si>
    <t>https://podminky.urs.cz/item/CS_URS_2025_01/460661512</t>
  </si>
  <si>
    <t>460431183</t>
  </si>
  <si>
    <t>Zásyp kabelových rýh ručně se zhutněním š 35 cm hl 80 cm z horniny tř II skupiny 4</t>
  </si>
  <si>
    <t>-777228400</t>
  </si>
  <si>
    <t>https://podminky.urs.cz/item/CS_URS_2025_01/460431183</t>
  </si>
  <si>
    <t>460581131</t>
  </si>
  <si>
    <t>Uvedení nezpevněného terénu do původního stavu v místě dočasného uložení výkopku s vyhrabáním, srovnáním a částečným dosetím trávy</t>
  </si>
  <si>
    <t>m2</t>
  </si>
  <si>
    <t>1000679262</t>
  </si>
  <si>
    <t>https://podminky.urs.cz/item/CS_URS_2025_01/460581131</t>
  </si>
  <si>
    <t>141721213</t>
  </si>
  <si>
    <t>Řízený zemní protlak délky do 50 m hl do 6 m se zatažením potrubí průměru vrtu přes 110 do 140 mm v hornině třídy těžitelnosti I a II skupiny 1 až 4</t>
  </si>
  <si>
    <t>-828325810</t>
  </si>
  <si>
    <t>https://podminky.urs.cz/item/CS_URS_2025_01/141721213</t>
  </si>
  <si>
    <t>784</t>
  </si>
  <si>
    <t>Dokončovací práce - malby a tapety</t>
  </si>
  <si>
    <t>24552382</t>
  </si>
  <si>
    <t>tmel akrylátový</t>
  </si>
  <si>
    <t>litr</t>
  </si>
  <si>
    <t>-1906615896</t>
  </si>
  <si>
    <t>58124003</t>
  </si>
  <si>
    <t>hmota malířská za sucha velmi dobře otěruvzdorná bílá</t>
  </si>
  <si>
    <t>670921364</t>
  </si>
  <si>
    <t>784111001</t>
  </si>
  <si>
    <t>Oprášení (ometení ) podkladu v místnostech v do 3,80 m</t>
  </si>
  <si>
    <t>585787988</t>
  </si>
  <si>
    <t>https://podminky.urs.cz/item/CS_URS_2025_01/784111001</t>
  </si>
  <si>
    <t>784161001</t>
  </si>
  <si>
    <t>Tmelení spar a rohů šířky do 3 mm akrylátovým tmelem v místnostech v do 3,80 m</t>
  </si>
  <si>
    <t>-1400585096</t>
  </si>
  <si>
    <t>https://podminky.urs.cz/item/CS_URS_2025_01/784161001</t>
  </si>
  <si>
    <t>784191007</t>
  </si>
  <si>
    <t>Čištění vnitřních ploch podlah po provedení malířských prací</t>
  </si>
  <si>
    <t>668932443</t>
  </si>
  <si>
    <t>https://podminky.urs.cz/item/CS_URS_2025_01/784191007</t>
  </si>
  <si>
    <t>784221101</t>
  </si>
  <si>
    <t>Dvojnásobné bílé malby ze směsí za sucha dobře otěruvzdorných v místnostech do 3,80 m</t>
  </si>
  <si>
    <t>-346547220</t>
  </si>
  <si>
    <t>https://podminky.urs.cz/item/CS_URS_2025_01/784221101</t>
  </si>
  <si>
    <t>VON - VON</t>
  </si>
  <si>
    <t>VRN - Vedlejší rozpočtové náklady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</si>
  <si>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</si>
  <si>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</si>
  <si>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</si>
  <si>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</si>
  <si>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</si>
  <si>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346336729</t>
  </si>
  <si>
    <t>023131011</t>
  </si>
  <si>
    <t>Projektové práce Dokumentace skutečného provedení zabezpečovacích, sdělovacích, elektrických zařízení</t>
  </si>
  <si>
    <t>1717220348</t>
  </si>
  <si>
    <t>022101011</t>
  </si>
  <si>
    <t>Geodetické práce Geodetické práce v průběhu opravy</t>
  </si>
  <si>
    <t>1024</t>
  </si>
  <si>
    <t>-1096030106</t>
  </si>
  <si>
    <t>022101021</t>
  </si>
  <si>
    <t>Geodetické práce Geodetické práce po ukončení opravy</t>
  </si>
  <si>
    <t>-1435026866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</si>
</sst>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0010024" TargetMode="External" /><Relationship Id="rId2" Type="http://schemas.openxmlformats.org/officeDocument/2006/relationships/hyperlink" Target="https://podminky.urs.cz/item/CS_URS_2025_01/133255101" TargetMode="External" /><Relationship Id="rId3" Type="http://schemas.openxmlformats.org/officeDocument/2006/relationships/hyperlink" Target="https://podminky.urs.cz/item/CS_URS_2025_01/965011111" TargetMode="External" /><Relationship Id="rId4" Type="http://schemas.openxmlformats.org/officeDocument/2006/relationships/hyperlink" Target="https://podminky.urs.cz/item/CS_URS_2025_01/275123901" TargetMode="External" /><Relationship Id="rId5" Type="http://schemas.openxmlformats.org/officeDocument/2006/relationships/hyperlink" Target="https://podminky.urs.cz/item/CS_URS_2025_01/174112101" TargetMode="External" /><Relationship Id="rId6" Type="http://schemas.openxmlformats.org/officeDocument/2006/relationships/hyperlink" Target="https://podminky.urs.cz/item/CS_URS_2025_01/132312601" TargetMode="External" /><Relationship Id="rId7" Type="http://schemas.openxmlformats.org/officeDocument/2006/relationships/hyperlink" Target="https://podminky.urs.cz/item/CS_URS_2025_01/460661512" TargetMode="External" /><Relationship Id="rId8" Type="http://schemas.openxmlformats.org/officeDocument/2006/relationships/hyperlink" Target="https://podminky.urs.cz/item/CS_URS_2025_01/460431183" TargetMode="External" /><Relationship Id="rId9" Type="http://schemas.openxmlformats.org/officeDocument/2006/relationships/hyperlink" Target="https://podminky.urs.cz/item/CS_URS_2025_01/460581131" TargetMode="External" /><Relationship Id="rId10" Type="http://schemas.openxmlformats.org/officeDocument/2006/relationships/hyperlink" Target="https://podminky.urs.cz/item/CS_URS_2025_01/141721213" TargetMode="External" /><Relationship Id="rId11" Type="http://schemas.openxmlformats.org/officeDocument/2006/relationships/hyperlink" Target="https://podminky.urs.cz/item/CS_URS_2025_01/784111001" TargetMode="External" /><Relationship Id="rId12" Type="http://schemas.openxmlformats.org/officeDocument/2006/relationships/hyperlink" Target="https://podminky.urs.cz/item/CS_URS_2025_01/784161001" TargetMode="External" /><Relationship Id="rId13" Type="http://schemas.openxmlformats.org/officeDocument/2006/relationships/hyperlink" Target="https://podminky.urs.cz/item/CS_URS_2025_01/784191007" TargetMode="External" /><Relationship Id="rId14" Type="http://schemas.openxmlformats.org/officeDocument/2006/relationships/hyperlink" Target="https://podminky.urs.cz/item/CS_URS_2025_01/784221101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2025EA01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přejezdového zabezpečovacího zařízení na přejezdu P8166 v km 150,962 v úseku Otrokovice - Napajedla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17. 4. 2025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ROUND(AS95+AS98,2)</f>
        <v>0</v>
      </c>
      <c r="AT94" s="113">
        <f>ROUND(SUM(AV94:AW94),2)</f>
        <v>0</v>
      </c>
      <c r="AU94" s="114">
        <f>ROUND(AU95+AU98,5)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ROUND(AZ95+AZ98,2)</f>
        <v>0</v>
      </c>
      <c r="BA94" s="113">
        <f>ROUND(BA95+BA98,2)</f>
        <v>0</v>
      </c>
      <c r="BB94" s="113">
        <f>ROUND(BB95+BB98,2)</f>
        <v>0</v>
      </c>
      <c r="BC94" s="113">
        <f>ROUND(BC95+BC98,2)</f>
        <v>0</v>
      </c>
      <c r="BD94" s="115">
        <f>ROUND(BD95+BD98,2)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ROUND(SUM(AS96:AS97),2)</f>
        <v>0</v>
      </c>
      <c r="AT95" s="127">
        <f>ROUND(SUM(AV95:AW95),2)</f>
        <v>0</v>
      </c>
      <c r="AU95" s="128">
        <f>ROUND(SUM(AU96:AU97),5)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ROUND(SUM(AZ96:AZ97),2)</f>
        <v>0</v>
      </c>
      <c r="BA95" s="127">
        <f>ROUND(SUM(BA96:BA97),2)</f>
        <v>0</v>
      </c>
      <c r="BB95" s="127">
        <f>ROUND(SUM(BB96:BB97),2)</f>
        <v>0</v>
      </c>
      <c r="BC95" s="127">
        <f>ROUND(SUM(BC96:BC97),2)</f>
        <v>0</v>
      </c>
      <c r="BD95" s="129">
        <f>ROUND(SUM(BD96:BD97),2)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16.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'PS 01.1 - Technologie PZS'!J32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'PS 01.1 - Technologie PZS'!P121</f>
        <v>0</v>
      </c>
      <c r="AV96" s="137">
        <f>'PS 01.1 - Technologie PZS'!J35</f>
        <v>0</v>
      </c>
      <c r="AW96" s="137">
        <f>'PS 01.1 - Technologie PZS'!J36</f>
        <v>0</v>
      </c>
      <c r="AX96" s="137">
        <f>'PS 01.1 - Technologie PZS'!J37</f>
        <v>0</v>
      </c>
      <c r="AY96" s="137">
        <f>'PS 01.1 - Technologie PZS'!J38</f>
        <v>0</v>
      </c>
      <c r="AZ96" s="137">
        <f>'PS 01.1 - Technologie PZS'!F35</f>
        <v>0</v>
      </c>
      <c r="BA96" s="137">
        <f>'PS 01.1 - Technologie PZS'!F36</f>
        <v>0</v>
      </c>
      <c r="BB96" s="137">
        <f>'PS 01.1 - Technologie PZS'!F37</f>
        <v>0</v>
      </c>
      <c r="BC96" s="137">
        <f>'PS 01.1 - Technologie PZS'!F38</f>
        <v>0</v>
      </c>
      <c r="BD96" s="139">
        <f>'PS 01.1 - Technologie PZS'!F39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16.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'PS 01.2 - Položky dle URS'!J32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ROUND(SUM(AV97:AW97),2)</f>
        <v>0</v>
      </c>
      <c r="AU97" s="138">
        <f>'PS 01.2 - Položky dle URS'!P122</f>
        <v>0</v>
      </c>
      <c r="AV97" s="137">
        <f>'PS 01.2 - Položky dle URS'!J35</f>
        <v>0</v>
      </c>
      <c r="AW97" s="137">
        <f>'PS 01.2 - Položky dle URS'!J36</f>
        <v>0</v>
      </c>
      <c r="AX97" s="137">
        <f>'PS 01.2 - Položky dle URS'!J37</f>
        <v>0</v>
      </c>
      <c r="AY97" s="137">
        <f>'PS 01.2 - Položky dle URS'!J38</f>
        <v>0</v>
      </c>
      <c r="AZ97" s="137">
        <f>'PS 01.2 - Položky dle URS'!F35</f>
        <v>0</v>
      </c>
      <c r="BA97" s="137">
        <f>'PS 01.2 - Položky dle URS'!F36</f>
        <v>0</v>
      </c>
      <c r="BB97" s="137">
        <f>'PS 01.2 - Položky dle URS'!F37</f>
        <v>0</v>
      </c>
      <c r="BC97" s="137">
        <f>'PS 01.2 - Položky dle URS'!F38</f>
        <v>0</v>
      </c>
      <c r="BD97" s="139">
        <f>'PS 01.2 - Položky dle URS'!F39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7" customFormat="1" ht="16.5" customHeight="1">
      <c r="A98" s="131" t="s">
        <v>83</v>
      </c>
      <c r="B98" s="118"/>
      <c r="C98" s="119"/>
      <c r="D98" s="120" t="s">
        <v>91</v>
      </c>
      <c r="E98" s="120"/>
      <c r="F98" s="120"/>
      <c r="G98" s="120"/>
      <c r="H98" s="120"/>
      <c r="I98" s="121"/>
      <c r="J98" s="120" t="s">
        <v>91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3">
        <f>'VON - VON'!J30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91</v>
      </c>
      <c r="AR98" s="125"/>
      <c r="AS98" s="141">
        <v>0</v>
      </c>
      <c r="AT98" s="142">
        <f>ROUND(SUM(AV98:AW98),2)</f>
        <v>0</v>
      </c>
      <c r="AU98" s="143">
        <f>'VON - VON'!P117</f>
        <v>0</v>
      </c>
      <c r="AV98" s="142">
        <f>'VON - VON'!J33</f>
        <v>0</v>
      </c>
      <c r="AW98" s="142">
        <f>'VON - VON'!J34</f>
        <v>0</v>
      </c>
      <c r="AX98" s="142">
        <f>'VON - VON'!J35</f>
        <v>0</v>
      </c>
      <c r="AY98" s="142">
        <f>'VON - VON'!J36</f>
        <v>0</v>
      </c>
      <c r="AZ98" s="142">
        <f>'VON - VON'!F33</f>
        <v>0</v>
      </c>
      <c r="BA98" s="142">
        <f>'VON - VON'!F34</f>
        <v>0</v>
      </c>
      <c r="BB98" s="142">
        <f>'VON - VON'!F35</f>
        <v>0</v>
      </c>
      <c r="BC98" s="142">
        <f>'VON - VON'!F36</f>
        <v>0</v>
      </c>
      <c r="BD98" s="144">
        <f>'VON - VON'!F37</f>
        <v>0</v>
      </c>
      <c r="BE98" s="7"/>
      <c r="BT98" s="130" t="s">
        <v>80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82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pr2vvEgi8WQfWGJvEZUFk5kdZ8zsyY/1XoN+nKywzAv9CQe/to2Pa+iROcXMO1XpVXC6GcXHzB+JxohOz7xTog==" hashValue="3FThhHLvn4O107OtYbduvGy9MT5p1OAktMTTkAHhEW8gJ5EQ4ahdeYXIZdMnRbpSPpt79Na7EXsjPz2okK5FSg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PS 01.1 - Technologie PZS'!C2" display="/"/>
    <hyperlink ref="A97" location="'PS 01.2 - Položky dle URS'!C2" display="/"/>
    <hyperlink ref="A98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Oprava přejezdového zabezpečovacího zařízení na přejezdu P8166 v km 150,962 v úseku Otrokovice - Napajedla</v>
      </c>
      <c r="F7" s="149"/>
      <c r="G7" s="149"/>
      <c r="H7" s="149"/>
      <c r="L7" s="19"/>
    </row>
    <row r="8" s="1" customFormat="1" ht="12" customHeight="1">
      <c r="B8" s="19"/>
      <c r="D8" s="149" t="s">
        <v>94</v>
      </c>
      <c r="L8" s="19"/>
    </row>
    <row r="9" s="2" customFormat="1" ht="16.5" customHeight="1">
      <c r="A9" s="37"/>
      <c r="B9" s="43"/>
      <c r="C9" s="37"/>
      <c r="D9" s="37"/>
      <c r="E9" s="150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17. 4. 2025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ROUND((SUM(BE121:BE200)),  2)</f>
        <v>0</v>
      </c>
      <c r="G35" s="37"/>
      <c r="H35" s="37"/>
      <c r="I35" s="163">
        <v>0.20999999999999999</v>
      </c>
      <c r="J35" s="162">
        <f>ROUND(((SUM(BE121:BE200))*I35),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ROUND((SUM(BF121:BF200)),  2)</f>
        <v>0</v>
      </c>
      <c r="G36" s="37"/>
      <c r="H36" s="37"/>
      <c r="I36" s="163">
        <v>0.12</v>
      </c>
      <c r="J36" s="162">
        <f>ROUND(((SUM(BF121:BF200))*I36),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ROUND((SUM(BG121:BG200)),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ROUND((SUM(BH121:BH200)),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ROUND((SUM(BI121:BI200)),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Oprava přejezdového zabezpečovacího zařízení na přejezdu P8166 v km 150,962 v úseku Otrokovice - Napajedla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 01.1 - Technologie PZS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17. 4. 2025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99</v>
      </c>
      <c r="D96" s="184"/>
      <c r="E96" s="184"/>
      <c r="F96" s="184"/>
      <c r="G96" s="184"/>
      <c r="H96" s="184"/>
      <c r="I96" s="184"/>
      <c r="J96" s="185" t="s">
        <v>100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101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102</v>
      </c>
    </row>
    <row r="99" s="9" customFormat="1" ht="24.96" customHeight="1">
      <c r="A99" s="9"/>
      <c r="B99" s="187"/>
      <c r="C99" s="188"/>
      <c r="D99" s="189" t="s">
        <v>103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82" t="str">
        <f>E7</f>
        <v>Oprava přejezdového zabezpečovacího zařízení na přejezdu P8166 v km 150,962 v úseku Otrokovice - Napajedla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94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95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PS 01.1 - Technologie PZS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31" t="s">
        <v>22</v>
      </c>
      <c r="J115" s="78" t="str">
        <f>IF(J14="","",J14)</f>
        <v>17. 4. 2025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31" t="s">
        <v>29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IF(E20="","",E20)</f>
        <v>Vyplň údaj</v>
      </c>
      <c r="G118" s="39"/>
      <c r="H118" s="39"/>
      <c r="I118" s="31" t="s">
        <v>31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93"/>
      <c r="B120" s="194"/>
      <c r="C120" s="195" t="s">
        <v>105</v>
      </c>
      <c r="D120" s="196" t="s">
        <v>58</v>
      </c>
      <c r="E120" s="196" t="s">
        <v>54</v>
      </c>
      <c r="F120" s="196" t="s">
        <v>55</v>
      </c>
      <c r="G120" s="196" t="s">
        <v>106</v>
      </c>
      <c r="H120" s="196" t="s">
        <v>107</v>
      </c>
      <c r="I120" s="196" t="s">
        <v>108</v>
      </c>
      <c r="J120" s="196" t="s">
        <v>100</v>
      </c>
      <c r="K120" s="197" t="s">
        <v>109</v>
      </c>
      <c r="L120" s="198"/>
      <c r="M120" s="99" t="s">
        <v>1</v>
      </c>
      <c r="N120" s="100" t="s">
        <v>37</v>
      </c>
      <c r="O120" s="100" t="s">
        <v>110</v>
      </c>
      <c r="P120" s="100" t="s">
        <v>111</v>
      </c>
      <c r="Q120" s="100" t="s">
        <v>112</v>
      </c>
      <c r="R120" s="100" t="s">
        <v>113</v>
      </c>
      <c r="S120" s="100" t="s">
        <v>114</v>
      </c>
      <c r="T120" s="101" t="s">
        <v>115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7"/>
      <c r="B121" s="38"/>
      <c r="C121" s="106" t="s">
        <v>116</v>
      </c>
      <c r="D121" s="39"/>
      <c r="E121" s="39"/>
      <c r="F121" s="39"/>
      <c r="G121" s="39"/>
      <c r="H121" s="39"/>
      <c r="I121" s="39"/>
      <c r="J121" s="199">
        <f>BK121</f>
        <v>0</v>
      </c>
      <c r="K121" s="39"/>
      <c r="L121" s="43"/>
      <c r="M121" s="102"/>
      <c r="N121" s="200"/>
      <c r="O121" s="103"/>
      <c r="P121" s="201">
        <f>P122</f>
        <v>0</v>
      </c>
      <c r="Q121" s="103"/>
      <c r="R121" s="201">
        <f>R122</f>
        <v>0</v>
      </c>
      <c r="S121" s="103"/>
      <c r="T121" s="202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102</v>
      </c>
      <c r="BK121" s="203">
        <f>BK122</f>
        <v>0</v>
      </c>
    </row>
    <row r="122" s="11" customFormat="1" ht="25.92" customHeight="1">
      <c r="A122" s="11"/>
      <c r="B122" s="204"/>
      <c r="C122" s="205"/>
      <c r="D122" s="206" t="s">
        <v>72</v>
      </c>
      <c r="E122" s="207" t="s">
        <v>117</v>
      </c>
      <c r="F122" s="207" t="s">
        <v>118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SUM(P123:P200)</f>
        <v>0</v>
      </c>
      <c r="Q122" s="212"/>
      <c r="R122" s="213">
        <f>SUM(R123:R200)</f>
        <v>0</v>
      </c>
      <c r="S122" s="212"/>
      <c r="T122" s="214">
        <f>SUM(T123:T200)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119</v>
      </c>
      <c r="AT122" s="216" t="s">
        <v>72</v>
      </c>
      <c r="AU122" s="216" t="s">
        <v>73</v>
      </c>
      <c r="AY122" s="215" t="s">
        <v>120</v>
      </c>
      <c r="BK122" s="217">
        <f>SUM(BK123:BK200)</f>
        <v>0</v>
      </c>
    </row>
    <row r="123" s="2" customFormat="1" ht="21.75" customHeight="1">
      <c r="A123" s="37"/>
      <c r="B123" s="38"/>
      <c r="C123" s="218" t="s">
        <v>80</v>
      </c>
      <c r="D123" s="218" t="s">
        <v>121</v>
      </c>
      <c r="E123" s="219" t="s">
        <v>122</v>
      </c>
      <c r="F123" s="220" t="s">
        <v>123</v>
      </c>
      <c r="G123" s="221" t="s">
        <v>124</v>
      </c>
      <c r="H123" s="222">
        <v>4</v>
      </c>
      <c r="I123" s="223"/>
      <c r="J123" s="224">
        <f>ROUND(I123*H123,2)</f>
        <v>0</v>
      </c>
      <c r="K123" s="220" t="s">
        <v>125</v>
      </c>
      <c r="L123" s="225"/>
      <c r="M123" s="226" t="s">
        <v>1</v>
      </c>
      <c r="N123" s="227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82</v>
      </c>
      <c r="AT123" s="230" t="s">
        <v>121</v>
      </c>
      <c r="AU123" s="230" t="s">
        <v>80</v>
      </c>
      <c r="AY123" s="16" t="s">
        <v>120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80</v>
      </c>
      <c r="BK123" s="231">
        <f>ROUND(I123*H123,2)</f>
        <v>0</v>
      </c>
      <c r="BL123" s="16" t="s">
        <v>80</v>
      </c>
      <c r="BM123" s="230" t="s">
        <v>126</v>
      </c>
    </row>
    <row r="124" s="2" customFormat="1" ht="16.5" customHeight="1">
      <c r="A124" s="37"/>
      <c r="B124" s="38"/>
      <c r="C124" s="218" t="s">
        <v>82</v>
      </c>
      <c r="D124" s="218" t="s">
        <v>121</v>
      </c>
      <c r="E124" s="219" t="s">
        <v>127</v>
      </c>
      <c r="F124" s="220" t="s">
        <v>128</v>
      </c>
      <c r="G124" s="221" t="s">
        <v>124</v>
      </c>
      <c r="H124" s="222">
        <v>2</v>
      </c>
      <c r="I124" s="223"/>
      <c r="J124" s="224">
        <f>ROUND(I124*H124,2)</f>
        <v>0</v>
      </c>
      <c r="K124" s="220" t="s">
        <v>125</v>
      </c>
      <c r="L124" s="225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82</v>
      </c>
      <c r="AT124" s="230" t="s">
        <v>121</v>
      </c>
      <c r="AU124" s="230" t="s">
        <v>80</v>
      </c>
      <c r="AY124" s="16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80</v>
      </c>
      <c r="BK124" s="231">
        <f>ROUND(I124*H124,2)</f>
        <v>0</v>
      </c>
      <c r="BL124" s="16" t="s">
        <v>80</v>
      </c>
      <c r="BM124" s="230" t="s">
        <v>129</v>
      </c>
    </row>
    <row r="125" s="2" customFormat="1" ht="21.75" customHeight="1">
      <c r="A125" s="37"/>
      <c r="B125" s="38"/>
      <c r="C125" s="218" t="s">
        <v>130</v>
      </c>
      <c r="D125" s="218" t="s">
        <v>121</v>
      </c>
      <c r="E125" s="219" t="s">
        <v>131</v>
      </c>
      <c r="F125" s="220" t="s">
        <v>132</v>
      </c>
      <c r="G125" s="221" t="s">
        <v>124</v>
      </c>
      <c r="H125" s="222">
        <v>1</v>
      </c>
      <c r="I125" s="223"/>
      <c r="J125" s="224">
        <f>ROUND(I125*H125,2)</f>
        <v>0</v>
      </c>
      <c r="K125" s="220" t="s">
        <v>125</v>
      </c>
      <c r="L125" s="225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82</v>
      </c>
      <c r="AT125" s="230" t="s">
        <v>121</v>
      </c>
      <c r="AU125" s="230" t="s">
        <v>80</v>
      </c>
      <c r="AY125" s="16" t="s">
        <v>120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80</v>
      </c>
      <c r="BK125" s="231">
        <f>ROUND(I125*H125,2)</f>
        <v>0</v>
      </c>
      <c r="BL125" s="16" t="s">
        <v>80</v>
      </c>
      <c r="BM125" s="230" t="s">
        <v>133</v>
      </c>
    </row>
    <row r="126" s="2" customFormat="1" ht="24.15" customHeight="1">
      <c r="A126" s="37"/>
      <c r="B126" s="38"/>
      <c r="C126" s="218" t="s">
        <v>119</v>
      </c>
      <c r="D126" s="218" t="s">
        <v>121</v>
      </c>
      <c r="E126" s="219" t="s">
        <v>134</v>
      </c>
      <c r="F126" s="220" t="s">
        <v>135</v>
      </c>
      <c r="G126" s="221" t="s">
        <v>136</v>
      </c>
      <c r="H126" s="222">
        <v>3.1000000000000001</v>
      </c>
      <c r="I126" s="223"/>
      <c r="J126" s="224">
        <f>ROUND(I126*H126,2)</f>
        <v>0</v>
      </c>
      <c r="K126" s="220" t="s">
        <v>125</v>
      </c>
      <c r="L126" s="225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82</v>
      </c>
      <c r="AT126" s="230" t="s">
        <v>121</v>
      </c>
      <c r="AU126" s="230" t="s">
        <v>80</v>
      </c>
      <c r="AY126" s="16" t="s">
        <v>120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80</v>
      </c>
      <c r="BK126" s="231">
        <f>ROUND(I126*H126,2)</f>
        <v>0</v>
      </c>
      <c r="BL126" s="16" t="s">
        <v>80</v>
      </c>
      <c r="BM126" s="230" t="s">
        <v>137</v>
      </c>
    </row>
    <row r="127" s="2" customFormat="1" ht="16.5" customHeight="1">
      <c r="A127" s="37"/>
      <c r="B127" s="38"/>
      <c r="C127" s="218" t="s">
        <v>138</v>
      </c>
      <c r="D127" s="218" t="s">
        <v>121</v>
      </c>
      <c r="E127" s="219" t="s">
        <v>139</v>
      </c>
      <c r="F127" s="220" t="s">
        <v>140</v>
      </c>
      <c r="G127" s="221" t="s">
        <v>136</v>
      </c>
      <c r="H127" s="222">
        <v>47.5</v>
      </c>
      <c r="I127" s="223"/>
      <c r="J127" s="224">
        <f>ROUND(I127*H127,2)</f>
        <v>0</v>
      </c>
      <c r="K127" s="220" t="s">
        <v>125</v>
      </c>
      <c r="L127" s="225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82</v>
      </c>
      <c r="AT127" s="230" t="s">
        <v>121</v>
      </c>
      <c r="AU127" s="230" t="s">
        <v>80</v>
      </c>
      <c r="AY127" s="16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80</v>
      </c>
      <c r="BK127" s="231">
        <f>ROUND(I127*H127,2)</f>
        <v>0</v>
      </c>
      <c r="BL127" s="16" t="s">
        <v>80</v>
      </c>
      <c r="BM127" s="230" t="s">
        <v>141</v>
      </c>
    </row>
    <row r="128" s="2" customFormat="1" ht="24.15" customHeight="1">
      <c r="A128" s="37"/>
      <c r="B128" s="38"/>
      <c r="C128" s="218" t="s">
        <v>142</v>
      </c>
      <c r="D128" s="218" t="s">
        <v>121</v>
      </c>
      <c r="E128" s="219" t="s">
        <v>143</v>
      </c>
      <c r="F128" s="220" t="s">
        <v>144</v>
      </c>
      <c r="G128" s="221" t="s">
        <v>145</v>
      </c>
      <c r="H128" s="222">
        <v>30</v>
      </c>
      <c r="I128" s="223"/>
      <c r="J128" s="224">
        <f>ROUND(I128*H128,2)</f>
        <v>0</v>
      </c>
      <c r="K128" s="220" t="s">
        <v>125</v>
      </c>
      <c r="L128" s="225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82</v>
      </c>
      <c r="AT128" s="230" t="s">
        <v>121</v>
      </c>
      <c r="AU128" s="230" t="s">
        <v>80</v>
      </c>
      <c r="AY128" s="16" t="s">
        <v>120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80</v>
      </c>
      <c r="BK128" s="231">
        <f>ROUND(I128*H128,2)</f>
        <v>0</v>
      </c>
      <c r="BL128" s="16" t="s">
        <v>80</v>
      </c>
      <c r="BM128" s="230" t="s">
        <v>146</v>
      </c>
    </row>
    <row r="129" s="2" customFormat="1" ht="33" customHeight="1">
      <c r="A129" s="37"/>
      <c r="B129" s="38"/>
      <c r="C129" s="218" t="s">
        <v>147</v>
      </c>
      <c r="D129" s="218" t="s">
        <v>121</v>
      </c>
      <c r="E129" s="219" t="s">
        <v>148</v>
      </c>
      <c r="F129" s="220" t="s">
        <v>149</v>
      </c>
      <c r="G129" s="221" t="s">
        <v>145</v>
      </c>
      <c r="H129" s="222">
        <v>30</v>
      </c>
      <c r="I129" s="223"/>
      <c r="J129" s="224">
        <f>ROUND(I129*H129,2)</f>
        <v>0</v>
      </c>
      <c r="K129" s="220" t="s">
        <v>125</v>
      </c>
      <c r="L129" s="225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82</v>
      </c>
      <c r="AT129" s="230" t="s">
        <v>121</v>
      </c>
      <c r="AU129" s="230" t="s">
        <v>80</v>
      </c>
      <c r="AY129" s="16" t="s">
        <v>120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80</v>
      </c>
      <c r="BK129" s="231">
        <f>ROUND(I129*H129,2)</f>
        <v>0</v>
      </c>
      <c r="BL129" s="16" t="s">
        <v>80</v>
      </c>
      <c r="BM129" s="230" t="s">
        <v>150</v>
      </c>
    </row>
    <row r="130" s="2" customFormat="1" ht="37.8" customHeight="1">
      <c r="A130" s="37"/>
      <c r="B130" s="38"/>
      <c r="C130" s="218" t="s">
        <v>151</v>
      </c>
      <c r="D130" s="218" t="s">
        <v>121</v>
      </c>
      <c r="E130" s="219" t="s">
        <v>152</v>
      </c>
      <c r="F130" s="220" t="s">
        <v>153</v>
      </c>
      <c r="G130" s="221" t="s">
        <v>145</v>
      </c>
      <c r="H130" s="222">
        <v>150</v>
      </c>
      <c r="I130" s="223"/>
      <c r="J130" s="224">
        <f>ROUND(I130*H130,2)</f>
        <v>0</v>
      </c>
      <c r="K130" s="220" t="s">
        <v>125</v>
      </c>
      <c r="L130" s="225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82</v>
      </c>
      <c r="AT130" s="230" t="s">
        <v>121</v>
      </c>
      <c r="AU130" s="230" t="s">
        <v>80</v>
      </c>
      <c r="AY130" s="16" t="s">
        <v>120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80</v>
      </c>
      <c r="BK130" s="231">
        <f>ROUND(I130*H130,2)</f>
        <v>0</v>
      </c>
      <c r="BL130" s="16" t="s">
        <v>80</v>
      </c>
      <c r="BM130" s="230" t="s">
        <v>154</v>
      </c>
    </row>
    <row r="131" s="2" customFormat="1" ht="37.8" customHeight="1">
      <c r="A131" s="37"/>
      <c r="B131" s="38"/>
      <c r="C131" s="218" t="s">
        <v>155</v>
      </c>
      <c r="D131" s="218" t="s">
        <v>121</v>
      </c>
      <c r="E131" s="219" t="s">
        <v>156</v>
      </c>
      <c r="F131" s="220" t="s">
        <v>157</v>
      </c>
      <c r="G131" s="221" t="s">
        <v>145</v>
      </c>
      <c r="H131" s="222">
        <v>50</v>
      </c>
      <c r="I131" s="223"/>
      <c r="J131" s="224">
        <f>ROUND(I131*H131,2)</f>
        <v>0</v>
      </c>
      <c r="K131" s="220" t="s">
        <v>125</v>
      </c>
      <c r="L131" s="225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82</v>
      </c>
      <c r="AT131" s="230" t="s">
        <v>121</v>
      </c>
      <c r="AU131" s="230" t="s">
        <v>80</v>
      </c>
      <c r="AY131" s="16" t="s">
        <v>120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80</v>
      </c>
      <c r="BK131" s="231">
        <f>ROUND(I131*H131,2)</f>
        <v>0</v>
      </c>
      <c r="BL131" s="16" t="s">
        <v>80</v>
      </c>
      <c r="BM131" s="230" t="s">
        <v>158</v>
      </c>
    </row>
    <row r="132" s="2" customFormat="1" ht="21.75" customHeight="1">
      <c r="A132" s="37"/>
      <c r="B132" s="38"/>
      <c r="C132" s="218" t="s">
        <v>159</v>
      </c>
      <c r="D132" s="218" t="s">
        <v>121</v>
      </c>
      <c r="E132" s="219" t="s">
        <v>160</v>
      </c>
      <c r="F132" s="220" t="s">
        <v>161</v>
      </c>
      <c r="G132" s="221" t="s">
        <v>124</v>
      </c>
      <c r="H132" s="222">
        <v>8</v>
      </c>
      <c r="I132" s="223"/>
      <c r="J132" s="224">
        <f>ROUND(I132*H132,2)</f>
        <v>0</v>
      </c>
      <c r="K132" s="220" t="s">
        <v>1</v>
      </c>
      <c r="L132" s="225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82</v>
      </c>
      <c r="AT132" s="230" t="s">
        <v>121</v>
      </c>
      <c r="AU132" s="230" t="s">
        <v>80</v>
      </c>
      <c r="AY132" s="16" t="s">
        <v>120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80</v>
      </c>
      <c r="BK132" s="231">
        <f>ROUND(I132*H132,2)</f>
        <v>0</v>
      </c>
      <c r="BL132" s="16" t="s">
        <v>80</v>
      </c>
      <c r="BM132" s="230" t="s">
        <v>162</v>
      </c>
    </row>
    <row r="133" s="2" customFormat="1" ht="24.15" customHeight="1">
      <c r="A133" s="37"/>
      <c r="B133" s="38"/>
      <c r="C133" s="218" t="s">
        <v>163</v>
      </c>
      <c r="D133" s="218" t="s">
        <v>121</v>
      </c>
      <c r="E133" s="219" t="s">
        <v>164</v>
      </c>
      <c r="F133" s="220" t="s">
        <v>165</v>
      </c>
      <c r="G133" s="221" t="s">
        <v>124</v>
      </c>
      <c r="H133" s="222">
        <v>4</v>
      </c>
      <c r="I133" s="223"/>
      <c r="J133" s="224">
        <f>ROUND(I133*H133,2)</f>
        <v>0</v>
      </c>
      <c r="K133" s="220" t="s">
        <v>125</v>
      </c>
      <c r="L133" s="225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82</v>
      </c>
      <c r="AT133" s="230" t="s">
        <v>121</v>
      </c>
      <c r="AU133" s="230" t="s">
        <v>80</v>
      </c>
      <c r="AY133" s="16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80</v>
      </c>
      <c r="BK133" s="231">
        <f>ROUND(I133*H133,2)</f>
        <v>0</v>
      </c>
      <c r="BL133" s="16" t="s">
        <v>80</v>
      </c>
      <c r="BM133" s="230" t="s">
        <v>166</v>
      </c>
    </row>
    <row r="134" s="2" customFormat="1" ht="16.5" customHeight="1">
      <c r="A134" s="37"/>
      <c r="B134" s="38"/>
      <c r="C134" s="218" t="s">
        <v>8</v>
      </c>
      <c r="D134" s="218" t="s">
        <v>121</v>
      </c>
      <c r="E134" s="219" t="s">
        <v>167</v>
      </c>
      <c r="F134" s="220" t="s">
        <v>168</v>
      </c>
      <c r="G134" s="221" t="s">
        <v>124</v>
      </c>
      <c r="H134" s="222">
        <v>1</v>
      </c>
      <c r="I134" s="223"/>
      <c r="J134" s="224">
        <f>ROUND(I134*H134,2)</f>
        <v>0</v>
      </c>
      <c r="K134" s="220" t="s">
        <v>125</v>
      </c>
      <c r="L134" s="225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82</v>
      </c>
      <c r="AT134" s="230" t="s">
        <v>121</v>
      </c>
      <c r="AU134" s="230" t="s">
        <v>80</v>
      </c>
      <c r="AY134" s="16" t="s">
        <v>120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80</v>
      </c>
      <c r="BK134" s="231">
        <f>ROUND(I134*H134,2)</f>
        <v>0</v>
      </c>
      <c r="BL134" s="16" t="s">
        <v>80</v>
      </c>
      <c r="BM134" s="230" t="s">
        <v>169</v>
      </c>
    </row>
    <row r="135" s="2" customFormat="1" ht="24.15" customHeight="1">
      <c r="A135" s="37"/>
      <c r="B135" s="38"/>
      <c r="C135" s="218" t="s">
        <v>170</v>
      </c>
      <c r="D135" s="218" t="s">
        <v>121</v>
      </c>
      <c r="E135" s="219" t="s">
        <v>171</v>
      </c>
      <c r="F135" s="220" t="s">
        <v>172</v>
      </c>
      <c r="G135" s="221" t="s">
        <v>124</v>
      </c>
      <c r="H135" s="222">
        <v>4</v>
      </c>
      <c r="I135" s="223"/>
      <c r="J135" s="224">
        <f>ROUND(I135*H135,2)</f>
        <v>0</v>
      </c>
      <c r="K135" s="220" t="s">
        <v>125</v>
      </c>
      <c r="L135" s="225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82</v>
      </c>
      <c r="AT135" s="230" t="s">
        <v>121</v>
      </c>
      <c r="AU135" s="230" t="s">
        <v>80</v>
      </c>
      <c r="AY135" s="16" t="s">
        <v>120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80</v>
      </c>
      <c r="BK135" s="231">
        <f>ROUND(I135*H135,2)</f>
        <v>0</v>
      </c>
      <c r="BL135" s="16" t="s">
        <v>80</v>
      </c>
      <c r="BM135" s="230" t="s">
        <v>173</v>
      </c>
    </row>
    <row r="136" s="2" customFormat="1" ht="55.5" customHeight="1">
      <c r="A136" s="37"/>
      <c r="B136" s="38"/>
      <c r="C136" s="218" t="s">
        <v>174</v>
      </c>
      <c r="D136" s="218" t="s">
        <v>121</v>
      </c>
      <c r="E136" s="219" t="s">
        <v>175</v>
      </c>
      <c r="F136" s="220" t="s">
        <v>176</v>
      </c>
      <c r="G136" s="221" t="s">
        <v>124</v>
      </c>
      <c r="H136" s="222">
        <v>1</v>
      </c>
      <c r="I136" s="223"/>
      <c r="J136" s="224">
        <f>ROUND(I136*H136,2)</f>
        <v>0</v>
      </c>
      <c r="K136" s="220" t="s">
        <v>125</v>
      </c>
      <c r="L136" s="225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82</v>
      </c>
      <c r="AT136" s="230" t="s">
        <v>121</v>
      </c>
      <c r="AU136" s="230" t="s">
        <v>80</v>
      </c>
      <c r="AY136" s="16" t="s">
        <v>120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80</v>
      </c>
      <c r="BK136" s="231">
        <f>ROUND(I136*H136,2)</f>
        <v>0</v>
      </c>
      <c r="BL136" s="16" t="s">
        <v>80</v>
      </c>
      <c r="BM136" s="230" t="s">
        <v>177</v>
      </c>
    </row>
    <row r="137" s="2" customFormat="1" ht="37.8" customHeight="1">
      <c r="A137" s="37"/>
      <c r="B137" s="38"/>
      <c r="C137" s="218" t="s">
        <v>178</v>
      </c>
      <c r="D137" s="218" t="s">
        <v>121</v>
      </c>
      <c r="E137" s="219" t="s">
        <v>179</v>
      </c>
      <c r="F137" s="220" t="s">
        <v>180</v>
      </c>
      <c r="G137" s="221" t="s">
        <v>124</v>
      </c>
      <c r="H137" s="222">
        <v>1</v>
      </c>
      <c r="I137" s="223"/>
      <c r="J137" s="224">
        <f>ROUND(I137*H137,2)</f>
        <v>0</v>
      </c>
      <c r="K137" s="220" t="s">
        <v>125</v>
      </c>
      <c r="L137" s="225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82</v>
      </c>
      <c r="AT137" s="230" t="s">
        <v>121</v>
      </c>
      <c r="AU137" s="230" t="s">
        <v>80</v>
      </c>
      <c r="AY137" s="16" t="s">
        <v>120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80</v>
      </c>
      <c r="BK137" s="231">
        <f>ROUND(I137*H137,2)</f>
        <v>0</v>
      </c>
      <c r="BL137" s="16" t="s">
        <v>80</v>
      </c>
      <c r="BM137" s="230" t="s">
        <v>181</v>
      </c>
    </row>
    <row r="138" s="2" customFormat="1" ht="37.8" customHeight="1">
      <c r="A138" s="37"/>
      <c r="B138" s="38"/>
      <c r="C138" s="218" t="s">
        <v>182</v>
      </c>
      <c r="D138" s="218" t="s">
        <v>121</v>
      </c>
      <c r="E138" s="219" t="s">
        <v>183</v>
      </c>
      <c r="F138" s="220" t="s">
        <v>184</v>
      </c>
      <c r="G138" s="221" t="s">
        <v>124</v>
      </c>
      <c r="H138" s="222">
        <v>1</v>
      </c>
      <c r="I138" s="223"/>
      <c r="J138" s="224">
        <f>ROUND(I138*H138,2)</f>
        <v>0</v>
      </c>
      <c r="K138" s="220" t="s">
        <v>125</v>
      </c>
      <c r="L138" s="225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82</v>
      </c>
      <c r="AT138" s="230" t="s">
        <v>121</v>
      </c>
      <c r="AU138" s="230" t="s">
        <v>80</v>
      </c>
      <c r="AY138" s="16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80</v>
      </c>
      <c r="BK138" s="231">
        <f>ROUND(I138*H138,2)</f>
        <v>0</v>
      </c>
      <c r="BL138" s="16" t="s">
        <v>80</v>
      </c>
      <c r="BM138" s="230" t="s">
        <v>185</v>
      </c>
    </row>
    <row r="139" s="2" customFormat="1" ht="49.05" customHeight="1">
      <c r="A139" s="37"/>
      <c r="B139" s="38"/>
      <c r="C139" s="218" t="s">
        <v>186</v>
      </c>
      <c r="D139" s="218" t="s">
        <v>121</v>
      </c>
      <c r="E139" s="219" t="s">
        <v>187</v>
      </c>
      <c r="F139" s="220" t="s">
        <v>188</v>
      </c>
      <c r="G139" s="221" t="s">
        <v>124</v>
      </c>
      <c r="H139" s="222">
        <v>4</v>
      </c>
      <c r="I139" s="223"/>
      <c r="J139" s="224">
        <f>ROUND(I139*H139,2)</f>
        <v>0</v>
      </c>
      <c r="K139" s="220" t="s">
        <v>125</v>
      </c>
      <c r="L139" s="225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82</v>
      </c>
      <c r="AT139" s="230" t="s">
        <v>121</v>
      </c>
      <c r="AU139" s="230" t="s">
        <v>80</v>
      </c>
      <c r="AY139" s="16" t="s">
        <v>120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80</v>
      </c>
      <c r="BK139" s="231">
        <f>ROUND(I139*H139,2)</f>
        <v>0</v>
      </c>
      <c r="BL139" s="16" t="s">
        <v>80</v>
      </c>
      <c r="BM139" s="230" t="s">
        <v>189</v>
      </c>
    </row>
    <row r="140" s="2" customFormat="1" ht="44.25" customHeight="1">
      <c r="A140" s="37"/>
      <c r="B140" s="38"/>
      <c r="C140" s="218" t="s">
        <v>190</v>
      </c>
      <c r="D140" s="218" t="s">
        <v>121</v>
      </c>
      <c r="E140" s="219" t="s">
        <v>191</v>
      </c>
      <c r="F140" s="220" t="s">
        <v>192</v>
      </c>
      <c r="G140" s="221" t="s">
        <v>124</v>
      </c>
      <c r="H140" s="222">
        <v>1</v>
      </c>
      <c r="I140" s="223"/>
      <c r="J140" s="224">
        <f>ROUND(I140*H140,2)</f>
        <v>0</v>
      </c>
      <c r="K140" s="220" t="s">
        <v>125</v>
      </c>
      <c r="L140" s="225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82</v>
      </c>
      <c r="AT140" s="230" t="s">
        <v>121</v>
      </c>
      <c r="AU140" s="230" t="s">
        <v>80</v>
      </c>
      <c r="AY140" s="16" t="s">
        <v>120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80</v>
      </c>
      <c r="BK140" s="231">
        <f>ROUND(I140*H140,2)</f>
        <v>0</v>
      </c>
      <c r="BL140" s="16" t="s">
        <v>80</v>
      </c>
      <c r="BM140" s="230" t="s">
        <v>193</v>
      </c>
    </row>
    <row r="141" s="2" customFormat="1" ht="16.5" customHeight="1">
      <c r="A141" s="37"/>
      <c r="B141" s="38"/>
      <c r="C141" s="218" t="s">
        <v>194</v>
      </c>
      <c r="D141" s="218" t="s">
        <v>121</v>
      </c>
      <c r="E141" s="219" t="s">
        <v>195</v>
      </c>
      <c r="F141" s="220" t="s">
        <v>196</v>
      </c>
      <c r="G141" s="221" t="s">
        <v>124</v>
      </c>
      <c r="H141" s="222">
        <v>4</v>
      </c>
      <c r="I141" s="223"/>
      <c r="J141" s="224">
        <f>ROUND(I141*H141,2)</f>
        <v>0</v>
      </c>
      <c r="K141" s="220" t="s">
        <v>125</v>
      </c>
      <c r="L141" s="225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82</v>
      </c>
      <c r="AT141" s="230" t="s">
        <v>121</v>
      </c>
      <c r="AU141" s="230" t="s">
        <v>80</v>
      </c>
      <c r="AY141" s="16" t="s">
        <v>120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80</v>
      </c>
      <c r="BK141" s="231">
        <f>ROUND(I141*H141,2)</f>
        <v>0</v>
      </c>
      <c r="BL141" s="16" t="s">
        <v>80</v>
      </c>
      <c r="BM141" s="230" t="s">
        <v>197</v>
      </c>
    </row>
    <row r="142" s="2" customFormat="1" ht="21.75" customHeight="1">
      <c r="A142" s="37"/>
      <c r="B142" s="38"/>
      <c r="C142" s="218" t="s">
        <v>198</v>
      </c>
      <c r="D142" s="218" t="s">
        <v>121</v>
      </c>
      <c r="E142" s="219" t="s">
        <v>199</v>
      </c>
      <c r="F142" s="220" t="s">
        <v>200</v>
      </c>
      <c r="G142" s="221" t="s">
        <v>124</v>
      </c>
      <c r="H142" s="222">
        <v>36</v>
      </c>
      <c r="I142" s="223"/>
      <c r="J142" s="224">
        <f>ROUND(I142*H142,2)</f>
        <v>0</v>
      </c>
      <c r="K142" s="220" t="s">
        <v>125</v>
      </c>
      <c r="L142" s="225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82</v>
      </c>
      <c r="AT142" s="230" t="s">
        <v>121</v>
      </c>
      <c r="AU142" s="230" t="s">
        <v>80</v>
      </c>
      <c r="AY142" s="16" t="s">
        <v>120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80</v>
      </c>
      <c r="BK142" s="231">
        <f>ROUND(I142*H142,2)</f>
        <v>0</v>
      </c>
      <c r="BL142" s="16" t="s">
        <v>80</v>
      </c>
      <c r="BM142" s="230" t="s">
        <v>201</v>
      </c>
    </row>
    <row r="143" s="2" customFormat="1" ht="24.15" customHeight="1">
      <c r="A143" s="37"/>
      <c r="B143" s="38"/>
      <c r="C143" s="218" t="s">
        <v>7</v>
      </c>
      <c r="D143" s="218" t="s">
        <v>121</v>
      </c>
      <c r="E143" s="219" t="s">
        <v>202</v>
      </c>
      <c r="F143" s="220" t="s">
        <v>203</v>
      </c>
      <c r="G143" s="221" t="s">
        <v>124</v>
      </c>
      <c r="H143" s="222">
        <v>1</v>
      </c>
      <c r="I143" s="223"/>
      <c r="J143" s="224">
        <f>ROUND(I143*H143,2)</f>
        <v>0</v>
      </c>
      <c r="K143" s="220" t="s">
        <v>125</v>
      </c>
      <c r="L143" s="225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82</v>
      </c>
      <c r="AT143" s="230" t="s">
        <v>121</v>
      </c>
      <c r="AU143" s="230" t="s">
        <v>80</v>
      </c>
      <c r="AY143" s="16" t="s">
        <v>120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80</v>
      </c>
      <c r="BK143" s="231">
        <f>ROUND(I143*H143,2)</f>
        <v>0</v>
      </c>
      <c r="BL143" s="16" t="s">
        <v>80</v>
      </c>
      <c r="BM143" s="230" t="s">
        <v>204</v>
      </c>
    </row>
    <row r="144" s="2" customFormat="1" ht="16.5" customHeight="1">
      <c r="A144" s="37"/>
      <c r="B144" s="38"/>
      <c r="C144" s="218" t="s">
        <v>205</v>
      </c>
      <c r="D144" s="218" t="s">
        <v>121</v>
      </c>
      <c r="E144" s="219" t="s">
        <v>206</v>
      </c>
      <c r="F144" s="220" t="s">
        <v>207</v>
      </c>
      <c r="G144" s="221" t="s">
        <v>124</v>
      </c>
      <c r="H144" s="222">
        <v>5</v>
      </c>
      <c r="I144" s="223"/>
      <c r="J144" s="224">
        <f>ROUND(I144*H144,2)</f>
        <v>0</v>
      </c>
      <c r="K144" s="220" t="s">
        <v>1</v>
      </c>
      <c r="L144" s="225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82</v>
      </c>
      <c r="AT144" s="230" t="s">
        <v>121</v>
      </c>
      <c r="AU144" s="230" t="s">
        <v>80</v>
      </c>
      <c r="AY144" s="16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80</v>
      </c>
      <c r="BK144" s="231">
        <f>ROUND(I144*H144,2)</f>
        <v>0</v>
      </c>
      <c r="BL144" s="16" t="s">
        <v>80</v>
      </c>
      <c r="BM144" s="230" t="s">
        <v>208</v>
      </c>
    </row>
    <row r="145" s="2" customFormat="1" ht="33" customHeight="1">
      <c r="A145" s="37"/>
      <c r="B145" s="38"/>
      <c r="C145" s="218" t="s">
        <v>209</v>
      </c>
      <c r="D145" s="218" t="s">
        <v>121</v>
      </c>
      <c r="E145" s="219" t="s">
        <v>210</v>
      </c>
      <c r="F145" s="220" t="s">
        <v>211</v>
      </c>
      <c r="G145" s="221" t="s">
        <v>124</v>
      </c>
      <c r="H145" s="222">
        <v>5</v>
      </c>
      <c r="I145" s="223"/>
      <c r="J145" s="224">
        <f>ROUND(I145*H145,2)</f>
        <v>0</v>
      </c>
      <c r="K145" s="220" t="s">
        <v>125</v>
      </c>
      <c r="L145" s="225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82</v>
      </c>
      <c r="AT145" s="230" t="s">
        <v>121</v>
      </c>
      <c r="AU145" s="230" t="s">
        <v>80</v>
      </c>
      <c r="AY145" s="16" t="s">
        <v>120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80</v>
      </c>
      <c r="BK145" s="231">
        <f>ROUND(I145*H145,2)</f>
        <v>0</v>
      </c>
      <c r="BL145" s="16" t="s">
        <v>80</v>
      </c>
      <c r="BM145" s="230" t="s">
        <v>212</v>
      </c>
    </row>
    <row r="146" s="2" customFormat="1" ht="16.5" customHeight="1">
      <c r="A146" s="37"/>
      <c r="B146" s="38"/>
      <c r="C146" s="218" t="s">
        <v>213</v>
      </c>
      <c r="D146" s="218" t="s">
        <v>121</v>
      </c>
      <c r="E146" s="219" t="s">
        <v>214</v>
      </c>
      <c r="F146" s="220" t="s">
        <v>215</v>
      </c>
      <c r="G146" s="221" t="s">
        <v>124</v>
      </c>
      <c r="H146" s="222">
        <v>1</v>
      </c>
      <c r="I146" s="223"/>
      <c r="J146" s="224">
        <f>ROUND(I146*H146,2)</f>
        <v>0</v>
      </c>
      <c r="K146" s="220" t="s">
        <v>125</v>
      </c>
      <c r="L146" s="225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82</v>
      </c>
      <c r="AT146" s="230" t="s">
        <v>121</v>
      </c>
      <c r="AU146" s="230" t="s">
        <v>80</v>
      </c>
      <c r="AY146" s="16" t="s">
        <v>120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80</v>
      </c>
      <c r="BK146" s="231">
        <f>ROUND(I146*H146,2)</f>
        <v>0</v>
      </c>
      <c r="BL146" s="16" t="s">
        <v>80</v>
      </c>
      <c r="BM146" s="230" t="s">
        <v>216</v>
      </c>
    </row>
    <row r="147" s="2" customFormat="1" ht="16.5" customHeight="1">
      <c r="A147" s="37"/>
      <c r="B147" s="38"/>
      <c r="C147" s="232" t="s">
        <v>217</v>
      </c>
      <c r="D147" s="232" t="s">
        <v>218</v>
      </c>
      <c r="E147" s="233" t="s">
        <v>219</v>
      </c>
      <c r="F147" s="234" t="s">
        <v>220</v>
      </c>
      <c r="G147" s="235" t="s">
        <v>124</v>
      </c>
      <c r="H147" s="236">
        <v>4</v>
      </c>
      <c r="I147" s="237"/>
      <c r="J147" s="238">
        <f>ROUND(I147*H147,2)</f>
        <v>0</v>
      </c>
      <c r="K147" s="234" t="s">
        <v>125</v>
      </c>
      <c r="L147" s="43"/>
      <c r="M147" s="239" t="s">
        <v>1</v>
      </c>
      <c r="N147" s="240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80</v>
      </c>
      <c r="AT147" s="230" t="s">
        <v>218</v>
      </c>
      <c r="AU147" s="230" t="s">
        <v>80</v>
      </c>
      <c r="AY147" s="16" t="s">
        <v>120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80</v>
      </c>
      <c r="BK147" s="231">
        <f>ROUND(I147*H147,2)</f>
        <v>0</v>
      </c>
      <c r="BL147" s="16" t="s">
        <v>80</v>
      </c>
      <c r="BM147" s="230" t="s">
        <v>221</v>
      </c>
    </row>
    <row r="148" s="2" customFormat="1" ht="16.5" customHeight="1">
      <c r="A148" s="37"/>
      <c r="B148" s="38"/>
      <c r="C148" s="232" t="s">
        <v>222</v>
      </c>
      <c r="D148" s="232" t="s">
        <v>218</v>
      </c>
      <c r="E148" s="233" t="s">
        <v>223</v>
      </c>
      <c r="F148" s="234" t="s">
        <v>224</v>
      </c>
      <c r="G148" s="235" t="s">
        <v>124</v>
      </c>
      <c r="H148" s="236">
        <v>4</v>
      </c>
      <c r="I148" s="237"/>
      <c r="J148" s="238">
        <f>ROUND(I148*H148,2)</f>
        <v>0</v>
      </c>
      <c r="K148" s="234" t="s">
        <v>125</v>
      </c>
      <c r="L148" s="43"/>
      <c r="M148" s="239" t="s">
        <v>1</v>
      </c>
      <c r="N148" s="240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80</v>
      </c>
      <c r="AT148" s="230" t="s">
        <v>218</v>
      </c>
      <c r="AU148" s="230" t="s">
        <v>80</v>
      </c>
      <c r="AY148" s="16" t="s">
        <v>120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80</v>
      </c>
      <c r="BK148" s="231">
        <f>ROUND(I148*H148,2)</f>
        <v>0</v>
      </c>
      <c r="BL148" s="16" t="s">
        <v>80</v>
      </c>
      <c r="BM148" s="230" t="s">
        <v>225</v>
      </c>
    </row>
    <row r="149" s="2" customFormat="1" ht="24.15" customHeight="1">
      <c r="A149" s="37"/>
      <c r="B149" s="38"/>
      <c r="C149" s="232" t="s">
        <v>226</v>
      </c>
      <c r="D149" s="232" t="s">
        <v>218</v>
      </c>
      <c r="E149" s="233" t="s">
        <v>227</v>
      </c>
      <c r="F149" s="234" t="s">
        <v>228</v>
      </c>
      <c r="G149" s="235" t="s">
        <v>124</v>
      </c>
      <c r="H149" s="236">
        <v>4</v>
      </c>
      <c r="I149" s="237"/>
      <c r="J149" s="238">
        <f>ROUND(I149*H149,2)</f>
        <v>0</v>
      </c>
      <c r="K149" s="234" t="s">
        <v>125</v>
      </c>
      <c r="L149" s="43"/>
      <c r="M149" s="239" t="s">
        <v>1</v>
      </c>
      <c r="N149" s="240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80</v>
      </c>
      <c r="AT149" s="230" t="s">
        <v>218</v>
      </c>
      <c r="AU149" s="230" t="s">
        <v>80</v>
      </c>
      <c r="AY149" s="16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80</v>
      </c>
      <c r="BK149" s="231">
        <f>ROUND(I149*H149,2)</f>
        <v>0</v>
      </c>
      <c r="BL149" s="16" t="s">
        <v>80</v>
      </c>
      <c r="BM149" s="230" t="s">
        <v>229</v>
      </c>
    </row>
    <row r="150" s="2" customFormat="1" ht="24.15" customHeight="1">
      <c r="A150" s="37"/>
      <c r="B150" s="38"/>
      <c r="C150" s="232" t="s">
        <v>230</v>
      </c>
      <c r="D150" s="232" t="s">
        <v>218</v>
      </c>
      <c r="E150" s="233" t="s">
        <v>231</v>
      </c>
      <c r="F150" s="234" t="s">
        <v>232</v>
      </c>
      <c r="G150" s="235" t="s">
        <v>124</v>
      </c>
      <c r="H150" s="236">
        <v>3</v>
      </c>
      <c r="I150" s="237"/>
      <c r="J150" s="238">
        <f>ROUND(I150*H150,2)</f>
        <v>0</v>
      </c>
      <c r="K150" s="234" t="s">
        <v>125</v>
      </c>
      <c r="L150" s="43"/>
      <c r="M150" s="239" t="s">
        <v>1</v>
      </c>
      <c r="N150" s="240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80</v>
      </c>
      <c r="AT150" s="230" t="s">
        <v>218</v>
      </c>
      <c r="AU150" s="230" t="s">
        <v>80</v>
      </c>
      <c r="AY150" s="16" t="s">
        <v>120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80</v>
      </c>
      <c r="BK150" s="231">
        <f>ROUND(I150*H150,2)</f>
        <v>0</v>
      </c>
      <c r="BL150" s="16" t="s">
        <v>80</v>
      </c>
      <c r="BM150" s="230" t="s">
        <v>233</v>
      </c>
    </row>
    <row r="151" s="2" customFormat="1" ht="24.15" customHeight="1">
      <c r="A151" s="37"/>
      <c r="B151" s="38"/>
      <c r="C151" s="232" t="s">
        <v>234</v>
      </c>
      <c r="D151" s="232" t="s">
        <v>218</v>
      </c>
      <c r="E151" s="233" t="s">
        <v>235</v>
      </c>
      <c r="F151" s="234" t="s">
        <v>236</v>
      </c>
      <c r="G151" s="235" t="s">
        <v>124</v>
      </c>
      <c r="H151" s="236">
        <v>1</v>
      </c>
      <c r="I151" s="237"/>
      <c r="J151" s="238">
        <f>ROUND(I151*H151,2)</f>
        <v>0</v>
      </c>
      <c r="K151" s="234" t="s">
        <v>125</v>
      </c>
      <c r="L151" s="43"/>
      <c r="M151" s="239" t="s">
        <v>1</v>
      </c>
      <c r="N151" s="240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80</v>
      </c>
      <c r="AT151" s="230" t="s">
        <v>218</v>
      </c>
      <c r="AU151" s="230" t="s">
        <v>80</v>
      </c>
      <c r="AY151" s="16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80</v>
      </c>
      <c r="BK151" s="231">
        <f>ROUND(I151*H151,2)</f>
        <v>0</v>
      </c>
      <c r="BL151" s="16" t="s">
        <v>80</v>
      </c>
      <c r="BM151" s="230" t="s">
        <v>237</v>
      </c>
    </row>
    <row r="152" s="2" customFormat="1" ht="16.5" customHeight="1">
      <c r="A152" s="37"/>
      <c r="B152" s="38"/>
      <c r="C152" s="232" t="s">
        <v>238</v>
      </c>
      <c r="D152" s="232" t="s">
        <v>218</v>
      </c>
      <c r="E152" s="233" t="s">
        <v>239</v>
      </c>
      <c r="F152" s="234" t="s">
        <v>240</v>
      </c>
      <c r="G152" s="235" t="s">
        <v>124</v>
      </c>
      <c r="H152" s="236">
        <v>4</v>
      </c>
      <c r="I152" s="237"/>
      <c r="J152" s="238">
        <f>ROUND(I152*H152,2)</f>
        <v>0</v>
      </c>
      <c r="K152" s="234" t="s">
        <v>125</v>
      </c>
      <c r="L152" s="43"/>
      <c r="M152" s="239" t="s">
        <v>1</v>
      </c>
      <c r="N152" s="240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80</v>
      </c>
      <c r="AT152" s="230" t="s">
        <v>218</v>
      </c>
      <c r="AU152" s="230" t="s">
        <v>80</v>
      </c>
      <c r="AY152" s="16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80</v>
      </c>
      <c r="BK152" s="231">
        <f>ROUND(I152*H152,2)</f>
        <v>0</v>
      </c>
      <c r="BL152" s="16" t="s">
        <v>80</v>
      </c>
      <c r="BM152" s="230" t="s">
        <v>241</v>
      </c>
    </row>
    <row r="153" s="2" customFormat="1" ht="16.5" customHeight="1">
      <c r="A153" s="37"/>
      <c r="B153" s="38"/>
      <c r="C153" s="232" t="s">
        <v>242</v>
      </c>
      <c r="D153" s="232" t="s">
        <v>218</v>
      </c>
      <c r="E153" s="233" t="s">
        <v>243</v>
      </c>
      <c r="F153" s="234" t="s">
        <v>244</v>
      </c>
      <c r="G153" s="235" t="s">
        <v>124</v>
      </c>
      <c r="H153" s="236">
        <v>5</v>
      </c>
      <c r="I153" s="237"/>
      <c r="J153" s="238">
        <f>ROUND(I153*H153,2)</f>
        <v>0</v>
      </c>
      <c r="K153" s="234" t="s">
        <v>125</v>
      </c>
      <c r="L153" s="43"/>
      <c r="M153" s="239" t="s">
        <v>1</v>
      </c>
      <c r="N153" s="240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80</v>
      </c>
      <c r="AT153" s="230" t="s">
        <v>218</v>
      </c>
      <c r="AU153" s="230" t="s">
        <v>80</v>
      </c>
      <c r="AY153" s="16" t="s">
        <v>120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80</v>
      </c>
      <c r="BK153" s="231">
        <f>ROUND(I153*H153,2)</f>
        <v>0</v>
      </c>
      <c r="BL153" s="16" t="s">
        <v>80</v>
      </c>
      <c r="BM153" s="230" t="s">
        <v>245</v>
      </c>
    </row>
    <row r="154" s="2" customFormat="1" ht="33" customHeight="1">
      <c r="A154" s="37"/>
      <c r="B154" s="38"/>
      <c r="C154" s="232" t="s">
        <v>246</v>
      </c>
      <c r="D154" s="232" t="s">
        <v>218</v>
      </c>
      <c r="E154" s="233" t="s">
        <v>247</v>
      </c>
      <c r="F154" s="234" t="s">
        <v>248</v>
      </c>
      <c r="G154" s="235" t="s">
        <v>145</v>
      </c>
      <c r="H154" s="236">
        <v>50</v>
      </c>
      <c r="I154" s="237"/>
      <c r="J154" s="238">
        <f>ROUND(I154*H154,2)</f>
        <v>0</v>
      </c>
      <c r="K154" s="234" t="s">
        <v>125</v>
      </c>
      <c r="L154" s="43"/>
      <c r="M154" s="239" t="s">
        <v>1</v>
      </c>
      <c r="N154" s="240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80</v>
      </c>
      <c r="AT154" s="230" t="s">
        <v>218</v>
      </c>
      <c r="AU154" s="230" t="s">
        <v>80</v>
      </c>
      <c r="AY154" s="16" t="s">
        <v>120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80</v>
      </c>
      <c r="BK154" s="231">
        <f>ROUND(I154*H154,2)</f>
        <v>0</v>
      </c>
      <c r="BL154" s="16" t="s">
        <v>80</v>
      </c>
      <c r="BM154" s="230" t="s">
        <v>249</v>
      </c>
    </row>
    <row r="155" s="2" customFormat="1" ht="33" customHeight="1">
      <c r="A155" s="37"/>
      <c r="B155" s="38"/>
      <c r="C155" s="232" t="s">
        <v>250</v>
      </c>
      <c r="D155" s="232" t="s">
        <v>218</v>
      </c>
      <c r="E155" s="233" t="s">
        <v>251</v>
      </c>
      <c r="F155" s="234" t="s">
        <v>252</v>
      </c>
      <c r="G155" s="235" t="s">
        <v>145</v>
      </c>
      <c r="H155" s="236">
        <v>5</v>
      </c>
      <c r="I155" s="237"/>
      <c r="J155" s="238">
        <f>ROUND(I155*H155,2)</f>
        <v>0</v>
      </c>
      <c r="K155" s="234" t="s">
        <v>125</v>
      </c>
      <c r="L155" s="43"/>
      <c r="M155" s="239" t="s">
        <v>1</v>
      </c>
      <c r="N155" s="240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80</v>
      </c>
      <c r="AT155" s="230" t="s">
        <v>218</v>
      </c>
      <c r="AU155" s="230" t="s">
        <v>80</v>
      </c>
      <c r="AY155" s="16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80</v>
      </c>
      <c r="BK155" s="231">
        <f>ROUND(I155*H155,2)</f>
        <v>0</v>
      </c>
      <c r="BL155" s="16" t="s">
        <v>80</v>
      </c>
      <c r="BM155" s="230" t="s">
        <v>253</v>
      </c>
    </row>
    <row r="156" s="2" customFormat="1" ht="24.15" customHeight="1">
      <c r="A156" s="37"/>
      <c r="B156" s="38"/>
      <c r="C156" s="232" t="s">
        <v>254</v>
      </c>
      <c r="D156" s="232" t="s">
        <v>218</v>
      </c>
      <c r="E156" s="233" t="s">
        <v>255</v>
      </c>
      <c r="F156" s="234" t="s">
        <v>256</v>
      </c>
      <c r="G156" s="235" t="s">
        <v>124</v>
      </c>
      <c r="H156" s="236">
        <v>4</v>
      </c>
      <c r="I156" s="237"/>
      <c r="J156" s="238">
        <f>ROUND(I156*H156,2)</f>
        <v>0</v>
      </c>
      <c r="K156" s="234" t="s">
        <v>125</v>
      </c>
      <c r="L156" s="43"/>
      <c r="M156" s="239" t="s">
        <v>1</v>
      </c>
      <c r="N156" s="240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80</v>
      </c>
      <c r="AT156" s="230" t="s">
        <v>218</v>
      </c>
      <c r="AU156" s="230" t="s">
        <v>80</v>
      </c>
      <c r="AY156" s="16" t="s">
        <v>120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80</v>
      </c>
      <c r="BK156" s="231">
        <f>ROUND(I156*H156,2)</f>
        <v>0</v>
      </c>
      <c r="BL156" s="16" t="s">
        <v>80</v>
      </c>
      <c r="BM156" s="230" t="s">
        <v>257</v>
      </c>
    </row>
    <row r="157" s="2" customFormat="1" ht="24.15" customHeight="1">
      <c r="A157" s="37"/>
      <c r="B157" s="38"/>
      <c r="C157" s="232" t="s">
        <v>258</v>
      </c>
      <c r="D157" s="232" t="s">
        <v>218</v>
      </c>
      <c r="E157" s="233" t="s">
        <v>259</v>
      </c>
      <c r="F157" s="234" t="s">
        <v>260</v>
      </c>
      <c r="G157" s="235" t="s">
        <v>124</v>
      </c>
      <c r="H157" s="236">
        <v>2</v>
      </c>
      <c r="I157" s="237"/>
      <c r="J157" s="238">
        <f>ROUND(I157*H157,2)</f>
        <v>0</v>
      </c>
      <c r="K157" s="234" t="s">
        <v>125</v>
      </c>
      <c r="L157" s="43"/>
      <c r="M157" s="239" t="s">
        <v>1</v>
      </c>
      <c r="N157" s="240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80</v>
      </c>
      <c r="AT157" s="230" t="s">
        <v>218</v>
      </c>
      <c r="AU157" s="230" t="s">
        <v>80</v>
      </c>
      <c r="AY157" s="16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80</v>
      </c>
      <c r="BK157" s="231">
        <f>ROUND(I157*H157,2)</f>
        <v>0</v>
      </c>
      <c r="BL157" s="16" t="s">
        <v>80</v>
      </c>
      <c r="BM157" s="230" t="s">
        <v>261</v>
      </c>
    </row>
    <row r="158" s="2" customFormat="1" ht="16.5" customHeight="1">
      <c r="A158" s="37"/>
      <c r="B158" s="38"/>
      <c r="C158" s="232" t="s">
        <v>262</v>
      </c>
      <c r="D158" s="232" t="s">
        <v>218</v>
      </c>
      <c r="E158" s="233" t="s">
        <v>263</v>
      </c>
      <c r="F158" s="234" t="s">
        <v>264</v>
      </c>
      <c r="G158" s="235" t="s">
        <v>124</v>
      </c>
      <c r="H158" s="236">
        <v>1</v>
      </c>
      <c r="I158" s="237"/>
      <c r="J158" s="238">
        <f>ROUND(I158*H158,2)</f>
        <v>0</v>
      </c>
      <c r="K158" s="234" t="s">
        <v>125</v>
      </c>
      <c r="L158" s="43"/>
      <c r="M158" s="239" t="s">
        <v>1</v>
      </c>
      <c r="N158" s="240" t="s">
        <v>38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80</v>
      </c>
      <c r="AT158" s="230" t="s">
        <v>218</v>
      </c>
      <c r="AU158" s="230" t="s">
        <v>80</v>
      </c>
      <c r="AY158" s="16" t="s">
        <v>120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80</v>
      </c>
      <c r="BK158" s="231">
        <f>ROUND(I158*H158,2)</f>
        <v>0</v>
      </c>
      <c r="BL158" s="16" t="s">
        <v>80</v>
      </c>
      <c r="BM158" s="230" t="s">
        <v>265</v>
      </c>
    </row>
    <row r="159" s="2" customFormat="1" ht="16.5" customHeight="1">
      <c r="A159" s="37"/>
      <c r="B159" s="38"/>
      <c r="C159" s="232" t="s">
        <v>266</v>
      </c>
      <c r="D159" s="232" t="s">
        <v>218</v>
      </c>
      <c r="E159" s="233" t="s">
        <v>267</v>
      </c>
      <c r="F159" s="234" t="s">
        <v>268</v>
      </c>
      <c r="G159" s="235" t="s">
        <v>124</v>
      </c>
      <c r="H159" s="236">
        <v>1</v>
      </c>
      <c r="I159" s="237"/>
      <c r="J159" s="238">
        <f>ROUND(I159*H159,2)</f>
        <v>0</v>
      </c>
      <c r="K159" s="234" t="s">
        <v>125</v>
      </c>
      <c r="L159" s="43"/>
      <c r="M159" s="239" t="s">
        <v>1</v>
      </c>
      <c r="N159" s="240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80</v>
      </c>
      <c r="AT159" s="230" t="s">
        <v>218</v>
      </c>
      <c r="AU159" s="230" t="s">
        <v>80</v>
      </c>
      <c r="AY159" s="16" t="s">
        <v>120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80</v>
      </c>
      <c r="BK159" s="231">
        <f>ROUND(I159*H159,2)</f>
        <v>0</v>
      </c>
      <c r="BL159" s="16" t="s">
        <v>80</v>
      </c>
      <c r="BM159" s="230" t="s">
        <v>269</v>
      </c>
    </row>
    <row r="160" s="2" customFormat="1" ht="24.15" customHeight="1">
      <c r="A160" s="37"/>
      <c r="B160" s="38"/>
      <c r="C160" s="232" t="s">
        <v>270</v>
      </c>
      <c r="D160" s="232" t="s">
        <v>218</v>
      </c>
      <c r="E160" s="233" t="s">
        <v>271</v>
      </c>
      <c r="F160" s="234" t="s">
        <v>272</v>
      </c>
      <c r="G160" s="235" t="s">
        <v>124</v>
      </c>
      <c r="H160" s="236">
        <v>4</v>
      </c>
      <c r="I160" s="237"/>
      <c r="J160" s="238">
        <f>ROUND(I160*H160,2)</f>
        <v>0</v>
      </c>
      <c r="K160" s="234" t="s">
        <v>125</v>
      </c>
      <c r="L160" s="43"/>
      <c r="M160" s="239" t="s">
        <v>1</v>
      </c>
      <c r="N160" s="240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80</v>
      </c>
      <c r="AT160" s="230" t="s">
        <v>218</v>
      </c>
      <c r="AU160" s="230" t="s">
        <v>80</v>
      </c>
      <c r="AY160" s="16" t="s">
        <v>120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80</v>
      </c>
      <c r="BK160" s="231">
        <f>ROUND(I160*H160,2)</f>
        <v>0</v>
      </c>
      <c r="BL160" s="16" t="s">
        <v>80</v>
      </c>
      <c r="BM160" s="230" t="s">
        <v>273</v>
      </c>
    </row>
    <row r="161" s="2" customFormat="1" ht="24.15" customHeight="1">
      <c r="A161" s="37"/>
      <c r="B161" s="38"/>
      <c r="C161" s="232" t="s">
        <v>274</v>
      </c>
      <c r="D161" s="232" t="s">
        <v>218</v>
      </c>
      <c r="E161" s="233" t="s">
        <v>275</v>
      </c>
      <c r="F161" s="234" t="s">
        <v>276</v>
      </c>
      <c r="G161" s="235" t="s">
        <v>124</v>
      </c>
      <c r="H161" s="236">
        <v>4</v>
      </c>
      <c r="I161" s="237"/>
      <c r="J161" s="238">
        <f>ROUND(I161*H161,2)</f>
        <v>0</v>
      </c>
      <c r="K161" s="234" t="s">
        <v>125</v>
      </c>
      <c r="L161" s="43"/>
      <c r="M161" s="239" t="s">
        <v>1</v>
      </c>
      <c r="N161" s="240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80</v>
      </c>
      <c r="AT161" s="230" t="s">
        <v>218</v>
      </c>
      <c r="AU161" s="230" t="s">
        <v>80</v>
      </c>
      <c r="AY161" s="16" t="s">
        <v>120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80</v>
      </c>
      <c r="BK161" s="231">
        <f>ROUND(I161*H161,2)</f>
        <v>0</v>
      </c>
      <c r="BL161" s="16" t="s">
        <v>80</v>
      </c>
      <c r="BM161" s="230" t="s">
        <v>277</v>
      </c>
    </row>
    <row r="162" s="2" customFormat="1" ht="24.15" customHeight="1">
      <c r="A162" s="37"/>
      <c r="B162" s="38"/>
      <c r="C162" s="232" t="s">
        <v>278</v>
      </c>
      <c r="D162" s="232" t="s">
        <v>218</v>
      </c>
      <c r="E162" s="233" t="s">
        <v>279</v>
      </c>
      <c r="F162" s="234" t="s">
        <v>280</v>
      </c>
      <c r="G162" s="235" t="s">
        <v>124</v>
      </c>
      <c r="H162" s="236">
        <v>1</v>
      </c>
      <c r="I162" s="237"/>
      <c r="J162" s="238">
        <f>ROUND(I162*H162,2)</f>
        <v>0</v>
      </c>
      <c r="K162" s="234" t="s">
        <v>125</v>
      </c>
      <c r="L162" s="43"/>
      <c r="M162" s="239" t="s">
        <v>1</v>
      </c>
      <c r="N162" s="240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80</v>
      </c>
      <c r="AT162" s="230" t="s">
        <v>218</v>
      </c>
      <c r="AU162" s="230" t="s">
        <v>80</v>
      </c>
      <c r="AY162" s="16" t="s">
        <v>120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80</v>
      </c>
      <c r="BK162" s="231">
        <f>ROUND(I162*H162,2)</f>
        <v>0</v>
      </c>
      <c r="BL162" s="16" t="s">
        <v>80</v>
      </c>
      <c r="BM162" s="230" t="s">
        <v>281</v>
      </c>
    </row>
    <row r="163" s="2" customFormat="1" ht="21.75" customHeight="1">
      <c r="A163" s="37"/>
      <c r="B163" s="38"/>
      <c r="C163" s="232" t="s">
        <v>282</v>
      </c>
      <c r="D163" s="232" t="s">
        <v>218</v>
      </c>
      <c r="E163" s="233" t="s">
        <v>283</v>
      </c>
      <c r="F163" s="234" t="s">
        <v>284</v>
      </c>
      <c r="G163" s="235" t="s">
        <v>124</v>
      </c>
      <c r="H163" s="236">
        <v>1</v>
      </c>
      <c r="I163" s="237"/>
      <c r="J163" s="238">
        <f>ROUND(I163*H163,2)</f>
        <v>0</v>
      </c>
      <c r="K163" s="234" t="s">
        <v>125</v>
      </c>
      <c r="L163" s="43"/>
      <c r="M163" s="239" t="s">
        <v>1</v>
      </c>
      <c r="N163" s="240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80</v>
      </c>
      <c r="AT163" s="230" t="s">
        <v>218</v>
      </c>
      <c r="AU163" s="230" t="s">
        <v>80</v>
      </c>
      <c r="AY163" s="16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80</v>
      </c>
      <c r="BK163" s="231">
        <f>ROUND(I163*H163,2)</f>
        <v>0</v>
      </c>
      <c r="BL163" s="16" t="s">
        <v>80</v>
      </c>
      <c r="BM163" s="230" t="s">
        <v>285</v>
      </c>
    </row>
    <row r="164" s="2" customFormat="1" ht="16.5" customHeight="1">
      <c r="A164" s="37"/>
      <c r="B164" s="38"/>
      <c r="C164" s="232" t="s">
        <v>286</v>
      </c>
      <c r="D164" s="232" t="s">
        <v>218</v>
      </c>
      <c r="E164" s="233" t="s">
        <v>287</v>
      </c>
      <c r="F164" s="234" t="s">
        <v>288</v>
      </c>
      <c r="G164" s="235" t="s">
        <v>124</v>
      </c>
      <c r="H164" s="236">
        <v>37</v>
      </c>
      <c r="I164" s="237"/>
      <c r="J164" s="238">
        <f>ROUND(I164*H164,2)</f>
        <v>0</v>
      </c>
      <c r="K164" s="234" t="s">
        <v>125</v>
      </c>
      <c r="L164" s="43"/>
      <c r="M164" s="239" t="s">
        <v>1</v>
      </c>
      <c r="N164" s="240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80</v>
      </c>
      <c r="AT164" s="230" t="s">
        <v>218</v>
      </c>
      <c r="AU164" s="230" t="s">
        <v>80</v>
      </c>
      <c r="AY164" s="16" t="s">
        <v>120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80</v>
      </c>
      <c r="BK164" s="231">
        <f>ROUND(I164*H164,2)</f>
        <v>0</v>
      </c>
      <c r="BL164" s="16" t="s">
        <v>80</v>
      </c>
      <c r="BM164" s="230" t="s">
        <v>289</v>
      </c>
    </row>
    <row r="165" s="2" customFormat="1" ht="16.5" customHeight="1">
      <c r="A165" s="37"/>
      <c r="B165" s="38"/>
      <c r="C165" s="232" t="s">
        <v>290</v>
      </c>
      <c r="D165" s="232" t="s">
        <v>218</v>
      </c>
      <c r="E165" s="233" t="s">
        <v>291</v>
      </c>
      <c r="F165" s="234" t="s">
        <v>292</v>
      </c>
      <c r="G165" s="235" t="s">
        <v>124</v>
      </c>
      <c r="H165" s="236">
        <v>37</v>
      </c>
      <c r="I165" s="237"/>
      <c r="J165" s="238">
        <f>ROUND(I165*H165,2)</f>
        <v>0</v>
      </c>
      <c r="K165" s="234" t="s">
        <v>125</v>
      </c>
      <c r="L165" s="43"/>
      <c r="M165" s="239" t="s">
        <v>1</v>
      </c>
      <c r="N165" s="240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80</v>
      </c>
      <c r="AT165" s="230" t="s">
        <v>218</v>
      </c>
      <c r="AU165" s="230" t="s">
        <v>80</v>
      </c>
      <c r="AY165" s="16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80</v>
      </c>
      <c r="BK165" s="231">
        <f>ROUND(I165*H165,2)</f>
        <v>0</v>
      </c>
      <c r="BL165" s="16" t="s">
        <v>80</v>
      </c>
      <c r="BM165" s="230" t="s">
        <v>293</v>
      </c>
    </row>
    <row r="166" s="2" customFormat="1" ht="16.5" customHeight="1">
      <c r="A166" s="37"/>
      <c r="B166" s="38"/>
      <c r="C166" s="232" t="s">
        <v>294</v>
      </c>
      <c r="D166" s="232" t="s">
        <v>218</v>
      </c>
      <c r="E166" s="233" t="s">
        <v>295</v>
      </c>
      <c r="F166" s="234" t="s">
        <v>296</v>
      </c>
      <c r="G166" s="235" t="s">
        <v>297</v>
      </c>
      <c r="H166" s="236">
        <v>25</v>
      </c>
      <c r="I166" s="237"/>
      <c r="J166" s="238">
        <f>ROUND(I166*H166,2)</f>
        <v>0</v>
      </c>
      <c r="K166" s="234" t="s">
        <v>125</v>
      </c>
      <c r="L166" s="43"/>
      <c r="M166" s="239" t="s">
        <v>1</v>
      </c>
      <c r="N166" s="240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80</v>
      </c>
      <c r="AT166" s="230" t="s">
        <v>218</v>
      </c>
      <c r="AU166" s="230" t="s">
        <v>80</v>
      </c>
      <c r="AY166" s="16" t="s">
        <v>120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80</v>
      </c>
      <c r="BK166" s="231">
        <f>ROUND(I166*H166,2)</f>
        <v>0</v>
      </c>
      <c r="BL166" s="16" t="s">
        <v>80</v>
      </c>
      <c r="BM166" s="230" t="s">
        <v>298</v>
      </c>
    </row>
    <row r="167" s="2" customFormat="1" ht="16.5" customHeight="1">
      <c r="A167" s="37"/>
      <c r="B167" s="38"/>
      <c r="C167" s="232" t="s">
        <v>299</v>
      </c>
      <c r="D167" s="232" t="s">
        <v>218</v>
      </c>
      <c r="E167" s="233" t="s">
        <v>300</v>
      </c>
      <c r="F167" s="234" t="s">
        <v>301</v>
      </c>
      <c r="G167" s="235" t="s">
        <v>297</v>
      </c>
      <c r="H167" s="236">
        <v>4</v>
      </c>
      <c r="I167" s="237"/>
      <c r="J167" s="238">
        <f>ROUND(I167*H167,2)</f>
        <v>0</v>
      </c>
      <c r="K167" s="234" t="s">
        <v>125</v>
      </c>
      <c r="L167" s="43"/>
      <c r="M167" s="239" t="s">
        <v>1</v>
      </c>
      <c r="N167" s="240" t="s">
        <v>38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80</v>
      </c>
      <c r="AT167" s="230" t="s">
        <v>218</v>
      </c>
      <c r="AU167" s="230" t="s">
        <v>80</v>
      </c>
      <c r="AY167" s="16" t="s">
        <v>120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80</v>
      </c>
      <c r="BK167" s="231">
        <f>ROUND(I167*H167,2)</f>
        <v>0</v>
      </c>
      <c r="BL167" s="16" t="s">
        <v>80</v>
      </c>
      <c r="BM167" s="230" t="s">
        <v>302</v>
      </c>
    </row>
    <row r="168" s="2" customFormat="1" ht="16.5" customHeight="1">
      <c r="A168" s="37"/>
      <c r="B168" s="38"/>
      <c r="C168" s="232" t="s">
        <v>303</v>
      </c>
      <c r="D168" s="232" t="s">
        <v>218</v>
      </c>
      <c r="E168" s="233" t="s">
        <v>304</v>
      </c>
      <c r="F168" s="234" t="s">
        <v>305</v>
      </c>
      <c r="G168" s="235" t="s">
        <v>297</v>
      </c>
      <c r="H168" s="236">
        <v>7</v>
      </c>
      <c r="I168" s="237"/>
      <c r="J168" s="238">
        <f>ROUND(I168*H168,2)</f>
        <v>0</v>
      </c>
      <c r="K168" s="234" t="s">
        <v>125</v>
      </c>
      <c r="L168" s="43"/>
      <c r="M168" s="239" t="s">
        <v>1</v>
      </c>
      <c r="N168" s="240" t="s">
        <v>38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80</v>
      </c>
      <c r="AT168" s="230" t="s">
        <v>218</v>
      </c>
      <c r="AU168" s="230" t="s">
        <v>80</v>
      </c>
      <c r="AY168" s="16" t="s">
        <v>120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80</v>
      </c>
      <c r="BK168" s="231">
        <f>ROUND(I168*H168,2)</f>
        <v>0</v>
      </c>
      <c r="BL168" s="16" t="s">
        <v>80</v>
      </c>
      <c r="BM168" s="230" t="s">
        <v>306</v>
      </c>
    </row>
    <row r="169" s="2" customFormat="1" ht="37.8" customHeight="1">
      <c r="A169" s="37"/>
      <c r="B169" s="38"/>
      <c r="C169" s="232" t="s">
        <v>307</v>
      </c>
      <c r="D169" s="232" t="s">
        <v>218</v>
      </c>
      <c r="E169" s="233" t="s">
        <v>308</v>
      </c>
      <c r="F169" s="234" t="s">
        <v>309</v>
      </c>
      <c r="G169" s="235" t="s">
        <v>145</v>
      </c>
      <c r="H169" s="236">
        <v>150</v>
      </c>
      <c r="I169" s="237"/>
      <c r="J169" s="238">
        <f>ROUND(I169*H169,2)</f>
        <v>0</v>
      </c>
      <c r="K169" s="234" t="s">
        <v>125</v>
      </c>
      <c r="L169" s="43"/>
      <c r="M169" s="239" t="s">
        <v>1</v>
      </c>
      <c r="N169" s="240" t="s">
        <v>38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80</v>
      </c>
      <c r="AT169" s="230" t="s">
        <v>218</v>
      </c>
      <c r="AU169" s="230" t="s">
        <v>80</v>
      </c>
      <c r="AY169" s="16" t="s">
        <v>120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80</v>
      </c>
      <c r="BK169" s="231">
        <f>ROUND(I169*H169,2)</f>
        <v>0</v>
      </c>
      <c r="BL169" s="16" t="s">
        <v>80</v>
      </c>
      <c r="BM169" s="230" t="s">
        <v>310</v>
      </c>
    </row>
    <row r="170" s="2" customFormat="1" ht="37.8" customHeight="1">
      <c r="A170" s="37"/>
      <c r="B170" s="38"/>
      <c r="C170" s="232" t="s">
        <v>311</v>
      </c>
      <c r="D170" s="232" t="s">
        <v>218</v>
      </c>
      <c r="E170" s="233" t="s">
        <v>312</v>
      </c>
      <c r="F170" s="234" t="s">
        <v>313</v>
      </c>
      <c r="G170" s="235" t="s">
        <v>145</v>
      </c>
      <c r="H170" s="236">
        <v>50</v>
      </c>
      <c r="I170" s="237"/>
      <c r="J170" s="238">
        <f>ROUND(I170*H170,2)</f>
        <v>0</v>
      </c>
      <c r="K170" s="234" t="s">
        <v>125</v>
      </c>
      <c r="L170" s="43"/>
      <c r="M170" s="239" t="s">
        <v>1</v>
      </c>
      <c r="N170" s="240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80</v>
      </c>
      <c r="AT170" s="230" t="s">
        <v>218</v>
      </c>
      <c r="AU170" s="230" t="s">
        <v>80</v>
      </c>
      <c r="AY170" s="16" t="s">
        <v>120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80</v>
      </c>
      <c r="BK170" s="231">
        <f>ROUND(I170*H170,2)</f>
        <v>0</v>
      </c>
      <c r="BL170" s="16" t="s">
        <v>80</v>
      </c>
      <c r="BM170" s="230" t="s">
        <v>314</v>
      </c>
    </row>
    <row r="171" s="2" customFormat="1" ht="33" customHeight="1">
      <c r="A171" s="37"/>
      <c r="B171" s="38"/>
      <c r="C171" s="232" t="s">
        <v>315</v>
      </c>
      <c r="D171" s="232" t="s">
        <v>218</v>
      </c>
      <c r="E171" s="233" t="s">
        <v>316</v>
      </c>
      <c r="F171" s="234" t="s">
        <v>317</v>
      </c>
      <c r="G171" s="235" t="s">
        <v>124</v>
      </c>
      <c r="H171" s="236">
        <v>6</v>
      </c>
      <c r="I171" s="237"/>
      <c r="J171" s="238">
        <f>ROUND(I171*H171,2)</f>
        <v>0</v>
      </c>
      <c r="K171" s="234" t="s">
        <v>125</v>
      </c>
      <c r="L171" s="43"/>
      <c r="M171" s="239" t="s">
        <v>1</v>
      </c>
      <c r="N171" s="240" t="s">
        <v>38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80</v>
      </c>
      <c r="AT171" s="230" t="s">
        <v>218</v>
      </c>
      <c r="AU171" s="230" t="s">
        <v>80</v>
      </c>
      <c r="AY171" s="16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80</v>
      </c>
      <c r="BK171" s="231">
        <f>ROUND(I171*H171,2)</f>
        <v>0</v>
      </c>
      <c r="BL171" s="16" t="s">
        <v>80</v>
      </c>
      <c r="BM171" s="230" t="s">
        <v>318</v>
      </c>
    </row>
    <row r="172" s="2" customFormat="1" ht="33" customHeight="1">
      <c r="A172" s="37"/>
      <c r="B172" s="38"/>
      <c r="C172" s="232" t="s">
        <v>319</v>
      </c>
      <c r="D172" s="232" t="s">
        <v>218</v>
      </c>
      <c r="E172" s="233" t="s">
        <v>320</v>
      </c>
      <c r="F172" s="234" t="s">
        <v>321</v>
      </c>
      <c r="G172" s="235" t="s">
        <v>124</v>
      </c>
      <c r="H172" s="236">
        <v>2</v>
      </c>
      <c r="I172" s="237"/>
      <c r="J172" s="238">
        <f>ROUND(I172*H172,2)</f>
        <v>0</v>
      </c>
      <c r="K172" s="234" t="s">
        <v>125</v>
      </c>
      <c r="L172" s="43"/>
      <c r="M172" s="239" t="s">
        <v>1</v>
      </c>
      <c r="N172" s="240" t="s">
        <v>38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80</v>
      </c>
      <c r="AT172" s="230" t="s">
        <v>218</v>
      </c>
      <c r="AU172" s="230" t="s">
        <v>80</v>
      </c>
      <c r="AY172" s="16" t="s">
        <v>120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80</v>
      </c>
      <c r="BK172" s="231">
        <f>ROUND(I172*H172,2)</f>
        <v>0</v>
      </c>
      <c r="BL172" s="16" t="s">
        <v>80</v>
      </c>
      <c r="BM172" s="230" t="s">
        <v>322</v>
      </c>
    </row>
    <row r="173" s="2" customFormat="1" ht="16.5" customHeight="1">
      <c r="A173" s="37"/>
      <c r="B173" s="38"/>
      <c r="C173" s="232" t="s">
        <v>323</v>
      </c>
      <c r="D173" s="232" t="s">
        <v>218</v>
      </c>
      <c r="E173" s="233" t="s">
        <v>324</v>
      </c>
      <c r="F173" s="234" t="s">
        <v>325</v>
      </c>
      <c r="G173" s="235" t="s">
        <v>145</v>
      </c>
      <c r="H173" s="236">
        <v>33</v>
      </c>
      <c r="I173" s="237"/>
      <c r="J173" s="238">
        <f>ROUND(I173*H173,2)</f>
        <v>0</v>
      </c>
      <c r="K173" s="234" t="s">
        <v>125</v>
      </c>
      <c r="L173" s="43"/>
      <c r="M173" s="239" t="s">
        <v>1</v>
      </c>
      <c r="N173" s="240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80</v>
      </c>
      <c r="AT173" s="230" t="s">
        <v>218</v>
      </c>
      <c r="AU173" s="230" t="s">
        <v>80</v>
      </c>
      <c r="AY173" s="16" t="s">
        <v>120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80</v>
      </c>
      <c r="BK173" s="231">
        <f>ROUND(I173*H173,2)</f>
        <v>0</v>
      </c>
      <c r="BL173" s="16" t="s">
        <v>80</v>
      </c>
      <c r="BM173" s="230" t="s">
        <v>326</v>
      </c>
    </row>
    <row r="174" s="2" customFormat="1" ht="21.75" customHeight="1">
      <c r="A174" s="37"/>
      <c r="B174" s="38"/>
      <c r="C174" s="232" t="s">
        <v>327</v>
      </c>
      <c r="D174" s="232" t="s">
        <v>218</v>
      </c>
      <c r="E174" s="233" t="s">
        <v>328</v>
      </c>
      <c r="F174" s="234" t="s">
        <v>329</v>
      </c>
      <c r="G174" s="235" t="s">
        <v>124</v>
      </c>
      <c r="H174" s="236">
        <v>8</v>
      </c>
      <c r="I174" s="237"/>
      <c r="J174" s="238">
        <f>ROUND(I174*H174,2)</f>
        <v>0</v>
      </c>
      <c r="K174" s="234" t="s">
        <v>125</v>
      </c>
      <c r="L174" s="43"/>
      <c r="M174" s="239" t="s">
        <v>1</v>
      </c>
      <c r="N174" s="240" t="s">
        <v>38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80</v>
      </c>
      <c r="AT174" s="230" t="s">
        <v>218</v>
      </c>
      <c r="AU174" s="230" t="s">
        <v>80</v>
      </c>
      <c r="AY174" s="16" t="s">
        <v>120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80</v>
      </c>
      <c r="BK174" s="231">
        <f>ROUND(I174*H174,2)</f>
        <v>0</v>
      </c>
      <c r="BL174" s="16" t="s">
        <v>80</v>
      </c>
      <c r="BM174" s="230" t="s">
        <v>330</v>
      </c>
    </row>
    <row r="175" s="2" customFormat="1" ht="16.5" customHeight="1">
      <c r="A175" s="37"/>
      <c r="B175" s="38"/>
      <c r="C175" s="232" t="s">
        <v>331</v>
      </c>
      <c r="D175" s="232" t="s">
        <v>218</v>
      </c>
      <c r="E175" s="233" t="s">
        <v>332</v>
      </c>
      <c r="F175" s="234" t="s">
        <v>333</v>
      </c>
      <c r="G175" s="235" t="s">
        <v>124</v>
      </c>
      <c r="H175" s="236">
        <v>8</v>
      </c>
      <c r="I175" s="237"/>
      <c r="J175" s="238">
        <f>ROUND(I175*H175,2)</f>
        <v>0</v>
      </c>
      <c r="K175" s="234" t="s">
        <v>125</v>
      </c>
      <c r="L175" s="43"/>
      <c r="M175" s="239" t="s">
        <v>1</v>
      </c>
      <c r="N175" s="240" t="s">
        <v>38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80</v>
      </c>
      <c r="AT175" s="230" t="s">
        <v>218</v>
      </c>
      <c r="AU175" s="230" t="s">
        <v>80</v>
      </c>
      <c r="AY175" s="16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80</v>
      </c>
      <c r="BK175" s="231">
        <f>ROUND(I175*H175,2)</f>
        <v>0</v>
      </c>
      <c r="BL175" s="16" t="s">
        <v>80</v>
      </c>
      <c r="BM175" s="230" t="s">
        <v>334</v>
      </c>
    </row>
    <row r="176" s="2" customFormat="1" ht="16.5" customHeight="1">
      <c r="A176" s="37"/>
      <c r="B176" s="38"/>
      <c r="C176" s="232" t="s">
        <v>335</v>
      </c>
      <c r="D176" s="232" t="s">
        <v>218</v>
      </c>
      <c r="E176" s="233" t="s">
        <v>336</v>
      </c>
      <c r="F176" s="234" t="s">
        <v>337</v>
      </c>
      <c r="G176" s="235" t="s">
        <v>124</v>
      </c>
      <c r="H176" s="236">
        <v>58</v>
      </c>
      <c r="I176" s="237"/>
      <c r="J176" s="238">
        <f>ROUND(I176*H176,2)</f>
        <v>0</v>
      </c>
      <c r="K176" s="234" t="s">
        <v>125</v>
      </c>
      <c r="L176" s="43"/>
      <c r="M176" s="239" t="s">
        <v>1</v>
      </c>
      <c r="N176" s="240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80</v>
      </c>
      <c r="AT176" s="230" t="s">
        <v>218</v>
      </c>
      <c r="AU176" s="230" t="s">
        <v>80</v>
      </c>
      <c r="AY176" s="16" t="s">
        <v>120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80</v>
      </c>
      <c r="BK176" s="231">
        <f>ROUND(I176*H176,2)</f>
        <v>0</v>
      </c>
      <c r="BL176" s="16" t="s">
        <v>80</v>
      </c>
      <c r="BM176" s="230" t="s">
        <v>338</v>
      </c>
    </row>
    <row r="177" s="2" customFormat="1" ht="16.5" customHeight="1">
      <c r="A177" s="37"/>
      <c r="B177" s="38"/>
      <c r="C177" s="232" t="s">
        <v>339</v>
      </c>
      <c r="D177" s="232" t="s">
        <v>218</v>
      </c>
      <c r="E177" s="233" t="s">
        <v>340</v>
      </c>
      <c r="F177" s="234" t="s">
        <v>341</v>
      </c>
      <c r="G177" s="235" t="s">
        <v>124</v>
      </c>
      <c r="H177" s="236">
        <v>26</v>
      </c>
      <c r="I177" s="237"/>
      <c r="J177" s="238">
        <f>ROUND(I177*H177,2)</f>
        <v>0</v>
      </c>
      <c r="K177" s="234" t="s">
        <v>125</v>
      </c>
      <c r="L177" s="43"/>
      <c r="M177" s="239" t="s">
        <v>1</v>
      </c>
      <c r="N177" s="240" t="s">
        <v>38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80</v>
      </c>
      <c r="AT177" s="230" t="s">
        <v>218</v>
      </c>
      <c r="AU177" s="230" t="s">
        <v>80</v>
      </c>
      <c r="AY177" s="16" t="s">
        <v>120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80</v>
      </c>
      <c r="BK177" s="231">
        <f>ROUND(I177*H177,2)</f>
        <v>0</v>
      </c>
      <c r="BL177" s="16" t="s">
        <v>80</v>
      </c>
      <c r="BM177" s="230" t="s">
        <v>342</v>
      </c>
    </row>
    <row r="178" s="2" customFormat="1" ht="21.75" customHeight="1">
      <c r="A178" s="37"/>
      <c r="B178" s="38"/>
      <c r="C178" s="232" t="s">
        <v>343</v>
      </c>
      <c r="D178" s="232" t="s">
        <v>218</v>
      </c>
      <c r="E178" s="233" t="s">
        <v>344</v>
      </c>
      <c r="F178" s="234" t="s">
        <v>345</v>
      </c>
      <c r="G178" s="235" t="s">
        <v>124</v>
      </c>
      <c r="H178" s="236">
        <v>8</v>
      </c>
      <c r="I178" s="237"/>
      <c r="J178" s="238">
        <f>ROUND(I178*H178,2)</f>
        <v>0</v>
      </c>
      <c r="K178" s="234" t="s">
        <v>125</v>
      </c>
      <c r="L178" s="43"/>
      <c r="M178" s="239" t="s">
        <v>1</v>
      </c>
      <c r="N178" s="240" t="s">
        <v>38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80</v>
      </c>
      <c r="AT178" s="230" t="s">
        <v>218</v>
      </c>
      <c r="AU178" s="230" t="s">
        <v>80</v>
      </c>
      <c r="AY178" s="16" t="s">
        <v>120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80</v>
      </c>
      <c r="BK178" s="231">
        <f>ROUND(I178*H178,2)</f>
        <v>0</v>
      </c>
      <c r="BL178" s="16" t="s">
        <v>80</v>
      </c>
      <c r="BM178" s="230" t="s">
        <v>346</v>
      </c>
    </row>
    <row r="179" s="2" customFormat="1" ht="24.15" customHeight="1">
      <c r="A179" s="37"/>
      <c r="B179" s="38"/>
      <c r="C179" s="232" t="s">
        <v>347</v>
      </c>
      <c r="D179" s="232" t="s">
        <v>218</v>
      </c>
      <c r="E179" s="233" t="s">
        <v>348</v>
      </c>
      <c r="F179" s="234" t="s">
        <v>349</v>
      </c>
      <c r="G179" s="235" t="s">
        <v>124</v>
      </c>
      <c r="H179" s="236">
        <v>1</v>
      </c>
      <c r="I179" s="237"/>
      <c r="J179" s="238">
        <f>ROUND(I179*H179,2)</f>
        <v>0</v>
      </c>
      <c r="K179" s="234" t="s">
        <v>125</v>
      </c>
      <c r="L179" s="43"/>
      <c r="M179" s="239" t="s">
        <v>1</v>
      </c>
      <c r="N179" s="240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80</v>
      </c>
      <c r="AT179" s="230" t="s">
        <v>218</v>
      </c>
      <c r="AU179" s="230" t="s">
        <v>80</v>
      </c>
      <c r="AY179" s="16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80</v>
      </c>
      <c r="BK179" s="231">
        <f>ROUND(I179*H179,2)</f>
        <v>0</v>
      </c>
      <c r="BL179" s="16" t="s">
        <v>80</v>
      </c>
      <c r="BM179" s="230" t="s">
        <v>350</v>
      </c>
    </row>
    <row r="180" s="2" customFormat="1" ht="16.5" customHeight="1">
      <c r="A180" s="37"/>
      <c r="B180" s="38"/>
      <c r="C180" s="232" t="s">
        <v>351</v>
      </c>
      <c r="D180" s="232" t="s">
        <v>218</v>
      </c>
      <c r="E180" s="233" t="s">
        <v>352</v>
      </c>
      <c r="F180" s="234" t="s">
        <v>353</v>
      </c>
      <c r="G180" s="235" t="s">
        <v>124</v>
      </c>
      <c r="H180" s="236">
        <v>4</v>
      </c>
      <c r="I180" s="237"/>
      <c r="J180" s="238">
        <f>ROUND(I180*H180,2)</f>
        <v>0</v>
      </c>
      <c r="K180" s="234" t="s">
        <v>125</v>
      </c>
      <c r="L180" s="43"/>
      <c r="M180" s="239" t="s">
        <v>1</v>
      </c>
      <c r="N180" s="240" t="s">
        <v>38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80</v>
      </c>
      <c r="AT180" s="230" t="s">
        <v>218</v>
      </c>
      <c r="AU180" s="230" t="s">
        <v>80</v>
      </c>
      <c r="AY180" s="16" t="s">
        <v>120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80</v>
      </c>
      <c r="BK180" s="231">
        <f>ROUND(I180*H180,2)</f>
        <v>0</v>
      </c>
      <c r="BL180" s="16" t="s">
        <v>80</v>
      </c>
      <c r="BM180" s="230" t="s">
        <v>354</v>
      </c>
    </row>
    <row r="181" s="2" customFormat="1" ht="16.5" customHeight="1">
      <c r="A181" s="37"/>
      <c r="B181" s="38"/>
      <c r="C181" s="232" t="s">
        <v>355</v>
      </c>
      <c r="D181" s="232" t="s">
        <v>218</v>
      </c>
      <c r="E181" s="233" t="s">
        <v>356</v>
      </c>
      <c r="F181" s="234" t="s">
        <v>357</v>
      </c>
      <c r="G181" s="235" t="s">
        <v>124</v>
      </c>
      <c r="H181" s="236">
        <v>1</v>
      </c>
      <c r="I181" s="237"/>
      <c r="J181" s="238">
        <f>ROUND(I181*H181,2)</f>
        <v>0</v>
      </c>
      <c r="K181" s="234" t="s">
        <v>125</v>
      </c>
      <c r="L181" s="43"/>
      <c r="M181" s="239" t="s">
        <v>1</v>
      </c>
      <c r="N181" s="240" t="s">
        <v>38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80</v>
      </c>
      <c r="AT181" s="230" t="s">
        <v>218</v>
      </c>
      <c r="AU181" s="230" t="s">
        <v>80</v>
      </c>
      <c r="AY181" s="16" t="s">
        <v>120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80</v>
      </c>
      <c r="BK181" s="231">
        <f>ROUND(I181*H181,2)</f>
        <v>0</v>
      </c>
      <c r="BL181" s="16" t="s">
        <v>80</v>
      </c>
      <c r="BM181" s="230" t="s">
        <v>358</v>
      </c>
    </row>
    <row r="182" s="2" customFormat="1" ht="37.8" customHeight="1">
      <c r="A182" s="37"/>
      <c r="B182" s="38"/>
      <c r="C182" s="232" t="s">
        <v>359</v>
      </c>
      <c r="D182" s="232" t="s">
        <v>218</v>
      </c>
      <c r="E182" s="233" t="s">
        <v>360</v>
      </c>
      <c r="F182" s="234" t="s">
        <v>361</v>
      </c>
      <c r="G182" s="235" t="s">
        <v>124</v>
      </c>
      <c r="H182" s="236">
        <v>1</v>
      </c>
      <c r="I182" s="237"/>
      <c r="J182" s="238">
        <f>ROUND(I182*H182,2)</f>
        <v>0</v>
      </c>
      <c r="K182" s="234" t="s">
        <v>125</v>
      </c>
      <c r="L182" s="43"/>
      <c r="M182" s="239" t="s">
        <v>1</v>
      </c>
      <c r="N182" s="240" t="s">
        <v>38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80</v>
      </c>
      <c r="AT182" s="230" t="s">
        <v>218</v>
      </c>
      <c r="AU182" s="230" t="s">
        <v>80</v>
      </c>
      <c r="AY182" s="16" t="s">
        <v>120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80</v>
      </c>
      <c r="BK182" s="231">
        <f>ROUND(I182*H182,2)</f>
        <v>0</v>
      </c>
      <c r="BL182" s="16" t="s">
        <v>80</v>
      </c>
      <c r="BM182" s="230" t="s">
        <v>362</v>
      </c>
    </row>
    <row r="183" s="2" customFormat="1" ht="24.15" customHeight="1">
      <c r="A183" s="37"/>
      <c r="B183" s="38"/>
      <c r="C183" s="232" t="s">
        <v>363</v>
      </c>
      <c r="D183" s="232" t="s">
        <v>218</v>
      </c>
      <c r="E183" s="233" t="s">
        <v>364</v>
      </c>
      <c r="F183" s="234" t="s">
        <v>365</v>
      </c>
      <c r="G183" s="235" t="s">
        <v>124</v>
      </c>
      <c r="H183" s="236">
        <v>1</v>
      </c>
      <c r="I183" s="237"/>
      <c r="J183" s="238">
        <f>ROUND(I183*H183,2)</f>
        <v>0</v>
      </c>
      <c r="K183" s="234" t="s">
        <v>125</v>
      </c>
      <c r="L183" s="43"/>
      <c r="M183" s="239" t="s">
        <v>1</v>
      </c>
      <c r="N183" s="240" t="s">
        <v>38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80</v>
      </c>
      <c r="AT183" s="230" t="s">
        <v>218</v>
      </c>
      <c r="AU183" s="230" t="s">
        <v>80</v>
      </c>
      <c r="AY183" s="16" t="s">
        <v>120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80</v>
      </c>
      <c r="BK183" s="231">
        <f>ROUND(I183*H183,2)</f>
        <v>0</v>
      </c>
      <c r="BL183" s="16" t="s">
        <v>80</v>
      </c>
      <c r="BM183" s="230" t="s">
        <v>366</v>
      </c>
    </row>
    <row r="184" s="2" customFormat="1" ht="24.15" customHeight="1">
      <c r="A184" s="37"/>
      <c r="B184" s="38"/>
      <c r="C184" s="232" t="s">
        <v>367</v>
      </c>
      <c r="D184" s="232" t="s">
        <v>218</v>
      </c>
      <c r="E184" s="233" t="s">
        <v>368</v>
      </c>
      <c r="F184" s="234" t="s">
        <v>369</v>
      </c>
      <c r="G184" s="235" t="s">
        <v>124</v>
      </c>
      <c r="H184" s="236">
        <v>1</v>
      </c>
      <c r="I184" s="237"/>
      <c r="J184" s="238">
        <f>ROUND(I184*H184,2)</f>
        <v>0</v>
      </c>
      <c r="K184" s="234" t="s">
        <v>125</v>
      </c>
      <c r="L184" s="43"/>
      <c r="M184" s="239" t="s">
        <v>1</v>
      </c>
      <c r="N184" s="240" t="s">
        <v>38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80</v>
      </c>
      <c r="AT184" s="230" t="s">
        <v>218</v>
      </c>
      <c r="AU184" s="230" t="s">
        <v>80</v>
      </c>
      <c r="AY184" s="16" t="s">
        <v>120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80</v>
      </c>
      <c r="BK184" s="231">
        <f>ROUND(I184*H184,2)</f>
        <v>0</v>
      </c>
      <c r="BL184" s="16" t="s">
        <v>80</v>
      </c>
      <c r="BM184" s="230" t="s">
        <v>370</v>
      </c>
    </row>
    <row r="185" s="2" customFormat="1" ht="16.5" customHeight="1">
      <c r="A185" s="37"/>
      <c r="B185" s="38"/>
      <c r="C185" s="232" t="s">
        <v>371</v>
      </c>
      <c r="D185" s="232" t="s">
        <v>218</v>
      </c>
      <c r="E185" s="233" t="s">
        <v>372</v>
      </c>
      <c r="F185" s="234" t="s">
        <v>373</v>
      </c>
      <c r="G185" s="235" t="s">
        <v>124</v>
      </c>
      <c r="H185" s="236">
        <v>1</v>
      </c>
      <c r="I185" s="237"/>
      <c r="J185" s="238">
        <f>ROUND(I185*H185,2)</f>
        <v>0</v>
      </c>
      <c r="K185" s="234" t="s">
        <v>125</v>
      </c>
      <c r="L185" s="43"/>
      <c r="M185" s="239" t="s">
        <v>1</v>
      </c>
      <c r="N185" s="240" t="s">
        <v>38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80</v>
      </c>
      <c r="AT185" s="230" t="s">
        <v>218</v>
      </c>
      <c r="AU185" s="230" t="s">
        <v>80</v>
      </c>
      <c r="AY185" s="16" t="s">
        <v>120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80</v>
      </c>
      <c r="BK185" s="231">
        <f>ROUND(I185*H185,2)</f>
        <v>0</v>
      </c>
      <c r="BL185" s="16" t="s">
        <v>80</v>
      </c>
      <c r="BM185" s="230" t="s">
        <v>374</v>
      </c>
    </row>
    <row r="186" s="2" customFormat="1" ht="37.8" customHeight="1">
      <c r="A186" s="37"/>
      <c r="B186" s="38"/>
      <c r="C186" s="232" t="s">
        <v>375</v>
      </c>
      <c r="D186" s="232" t="s">
        <v>218</v>
      </c>
      <c r="E186" s="233" t="s">
        <v>376</v>
      </c>
      <c r="F186" s="234" t="s">
        <v>377</v>
      </c>
      <c r="G186" s="235" t="s">
        <v>124</v>
      </c>
      <c r="H186" s="236">
        <v>1</v>
      </c>
      <c r="I186" s="237"/>
      <c r="J186" s="238">
        <f>ROUND(I186*H186,2)</f>
        <v>0</v>
      </c>
      <c r="K186" s="234" t="s">
        <v>125</v>
      </c>
      <c r="L186" s="43"/>
      <c r="M186" s="239" t="s">
        <v>1</v>
      </c>
      <c r="N186" s="240" t="s">
        <v>38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80</v>
      </c>
      <c r="AT186" s="230" t="s">
        <v>218</v>
      </c>
      <c r="AU186" s="230" t="s">
        <v>80</v>
      </c>
      <c r="AY186" s="16" t="s">
        <v>120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80</v>
      </c>
      <c r="BK186" s="231">
        <f>ROUND(I186*H186,2)</f>
        <v>0</v>
      </c>
      <c r="BL186" s="16" t="s">
        <v>80</v>
      </c>
      <c r="BM186" s="230" t="s">
        <v>378</v>
      </c>
    </row>
    <row r="187" s="2" customFormat="1" ht="37.8" customHeight="1">
      <c r="A187" s="37"/>
      <c r="B187" s="38"/>
      <c r="C187" s="232" t="s">
        <v>379</v>
      </c>
      <c r="D187" s="232" t="s">
        <v>218</v>
      </c>
      <c r="E187" s="233" t="s">
        <v>380</v>
      </c>
      <c r="F187" s="234" t="s">
        <v>381</v>
      </c>
      <c r="G187" s="235" t="s">
        <v>124</v>
      </c>
      <c r="H187" s="236">
        <v>1</v>
      </c>
      <c r="I187" s="237"/>
      <c r="J187" s="238">
        <f>ROUND(I187*H187,2)</f>
        <v>0</v>
      </c>
      <c r="K187" s="234" t="s">
        <v>125</v>
      </c>
      <c r="L187" s="43"/>
      <c r="M187" s="239" t="s">
        <v>1</v>
      </c>
      <c r="N187" s="240" t="s">
        <v>38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80</v>
      </c>
      <c r="AT187" s="230" t="s">
        <v>218</v>
      </c>
      <c r="AU187" s="230" t="s">
        <v>80</v>
      </c>
      <c r="AY187" s="16" t="s">
        <v>120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80</v>
      </c>
      <c r="BK187" s="231">
        <f>ROUND(I187*H187,2)</f>
        <v>0</v>
      </c>
      <c r="BL187" s="16" t="s">
        <v>80</v>
      </c>
      <c r="BM187" s="230" t="s">
        <v>382</v>
      </c>
    </row>
    <row r="188" s="2" customFormat="1" ht="37.8" customHeight="1">
      <c r="A188" s="37"/>
      <c r="B188" s="38"/>
      <c r="C188" s="232" t="s">
        <v>383</v>
      </c>
      <c r="D188" s="232" t="s">
        <v>218</v>
      </c>
      <c r="E188" s="233" t="s">
        <v>384</v>
      </c>
      <c r="F188" s="234" t="s">
        <v>385</v>
      </c>
      <c r="G188" s="235" t="s">
        <v>124</v>
      </c>
      <c r="H188" s="236">
        <v>2</v>
      </c>
      <c r="I188" s="237"/>
      <c r="J188" s="238">
        <f>ROUND(I188*H188,2)</f>
        <v>0</v>
      </c>
      <c r="K188" s="234" t="s">
        <v>125</v>
      </c>
      <c r="L188" s="43"/>
      <c r="M188" s="239" t="s">
        <v>1</v>
      </c>
      <c r="N188" s="240" t="s">
        <v>38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80</v>
      </c>
      <c r="AT188" s="230" t="s">
        <v>218</v>
      </c>
      <c r="AU188" s="230" t="s">
        <v>80</v>
      </c>
      <c r="AY188" s="16" t="s">
        <v>120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80</v>
      </c>
      <c r="BK188" s="231">
        <f>ROUND(I188*H188,2)</f>
        <v>0</v>
      </c>
      <c r="BL188" s="16" t="s">
        <v>80</v>
      </c>
      <c r="BM188" s="230" t="s">
        <v>386</v>
      </c>
    </row>
    <row r="189" s="2" customFormat="1" ht="37.8" customHeight="1">
      <c r="A189" s="37"/>
      <c r="B189" s="38"/>
      <c r="C189" s="232" t="s">
        <v>387</v>
      </c>
      <c r="D189" s="232" t="s">
        <v>218</v>
      </c>
      <c r="E189" s="233" t="s">
        <v>388</v>
      </c>
      <c r="F189" s="234" t="s">
        <v>389</v>
      </c>
      <c r="G189" s="235" t="s">
        <v>124</v>
      </c>
      <c r="H189" s="236">
        <v>1</v>
      </c>
      <c r="I189" s="237"/>
      <c r="J189" s="238">
        <f>ROUND(I189*H189,2)</f>
        <v>0</v>
      </c>
      <c r="K189" s="234" t="s">
        <v>125</v>
      </c>
      <c r="L189" s="43"/>
      <c r="M189" s="239" t="s">
        <v>1</v>
      </c>
      <c r="N189" s="240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80</v>
      </c>
      <c r="AT189" s="230" t="s">
        <v>218</v>
      </c>
      <c r="AU189" s="230" t="s">
        <v>80</v>
      </c>
      <c r="AY189" s="16" t="s">
        <v>120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80</v>
      </c>
      <c r="BK189" s="231">
        <f>ROUND(I189*H189,2)</f>
        <v>0</v>
      </c>
      <c r="BL189" s="16" t="s">
        <v>80</v>
      </c>
      <c r="BM189" s="230" t="s">
        <v>390</v>
      </c>
    </row>
    <row r="190" s="2" customFormat="1" ht="37.8" customHeight="1">
      <c r="A190" s="37"/>
      <c r="B190" s="38"/>
      <c r="C190" s="232" t="s">
        <v>391</v>
      </c>
      <c r="D190" s="232" t="s">
        <v>218</v>
      </c>
      <c r="E190" s="233" t="s">
        <v>392</v>
      </c>
      <c r="F190" s="234" t="s">
        <v>393</v>
      </c>
      <c r="G190" s="235" t="s">
        <v>124</v>
      </c>
      <c r="H190" s="236">
        <v>2</v>
      </c>
      <c r="I190" s="237"/>
      <c r="J190" s="238">
        <f>ROUND(I190*H190,2)</f>
        <v>0</v>
      </c>
      <c r="K190" s="234" t="s">
        <v>125</v>
      </c>
      <c r="L190" s="43"/>
      <c r="M190" s="239" t="s">
        <v>1</v>
      </c>
      <c r="N190" s="240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80</v>
      </c>
      <c r="AT190" s="230" t="s">
        <v>218</v>
      </c>
      <c r="AU190" s="230" t="s">
        <v>80</v>
      </c>
      <c r="AY190" s="16" t="s">
        <v>120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80</v>
      </c>
      <c r="BK190" s="231">
        <f>ROUND(I190*H190,2)</f>
        <v>0</v>
      </c>
      <c r="BL190" s="16" t="s">
        <v>80</v>
      </c>
      <c r="BM190" s="230" t="s">
        <v>394</v>
      </c>
    </row>
    <row r="191" s="2" customFormat="1" ht="44.25" customHeight="1">
      <c r="A191" s="37"/>
      <c r="B191" s="38"/>
      <c r="C191" s="232" t="s">
        <v>395</v>
      </c>
      <c r="D191" s="232" t="s">
        <v>218</v>
      </c>
      <c r="E191" s="233" t="s">
        <v>396</v>
      </c>
      <c r="F191" s="234" t="s">
        <v>397</v>
      </c>
      <c r="G191" s="235" t="s">
        <v>124</v>
      </c>
      <c r="H191" s="236">
        <v>9</v>
      </c>
      <c r="I191" s="237"/>
      <c r="J191" s="238">
        <f>ROUND(I191*H191,2)</f>
        <v>0</v>
      </c>
      <c r="K191" s="234" t="s">
        <v>125</v>
      </c>
      <c r="L191" s="43"/>
      <c r="M191" s="239" t="s">
        <v>1</v>
      </c>
      <c r="N191" s="240" t="s">
        <v>38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80</v>
      </c>
      <c r="AT191" s="230" t="s">
        <v>218</v>
      </c>
      <c r="AU191" s="230" t="s">
        <v>80</v>
      </c>
      <c r="AY191" s="16" t="s">
        <v>120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80</v>
      </c>
      <c r="BK191" s="231">
        <f>ROUND(I191*H191,2)</f>
        <v>0</v>
      </c>
      <c r="BL191" s="16" t="s">
        <v>80</v>
      </c>
      <c r="BM191" s="230" t="s">
        <v>398</v>
      </c>
    </row>
    <row r="192" s="2" customFormat="1" ht="49.05" customHeight="1">
      <c r="A192" s="37"/>
      <c r="B192" s="38"/>
      <c r="C192" s="232" t="s">
        <v>399</v>
      </c>
      <c r="D192" s="232" t="s">
        <v>218</v>
      </c>
      <c r="E192" s="233" t="s">
        <v>400</v>
      </c>
      <c r="F192" s="234" t="s">
        <v>401</v>
      </c>
      <c r="G192" s="235" t="s">
        <v>124</v>
      </c>
      <c r="H192" s="236">
        <v>64</v>
      </c>
      <c r="I192" s="237"/>
      <c r="J192" s="238">
        <f>ROUND(I192*H192,2)</f>
        <v>0</v>
      </c>
      <c r="K192" s="234" t="s">
        <v>125</v>
      </c>
      <c r="L192" s="43"/>
      <c r="M192" s="239" t="s">
        <v>1</v>
      </c>
      <c r="N192" s="240" t="s">
        <v>38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80</v>
      </c>
      <c r="AT192" s="230" t="s">
        <v>218</v>
      </c>
      <c r="AU192" s="230" t="s">
        <v>80</v>
      </c>
      <c r="AY192" s="16" t="s">
        <v>120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80</v>
      </c>
      <c r="BK192" s="231">
        <f>ROUND(I192*H192,2)</f>
        <v>0</v>
      </c>
      <c r="BL192" s="16" t="s">
        <v>80</v>
      </c>
      <c r="BM192" s="230" t="s">
        <v>402</v>
      </c>
    </row>
    <row r="193" s="2" customFormat="1" ht="37.8" customHeight="1">
      <c r="A193" s="37"/>
      <c r="B193" s="38"/>
      <c r="C193" s="232" t="s">
        <v>403</v>
      </c>
      <c r="D193" s="232" t="s">
        <v>218</v>
      </c>
      <c r="E193" s="233" t="s">
        <v>404</v>
      </c>
      <c r="F193" s="234" t="s">
        <v>405</v>
      </c>
      <c r="G193" s="235" t="s">
        <v>406</v>
      </c>
      <c r="H193" s="236">
        <v>2</v>
      </c>
      <c r="I193" s="237"/>
      <c r="J193" s="238">
        <f>ROUND(I193*H193,2)</f>
        <v>0</v>
      </c>
      <c r="K193" s="234" t="s">
        <v>125</v>
      </c>
      <c r="L193" s="43"/>
      <c r="M193" s="239" t="s">
        <v>1</v>
      </c>
      <c r="N193" s="240" t="s">
        <v>38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80</v>
      </c>
      <c r="AT193" s="230" t="s">
        <v>218</v>
      </c>
      <c r="AU193" s="230" t="s">
        <v>80</v>
      </c>
      <c r="AY193" s="16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80</v>
      </c>
      <c r="BK193" s="231">
        <f>ROUND(I193*H193,2)</f>
        <v>0</v>
      </c>
      <c r="BL193" s="16" t="s">
        <v>80</v>
      </c>
      <c r="BM193" s="230" t="s">
        <v>407</v>
      </c>
    </row>
    <row r="194" s="2" customFormat="1" ht="44.25" customHeight="1">
      <c r="A194" s="37"/>
      <c r="B194" s="38"/>
      <c r="C194" s="232" t="s">
        <v>408</v>
      </c>
      <c r="D194" s="232" t="s">
        <v>218</v>
      </c>
      <c r="E194" s="233" t="s">
        <v>409</v>
      </c>
      <c r="F194" s="234" t="s">
        <v>410</v>
      </c>
      <c r="G194" s="235" t="s">
        <v>406</v>
      </c>
      <c r="H194" s="236">
        <v>12</v>
      </c>
      <c r="I194" s="237"/>
      <c r="J194" s="238">
        <f>ROUND(I194*H194,2)</f>
        <v>0</v>
      </c>
      <c r="K194" s="234" t="s">
        <v>125</v>
      </c>
      <c r="L194" s="43"/>
      <c r="M194" s="239" t="s">
        <v>1</v>
      </c>
      <c r="N194" s="240" t="s">
        <v>38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80</v>
      </c>
      <c r="AT194" s="230" t="s">
        <v>218</v>
      </c>
      <c r="AU194" s="230" t="s">
        <v>80</v>
      </c>
      <c r="AY194" s="16" t="s">
        <v>120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80</v>
      </c>
      <c r="BK194" s="231">
        <f>ROUND(I194*H194,2)</f>
        <v>0</v>
      </c>
      <c r="BL194" s="16" t="s">
        <v>80</v>
      </c>
      <c r="BM194" s="230" t="s">
        <v>411</v>
      </c>
    </row>
    <row r="195" s="2" customFormat="1" ht="49.05" customHeight="1">
      <c r="A195" s="37"/>
      <c r="B195" s="38"/>
      <c r="C195" s="232" t="s">
        <v>412</v>
      </c>
      <c r="D195" s="232" t="s">
        <v>218</v>
      </c>
      <c r="E195" s="233" t="s">
        <v>413</v>
      </c>
      <c r="F195" s="234" t="s">
        <v>414</v>
      </c>
      <c r="G195" s="235" t="s">
        <v>406</v>
      </c>
      <c r="H195" s="236">
        <v>7.5</v>
      </c>
      <c r="I195" s="237"/>
      <c r="J195" s="238">
        <f>ROUND(I195*H195,2)</f>
        <v>0</v>
      </c>
      <c r="K195" s="234" t="s">
        <v>125</v>
      </c>
      <c r="L195" s="43"/>
      <c r="M195" s="239" t="s">
        <v>1</v>
      </c>
      <c r="N195" s="240" t="s">
        <v>38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80</v>
      </c>
      <c r="AT195" s="230" t="s">
        <v>218</v>
      </c>
      <c r="AU195" s="230" t="s">
        <v>80</v>
      </c>
      <c r="AY195" s="16" t="s">
        <v>120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80</v>
      </c>
      <c r="BK195" s="231">
        <f>ROUND(I195*H195,2)</f>
        <v>0</v>
      </c>
      <c r="BL195" s="16" t="s">
        <v>80</v>
      </c>
      <c r="BM195" s="230" t="s">
        <v>415</v>
      </c>
    </row>
    <row r="196" s="2" customFormat="1" ht="55.5" customHeight="1">
      <c r="A196" s="37"/>
      <c r="B196" s="38"/>
      <c r="C196" s="232" t="s">
        <v>416</v>
      </c>
      <c r="D196" s="232" t="s">
        <v>218</v>
      </c>
      <c r="E196" s="233" t="s">
        <v>417</v>
      </c>
      <c r="F196" s="234" t="s">
        <v>418</v>
      </c>
      <c r="G196" s="235" t="s">
        <v>406</v>
      </c>
      <c r="H196" s="236">
        <v>45</v>
      </c>
      <c r="I196" s="237"/>
      <c r="J196" s="238">
        <f>ROUND(I196*H196,2)</f>
        <v>0</v>
      </c>
      <c r="K196" s="234" t="s">
        <v>125</v>
      </c>
      <c r="L196" s="43"/>
      <c r="M196" s="239" t="s">
        <v>1</v>
      </c>
      <c r="N196" s="240" t="s">
        <v>38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80</v>
      </c>
      <c r="AT196" s="230" t="s">
        <v>218</v>
      </c>
      <c r="AU196" s="230" t="s">
        <v>80</v>
      </c>
      <c r="AY196" s="16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80</v>
      </c>
      <c r="BK196" s="231">
        <f>ROUND(I196*H196,2)</f>
        <v>0</v>
      </c>
      <c r="BL196" s="16" t="s">
        <v>80</v>
      </c>
      <c r="BM196" s="230" t="s">
        <v>419</v>
      </c>
    </row>
    <row r="197" s="2" customFormat="1" ht="24.15" customHeight="1">
      <c r="A197" s="37"/>
      <c r="B197" s="38"/>
      <c r="C197" s="232" t="s">
        <v>420</v>
      </c>
      <c r="D197" s="232" t="s">
        <v>218</v>
      </c>
      <c r="E197" s="233" t="s">
        <v>421</v>
      </c>
      <c r="F197" s="234" t="s">
        <v>422</v>
      </c>
      <c r="G197" s="235" t="s">
        <v>406</v>
      </c>
      <c r="H197" s="236">
        <v>7.5</v>
      </c>
      <c r="I197" s="237"/>
      <c r="J197" s="238">
        <f>ROUND(I197*H197,2)</f>
        <v>0</v>
      </c>
      <c r="K197" s="234" t="s">
        <v>125</v>
      </c>
      <c r="L197" s="43"/>
      <c r="M197" s="239" t="s">
        <v>1</v>
      </c>
      <c r="N197" s="240" t="s">
        <v>38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80</v>
      </c>
      <c r="AT197" s="230" t="s">
        <v>218</v>
      </c>
      <c r="AU197" s="230" t="s">
        <v>80</v>
      </c>
      <c r="AY197" s="16" t="s">
        <v>120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80</v>
      </c>
      <c r="BK197" s="231">
        <f>ROUND(I197*H197,2)</f>
        <v>0</v>
      </c>
      <c r="BL197" s="16" t="s">
        <v>80</v>
      </c>
      <c r="BM197" s="230" t="s">
        <v>423</v>
      </c>
    </row>
    <row r="198" s="2" customFormat="1" ht="24.15" customHeight="1">
      <c r="A198" s="37"/>
      <c r="B198" s="38"/>
      <c r="C198" s="232" t="s">
        <v>424</v>
      </c>
      <c r="D198" s="232" t="s">
        <v>218</v>
      </c>
      <c r="E198" s="233" t="s">
        <v>425</v>
      </c>
      <c r="F198" s="234" t="s">
        <v>426</v>
      </c>
      <c r="G198" s="235" t="s">
        <v>406</v>
      </c>
      <c r="H198" s="236">
        <v>7.5</v>
      </c>
      <c r="I198" s="237"/>
      <c r="J198" s="238">
        <f>ROUND(I198*H198,2)</f>
        <v>0</v>
      </c>
      <c r="K198" s="234" t="s">
        <v>125</v>
      </c>
      <c r="L198" s="43"/>
      <c r="M198" s="239" t="s">
        <v>1</v>
      </c>
      <c r="N198" s="240" t="s">
        <v>38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80</v>
      </c>
      <c r="AT198" s="230" t="s">
        <v>218</v>
      </c>
      <c r="AU198" s="230" t="s">
        <v>80</v>
      </c>
      <c r="AY198" s="16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80</v>
      </c>
      <c r="BK198" s="231">
        <f>ROUND(I198*H198,2)</f>
        <v>0</v>
      </c>
      <c r="BL198" s="16" t="s">
        <v>80</v>
      </c>
      <c r="BM198" s="230" t="s">
        <v>427</v>
      </c>
    </row>
    <row r="199" s="2" customFormat="1" ht="24.15" customHeight="1">
      <c r="A199" s="37"/>
      <c r="B199" s="38"/>
      <c r="C199" s="232" t="s">
        <v>428</v>
      </c>
      <c r="D199" s="232" t="s">
        <v>218</v>
      </c>
      <c r="E199" s="233" t="s">
        <v>429</v>
      </c>
      <c r="F199" s="234" t="s">
        <v>430</v>
      </c>
      <c r="G199" s="235" t="s">
        <v>124</v>
      </c>
      <c r="H199" s="236">
        <v>5</v>
      </c>
      <c r="I199" s="237"/>
      <c r="J199" s="238">
        <f>ROUND(I199*H199,2)</f>
        <v>0</v>
      </c>
      <c r="K199" s="234" t="s">
        <v>125</v>
      </c>
      <c r="L199" s="43"/>
      <c r="M199" s="239" t="s">
        <v>1</v>
      </c>
      <c r="N199" s="240" t="s">
        <v>38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80</v>
      </c>
      <c r="AT199" s="230" t="s">
        <v>218</v>
      </c>
      <c r="AU199" s="230" t="s">
        <v>80</v>
      </c>
      <c r="AY199" s="16" t="s">
        <v>120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80</v>
      </c>
      <c r="BK199" s="231">
        <f>ROUND(I199*H199,2)</f>
        <v>0</v>
      </c>
      <c r="BL199" s="16" t="s">
        <v>80</v>
      </c>
      <c r="BM199" s="230" t="s">
        <v>431</v>
      </c>
    </row>
    <row r="200" s="2" customFormat="1" ht="21.75" customHeight="1">
      <c r="A200" s="37"/>
      <c r="B200" s="38"/>
      <c r="C200" s="232" t="s">
        <v>432</v>
      </c>
      <c r="D200" s="232" t="s">
        <v>218</v>
      </c>
      <c r="E200" s="233" t="s">
        <v>433</v>
      </c>
      <c r="F200" s="234" t="s">
        <v>434</v>
      </c>
      <c r="G200" s="235" t="s">
        <v>406</v>
      </c>
      <c r="H200" s="236">
        <v>4</v>
      </c>
      <c r="I200" s="237"/>
      <c r="J200" s="238">
        <f>ROUND(I200*H200,2)</f>
        <v>0</v>
      </c>
      <c r="K200" s="234" t="s">
        <v>125</v>
      </c>
      <c r="L200" s="43"/>
      <c r="M200" s="241" t="s">
        <v>1</v>
      </c>
      <c r="N200" s="242" t="s">
        <v>38</v>
      </c>
      <c r="O200" s="243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80</v>
      </c>
      <c r="AT200" s="230" t="s">
        <v>218</v>
      </c>
      <c r="AU200" s="230" t="s">
        <v>80</v>
      </c>
      <c r="AY200" s="16" t="s">
        <v>120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80</v>
      </c>
      <c r="BK200" s="231">
        <f>ROUND(I200*H200,2)</f>
        <v>0</v>
      </c>
      <c r="BL200" s="16" t="s">
        <v>80</v>
      </c>
      <c r="BM200" s="230" t="s">
        <v>435</v>
      </c>
    </row>
    <row r="201" s="2" customFormat="1" ht="6.96" customHeight="1">
      <c r="A201" s="37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xL9ih1521VlaLKoglqTpYjO1RnRm3peoNnmuxnp472361+/Vd7EK7xNdd33KYxp2YGpiviT3odUmNSrwVjBekg==" hashValue="x7U/msBvHaQ3zNMnVKHM7MXj39QF868072wAtGlxxHBZms3JRpKsRGa463pySmdGOyTFd0/6FwWQdPgu+5kwOg==" algorithmName="SHA-512" password="CC35"/>
  <autoFilter ref="C120:K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Oprava přejezdového zabezpečovacího zařízení na přejezdu P8166 v km 150,962 v úseku Otrokovice - Napajedla</v>
      </c>
      <c r="F7" s="149"/>
      <c r="G7" s="149"/>
      <c r="H7" s="149"/>
      <c r="L7" s="19"/>
    </row>
    <row r="8" s="1" customFormat="1" ht="12" customHeight="1">
      <c r="B8" s="19"/>
      <c r="D8" s="149" t="s">
        <v>94</v>
      </c>
      <c r="L8" s="19"/>
    </row>
    <row r="9" s="2" customFormat="1" ht="16.5" customHeight="1">
      <c r="A9" s="37"/>
      <c r="B9" s="43"/>
      <c r="C9" s="37"/>
      <c r="D9" s="37"/>
      <c r="E9" s="150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436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17. 4. 2025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ROUND((SUM(BE122:BE160)),  2)</f>
        <v>0</v>
      </c>
      <c r="G35" s="37"/>
      <c r="H35" s="37"/>
      <c r="I35" s="163">
        <v>0.20999999999999999</v>
      </c>
      <c r="J35" s="162">
        <f>ROUND(((SUM(BE122:BE160))*I35),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ROUND((SUM(BF122:BF160)),  2)</f>
        <v>0</v>
      </c>
      <c r="G36" s="37"/>
      <c r="H36" s="37"/>
      <c r="I36" s="163">
        <v>0.12</v>
      </c>
      <c r="J36" s="162">
        <f>ROUND(((SUM(BF122:BF160))*I36),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ROUND((SUM(BG122:BG160)),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ROUND((SUM(BH122:BH160)),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ROUND((SUM(BI122:BI160)),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Oprava přejezdového zabezpečovacího zařízení na přejezdu P8166 v km 150,962 v úseku Otrokovice - Napajedla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94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 01.2 - Položky dle URS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17. 4. 2025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99</v>
      </c>
      <c r="D96" s="184"/>
      <c r="E96" s="184"/>
      <c r="F96" s="184"/>
      <c r="G96" s="184"/>
      <c r="H96" s="184"/>
      <c r="I96" s="184"/>
      <c r="J96" s="185" t="s">
        <v>100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101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102</v>
      </c>
    </row>
    <row r="99" s="9" customFormat="1" ht="24.96" customHeight="1">
      <c r="A99" s="9"/>
      <c r="B99" s="187"/>
      <c r="C99" s="188"/>
      <c r="D99" s="189" t="s">
        <v>437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6"/>
      <c r="C100" s="132"/>
      <c r="D100" s="247" t="s">
        <v>438</v>
      </c>
      <c r="E100" s="248"/>
      <c r="F100" s="248"/>
      <c r="G100" s="248"/>
      <c r="H100" s="248"/>
      <c r="I100" s="248"/>
      <c r="J100" s="249">
        <f>J150</f>
        <v>0</v>
      </c>
      <c r="K100" s="132"/>
      <c r="L100" s="250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82" t="str">
        <f>E7</f>
        <v>Oprava přejezdového zabezpečovacího zařízení na přejezdu P8166 v km 150,962 v úseku Otrokovice - Napajedla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94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95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PS 01.2 - Položky dle URS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 xml:space="preserve"> </v>
      </c>
      <c r="G116" s="39"/>
      <c r="H116" s="39"/>
      <c r="I116" s="31" t="s">
        <v>22</v>
      </c>
      <c r="J116" s="78" t="str">
        <f>IF(J14="","",J14)</f>
        <v>17. 4. 2025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31" t="s">
        <v>29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IF(E20="","",E20)</f>
        <v>Vyplň údaj</v>
      </c>
      <c r="G119" s="39"/>
      <c r="H119" s="39"/>
      <c r="I119" s="31" t="s">
        <v>31</v>
      </c>
      <c r="J119" s="35" t="str">
        <f>E26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93"/>
      <c r="B121" s="194"/>
      <c r="C121" s="195" t="s">
        <v>105</v>
      </c>
      <c r="D121" s="196" t="s">
        <v>58</v>
      </c>
      <c r="E121" s="196" t="s">
        <v>54</v>
      </c>
      <c r="F121" s="196" t="s">
        <v>55</v>
      </c>
      <c r="G121" s="196" t="s">
        <v>106</v>
      </c>
      <c r="H121" s="196" t="s">
        <v>107</v>
      </c>
      <c r="I121" s="196" t="s">
        <v>108</v>
      </c>
      <c r="J121" s="196" t="s">
        <v>100</v>
      </c>
      <c r="K121" s="197" t="s">
        <v>109</v>
      </c>
      <c r="L121" s="198"/>
      <c r="M121" s="99" t="s">
        <v>1</v>
      </c>
      <c r="N121" s="100" t="s">
        <v>37</v>
      </c>
      <c r="O121" s="100" t="s">
        <v>110</v>
      </c>
      <c r="P121" s="100" t="s">
        <v>111</v>
      </c>
      <c r="Q121" s="100" t="s">
        <v>112</v>
      </c>
      <c r="R121" s="100" t="s">
        <v>113</v>
      </c>
      <c r="S121" s="100" t="s">
        <v>114</v>
      </c>
      <c r="T121" s="101" t="s">
        <v>115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7"/>
      <c r="B122" s="38"/>
      <c r="C122" s="106" t="s">
        <v>116</v>
      </c>
      <c r="D122" s="39"/>
      <c r="E122" s="39"/>
      <c r="F122" s="39"/>
      <c r="G122" s="39"/>
      <c r="H122" s="39"/>
      <c r="I122" s="39"/>
      <c r="J122" s="199">
        <f>BK122</f>
        <v>0</v>
      </c>
      <c r="K122" s="39"/>
      <c r="L122" s="43"/>
      <c r="M122" s="102"/>
      <c r="N122" s="200"/>
      <c r="O122" s="103"/>
      <c r="P122" s="201">
        <f>P123</f>
        <v>0</v>
      </c>
      <c r="Q122" s="103"/>
      <c r="R122" s="201">
        <f>R123</f>
        <v>0.60427199999999992</v>
      </c>
      <c r="S122" s="103"/>
      <c r="T122" s="202">
        <f>T123</f>
        <v>13.92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102</v>
      </c>
      <c r="BK122" s="203">
        <f>BK123</f>
        <v>0</v>
      </c>
    </row>
    <row r="123" s="11" customFormat="1" ht="25.92" customHeight="1">
      <c r="A123" s="11"/>
      <c r="B123" s="204"/>
      <c r="C123" s="205"/>
      <c r="D123" s="206" t="s">
        <v>72</v>
      </c>
      <c r="E123" s="207" t="s">
        <v>439</v>
      </c>
      <c r="F123" s="207" t="s">
        <v>440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P124+SUM(P125:P150)</f>
        <v>0</v>
      </c>
      <c r="Q123" s="212"/>
      <c r="R123" s="213">
        <f>R124+SUM(R125:R150)</f>
        <v>0.60427199999999992</v>
      </c>
      <c r="S123" s="212"/>
      <c r="T123" s="214">
        <f>T124+SUM(T125:T150)</f>
        <v>13.92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82</v>
      </c>
      <c r="AT123" s="216" t="s">
        <v>72</v>
      </c>
      <c r="AU123" s="216" t="s">
        <v>73</v>
      </c>
      <c r="AY123" s="215" t="s">
        <v>120</v>
      </c>
      <c r="BK123" s="217">
        <f>BK124+SUM(BK125:BK150)</f>
        <v>0</v>
      </c>
    </row>
    <row r="124" s="2" customFormat="1" ht="24.15" customHeight="1">
      <c r="A124" s="37"/>
      <c r="B124" s="38"/>
      <c r="C124" s="232" t="s">
        <v>80</v>
      </c>
      <c r="D124" s="232" t="s">
        <v>218</v>
      </c>
      <c r="E124" s="233" t="s">
        <v>441</v>
      </c>
      <c r="F124" s="234" t="s">
        <v>442</v>
      </c>
      <c r="G124" s="235" t="s">
        <v>443</v>
      </c>
      <c r="H124" s="236">
        <v>0.23999999999999999</v>
      </c>
      <c r="I124" s="237"/>
      <c r="J124" s="238">
        <f>ROUND(I124*H124,2)</f>
        <v>0</v>
      </c>
      <c r="K124" s="234" t="s">
        <v>444</v>
      </c>
      <c r="L124" s="43"/>
      <c r="M124" s="239" t="s">
        <v>1</v>
      </c>
      <c r="N124" s="240" t="s">
        <v>38</v>
      </c>
      <c r="O124" s="90"/>
      <c r="P124" s="228">
        <f>O124*H124</f>
        <v>0</v>
      </c>
      <c r="Q124" s="228">
        <v>0.0088000000000000005</v>
      </c>
      <c r="R124" s="228">
        <f>Q124*H124</f>
        <v>0.0021120000000000002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80</v>
      </c>
      <c r="AT124" s="230" t="s">
        <v>218</v>
      </c>
      <c r="AU124" s="230" t="s">
        <v>80</v>
      </c>
      <c r="AY124" s="16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80</v>
      </c>
      <c r="BK124" s="231">
        <f>ROUND(I124*H124,2)</f>
        <v>0</v>
      </c>
      <c r="BL124" s="16" t="s">
        <v>80</v>
      </c>
      <c r="BM124" s="230" t="s">
        <v>445</v>
      </c>
    </row>
    <row r="125" s="2" customFormat="1">
      <c r="A125" s="37"/>
      <c r="B125" s="38"/>
      <c r="C125" s="39"/>
      <c r="D125" s="251" t="s">
        <v>446</v>
      </c>
      <c r="E125" s="39"/>
      <c r="F125" s="252" t="s">
        <v>447</v>
      </c>
      <c r="G125" s="39"/>
      <c r="H125" s="39"/>
      <c r="I125" s="253"/>
      <c r="J125" s="39"/>
      <c r="K125" s="39"/>
      <c r="L125" s="43"/>
      <c r="M125" s="254"/>
      <c r="N125" s="25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446</v>
      </c>
      <c r="AU125" s="16" t="s">
        <v>80</v>
      </c>
    </row>
    <row r="126" s="2" customFormat="1" ht="33" customHeight="1">
      <c r="A126" s="37"/>
      <c r="B126" s="38"/>
      <c r="C126" s="232" t="s">
        <v>82</v>
      </c>
      <c r="D126" s="232" t="s">
        <v>218</v>
      </c>
      <c r="E126" s="233" t="s">
        <v>448</v>
      </c>
      <c r="F126" s="234" t="s">
        <v>449</v>
      </c>
      <c r="G126" s="235" t="s">
        <v>450</v>
      </c>
      <c r="H126" s="236">
        <v>40</v>
      </c>
      <c r="I126" s="237"/>
      <c r="J126" s="238">
        <f>ROUND(I126*H126,2)</f>
        <v>0</v>
      </c>
      <c r="K126" s="234" t="s">
        <v>444</v>
      </c>
      <c r="L126" s="43"/>
      <c r="M126" s="239" t="s">
        <v>1</v>
      </c>
      <c r="N126" s="240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80</v>
      </c>
      <c r="AT126" s="230" t="s">
        <v>218</v>
      </c>
      <c r="AU126" s="230" t="s">
        <v>80</v>
      </c>
      <c r="AY126" s="16" t="s">
        <v>120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80</v>
      </c>
      <c r="BK126" s="231">
        <f>ROUND(I126*H126,2)</f>
        <v>0</v>
      </c>
      <c r="BL126" s="16" t="s">
        <v>80</v>
      </c>
      <c r="BM126" s="230" t="s">
        <v>451</v>
      </c>
    </row>
    <row r="127" s="2" customFormat="1">
      <c r="A127" s="37"/>
      <c r="B127" s="38"/>
      <c r="C127" s="39"/>
      <c r="D127" s="251" t="s">
        <v>446</v>
      </c>
      <c r="E127" s="39"/>
      <c r="F127" s="252" t="s">
        <v>452</v>
      </c>
      <c r="G127" s="39"/>
      <c r="H127" s="39"/>
      <c r="I127" s="253"/>
      <c r="J127" s="39"/>
      <c r="K127" s="39"/>
      <c r="L127" s="43"/>
      <c r="M127" s="254"/>
      <c r="N127" s="25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446</v>
      </c>
      <c r="AU127" s="16" t="s">
        <v>80</v>
      </c>
    </row>
    <row r="128" s="13" customFormat="1">
      <c r="A128" s="13"/>
      <c r="B128" s="256"/>
      <c r="C128" s="257"/>
      <c r="D128" s="258" t="s">
        <v>453</v>
      </c>
      <c r="E128" s="259" t="s">
        <v>1</v>
      </c>
      <c r="F128" s="260" t="s">
        <v>454</v>
      </c>
      <c r="G128" s="257"/>
      <c r="H128" s="261">
        <v>8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453</v>
      </c>
      <c r="AU128" s="267" t="s">
        <v>80</v>
      </c>
      <c r="AV128" s="13" t="s">
        <v>82</v>
      </c>
      <c r="AW128" s="13" t="s">
        <v>30</v>
      </c>
      <c r="AX128" s="13" t="s">
        <v>73</v>
      </c>
      <c r="AY128" s="267" t="s">
        <v>120</v>
      </c>
    </row>
    <row r="129" s="13" customFormat="1">
      <c r="A129" s="13"/>
      <c r="B129" s="256"/>
      <c r="C129" s="257"/>
      <c r="D129" s="258" t="s">
        <v>453</v>
      </c>
      <c r="E129" s="259" t="s">
        <v>1</v>
      </c>
      <c r="F129" s="260" t="s">
        <v>455</v>
      </c>
      <c r="G129" s="257"/>
      <c r="H129" s="261">
        <v>32</v>
      </c>
      <c r="I129" s="262"/>
      <c r="J129" s="257"/>
      <c r="K129" s="257"/>
      <c r="L129" s="263"/>
      <c r="M129" s="264"/>
      <c r="N129" s="265"/>
      <c r="O129" s="265"/>
      <c r="P129" s="265"/>
      <c r="Q129" s="265"/>
      <c r="R129" s="265"/>
      <c r="S129" s="265"/>
      <c r="T129" s="26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7" t="s">
        <v>453</v>
      </c>
      <c r="AU129" s="267" t="s">
        <v>80</v>
      </c>
      <c r="AV129" s="13" t="s">
        <v>82</v>
      </c>
      <c r="AW129" s="13" t="s">
        <v>30</v>
      </c>
      <c r="AX129" s="13" t="s">
        <v>73</v>
      </c>
      <c r="AY129" s="267" t="s">
        <v>120</v>
      </c>
    </row>
    <row r="130" s="14" customFormat="1">
      <c r="A130" s="14"/>
      <c r="B130" s="268"/>
      <c r="C130" s="269"/>
      <c r="D130" s="258" t="s">
        <v>453</v>
      </c>
      <c r="E130" s="270" t="s">
        <v>1</v>
      </c>
      <c r="F130" s="271" t="s">
        <v>456</v>
      </c>
      <c r="G130" s="269"/>
      <c r="H130" s="272">
        <v>40</v>
      </c>
      <c r="I130" s="273"/>
      <c r="J130" s="269"/>
      <c r="K130" s="269"/>
      <c r="L130" s="274"/>
      <c r="M130" s="275"/>
      <c r="N130" s="276"/>
      <c r="O130" s="276"/>
      <c r="P130" s="276"/>
      <c r="Q130" s="276"/>
      <c r="R130" s="276"/>
      <c r="S130" s="276"/>
      <c r="T130" s="27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8" t="s">
        <v>453</v>
      </c>
      <c r="AU130" s="278" t="s">
        <v>80</v>
      </c>
      <c r="AV130" s="14" t="s">
        <v>119</v>
      </c>
      <c r="AW130" s="14" t="s">
        <v>30</v>
      </c>
      <c r="AX130" s="14" t="s">
        <v>80</v>
      </c>
      <c r="AY130" s="278" t="s">
        <v>120</v>
      </c>
    </row>
    <row r="131" s="2" customFormat="1" ht="24.15" customHeight="1">
      <c r="A131" s="37"/>
      <c r="B131" s="38"/>
      <c r="C131" s="232" t="s">
        <v>130</v>
      </c>
      <c r="D131" s="232" t="s">
        <v>218</v>
      </c>
      <c r="E131" s="233" t="s">
        <v>457</v>
      </c>
      <c r="F131" s="234" t="s">
        <v>458</v>
      </c>
      <c r="G131" s="235" t="s">
        <v>124</v>
      </c>
      <c r="H131" s="236">
        <v>4</v>
      </c>
      <c r="I131" s="237"/>
      <c r="J131" s="238">
        <f>ROUND(I131*H131,2)</f>
        <v>0</v>
      </c>
      <c r="K131" s="234" t="s">
        <v>444</v>
      </c>
      <c r="L131" s="43"/>
      <c r="M131" s="239" t="s">
        <v>1</v>
      </c>
      <c r="N131" s="240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3.48</v>
      </c>
      <c r="T131" s="229">
        <f>S131*H131</f>
        <v>13.92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80</v>
      </c>
      <c r="AT131" s="230" t="s">
        <v>218</v>
      </c>
      <c r="AU131" s="230" t="s">
        <v>80</v>
      </c>
      <c r="AY131" s="16" t="s">
        <v>120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80</v>
      </c>
      <c r="BK131" s="231">
        <f>ROUND(I131*H131,2)</f>
        <v>0</v>
      </c>
      <c r="BL131" s="16" t="s">
        <v>80</v>
      </c>
      <c r="BM131" s="230" t="s">
        <v>459</v>
      </c>
    </row>
    <row r="132" s="2" customFormat="1">
      <c r="A132" s="37"/>
      <c r="B132" s="38"/>
      <c r="C132" s="39"/>
      <c r="D132" s="251" t="s">
        <v>446</v>
      </c>
      <c r="E132" s="39"/>
      <c r="F132" s="252" t="s">
        <v>460</v>
      </c>
      <c r="G132" s="39"/>
      <c r="H132" s="39"/>
      <c r="I132" s="253"/>
      <c r="J132" s="39"/>
      <c r="K132" s="39"/>
      <c r="L132" s="43"/>
      <c r="M132" s="254"/>
      <c r="N132" s="25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446</v>
      </c>
      <c r="AU132" s="16" t="s">
        <v>80</v>
      </c>
    </row>
    <row r="133" s="2" customFormat="1" ht="24.15" customHeight="1">
      <c r="A133" s="37"/>
      <c r="B133" s="38"/>
      <c r="C133" s="232" t="s">
        <v>119</v>
      </c>
      <c r="D133" s="232" t="s">
        <v>218</v>
      </c>
      <c r="E133" s="233" t="s">
        <v>461</v>
      </c>
      <c r="F133" s="234" t="s">
        <v>462</v>
      </c>
      <c r="G133" s="235" t="s">
        <v>124</v>
      </c>
      <c r="H133" s="236">
        <v>4</v>
      </c>
      <c r="I133" s="237"/>
      <c r="J133" s="238">
        <f>ROUND(I133*H133,2)</f>
        <v>0</v>
      </c>
      <c r="K133" s="234" t="s">
        <v>444</v>
      </c>
      <c r="L133" s="43"/>
      <c r="M133" s="239" t="s">
        <v>1</v>
      </c>
      <c r="N133" s="240" t="s">
        <v>38</v>
      </c>
      <c r="O133" s="90"/>
      <c r="P133" s="228">
        <f>O133*H133</f>
        <v>0</v>
      </c>
      <c r="Q133" s="228">
        <v>0.11984</v>
      </c>
      <c r="R133" s="228">
        <f>Q133*H133</f>
        <v>0.47936000000000001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80</v>
      </c>
      <c r="AT133" s="230" t="s">
        <v>218</v>
      </c>
      <c r="AU133" s="230" t="s">
        <v>80</v>
      </c>
      <c r="AY133" s="16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80</v>
      </c>
      <c r="BK133" s="231">
        <f>ROUND(I133*H133,2)</f>
        <v>0</v>
      </c>
      <c r="BL133" s="16" t="s">
        <v>80</v>
      </c>
      <c r="BM133" s="230" t="s">
        <v>463</v>
      </c>
    </row>
    <row r="134" s="2" customFormat="1">
      <c r="A134" s="37"/>
      <c r="B134" s="38"/>
      <c r="C134" s="39"/>
      <c r="D134" s="251" t="s">
        <v>446</v>
      </c>
      <c r="E134" s="39"/>
      <c r="F134" s="252" t="s">
        <v>464</v>
      </c>
      <c r="G134" s="39"/>
      <c r="H134" s="39"/>
      <c r="I134" s="253"/>
      <c r="J134" s="39"/>
      <c r="K134" s="39"/>
      <c r="L134" s="43"/>
      <c r="M134" s="254"/>
      <c r="N134" s="25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446</v>
      </c>
      <c r="AU134" s="16" t="s">
        <v>80</v>
      </c>
    </row>
    <row r="135" s="2" customFormat="1" ht="33" customHeight="1">
      <c r="A135" s="37"/>
      <c r="B135" s="38"/>
      <c r="C135" s="232" t="s">
        <v>138</v>
      </c>
      <c r="D135" s="232" t="s">
        <v>218</v>
      </c>
      <c r="E135" s="233" t="s">
        <v>465</v>
      </c>
      <c r="F135" s="234" t="s">
        <v>466</v>
      </c>
      <c r="G135" s="235" t="s">
        <v>450</v>
      </c>
      <c r="H135" s="236">
        <v>40</v>
      </c>
      <c r="I135" s="237"/>
      <c r="J135" s="238">
        <f>ROUND(I135*H135,2)</f>
        <v>0</v>
      </c>
      <c r="K135" s="234" t="s">
        <v>444</v>
      </c>
      <c r="L135" s="43"/>
      <c r="M135" s="239" t="s">
        <v>1</v>
      </c>
      <c r="N135" s="240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80</v>
      </c>
      <c r="AT135" s="230" t="s">
        <v>218</v>
      </c>
      <c r="AU135" s="230" t="s">
        <v>80</v>
      </c>
      <c r="AY135" s="16" t="s">
        <v>120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80</v>
      </c>
      <c r="BK135" s="231">
        <f>ROUND(I135*H135,2)</f>
        <v>0</v>
      </c>
      <c r="BL135" s="16" t="s">
        <v>80</v>
      </c>
      <c r="BM135" s="230" t="s">
        <v>467</v>
      </c>
    </row>
    <row r="136" s="2" customFormat="1">
      <c r="A136" s="37"/>
      <c r="B136" s="38"/>
      <c r="C136" s="39"/>
      <c r="D136" s="251" t="s">
        <v>446</v>
      </c>
      <c r="E136" s="39"/>
      <c r="F136" s="252" t="s">
        <v>468</v>
      </c>
      <c r="G136" s="39"/>
      <c r="H136" s="39"/>
      <c r="I136" s="253"/>
      <c r="J136" s="39"/>
      <c r="K136" s="39"/>
      <c r="L136" s="43"/>
      <c r="M136" s="254"/>
      <c r="N136" s="25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446</v>
      </c>
      <c r="AU136" s="16" t="s">
        <v>80</v>
      </c>
    </row>
    <row r="137" s="2" customFormat="1" ht="33" customHeight="1">
      <c r="A137" s="37"/>
      <c r="B137" s="38"/>
      <c r="C137" s="232" t="s">
        <v>142</v>
      </c>
      <c r="D137" s="232" t="s">
        <v>218</v>
      </c>
      <c r="E137" s="233" t="s">
        <v>469</v>
      </c>
      <c r="F137" s="234" t="s">
        <v>470</v>
      </c>
      <c r="G137" s="235" t="s">
        <v>450</v>
      </c>
      <c r="H137" s="236">
        <v>25.280000000000001</v>
      </c>
      <c r="I137" s="237"/>
      <c r="J137" s="238">
        <f>ROUND(I137*H137,2)</f>
        <v>0</v>
      </c>
      <c r="K137" s="234" t="s">
        <v>444</v>
      </c>
      <c r="L137" s="43"/>
      <c r="M137" s="239" t="s">
        <v>1</v>
      </c>
      <c r="N137" s="240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80</v>
      </c>
      <c r="AT137" s="230" t="s">
        <v>218</v>
      </c>
      <c r="AU137" s="230" t="s">
        <v>80</v>
      </c>
      <c r="AY137" s="16" t="s">
        <v>120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80</v>
      </c>
      <c r="BK137" s="231">
        <f>ROUND(I137*H137,2)</f>
        <v>0</v>
      </c>
      <c r="BL137" s="16" t="s">
        <v>80</v>
      </c>
      <c r="BM137" s="230" t="s">
        <v>471</v>
      </c>
    </row>
    <row r="138" s="2" customFormat="1">
      <c r="A138" s="37"/>
      <c r="B138" s="38"/>
      <c r="C138" s="39"/>
      <c r="D138" s="251" t="s">
        <v>446</v>
      </c>
      <c r="E138" s="39"/>
      <c r="F138" s="252" t="s">
        <v>472</v>
      </c>
      <c r="G138" s="39"/>
      <c r="H138" s="39"/>
      <c r="I138" s="253"/>
      <c r="J138" s="39"/>
      <c r="K138" s="39"/>
      <c r="L138" s="43"/>
      <c r="M138" s="254"/>
      <c r="N138" s="25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446</v>
      </c>
      <c r="AU138" s="16" t="s">
        <v>80</v>
      </c>
    </row>
    <row r="139" s="13" customFormat="1">
      <c r="A139" s="13"/>
      <c r="B139" s="256"/>
      <c r="C139" s="257"/>
      <c r="D139" s="258" t="s">
        <v>453</v>
      </c>
      <c r="E139" s="259" t="s">
        <v>1</v>
      </c>
      <c r="F139" s="260" t="s">
        <v>473</v>
      </c>
      <c r="G139" s="257"/>
      <c r="H139" s="261">
        <v>9.2799999999999994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453</v>
      </c>
      <c r="AU139" s="267" t="s">
        <v>80</v>
      </c>
      <c r="AV139" s="13" t="s">
        <v>82</v>
      </c>
      <c r="AW139" s="13" t="s">
        <v>30</v>
      </c>
      <c r="AX139" s="13" t="s">
        <v>73</v>
      </c>
      <c r="AY139" s="267" t="s">
        <v>120</v>
      </c>
    </row>
    <row r="140" s="13" customFormat="1">
      <c r="A140" s="13"/>
      <c r="B140" s="256"/>
      <c r="C140" s="257"/>
      <c r="D140" s="258" t="s">
        <v>453</v>
      </c>
      <c r="E140" s="259" t="s">
        <v>1</v>
      </c>
      <c r="F140" s="260" t="s">
        <v>474</v>
      </c>
      <c r="G140" s="257"/>
      <c r="H140" s="261">
        <v>16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453</v>
      </c>
      <c r="AU140" s="267" t="s">
        <v>80</v>
      </c>
      <c r="AV140" s="13" t="s">
        <v>82</v>
      </c>
      <c r="AW140" s="13" t="s">
        <v>30</v>
      </c>
      <c r="AX140" s="13" t="s">
        <v>73</v>
      </c>
      <c r="AY140" s="267" t="s">
        <v>120</v>
      </c>
    </row>
    <row r="141" s="14" customFormat="1">
      <c r="A141" s="14"/>
      <c r="B141" s="268"/>
      <c r="C141" s="269"/>
      <c r="D141" s="258" t="s">
        <v>453</v>
      </c>
      <c r="E141" s="270" t="s">
        <v>1</v>
      </c>
      <c r="F141" s="271" t="s">
        <v>456</v>
      </c>
      <c r="G141" s="269"/>
      <c r="H141" s="272">
        <v>25.280000000000001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8" t="s">
        <v>453</v>
      </c>
      <c r="AU141" s="278" t="s">
        <v>80</v>
      </c>
      <c r="AV141" s="14" t="s">
        <v>119</v>
      </c>
      <c r="AW141" s="14" t="s">
        <v>30</v>
      </c>
      <c r="AX141" s="14" t="s">
        <v>80</v>
      </c>
      <c r="AY141" s="278" t="s">
        <v>120</v>
      </c>
    </row>
    <row r="142" s="2" customFormat="1" ht="24.15" customHeight="1">
      <c r="A142" s="37"/>
      <c r="B142" s="38"/>
      <c r="C142" s="232" t="s">
        <v>147</v>
      </c>
      <c r="D142" s="232" t="s">
        <v>218</v>
      </c>
      <c r="E142" s="233" t="s">
        <v>475</v>
      </c>
      <c r="F142" s="234" t="s">
        <v>476</v>
      </c>
      <c r="G142" s="235" t="s">
        <v>145</v>
      </c>
      <c r="H142" s="236">
        <v>25</v>
      </c>
      <c r="I142" s="237"/>
      <c r="J142" s="238">
        <f>ROUND(I142*H142,2)</f>
        <v>0</v>
      </c>
      <c r="K142" s="234" t="s">
        <v>444</v>
      </c>
      <c r="L142" s="43"/>
      <c r="M142" s="239" t="s">
        <v>1</v>
      </c>
      <c r="N142" s="240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80</v>
      </c>
      <c r="AT142" s="230" t="s">
        <v>218</v>
      </c>
      <c r="AU142" s="230" t="s">
        <v>80</v>
      </c>
      <c r="AY142" s="16" t="s">
        <v>120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80</v>
      </c>
      <c r="BK142" s="231">
        <f>ROUND(I142*H142,2)</f>
        <v>0</v>
      </c>
      <c r="BL142" s="16" t="s">
        <v>80</v>
      </c>
      <c r="BM142" s="230" t="s">
        <v>477</v>
      </c>
    </row>
    <row r="143" s="2" customFormat="1">
      <c r="A143" s="37"/>
      <c r="B143" s="38"/>
      <c r="C143" s="39"/>
      <c r="D143" s="251" t="s">
        <v>446</v>
      </c>
      <c r="E143" s="39"/>
      <c r="F143" s="252" t="s">
        <v>478</v>
      </c>
      <c r="G143" s="39"/>
      <c r="H143" s="39"/>
      <c r="I143" s="253"/>
      <c r="J143" s="39"/>
      <c r="K143" s="39"/>
      <c r="L143" s="43"/>
      <c r="M143" s="254"/>
      <c r="N143" s="25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446</v>
      </c>
      <c r="AU143" s="16" t="s">
        <v>80</v>
      </c>
    </row>
    <row r="144" s="2" customFormat="1" ht="24.15" customHeight="1">
      <c r="A144" s="37"/>
      <c r="B144" s="38"/>
      <c r="C144" s="232" t="s">
        <v>151</v>
      </c>
      <c r="D144" s="232" t="s">
        <v>218</v>
      </c>
      <c r="E144" s="233" t="s">
        <v>479</v>
      </c>
      <c r="F144" s="234" t="s">
        <v>480</v>
      </c>
      <c r="G144" s="235" t="s">
        <v>145</v>
      </c>
      <c r="H144" s="236">
        <v>74</v>
      </c>
      <c r="I144" s="237"/>
      <c r="J144" s="238">
        <f>ROUND(I144*H144,2)</f>
        <v>0</v>
      </c>
      <c r="K144" s="234" t="s">
        <v>444</v>
      </c>
      <c r="L144" s="43"/>
      <c r="M144" s="239" t="s">
        <v>1</v>
      </c>
      <c r="N144" s="240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80</v>
      </c>
      <c r="AT144" s="230" t="s">
        <v>218</v>
      </c>
      <c r="AU144" s="230" t="s">
        <v>80</v>
      </c>
      <c r="AY144" s="16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80</v>
      </c>
      <c r="BK144" s="231">
        <f>ROUND(I144*H144,2)</f>
        <v>0</v>
      </c>
      <c r="BL144" s="16" t="s">
        <v>80</v>
      </c>
      <c r="BM144" s="230" t="s">
        <v>481</v>
      </c>
    </row>
    <row r="145" s="2" customFormat="1">
      <c r="A145" s="37"/>
      <c r="B145" s="38"/>
      <c r="C145" s="39"/>
      <c r="D145" s="251" t="s">
        <v>446</v>
      </c>
      <c r="E145" s="39"/>
      <c r="F145" s="252" t="s">
        <v>482</v>
      </c>
      <c r="G145" s="39"/>
      <c r="H145" s="39"/>
      <c r="I145" s="253"/>
      <c r="J145" s="39"/>
      <c r="K145" s="39"/>
      <c r="L145" s="43"/>
      <c r="M145" s="254"/>
      <c r="N145" s="25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446</v>
      </c>
      <c r="AU145" s="16" t="s">
        <v>80</v>
      </c>
    </row>
    <row r="146" s="2" customFormat="1" ht="44.25" customHeight="1">
      <c r="A146" s="37"/>
      <c r="B146" s="38"/>
      <c r="C146" s="232" t="s">
        <v>155</v>
      </c>
      <c r="D146" s="232" t="s">
        <v>218</v>
      </c>
      <c r="E146" s="233" t="s">
        <v>483</v>
      </c>
      <c r="F146" s="234" t="s">
        <v>484</v>
      </c>
      <c r="G146" s="235" t="s">
        <v>485</v>
      </c>
      <c r="H146" s="236">
        <v>74</v>
      </c>
      <c r="I146" s="237"/>
      <c r="J146" s="238">
        <f>ROUND(I146*H146,2)</f>
        <v>0</v>
      </c>
      <c r="K146" s="234" t="s">
        <v>444</v>
      </c>
      <c r="L146" s="43"/>
      <c r="M146" s="239" t="s">
        <v>1</v>
      </c>
      <c r="N146" s="240" t="s">
        <v>38</v>
      </c>
      <c r="O146" s="90"/>
      <c r="P146" s="228">
        <f>O146*H146</f>
        <v>0</v>
      </c>
      <c r="Q146" s="228">
        <v>2.0000000000000002E-05</v>
      </c>
      <c r="R146" s="228">
        <f>Q146*H146</f>
        <v>0.0014800000000000002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80</v>
      </c>
      <c r="AT146" s="230" t="s">
        <v>218</v>
      </c>
      <c r="AU146" s="230" t="s">
        <v>80</v>
      </c>
      <c r="AY146" s="16" t="s">
        <v>120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80</v>
      </c>
      <c r="BK146" s="231">
        <f>ROUND(I146*H146,2)</f>
        <v>0</v>
      </c>
      <c r="BL146" s="16" t="s">
        <v>80</v>
      </c>
      <c r="BM146" s="230" t="s">
        <v>486</v>
      </c>
    </row>
    <row r="147" s="2" customFormat="1">
      <c r="A147" s="37"/>
      <c r="B147" s="38"/>
      <c r="C147" s="39"/>
      <c r="D147" s="251" t="s">
        <v>446</v>
      </c>
      <c r="E147" s="39"/>
      <c r="F147" s="252" t="s">
        <v>487</v>
      </c>
      <c r="G147" s="39"/>
      <c r="H147" s="39"/>
      <c r="I147" s="253"/>
      <c r="J147" s="39"/>
      <c r="K147" s="39"/>
      <c r="L147" s="43"/>
      <c r="M147" s="254"/>
      <c r="N147" s="25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446</v>
      </c>
      <c r="AU147" s="16" t="s">
        <v>80</v>
      </c>
    </row>
    <row r="148" s="2" customFormat="1" ht="44.25" customHeight="1">
      <c r="A148" s="37"/>
      <c r="B148" s="38"/>
      <c r="C148" s="232" t="s">
        <v>159</v>
      </c>
      <c r="D148" s="232" t="s">
        <v>218</v>
      </c>
      <c r="E148" s="233" t="s">
        <v>488</v>
      </c>
      <c r="F148" s="234" t="s">
        <v>489</v>
      </c>
      <c r="G148" s="235" t="s">
        <v>145</v>
      </c>
      <c r="H148" s="236">
        <v>28</v>
      </c>
      <c r="I148" s="237"/>
      <c r="J148" s="238">
        <f>ROUND(I148*H148,2)</f>
        <v>0</v>
      </c>
      <c r="K148" s="234" t="s">
        <v>444</v>
      </c>
      <c r="L148" s="43"/>
      <c r="M148" s="239" t="s">
        <v>1</v>
      </c>
      <c r="N148" s="240" t="s">
        <v>38</v>
      </c>
      <c r="O148" s="90"/>
      <c r="P148" s="228">
        <f>O148*H148</f>
        <v>0</v>
      </c>
      <c r="Q148" s="228">
        <v>0.0032000000000000002</v>
      </c>
      <c r="R148" s="228">
        <f>Q148*H148</f>
        <v>0.089599999999999999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80</v>
      </c>
      <c r="AT148" s="230" t="s">
        <v>218</v>
      </c>
      <c r="AU148" s="230" t="s">
        <v>80</v>
      </c>
      <c r="AY148" s="16" t="s">
        <v>120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80</v>
      </c>
      <c r="BK148" s="231">
        <f>ROUND(I148*H148,2)</f>
        <v>0</v>
      </c>
      <c r="BL148" s="16" t="s">
        <v>80</v>
      </c>
      <c r="BM148" s="230" t="s">
        <v>490</v>
      </c>
    </row>
    <row r="149" s="2" customFormat="1">
      <c r="A149" s="37"/>
      <c r="B149" s="38"/>
      <c r="C149" s="39"/>
      <c r="D149" s="251" t="s">
        <v>446</v>
      </c>
      <c r="E149" s="39"/>
      <c r="F149" s="252" t="s">
        <v>491</v>
      </c>
      <c r="G149" s="39"/>
      <c r="H149" s="39"/>
      <c r="I149" s="253"/>
      <c r="J149" s="39"/>
      <c r="K149" s="39"/>
      <c r="L149" s="43"/>
      <c r="M149" s="254"/>
      <c r="N149" s="25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446</v>
      </c>
      <c r="AU149" s="16" t="s">
        <v>80</v>
      </c>
    </row>
    <row r="150" s="11" customFormat="1" ht="22.8" customHeight="1">
      <c r="A150" s="11"/>
      <c r="B150" s="204"/>
      <c r="C150" s="205"/>
      <c r="D150" s="206" t="s">
        <v>72</v>
      </c>
      <c r="E150" s="279" t="s">
        <v>492</v>
      </c>
      <c r="F150" s="279" t="s">
        <v>493</v>
      </c>
      <c r="G150" s="205"/>
      <c r="H150" s="205"/>
      <c r="I150" s="208"/>
      <c r="J150" s="280">
        <f>BK150</f>
        <v>0</v>
      </c>
      <c r="K150" s="205"/>
      <c r="L150" s="210"/>
      <c r="M150" s="211"/>
      <c r="N150" s="212"/>
      <c r="O150" s="212"/>
      <c r="P150" s="213">
        <f>SUM(P151:P160)</f>
        <v>0</v>
      </c>
      <c r="Q150" s="212"/>
      <c r="R150" s="213">
        <f>SUM(R151:R160)</f>
        <v>0.031719999999999998</v>
      </c>
      <c r="S150" s="212"/>
      <c r="T150" s="214">
        <f>SUM(T151:T160)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5" t="s">
        <v>82</v>
      </c>
      <c r="AT150" s="216" t="s">
        <v>72</v>
      </c>
      <c r="AU150" s="216" t="s">
        <v>80</v>
      </c>
      <c r="AY150" s="215" t="s">
        <v>120</v>
      </c>
      <c r="BK150" s="217">
        <f>SUM(BK151:BK160)</f>
        <v>0</v>
      </c>
    </row>
    <row r="151" s="2" customFormat="1" ht="16.5" customHeight="1">
      <c r="A151" s="37"/>
      <c r="B151" s="38"/>
      <c r="C151" s="218" t="s">
        <v>163</v>
      </c>
      <c r="D151" s="218" t="s">
        <v>121</v>
      </c>
      <c r="E151" s="219" t="s">
        <v>494</v>
      </c>
      <c r="F151" s="220" t="s">
        <v>495</v>
      </c>
      <c r="G151" s="221" t="s">
        <v>496</v>
      </c>
      <c r="H151" s="222">
        <v>1</v>
      </c>
      <c r="I151" s="223"/>
      <c r="J151" s="224">
        <f>ROUND(I151*H151,2)</f>
        <v>0</v>
      </c>
      <c r="K151" s="220" t="s">
        <v>444</v>
      </c>
      <c r="L151" s="225"/>
      <c r="M151" s="226" t="s">
        <v>1</v>
      </c>
      <c r="N151" s="227" t="s">
        <v>38</v>
      </c>
      <c r="O151" s="90"/>
      <c r="P151" s="228">
        <f>O151*H151</f>
        <v>0</v>
      </c>
      <c r="Q151" s="228">
        <v>0.0019</v>
      </c>
      <c r="R151" s="228">
        <f>Q151*H151</f>
        <v>0.0019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82</v>
      </c>
      <c r="AT151" s="230" t="s">
        <v>121</v>
      </c>
      <c r="AU151" s="230" t="s">
        <v>82</v>
      </c>
      <c r="AY151" s="16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80</v>
      </c>
      <c r="BK151" s="231">
        <f>ROUND(I151*H151,2)</f>
        <v>0</v>
      </c>
      <c r="BL151" s="16" t="s">
        <v>80</v>
      </c>
      <c r="BM151" s="230" t="s">
        <v>497</v>
      </c>
    </row>
    <row r="152" s="2" customFormat="1" ht="21.75" customHeight="1">
      <c r="A152" s="37"/>
      <c r="B152" s="38"/>
      <c r="C152" s="218" t="s">
        <v>8</v>
      </c>
      <c r="D152" s="218" t="s">
        <v>121</v>
      </c>
      <c r="E152" s="219" t="s">
        <v>498</v>
      </c>
      <c r="F152" s="220" t="s">
        <v>499</v>
      </c>
      <c r="G152" s="221" t="s">
        <v>136</v>
      </c>
      <c r="H152" s="222">
        <v>15</v>
      </c>
      <c r="I152" s="223"/>
      <c r="J152" s="224">
        <f>ROUND(I152*H152,2)</f>
        <v>0</v>
      </c>
      <c r="K152" s="220" t="s">
        <v>444</v>
      </c>
      <c r="L152" s="225"/>
      <c r="M152" s="226" t="s">
        <v>1</v>
      </c>
      <c r="N152" s="227" t="s">
        <v>38</v>
      </c>
      <c r="O152" s="90"/>
      <c r="P152" s="228">
        <f>O152*H152</f>
        <v>0</v>
      </c>
      <c r="Q152" s="228">
        <v>0.001</v>
      </c>
      <c r="R152" s="228">
        <f>Q152*H152</f>
        <v>0.014999999999999999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82</v>
      </c>
      <c r="AT152" s="230" t="s">
        <v>121</v>
      </c>
      <c r="AU152" s="230" t="s">
        <v>82</v>
      </c>
      <c r="AY152" s="16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80</v>
      </c>
      <c r="BK152" s="231">
        <f>ROUND(I152*H152,2)</f>
        <v>0</v>
      </c>
      <c r="BL152" s="16" t="s">
        <v>80</v>
      </c>
      <c r="BM152" s="230" t="s">
        <v>500</v>
      </c>
    </row>
    <row r="153" s="2" customFormat="1" ht="24.15" customHeight="1">
      <c r="A153" s="37"/>
      <c r="B153" s="38"/>
      <c r="C153" s="232" t="s">
        <v>170</v>
      </c>
      <c r="D153" s="232" t="s">
        <v>218</v>
      </c>
      <c r="E153" s="233" t="s">
        <v>501</v>
      </c>
      <c r="F153" s="234" t="s">
        <v>502</v>
      </c>
      <c r="G153" s="235" t="s">
        <v>485</v>
      </c>
      <c r="H153" s="236">
        <v>50</v>
      </c>
      <c r="I153" s="237"/>
      <c r="J153" s="238">
        <f>ROUND(I153*H153,2)</f>
        <v>0</v>
      </c>
      <c r="K153" s="234" t="s">
        <v>444</v>
      </c>
      <c r="L153" s="43"/>
      <c r="M153" s="239" t="s">
        <v>1</v>
      </c>
      <c r="N153" s="240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80</v>
      </c>
      <c r="AT153" s="230" t="s">
        <v>218</v>
      </c>
      <c r="AU153" s="230" t="s">
        <v>82</v>
      </c>
      <c r="AY153" s="16" t="s">
        <v>120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80</v>
      </c>
      <c r="BK153" s="231">
        <f>ROUND(I153*H153,2)</f>
        <v>0</v>
      </c>
      <c r="BL153" s="16" t="s">
        <v>80</v>
      </c>
      <c r="BM153" s="230" t="s">
        <v>503</v>
      </c>
    </row>
    <row r="154" s="2" customFormat="1">
      <c r="A154" s="37"/>
      <c r="B154" s="38"/>
      <c r="C154" s="39"/>
      <c r="D154" s="251" t="s">
        <v>446</v>
      </c>
      <c r="E154" s="39"/>
      <c r="F154" s="252" t="s">
        <v>504</v>
      </c>
      <c r="G154" s="39"/>
      <c r="H154" s="39"/>
      <c r="I154" s="253"/>
      <c r="J154" s="39"/>
      <c r="K154" s="39"/>
      <c r="L154" s="43"/>
      <c r="M154" s="254"/>
      <c r="N154" s="25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446</v>
      </c>
      <c r="AU154" s="16" t="s">
        <v>82</v>
      </c>
    </row>
    <row r="155" s="2" customFormat="1" ht="24.15" customHeight="1">
      <c r="A155" s="37"/>
      <c r="B155" s="38"/>
      <c r="C155" s="232" t="s">
        <v>174</v>
      </c>
      <c r="D155" s="232" t="s">
        <v>218</v>
      </c>
      <c r="E155" s="233" t="s">
        <v>505</v>
      </c>
      <c r="F155" s="234" t="s">
        <v>506</v>
      </c>
      <c r="G155" s="235" t="s">
        <v>145</v>
      </c>
      <c r="H155" s="236">
        <v>20</v>
      </c>
      <c r="I155" s="237"/>
      <c r="J155" s="238">
        <f>ROUND(I155*H155,2)</f>
        <v>0</v>
      </c>
      <c r="K155" s="234" t="s">
        <v>444</v>
      </c>
      <c r="L155" s="43"/>
      <c r="M155" s="239" t="s">
        <v>1</v>
      </c>
      <c r="N155" s="240" t="s">
        <v>38</v>
      </c>
      <c r="O155" s="90"/>
      <c r="P155" s="228">
        <f>O155*H155</f>
        <v>0</v>
      </c>
      <c r="Q155" s="228">
        <v>1.0000000000000001E-05</v>
      </c>
      <c r="R155" s="228">
        <f>Q155*H155</f>
        <v>0.00020000000000000001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80</v>
      </c>
      <c r="AT155" s="230" t="s">
        <v>218</v>
      </c>
      <c r="AU155" s="230" t="s">
        <v>82</v>
      </c>
      <c r="AY155" s="16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80</v>
      </c>
      <c r="BK155" s="231">
        <f>ROUND(I155*H155,2)</f>
        <v>0</v>
      </c>
      <c r="BL155" s="16" t="s">
        <v>80</v>
      </c>
      <c r="BM155" s="230" t="s">
        <v>507</v>
      </c>
    </row>
    <row r="156" s="2" customFormat="1">
      <c r="A156" s="37"/>
      <c r="B156" s="38"/>
      <c r="C156" s="39"/>
      <c r="D156" s="251" t="s">
        <v>446</v>
      </c>
      <c r="E156" s="39"/>
      <c r="F156" s="252" t="s">
        <v>508</v>
      </c>
      <c r="G156" s="39"/>
      <c r="H156" s="39"/>
      <c r="I156" s="253"/>
      <c r="J156" s="39"/>
      <c r="K156" s="39"/>
      <c r="L156" s="43"/>
      <c r="M156" s="254"/>
      <c r="N156" s="25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446</v>
      </c>
      <c r="AU156" s="16" t="s">
        <v>82</v>
      </c>
    </row>
    <row r="157" s="2" customFormat="1" ht="24.15" customHeight="1">
      <c r="A157" s="37"/>
      <c r="B157" s="38"/>
      <c r="C157" s="232" t="s">
        <v>178</v>
      </c>
      <c r="D157" s="232" t="s">
        <v>218</v>
      </c>
      <c r="E157" s="233" t="s">
        <v>509</v>
      </c>
      <c r="F157" s="234" t="s">
        <v>510</v>
      </c>
      <c r="G157" s="235" t="s">
        <v>485</v>
      </c>
      <c r="H157" s="236">
        <v>12</v>
      </c>
      <c r="I157" s="237"/>
      <c r="J157" s="238">
        <f>ROUND(I157*H157,2)</f>
        <v>0</v>
      </c>
      <c r="K157" s="234" t="s">
        <v>444</v>
      </c>
      <c r="L157" s="43"/>
      <c r="M157" s="239" t="s">
        <v>1</v>
      </c>
      <c r="N157" s="240" t="s">
        <v>38</v>
      </c>
      <c r="O157" s="90"/>
      <c r="P157" s="228">
        <f>O157*H157</f>
        <v>0</v>
      </c>
      <c r="Q157" s="228">
        <v>1.0000000000000001E-05</v>
      </c>
      <c r="R157" s="228">
        <f>Q157*H157</f>
        <v>0.00012000000000000002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80</v>
      </c>
      <c r="AT157" s="230" t="s">
        <v>218</v>
      </c>
      <c r="AU157" s="230" t="s">
        <v>82</v>
      </c>
      <c r="AY157" s="16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80</v>
      </c>
      <c r="BK157" s="231">
        <f>ROUND(I157*H157,2)</f>
        <v>0</v>
      </c>
      <c r="BL157" s="16" t="s">
        <v>80</v>
      </c>
      <c r="BM157" s="230" t="s">
        <v>511</v>
      </c>
    </row>
    <row r="158" s="2" customFormat="1">
      <c r="A158" s="37"/>
      <c r="B158" s="38"/>
      <c r="C158" s="39"/>
      <c r="D158" s="251" t="s">
        <v>446</v>
      </c>
      <c r="E158" s="39"/>
      <c r="F158" s="252" t="s">
        <v>512</v>
      </c>
      <c r="G158" s="39"/>
      <c r="H158" s="39"/>
      <c r="I158" s="253"/>
      <c r="J158" s="39"/>
      <c r="K158" s="39"/>
      <c r="L158" s="43"/>
      <c r="M158" s="254"/>
      <c r="N158" s="25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446</v>
      </c>
      <c r="AU158" s="16" t="s">
        <v>82</v>
      </c>
    </row>
    <row r="159" s="2" customFormat="1" ht="24.15" customHeight="1">
      <c r="A159" s="37"/>
      <c r="B159" s="38"/>
      <c r="C159" s="232" t="s">
        <v>182</v>
      </c>
      <c r="D159" s="232" t="s">
        <v>218</v>
      </c>
      <c r="E159" s="233" t="s">
        <v>513</v>
      </c>
      <c r="F159" s="234" t="s">
        <v>514</v>
      </c>
      <c r="G159" s="235" t="s">
        <v>485</v>
      </c>
      <c r="H159" s="236">
        <v>50</v>
      </c>
      <c r="I159" s="237"/>
      <c r="J159" s="238">
        <f>ROUND(I159*H159,2)</f>
        <v>0</v>
      </c>
      <c r="K159" s="234" t="s">
        <v>444</v>
      </c>
      <c r="L159" s="43"/>
      <c r="M159" s="239" t="s">
        <v>1</v>
      </c>
      <c r="N159" s="240" t="s">
        <v>38</v>
      </c>
      <c r="O159" s="90"/>
      <c r="P159" s="228">
        <f>O159*H159</f>
        <v>0</v>
      </c>
      <c r="Q159" s="228">
        <v>0.00029</v>
      </c>
      <c r="R159" s="228">
        <f>Q159*H159</f>
        <v>0.014500000000000001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80</v>
      </c>
      <c r="AT159" s="230" t="s">
        <v>218</v>
      </c>
      <c r="AU159" s="230" t="s">
        <v>82</v>
      </c>
      <c r="AY159" s="16" t="s">
        <v>120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80</v>
      </c>
      <c r="BK159" s="231">
        <f>ROUND(I159*H159,2)</f>
        <v>0</v>
      </c>
      <c r="BL159" s="16" t="s">
        <v>80</v>
      </c>
      <c r="BM159" s="230" t="s">
        <v>515</v>
      </c>
    </row>
    <row r="160" s="2" customFormat="1">
      <c r="A160" s="37"/>
      <c r="B160" s="38"/>
      <c r="C160" s="39"/>
      <c r="D160" s="251" t="s">
        <v>446</v>
      </c>
      <c r="E160" s="39"/>
      <c r="F160" s="252" t="s">
        <v>516</v>
      </c>
      <c r="G160" s="39"/>
      <c r="H160" s="39"/>
      <c r="I160" s="253"/>
      <c r="J160" s="39"/>
      <c r="K160" s="39"/>
      <c r="L160" s="43"/>
      <c r="M160" s="281"/>
      <c r="N160" s="282"/>
      <c r="O160" s="243"/>
      <c r="P160" s="243"/>
      <c r="Q160" s="243"/>
      <c r="R160" s="243"/>
      <c r="S160" s="243"/>
      <c r="T160" s="283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446</v>
      </c>
      <c r="AU160" s="16" t="s">
        <v>82</v>
      </c>
    </row>
    <row r="161" s="2" customFormat="1" ht="6.96" customHeight="1">
      <c r="A161" s="37"/>
      <c r="B161" s="65"/>
      <c r="C161" s="66"/>
      <c r="D161" s="66"/>
      <c r="E161" s="66"/>
      <c r="F161" s="66"/>
      <c r="G161" s="66"/>
      <c r="H161" s="66"/>
      <c r="I161" s="66"/>
      <c r="J161" s="66"/>
      <c r="K161" s="66"/>
      <c r="L161" s="43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sheetProtection sheet="1" autoFilter="0" formatColumns="0" formatRows="0" objects="1" scenarios="1" spinCount="100000" saltValue="AcRCOYb7IqfZFwKBgmalm5ngJIlG9S9LmNmpYO2oUfFhuXhkSotzKGy5lM8QG4528tBg+bNlmUuH86cpug62wA==" hashValue="kXry2vVgXo9/ylaB79RhtoRDo4YBc12fK/qKKzG/gFYhXb//8J0WZjucr+Vko6ZVxkwqYKmyyBPB8WW/DLN1KA==" algorithmName="SHA-512" password="CC35"/>
  <autoFilter ref="C121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hyperlinks>
    <hyperlink ref="F125" r:id="rId1" display="https://podminky.urs.cz/item/CS_URS_2025_01/460010024"/>
    <hyperlink ref="F127" r:id="rId2" display="https://podminky.urs.cz/item/CS_URS_2025_01/133255101"/>
    <hyperlink ref="F132" r:id="rId3" display="https://podminky.urs.cz/item/CS_URS_2025_01/965011111"/>
    <hyperlink ref="F134" r:id="rId4" display="https://podminky.urs.cz/item/CS_URS_2025_01/275123901"/>
    <hyperlink ref="F136" r:id="rId5" display="https://podminky.urs.cz/item/CS_URS_2025_01/174112101"/>
    <hyperlink ref="F138" r:id="rId6" display="https://podminky.urs.cz/item/CS_URS_2025_01/132312601"/>
    <hyperlink ref="F143" r:id="rId7" display="https://podminky.urs.cz/item/CS_URS_2025_01/460661512"/>
    <hyperlink ref="F145" r:id="rId8" display="https://podminky.urs.cz/item/CS_URS_2025_01/460431183"/>
    <hyperlink ref="F147" r:id="rId9" display="https://podminky.urs.cz/item/CS_URS_2025_01/460581131"/>
    <hyperlink ref="F149" r:id="rId10" display="https://podminky.urs.cz/item/CS_URS_2025_01/141721213"/>
    <hyperlink ref="F154" r:id="rId11" display="https://podminky.urs.cz/item/CS_URS_2025_01/784111001"/>
    <hyperlink ref="F156" r:id="rId12" display="https://podminky.urs.cz/item/CS_URS_2025_01/784161001"/>
    <hyperlink ref="F158" r:id="rId13" display="https://podminky.urs.cz/item/CS_URS_2025_01/784191007"/>
    <hyperlink ref="F160" r:id="rId14" display="https://podminky.urs.cz/item/CS_URS_2025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93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Oprava přejezdového zabezpečovacího zařízení na přejezdu P8166 v km 150,962 v úseku Otrokovice - Napajedla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517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17. 4. 2025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26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49" t="s">
        <v>26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33</v>
      </c>
      <c r="E30" s="37"/>
      <c r="F30" s="37"/>
      <c r="G30" s="37"/>
      <c r="H30" s="37"/>
      <c r="I30" s="37"/>
      <c r="J30" s="159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35</v>
      </c>
      <c r="G32" s="37"/>
      <c r="H32" s="37"/>
      <c r="I32" s="160" t="s">
        <v>34</v>
      </c>
      <c r="J32" s="160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37</v>
      </c>
      <c r="E33" s="149" t="s">
        <v>38</v>
      </c>
      <c r="F33" s="162">
        <f>ROUND((SUM(BE117:BE122)),  2)</f>
        <v>0</v>
      </c>
      <c r="G33" s="37"/>
      <c r="H33" s="37"/>
      <c r="I33" s="163">
        <v>0.20999999999999999</v>
      </c>
      <c r="J33" s="162">
        <f>ROUND(((SUM(BE117:BE122))*I33),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39</v>
      </c>
      <c r="F34" s="162">
        <f>ROUND((SUM(BF117:BF122)),  2)</f>
        <v>0</v>
      </c>
      <c r="G34" s="37"/>
      <c r="H34" s="37"/>
      <c r="I34" s="163">
        <v>0.12</v>
      </c>
      <c r="J34" s="162">
        <f>ROUND(((SUM(BF117:BF122))*I34),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40</v>
      </c>
      <c r="F35" s="162">
        <f>ROUND((SUM(BG117:BG122)),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41</v>
      </c>
      <c r="F36" s="162">
        <f>ROUND((SUM(BH117:BH122)),  2)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ROUND((SUM(BI117:BI122)),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Oprava přejezdového zabezpečovacího zařízení na přejezdu P8166 v km 150,962 v úseku Otrokovice - Napajedla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17. 4. 2025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99</v>
      </c>
      <c r="D94" s="184"/>
      <c r="E94" s="184"/>
      <c r="F94" s="184"/>
      <c r="G94" s="184"/>
      <c r="H94" s="184"/>
      <c r="I94" s="184"/>
      <c r="J94" s="185" t="s">
        <v>100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87"/>
      <c r="C97" s="188"/>
      <c r="D97" s="189" t="s">
        <v>518</v>
      </c>
      <c r="E97" s="190"/>
      <c r="F97" s="190"/>
      <c r="G97" s="190"/>
      <c r="H97" s="190"/>
      <c r="I97" s="190"/>
      <c r="J97" s="191">
        <f>J118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104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6.25" customHeight="1">
      <c r="A107" s="37"/>
      <c r="B107" s="38"/>
      <c r="C107" s="39"/>
      <c r="D107" s="39"/>
      <c r="E107" s="182" t="str">
        <f>E7</f>
        <v>Oprava přejezdového zabezpečovacího zařízení na přejezdu P8166 v km 150,962 v úseku Otrokovice - Napajedla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VON - VON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17. 4. 2025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29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27</v>
      </c>
      <c r="D114" s="39"/>
      <c r="E114" s="39"/>
      <c r="F114" s="26" t="str">
        <f>IF(E18="","",E18)</f>
        <v>Vyplň údaj</v>
      </c>
      <c r="G114" s="39"/>
      <c r="H114" s="39"/>
      <c r="I114" s="31" t="s">
        <v>31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93"/>
      <c r="B116" s="194"/>
      <c r="C116" s="195" t="s">
        <v>105</v>
      </c>
      <c r="D116" s="196" t="s">
        <v>58</v>
      </c>
      <c r="E116" s="196" t="s">
        <v>54</v>
      </c>
      <c r="F116" s="196" t="s">
        <v>55</v>
      </c>
      <c r="G116" s="196" t="s">
        <v>106</v>
      </c>
      <c r="H116" s="196" t="s">
        <v>107</v>
      </c>
      <c r="I116" s="196" t="s">
        <v>108</v>
      </c>
      <c r="J116" s="196" t="s">
        <v>100</v>
      </c>
      <c r="K116" s="197" t="s">
        <v>109</v>
      </c>
      <c r="L116" s="198"/>
      <c r="M116" s="99" t="s">
        <v>1</v>
      </c>
      <c r="N116" s="100" t="s">
        <v>37</v>
      </c>
      <c r="O116" s="100" t="s">
        <v>110</v>
      </c>
      <c r="P116" s="100" t="s">
        <v>111</v>
      </c>
      <c r="Q116" s="100" t="s">
        <v>112</v>
      </c>
      <c r="R116" s="100" t="s">
        <v>113</v>
      </c>
      <c r="S116" s="100" t="s">
        <v>114</v>
      </c>
      <c r="T116" s="101" t="s">
        <v>115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7"/>
      <c r="B117" s="38"/>
      <c r="C117" s="106" t="s">
        <v>116</v>
      </c>
      <c r="D117" s="39"/>
      <c r="E117" s="39"/>
      <c r="F117" s="39"/>
      <c r="G117" s="39"/>
      <c r="H117" s="39"/>
      <c r="I117" s="39"/>
      <c r="J117" s="199">
        <f>BK117</f>
        <v>0</v>
      </c>
      <c r="K117" s="39"/>
      <c r="L117" s="43"/>
      <c r="M117" s="102"/>
      <c r="N117" s="200"/>
      <c r="O117" s="103"/>
      <c r="P117" s="201">
        <f>P118</f>
        <v>0</v>
      </c>
      <c r="Q117" s="103"/>
      <c r="R117" s="201">
        <f>R118</f>
        <v>0</v>
      </c>
      <c r="S117" s="103"/>
      <c r="T117" s="202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72</v>
      </c>
      <c r="AU117" s="16" t="s">
        <v>102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72</v>
      </c>
      <c r="E118" s="207" t="s">
        <v>519</v>
      </c>
      <c r="F118" s="207" t="s">
        <v>520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SUM(P119:P122)</f>
        <v>0</v>
      </c>
      <c r="Q118" s="212"/>
      <c r="R118" s="213">
        <f>SUM(R119:R122)</f>
        <v>0</v>
      </c>
      <c r="S118" s="212"/>
      <c r="T118" s="214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138</v>
      </c>
      <c r="AT118" s="216" t="s">
        <v>72</v>
      </c>
      <c r="AU118" s="216" t="s">
        <v>73</v>
      </c>
      <c r="AY118" s="215" t="s">
        <v>120</v>
      </c>
      <c r="BK118" s="217">
        <f>SUM(BK119:BK122)</f>
        <v>0</v>
      </c>
    </row>
    <row r="119" s="2" customFormat="1" ht="37.8" customHeight="1">
      <c r="A119" s="37"/>
      <c r="B119" s="38"/>
      <c r="C119" s="232" t="s">
        <v>80</v>
      </c>
      <c r="D119" s="232" t="s">
        <v>218</v>
      </c>
      <c r="E119" s="233" t="s">
        <v>521</v>
      </c>
      <c r="F119" s="234" t="s">
        <v>522</v>
      </c>
      <c r="G119" s="235" t="s">
        <v>523</v>
      </c>
      <c r="H119" s="284"/>
      <c r="I119" s="237"/>
      <c r="J119" s="238">
        <f>ROUND(I119*H119,2)</f>
        <v>0</v>
      </c>
      <c r="K119" s="234" t="s">
        <v>125</v>
      </c>
      <c r="L119" s="43"/>
      <c r="M119" s="239" t="s">
        <v>1</v>
      </c>
      <c r="N119" s="240" t="s">
        <v>38</v>
      </c>
      <c r="O119" s="90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0" t="s">
        <v>119</v>
      </c>
      <c r="AT119" s="230" t="s">
        <v>218</v>
      </c>
      <c r="AU119" s="230" t="s">
        <v>80</v>
      </c>
      <c r="AY119" s="16" t="s">
        <v>120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80</v>
      </c>
      <c r="BK119" s="231">
        <f>ROUND(I119*H119,2)</f>
        <v>0</v>
      </c>
      <c r="BL119" s="16" t="s">
        <v>119</v>
      </c>
      <c r="BM119" s="230" t="s">
        <v>524</v>
      </c>
    </row>
    <row r="120" s="2" customFormat="1" ht="33" customHeight="1">
      <c r="A120" s="37"/>
      <c r="B120" s="38"/>
      <c r="C120" s="232" t="s">
        <v>82</v>
      </c>
      <c r="D120" s="232" t="s">
        <v>218</v>
      </c>
      <c r="E120" s="233" t="s">
        <v>525</v>
      </c>
      <c r="F120" s="234" t="s">
        <v>526</v>
      </c>
      <c r="G120" s="235" t="s">
        <v>523</v>
      </c>
      <c r="H120" s="284"/>
      <c r="I120" s="237"/>
      <c r="J120" s="238">
        <f>ROUND(I120*H120,2)</f>
        <v>0</v>
      </c>
      <c r="K120" s="234" t="s">
        <v>125</v>
      </c>
      <c r="L120" s="43"/>
      <c r="M120" s="239" t="s">
        <v>1</v>
      </c>
      <c r="N120" s="240" t="s">
        <v>38</v>
      </c>
      <c r="O120" s="90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30" t="s">
        <v>80</v>
      </c>
      <c r="AT120" s="230" t="s">
        <v>218</v>
      </c>
      <c r="AU120" s="230" t="s">
        <v>80</v>
      </c>
      <c r="AY120" s="16" t="s">
        <v>120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80</v>
      </c>
      <c r="BK120" s="231">
        <f>ROUND(I120*H120,2)</f>
        <v>0</v>
      </c>
      <c r="BL120" s="16" t="s">
        <v>80</v>
      </c>
      <c r="BM120" s="230" t="s">
        <v>527</v>
      </c>
    </row>
    <row r="121" s="2" customFormat="1" ht="21.75" customHeight="1">
      <c r="A121" s="37"/>
      <c r="B121" s="38"/>
      <c r="C121" s="232" t="s">
        <v>130</v>
      </c>
      <c r="D121" s="232" t="s">
        <v>218</v>
      </c>
      <c r="E121" s="233" t="s">
        <v>528</v>
      </c>
      <c r="F121" s="234" t="s">
        <v>529</v>
      </c>
      <c r="G121" s="235" t="s">
        <v>523</v>
      </c>
      <c r="H121" s="284"/>
      <c r="I121" s="237"/>
      <c r="J121" s="238">
        <f>ROUND(I121*H121,2)</f>
        <v>0</v>
      </c>
      <c r="K121" s="234" t="s">
        <v>125</v>
      </c>
      <c r="L121" s="43"/>
      <c r="M121" s="239" t="s">
        <v>1</v>
      </c>
      <c r="N121" s="240" t="s">
        <v>38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530</v>
      </c>
      <c r="AT121" s="230" t="s">
        <v>218</v>
      </c>
      <c r="AU121" s="230" t="s">
        <v>80</v>
      </c>
      <c r="AY121" s="16" t="s">
        <v>120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80</v>
      </c>
      <c r="BK121" s="231">
        <f>ROUND(I121*H121,2)</f>
        <v>0</v>
      </c>
      <c r="BL121" s="16" t="s">
        <v>530</v>
      </c>
      <c r="BM121" s="230" t="s">
        <v>531</v>
      </c>
    </row>
    <row r="122" s="2" customFormat="1" ht="24.15" customHeight="1">
      <c r="A122" s="37"/>
      <c r="B122" s="38"/>
      <c r="C122" s="232" t="s">
        <v>119</v>
      </c>
      <c r="D122" s="232" t="s">
        <v>218</v>
      </c>
      <c r="E122" s="233" t="s">
        <v>532</v>
      </c>
      <c r="F122" s="234" t="s">
        <v>533</v>
      </c>
      <c r="G122" s="235" t="s">
        <v>523</v>
      </c>
      <c r="H122" s="284"/>
      <c r="I122" s="237"/>
      <c r="J122" s="238">
        <f>ROUND(I122*H122,2)</f>
        <v>0</v>
      </c>
      <c r="K122" s="234" t="s">
        <v>125</v>
      </c>
      <c r="L122" s="43"/>
      <c r="M122" s="241" t="s">
        <v>1</v>
      </c>
      <c r="N122" s="242" t="s">
        <v>38</v>
      </c>
      <c r="O122" s="243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530</v>
      </c>
      <c r="AT122" s="230" t="s">
        <v>218</v>
      </c>
      <c r="AU122" s="230" t="s">
        <v>80</v>
      </c>
      <c r="AY122" s="16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80</v>
      </c>
      <c r="BK122" s="231">
        <f>ROUND(I122*H122,2)</f>
        <v>0</v>
      </c>
      <c r="BL122" s="16" t="s">
        <v>530</v>
      </c>
      <c r="BM122" s="230" t="s">
        <v>534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s2Ri0XA08nfT6d2HhiAecB9ole++Re5xt1AaVI5rljbSlfc5TQsBpA+AKj1qTholj1cNVU/EJbaiD2YTPZBrhQ==" hashValue="S856z035iNjetlMfxYi33zo4/NJUjJm7QzU9nZ9705fE7yw2w6M2PFcqAlDNmp8XhJD6wvP8+FOn/jc6IhV6xg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2025-04-24T09:48:53Z</dcterms:created>
  <dcterms:modified xsi:type="dcterms:W3CDTF">2025-04-24T09:48:57Z</dcterms:modified>
</cp:coreProperties>
</file>