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'01 - Sborník ÚOŽI'!$C$92:$K$231</definedName>
    <definedName name="_xlnm.Print_Area" localSheetId="1">'01 - Sborník ÚOŽI'!$C$4:$J$41,'01 - Sborník ÚOŽI'!$C$47:$J$72,'01 - Sborník ÚOŽI'!$C$78:$K$231</definedName>
    <definedName name="_xlnm.Print_Titles" localSheetId="1">'01 - Sborník ÚOŽI'!$92:$92</definedName>
    <definedName name="_xlnm._FilterDatabase" localSheetId="2" hidden="1">'02 - ÚRS'!$C$86:$K$94</definedName>
    <definedName name="_xlnm.Print_Area" localSheetId="2">'02 - ÚRS'!$C$4:$J$41,'02 - ÚRS'!$C$47:$J$66,'02 - ÚRS'!$C$72:$K$94</definedName>
    <definedName name="_xlnm.Print_Titles" localSheetId="2">'02 - ÚRS'!$86:$86</definedName>
    <definedName name="_xlnm._FilterDatabase" localSheetId="3" hidden="1">'03 - VON'!$C$86:$K$100</definedName>
    <definedName name="_xlnm.Print_Area" localSheetId="3">'03 - VON'!$C$4:$J$41,'03 - VON'!$C$47:$J$66,'03 - VON'!$C$72:$K$100</definedName>
    <definedName name="_xlnm.Print_Titles" localSheetId="3">'03 - VON'!$86:$86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3" r="R89"/>
  <c r="R88"/>
  <c r="R87"/>
  <c r="J39"/>
  <c r="J38"/>
  <c i="1" r="AY57"/>
  <c i="3" r="J37"/>
  <c i="1" r="AX57"/>
  <c i="3" r="BI90"/>
  <c r="BH90"/>
  <c r="BG90"/>
  <c r="BF90"/>
  <c r="T90"/>
  <c r="T89"/>
  <c r="T88"/>
  <c r="T87"/>
  <c r="R90"/>
  <c r="P90"/>
  <c r="P89"/>
  <c r="P88"/>
  <c r="P87"/>
  <c i="1" r="AU57"/>
  <c i="3" r="J84"/>
  <c r="J83"/>
  <c r="F83"/>
  <c r="F81"/>
  <c r="E79"/>
  <c r="J59"/>
  <c r="J58"/>
  <c r="F58"/>
  <c r="F56"/>
  <c r="E54"/>
  <c r="J20"/>
  <c r="E20"/>
  <c r="F59"/>
  <c r="J19"/>
  <c r="J14"/>
  <c r="J81"/>
  <c r="E7"/>
  <c r="E50"/>
  <c i="2" r="J39"/>
  <c r="J38"/>
  <c i="1" r="AY56"/>
  <c i="2" r="J37"/>
  <c i="1" r="AX56"/>
  <c i="2"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2"/>
  <c r="BH202"/>
  <c r="BG202"/>
  <c r="BF202"/>
  <c r="T202"/>
  <c r="R202"/>
  <c r="P202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3"/>
  <c r="BH103"/>
  <c r="BG103"/>
  <c r="BF103"/>
  <c r="T103"/>
  <c r="R103"/>
  <c r="P103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56"/>
  <c r="E7"/>
  <c r="E50"/>
  <c i="1" r="L50"/>
  <c r="AM50"/>
  <c r="AM49"/>
  <c r="L49"/>
  <c r="AM47"/>
  <c r="L47"/>
  <c r="L45"/>
  <c r="L44"/>
  <c i="2" r="BK227"/>
  <c r="BK171"/>
  <c r="J181"/>
  <c r="J217"/>
  <c r="J213"/>
  <c r="BK151"/>
  <c r="BK213"/>
  <c r="BK180"/>
  <c r="BK158"/>
  <c r="BK132"/>
  <c r="BK145"/>
  <c r="BK116"/>
  <c r="J151"/>
  <c r="J140"/>
  <c r="J230"/>
  <c r="J170"/>
  <c i="3" r="F37"/>
  <c i="1" r="BB57"/>
  <c i="4" r="J100"/>
  <c i="2" r="BK136"/>
  <c r="BK182"/>
  <c r="BK110"/>
  <c r="BK224"/>
  <c r="J216"/>
  <c r="J185"/>
  <c r="J146"/>
  <c r="BK226"/>
  <c r="J182"/>
  <c r="J171"/>
  <c r="J153"/>
  <c r="BK183"/>
  <c r="J224"/>
  <c r="BK185"/>
  <c r="J166"/>
  <c r="BK231"/>
  <c r="BK230"/>
  <c r="BK214"/>
  <c r="J180"/>
  <c r="BK140"/>
  <c i="3" r="F39"/>
  <c i="1" r="BD57"/>
  <c i="2" r="BK229"/>
  <c r="BK124"/>
  <c r="J145"/>
  <c r="J229"/>
  <c r="BK175"/>
  <c r="BK223"/>
  <c r="J194"/>
  <c r="BK144"/>
  <c r="BK189"/>
  <c i="3" r="J36"/>
  <c i="1" r="AW57"/>
  <c i="2" r="J184"/>
  <c r="BK219"/>
  <c r="BK215"/>
  <c r="J136"/>
  <c r="BK202"/>
  <c r="J164"/>
  <c r="BK96"/>
  <c r="BK146"/>
  <c r="J128"/>
  <c r="BK218"/>
  <c r="BK143"/>
  <c r="BK176"/>
  <c r="BK112"/>
  <c r="J165"/>
  <c r="BK197"/>
  <c r="J102"/>
  <c r="J190"/>
  <c r="BK165"/>
  <c r="J158"/>
  <c r="BK190"/>
  <c r="J116"/>
  <c r="J202"/>
  <c i="3" r="BK90"/>
  <c i="4" r="J93"/>
  <c r="J99"/>
  <c r="BK99"/>
  <c i="2" r="J226"/>
  <c r="BK170"/>
  <c r="J110"/>
  <c r="BK103"/>
  <c r="BK153"/>
  <c r="J212"/>
  <c r="J96"/>
  <c r="J143"/>
  <c r="J132"/>
  <c r="BK128"/>
  <c r="J103"/>
  <c r="J120"/>
  <c r="J215"/>
  <c r="BK181"/>
  <c r="BK120"/>
  <c i="4" r="BK100"/>
  <c r="BK98"/>
  <c r="BK89"/>
  <c i="2" r="J218"/>
  <c r="BK196"/>
  <c r="J214"/>
  <c r="J144"/>
  <c r="J219"/>
  <c r="J231"/>
  <c r="J183"/>
  <c i="3" r="F38"/>
  <c i="1" r="BC57"/>
  <c i="2" r="J189"/>
  <c r="J223"/>
  <c r="BK194"/>
  <c r="J225"/>
  <c r="BK157"/>
  <c r="BK184"/>
  <c r="J112"/>
  <c r="BK212"/>
  <c i="3" r="J90"/>
  <c i="4" r="BK93"/>
  <c i="2" r="J196"/>
  <c r="J175"/>
  <c r="J124"/>
  <c r="J176"/>
  <c r="J227"/>
  <c r="BK102"/>
  <c r="BK216"/>
  <c i="4" r="J89"/>
  <c i="2" r="BK225"/>
  <c r="J157"/>
  <c r="BK217"/>
  <c r="BK166"/>
  <c r="J197"/>
  <c i="1" r="AS55"/>
  <c i="2" r="BK164"/>
  <c i="4" r="J98"/>
  <c i="2" l="1" r="T152"/>
  <c r="BK95"/>
  <c r="J95"/>
  <c r="J65"/>
  <c r="T95"/>
  <c r="T94"/>
  <c r="R201"/>
  <c r="P152"/>
  <c r="R195"/>
  <c r="T228"/>
  <c r="R152"/>
  <c r="BK111"/>
  <c r="J111"/>
  <c r="J67"/>
  <c r="T195"/>
  <c r="T111"/>
  <c r="T109"/>
  <c r="P201"/>
  <c r="BK195"/>
  <c r="J195"/>
  <c r="J69"/>
  <c r="T201"/>
  <c i="4" r="BK97"/>
  <c r="J97"/>
  <c r="J65"/>
  <c i="2" r="P228"/>
  <c r="P95"/>
  <c r="P94"/>
  <c r="R111"/>
  <c r="R109"/>
  <c r="P195"/>
  <c r="R228"/>
  <c i="4" r="P97"/>
  <c r="P88"/>
  <c r="P87"/>
  <c i="1" r="AU58"/>
  <c i="2" r="R95"/>
  <c r="R94"/>
  <c r="P111"/>
  <c r="P109"/>
  <c r="BK201"/>
  <c r="J201"/>
  <c r="J70"/>
  <c i="4" r="R97"/>
  <c r="R88"/>
  <c r="R87"/>
  <c i="2" r="BK152"/>
  <c r="J152"/>
  <c r="J68"/>
  <c r="BK228"/>
  <c r="J228"/>
  <c r="J71"/>
  <c i="4" r="T97"/>
  <c r="T88"/>
  <c r="T87"/>
  <c i="2" r="J87"/>
  <c r="E81"/>
  <c i="4" r="BK88"/>
  <c r="J88"/>
  <c r="J64"/>
  <c i="3" r="BK89"/>
  <c r="J89"/>
  <c r="J65"/>
  <c i="4" r="J56"/>
  <c r="E75"/>
  <c r="BE100"/>
  <c r="F84"/>
  <c r="BE89"/>
  <c r="BE98"/>
  <c r="BE93"/>
  <c r="BE99"/>
  <c i="2" r="BK94"/>
  <c r="J94"/>
  <c r="J64"/>
  <c i="3" r="J56"/>
  <c r="E75"/>
  <c r="F84"/>
  <c r="BE90"/>
  <c i="2" r="BE96"/>
  <c r="BE176"/>
  <c r="BE189"/>
  <c r="BE190"/>
  <c r="BE196"/>
  <c r="F59"/>
  <c r="BE128"/>
  <c r="BE110"/>
  <c r="BE158"/>
  <c r="BE171"/>
  <c r="BE231"/>
  <c r="BE102"/>
  <c r="BE120"/>
  <c r="BE136"/>
  <c r="BE132"/>
  <c r="BE144"/>
  <c r="BE153"/>
  <c r="BE175"/>
  <c r="BE182"/>
  <c r="BE197"/>
  <c r="BE218"/>
  <c r="BE225"/>
  <c r="BE116"/>
  <c r="BE164"/>
  <c r="BE185"/>
  <c r="BE216"/>
  <c r="BE181"/>
  <c r="BE157"/>
  <c r="BE170"/>
  <c r="BE184"/>
  <c r="BE217"/>
  <c r="BE223"/>
  <c r="BE224"/>
  <c r="BE229"/>
  <c r="BE230"/>
  <c r="BE103"/>
  <c r="BE112"/>
  <c r="BE165"/>
  <c r="BE180"/>
  <c r="BE183"/>
  <c r="BE194"/>
  <c r="BE212"/>
  <c r="BE151"/>
  <c r="BE166"/>
  <c r="BE124"/>
  <c r="BE143"/>
  <c r="BE146"/>
  <c r="BE213"/>
  <c r="BE145"/>
  <c r="BE202"/>
  <c r="BE214"/>
  <c r="BE215"/>
  <c r="BE219"/>
  <c r="BE226"/>
  <c r="BE227"/>
  <c r="BE140"/>
  <c i="4" r="F37"/>
  <c i="1" r="BB58"/>
  <c i="2" r="F38"/>
  <c i="1" r="BC56"/>
  <c i="2" r="F37"/>
  <c i="1" r="BB56"/>
  <c i="3" r="J35"/>
  <c i="1" r="AV57"/>
  <c r="AT57"/>
  <c i="4" r="F38"/>
  <c i="1" r="BC58"/>
  <c r="BC55"/>
  <c r="BC54"/>
  <c r="AY54"/>
  <c i="3" r="F36"/>
  <c i="1" r="BA57"/>
  <c r="AS54"/>
  <c i="4" r="F39"/>
  <c i="1" r="BD58"/>
  <c i="2" r="F39"/>
  <c i="1" r="BD56"/>
  <c i="2" r="J36"/>
  <c i="1" r="AW56"/>
  <c i="4" r="J36"/>
  <c i="1" r="AW58"/>
  <c i="4" r="F36"/>
  <c i="1" r="BA58"/>
  <c i="2" r="F36"/>
  <c i="1" r="BA56"/>
  <c i="2" l="1" r="P93"/>
  <c i="1" r="AU56"/>
  <c i="2" r="R93"/>
  <c r="T93"/>
  <c r="BK109"/>
  <c r="J109"/>
  <c r="J66"/>
  <c i="3" r="BK88"/>
  <c r="J88"/>
  <c r="J64"/>
  <c i="4" r="BK87"/>
  <c r="J87"/>
  <c r="J63"/>
  <c i="3" r="BK87"/>
  <c r="J87"/>
  <c r="J63"/>
  <c i="2" r="BK93"/>
  <c r="J93"/>
  <c r="J63"/>
  <c i="1" r="BB55"/>
  <c r="BB54"/>
  <c r="AX54"/>
  <c r="BD55"/>
  <c r="BD54"/>
  <c r="W33"/>
  <c r="AU55"/>
  <c r="AU54"/>
  <c i="3" r="F35"/>
  <c i="1" r="AZ57"/>
  <c r="BA55"/>
  <c r="BA54"/>
  <c r="AW54"/>
  <c r="AK30"/>
  <c i="2" r="F35"/>
  <c i="1" r="AZ56"/>
  <c i="2" r="J35"/>
  <c i="1" r="AV56"/>
  <c r="AT56"/>
  <c i="4" r="F35"/>
  <c i="1" r="AZ58"/>
  <c r="W32"/>
  <c r="AY55"/>
  <c i="4" r="J35"/>
  <c i="1" r="AV58"/>
  <c r="AT58"/>
  <c l="1" r="W31"/>
  <c i="4" r="J32"/>
  <c i="1" r="AG58"/>
  <c i="2" r="J32"/>
  <c i="1" r="AG56"/>
  <c r="W30"/>
  <c r="AX55"/>
  <c i="3" r="J32"/>
  <c i="1" r="AG57"/>
  <c r="AN57"/>
  <c r="AZ55"/>
  <c r="AV55"/>
  <c r="AW55"/>
  <c i="4" l="1" r="J41"/>
  <c i="3" r="J41"/>
  <c i="2" r="J41"/>
  <c i="1" r="AN56"/>
  <c r="AN58"/>
  <c r="AG55"/>
  <c r="AG54"/>
  <c r="AK26"/>
  <c r="AT55"/>
  <c r="AZ54"/>
  <c r="W29"/>
  <c l="1"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<sst xmlns="http://schemas.openxmlformats.org/spreadsheetml/2006/main">
  <si>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</si>
  <si>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</si>
  <si>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</si>
  <si>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</si>
  <si>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</si>
  <si>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{ecb29a46-cc1d-49b8-b11e-886838fc65de}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</si>
  <si>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</si>
  <si>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</si>
  <si>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</si>
  <si>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</si>
  <si>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</si>
  <si>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</si>
  <si>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</si>
  <si>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</si>
  <si>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S-20250113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</si>
  <si>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</si>
  <si>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</si>
  <si>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Odstranění důlní škody Louky nad Olší - Karviná km 326,224 - 331,700 kol. č. 0 - zabezpečovací zařízení</t>
  </si>
  <si>
    <t>KSO:</t>
  </si>
  <si>
    <t>824</t>
  </si>
  <si>
    <t>CC-CZ:</t>
  </si>
  <si>
    <t/>
  </si>
  <si>
    <t>Místo:</t>
  </si>
  <si>
    <t>0.kol. Louky nad Olší - Karviná hl.n.</t>
  </si>
  <si>
    <t>Datum:</t>
  </si>
  <si>
    <t>13. 1. 2025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</si>
  <si>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</si>
  <si>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</si>
  <si>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</si>
  <si>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</si>
  <si>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</si>
  <si>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</si>
  <si>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</si>
  <si>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</si>
  <si>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</si>
  <si>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</si>
  <si>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</si>
  <si>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</si>
  <si>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</si>
  <si>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</si>
  <si>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</si>
  <si>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</si>
  <si>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</si>
  <si>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</si>
  <si>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</si>
  <si>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</si>
  <si>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</si>
  <si>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</si>
  <si>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</si>
  <si>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</si>
  <si>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</si>
  <si>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</si>
  <si>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</si>
  <si>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</si>
  <si>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</si>
  <si>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</si>
  <si>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</si>
  <si>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</si>
  <si>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</si>
  <si>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</si>
  <si>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</si>
  <si>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</si>
  <si>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</si>
  <si>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</si>
  <si>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</si>
  <si>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</si>
  <si>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</si>
  <si>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</si>
  <si>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</si>
  <si>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</si>
  <si>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</si>
  <si>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</si>
  <si>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</si>
  <si>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</si>
  <si>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</si>
  <si>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</si>
  <si>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</si>
  <si>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</si>
  <si>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 xml:space="preserve"> Zabezpečovací zařízení</t>
  </si>
  <si>
    <t>PRO</t>
  </si>
  <si>
    <t>1</t>
  </si>
  <si>
    <t>{4f35af66-2578-41f2-ba70-4c22a20701bb}</t>
  </si>
  <si>
    <t>2</t>
  </si>
  <si>
    <t>/</t>
  </si>
  <si>
    <t>01</t>
  </si>
  <si>
    <t>Sborník ÚOŽI</t>
  </si>
  <si>
    <t>Soupis</t>
  </si>
  <si>
    <t>{3bc9ef83-63fc-4df5-80f5-5fcccfd18d80}</t>
  </si>
  <si>
    <t>02</t>
  </si>
  <si>
    <t>ÚRS</t>
  </si>
  <si>
    <t>{1722c394-20f9-44f8-95cd-cc870b7ffa6e}</t>
  </si>
  <si>
    <t>03</t>
  </si>
  <si>
    <t>VON</t>
  </si>
  <si>
    <t>{40ffbcd9-df5a-40af-975f-3fad3d332f21}</t>
  </si>
  <si>
    <t>KRYCÍ LIST SOUPISU PRACÍ</t>
  </si>
  <si>
    <t>Objekt:</t>
  </si>
  <si>
    <t xml:space="preserve">PS 01 -  Zabezpečovací zařízení</t>
  </si>
  <si>
    <t>Soupis:</t>
  </si>
  <si>
    <t>01 - Sborník ÚOŽI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</si>
  <si>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</si>
  <si>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</si>
  <si>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</si>
  <si>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</si>
  <si>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</si>
  <si>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</si>
  <si>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</si>
  <si>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 xml:space="preserve">    OST1 - Návěstidla</t>
  </si>
  <si>
    <t xml:space="preserve">    OST2 - Přestavníky</t>
  </si>
  <si>
    <t xml:space="preserve">    OST3 - Balízy</t>
  </si>
  <si>
    <t xml:space="preserve">    OST5 - Počítače náprav, anulační soubor ASAR, přejezdníky</t>
  </si>
  <si>
    <t xml:space="preserve">    OST6 - Přezkoušení, protokoly, PZ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</si>
  <si>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</si>
  <si>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</si>
  <si>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</si>
  <si>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</si>
  <si>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</si>
  <si>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</si>
  <si>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</si>
  <si>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</si>
  <si>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</si>
  <si>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</si>
  <si>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</si>
  <si>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</si>
  <si>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</si>
  <si>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</si>
  <si>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</si>
  <si>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</si>
  <si>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</si>
  <si>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</si>
  <si>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</si>
  <si>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5914115310</t>
  </si>
  <si>
    <t>Demontáž betonových desek Poznámka: 1. V cenách jsou započteny náklady na snesení, uložení nebo naložení na dopravní prostředek a uložení na úložišti.</t>
  </si>
  <si>
    <t>kus</t>
  </si>
  <si>
    <t>Sborník UOŽI 01 2025</t>
  </si>
  <si>
    <t>4</t>
  </si>
  <si>
    <t>-1932750856</t>
  </si>
  <si>
    <t>VV</t>
  </si>
  <si>
    <t>12</t>
  </si>
  <si>
    <t>ST</t>
  </si>
  <si>
    <t>přestavníky</t>
  </si>
  <si>
    <t>Součet</t>
  </si>
  <si>
    <t>5914125010</t>
  </si>
  <si>
    <t>Montáž betonových desek Poznámka: 1. V cenách jsou započteny náklady na manipulaci a montáž desek podle vzorového listu. 2. V cenách nejsou obsaženy náklady na dodávku materiálu.</t>
  </si>
  <si>
    <t>m</t>
  </si>
  <si>
    <t>-1279475711</t>
  </si>
  <si>
    <t>3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</si>
  <si>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</si>
  <si>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</si>
  <si>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</si>
  <si>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1823521806</t>
  </si>
  <si>
    <t>5*0,225"základ pod ptrp. náv.(0,5*0,5*0,9)</t>
  </si>
  <si>
    <t>6*0,489"základ pod 3světené náv.</t>
  </si>
  <si>
    <t>2*0,658"základ pod 4avíce svět. návěstidlo</t>
  </si>
  <si>
    <t>0,05"upozorňovadla</t>
  </si>
  <si>
    <t>OST</t>
  </si>
  <si>
    <t>Ostatní</t>
  </si>
  <si>
    <t>7492756030</t>
  </si>
  <si>
    <t>Pomocné práce pro montáž kabelů vyhledání stávajících kabelů ( měření, sonda ) - v obvodu žel. stanice nebo na na trati včetně provedení sondy</t>
  </si>
  <si>
    <t>756461173</t>
  </si>
  <si>
    <t>OST1</t>
  </si>
  <si>
    <t>Návěstidla</t>
  </si>
  <si>
    <t>7590713022</t>
  </si>
  <si>
    <t>Repase světelného návěstidla demontáž a montáž návěstidla trpasličího na plastový základ TZN se 2 svítilnami - s náhradou plastových dílů, bez ukončení a zapojení zemního kabelu</t>
  </si>
  <si>
    <t>214745313</t>
  </si>
  <si>
    <t>Se14,18,19,20 a 22</t>
  </si>
  <si>
    <t>6</t>
  </si>
  <si>
    <t>7590713009</t>
  </si>
  <si>
    <t>Repase světelného návěstidla demontáž a montáž návěstidla jednostranného se 2 svítilnami - s náhradou plastových dílů, bez ukončení a zapojení zemního kabelu</t>
  </si>
  <si>
    <t>1482368863</t>
  </si>
  <si>
    <t>Se24</t>
  </si>
  <si>
    <t>7</t>
  </si>
  <si>
    <t>7590713010</t>
  </si>
  <si>
    <t>Repase světelného návěstidla demontáž a montáž návěstidla jednostranného se 3 svítilnami - s náhradou plastových dílů, bez ukončení a zapojení zemního kabelu</t>
  </si>
  <si>
    <t>386199515</t>
  </si>
  <si>
    <t xml:space="preserve">0-3280; 0-3281; 0-3294; 0-3293; 0-3306; </t>
  </si>
  <si>
    <t>8</t>
  </si>
  <si>
    <t>7590713011</t>
  </si>
  <si>
    <t>Repase světelného návěstidla demontáž a montáž návěstidla jednostranného se 4 svítilnami - s náhradou plastových dílů, bez ukončení a zapojení zemního kabelu</t>
  </si>
  <si>
    <t>1998148640</t>
  </si>
  <si>
    <t>0CL</t>
  </si>
  <si>
    <t>9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</si>
  <si>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</si>
  <si>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</si>
  <si>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-987961886</t>
  </si>
  <si>
    <t>10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</si>
  <si>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</si>
  <si>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</si>
  <si>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1523456701</t>
  </si>
  <si>
    <t>0CL, Se24</t>
  </si>
  <si>
    <t>11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</si>
  <si>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</si>
  <si>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</si>
  <si>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-316758799</t>
  </si>
  <si>
    <t>0-3306; 0-3280/3281; 0-3294/3293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</si>
  <si>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</si>
  <si>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</si>
  <si>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-1703707514</t>
  </si>
  <si>
    <t>0S</t>
  </si>
  <si>
    <t>13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</si>
  <si>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</si>
  <si>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</si>
  <si>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1161703167</t>
  </si>
  <si>
    <t>14</t>
  </si>
  <si>
    <t>7592707014</t>
  </si>
  <si>
    <t>Demontáž upozorňovadla vysokého</t>
  </si>
  <si>
    <t>-356733852</t>
  </si>
  <si>
    <t>7592705014</t>
  </si>
  <si>
    <t>Montáž upozorňovadla vysokého na sloupek</t>
  </si>
  <si>
    <t>-894280324</t>
  </si>
  <si>
    <t>16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</si>
  <si>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</si>
  <si>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</si>
  <si>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2120497894</t>
  </si>
  <si>
    <t>3.podbíjení</t>
  </si>
  <si>
    <t>17</t>
  </si>
  <si>
    <t>7497351590</t>
  </si>
  <si>
    <t>Montáž ukolejnění s průrazkou T, P, 2T, BP, DS, OK - 1 vodič</t>
  </si>
  <si>
    <t>1801347304</t>
  </si>
  <si>
    <t>OST2</t>
  </si>
  <si>
    <t>Přestavníky</t>
  </si>
  <si>
    <t>18</t>
  </si>
  <si>
    <t>7591013090</t>
  </si>
  <si>
    <t>Demontáž a zpětná montáž elektromotorického přestavníku pro účely podbíjení ST z výhybky s kontrolou jazyků s kloubovým upevněním</t>
  </si>
  <si>
    <t>-707494112</t>
  </si>
  <si>
    <t>V23, V24, V26, V27</t>
  </si>
  <si>
    <t>19</t>
  </si>
  <si>
    <t>7591015062</t>
  </si>
  <si>
    <t>Připojení elektromotorického přestavníku na výhybku s kontrolou jazyků - připojení a seřízení přestavníkové spojnice, montáž a seřízení kontrolního ústrojí</t>
  </si>
  <si>
    <t>1838651681</t>
  </si>
  <si>
    <t>20</t>
  </si>
  <si>
    <t>5911531030</t>
  </si>
  <si>
    <t>Seřízení čelisťového závěru výhybky jednoduché bez žlabového pražce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</si>
  <si>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734540496</t>
  </si>
  <si>
    <t>po podbíjení seřídit V18,V19,V20,V21,V22,V25 a AVk1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</si>
  <si>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</si>
  <si>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</si>
  <si>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-1884985253</t>
  </si>
  <si>
    <t>22</t>
  </si>
  <si>
    <t>7591095010</t>
  </si>
  <si>
    <t>Dodatečná montáž ohrazení pro elekromotorický přestavník s plastovou ohrádkou</t>
  </si>
  <si>
    <t>315562919</t>
  </si>
  <si>
    <t>23</t>
  </si>
  <si>
    <t>7590147044</t>
  </si>
  <si>
    <t>Demontáž závěru kabelového zabezpečovacího na zemní podpěru UKMP</t>
  </si>
  <si>
    <t>1972451577</t>
  </si>
  <si>
    <t>V23, V24,V27</t>
  </si>
  <si>
    <t>24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</si>
  <si>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</si>
  <si>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</si>
  <si>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-739526090</t>
  </si>
  <si>
    <t>25</t>
  </si>
  <si>
    <t>7590147046</t>
  </si>
  <si>
    <t>Demontáž závěru kabelového zabezpečovacího na zemní podpěru UPMP</t>
  </si>
  <si>
    <t>169247493</t>
  </si>
  <si>
    <t>V26</t>
  </si>
  <si>
    <t>26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</si>
  <si>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</si>
  <si>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</si>
  <si>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-2079275912</t>
  </si>
  <si>
    <t>27</t>
  </si>
  <si>
    <t>7594105010</t>
  </si>
  <si>
    <t>Odpojení a zpětné připojení lan propojovacích jednoho stykového transformátoru - včetně odpojení a připevnění lanového propojení na pražce nebo montážní trámky</t>
  </si>
  <si>
    <t>179686257</t>
  </si>
  <si>
    <t>30</t>
  </si>
  <si>
    <t>30"třetí podbití</t>
  </si>
  <si>
    <t>28</t>
  </si>
  <si>
    <t>7594105390</t>
  </si>
  <si>
    <t>Montáž pražce nebo trámku pro upevnění lanového propojení - usazení pražce nebo trámku mezi koleje nebo podél koleje; připevnění lana k pražci nebo montážnímu trámku</t>
  </si>
  <si>
    <t>-1992429702</t>
  </si>
  <si>
    <t>29</t>
  </si>
  <si>
    <t>7594207014</t>
  </si>
  <si>
    <t>Demontáž stykového transformátoru DT bez oleje</t>
  </si>
  <si>
    <t>-107503563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</si>
  <si>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</si>
  <si>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</si>
  <si>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-1373007010</t>
  </si>
  <si>
    <t>31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</si>
  <si>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</si>
  <si>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</si>
  <si>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1840209710</t>
  </si>
  <si>
    <t>32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</si>
  <si>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</si>
  <si>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</si>
  <si>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-1291985194</t>
  </si>
  <si>
    <t>33</t>
  </si>
  <si>
    <t>7594107310</t>
  </si>
  <si>
    <t>Demontáž kolejnicového lanového propojení z dřevěných pražců</t>
  </si>
  <si>
    <t>-92548342</t>
  </si>
  <si>
    <t>6"3.podbíjení</t>
  </si>
  <si>
    <t>34</t>
  </si>
  <si>
    <t>7594105312</t>
  </si>
  <si>
    <t>Montáž lanového propojení kolejnicového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</si>
  <si>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1381974907</t>
  </si>
  <si>
    <t>35</t>
  </si>
  <si>
    <t>7594107330</t>
  </si>
  <si>
    <t>Demontáž kolejnicového lanového propojení z betonových pražců</t>
  </si>
  <si>
    <t>340111634</t>
  </si>
  <si>
    <t>1"3.podbíjení</t>
  </si>
  <si>
    <t>36</t>
  </si>
  <si>
    <t>7594105338</t>
  </si>
  <si>
    <t>Montáž lanového propojení kolejnicového na betonové pražce do 7,0 m - příčné nebo podélné propojení kolejnic přímých kolejí a na výhybkách; usazení pražců mezi souběžnými kolejemi nebo podél koleje; připevnění lanového propojení na pražce nebo montážní trámky</t>
  </si>
  <si>
    <t>-1312601635</t>
  </si>
  <si>
    <t>OST3</t>
  </si>
  <si>
    <t>Balízy</t>
  </si>
  <si>
    <t>37</t>
  </si>
  <si>
    <t>7592007160</t>
  </si>
  <si>
    <t>Demontáž balízy úplná včetně upevňovací sady</t>
  </si>
  <si>
    <t>-1650215048</t>
  </si>
  <si>
    <t>38</t>
  </si>
  <si>
    <t>7592005162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</si>
  <si>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</si>
  <si>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323501327</t>
  </si>
  <si>
    <t>20"třetí podbíjení</t>
  </si>
  <si>
    <t>OST5</t>
  </si>
  <si>
    <t>Počítače náprav, anulační soubor ASAR, přejezdníky</t>
  </si>
  <si>
    <t>39</t>
  </si>
  <si>
    <t>7592007050</t>
  </si>
  <si>
    <t>Demontáž počítacího bodu (senzoru) RSR 180</t>
  </si>
  <si>
    <t>-1286260872</t>
  </si>
  <si>
    <t>KDPB1; KDPB2; PB01N; PB02N,PB18,PB19</t>
  </si>
  <si>
    <t>třetí podbíjení</t>
  </si>
  <si>
    <t>PB15,PB16,PB17</t>
  </si>
  <si>
    <t>40</t>
  </si>
  <si>
    <t>7592005050</t>
  </si>
  <si>
    <t>Montáž počítacího bodu (senzoru) RSR 180 - uložení a připevnění na určené místo, seřízení polohy, přezkoušení</t>
  </si>
  <si>
    <t>-1844278891</t>
  </si>
  <si>
    <t>41</t>
  </si>
  <si>
    <t>7594307015</t>
  </si>
  <si>
    <t>Demontáž součástí počítače náprav neoprénové ochranné hadice se soupravou pro upevnění k pražci</t>
  </si>
  <si>
    <t>1314503357</t>
  </si>
  <si>
    <t>42</t>
  </si>
  <si>
    <t>7594305015</t>
  </si>
  <si>
    <t>Montáž součástí počítače náprav neoprénové ochranné hadice se soupravou pro upevnění k pražci</t>
  </si>
  <si>
    <t>-2013752317</t>
  </si>
  <si>
    <t>43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</si>
  <si>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</si>
  <si>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</si>
  <si>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-2139575152</t>
  </si>
  <si>
    <t>44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</si>
  <si>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</si>
  <si>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</si>
  <si>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1597890452</t>
  </si>
  <si>
    <t>45</t>
  </si>
  <si>
    <t>7593337160</t>
  </si>
  <si>
    <t>Demontáž souboru KAV, FID, ASE</t>
  </si>
  <si>
    <t>-1843466038</t>
  </si>
  <si>
    <t>46</t>
  </si>
  <si>
    <t>7593335160</t>
  </si>
  <si>
    <t>Montáž souboru KAV, FID, ASE - včetně zapojení a označení</t>
  </si>
  <si>
    <t>-1617791608</t>
  </si>
  <si>
    <t>47</t>
  </si>
  <si>
    <t>7598095240</t>
  </si>
  <si>
    <t>Zkoušení souboru KAV, FID, ASE - kontrola zapojení, provedení příslušných měření, přezkoušení funkce</t>
  </si>
  <si>
    <t>-86388685</t>
  </si>
  <si>
    <t>2"3.podbíjení</t>
  </si>
  <si>
    <t>48</t>
  </si>
  <si>
    <t>7594207050</t>
  </si>
  <si>
    <t>Demontáž stojánku kabelového KSL, KSLP</t>
  </si>
  <si>
    <t>776330940</t>
  </si>
  <si>
    <t>49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</si>
  <si>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</si>
  <si>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</si>
  <si>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533607296</t>
  </si>
  <si>
    <t>50</t>
  </si>
  <si>
    <t>7594105014</t>
  </si>
  <si>
    <t>Odpojení a zpětné připojení lan ke stojánku KSLP - včetně odpojení a připevnění lanového propojení na pražce nebo montážní trámky</t>
  </si>
  <si>
    <t>664019607</t>
  </si>
  <si>
    <t>51</t>
  </si>
  <si>
    <t>7592847010</t>
  </si>
  <si>
    <t>Demontáž přejezdníku</t>
  </si>
  <si>
    <t>-311302187</t>
  </si>
  <si>
    <t>52</t>
  </si>
  <si>
    <t>7592845010</t>
  </si>
  <si>
    <t>Montáž přejezdníku - postavení přejezdníku včetně transformátorové skříně na základ, zatažení kabelu</t>
  </si>
  <si>
    <t>-537661526</t>
  </si>
  <si>
    <t>OST6</t>
  </si>
  <si>
    <t>Přezkoušení, protokoly, PZ</t>
  </si>
  <si>
    <t>53</t>
  </si>
  <si>
    <t>7498351010</t>
  </si>
  <si>
    <t>Vydání průkazu způsobilosti pro funkční celek, provizorní stav - vyhotovení dokladu o silnoproudých zařízeních a vydání průkazu způsobilosti</t>
  </si>
  <si>
    <t>875373070</t>
  </si>
  <si>
    <t>54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</si>
  <si>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</si>
  <si>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</si>
  <si>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987911721</t>
  </si>
  <si>
    <t>55</t>
  </si>
  <si>
    <t>7598095585</t>
  </si>
  <si>
    <t>Vyhotovení protokolu UTZ pro TZZ AB3, AB a ABE pro jednu kolej - vykonání prohlídky a zkoušky včetně vyhotovení protokolu podle vyhl. 100/1995 Sb.</t>
  </si>
  <si>
    <t>-1391357582</t>
  </si>
  <si>
    <t>02 - ÚRS</t>
  </si>
  <si>
    <t xml:space="preserve">    2 - Zakládání</t>
  </si>
  <si>
    <t>Zakládání</t>
  </si>
  <si>
    <t>275121111</t>
  </si>
  <si>
    <t>Osazení základových prefabrikovaných železobetonových konstrukcí patek hmotnosti jednotlivě do 5 t</t>
  </si>
  <si>
    <t>CS ÚRS 2025 01</t>
  </si>
  <si>
    <t>-1568123701</t>
  </si>
  <si>
    <t>Online PSC</t>
  </si>
  <si>
    <t>https://podminky.urs.cz/item/CS_URS_2025_01/275121111</t>
  </si>
  <si>
    <t>patky k návěstidlům</t>
  </si>
  <si>
    <t>03 - VON</t>
  </si>
  <si>
    <t>VRN - Vedlejší rozpočtové náklady</t>
  </si>
  <si>
    <t xml:space="preserve">    OST1 - SSZT- Ostatní náklady</t>
  </si>
  <si>
    <t>VRN</t>
  </si>
  <si>
    <t>Vedlejší rozpočtové náklady</t>
  </si>
  <si>
    <t>024101401</t>
  </si>
  <si>
    <t>Inženýrská činnost koordinační a kompletační činnost</t>
  </si>
  <si>
    <t>%</t>
  </si>
  <si>
    <t>1024</t>
  </si>
  <si>
    <t>-584848334</t>
  </si>
  <si>
    <t>0,022</t>
  </si>
  <si>
    <t>2,2% ze ZRN : do kolonky množství se zapíše hodnota 0,022, do kolonky j. cena [CZK] se zapíše suma - ZRN (Základní rozpočtové náklady)</t>
  </si>
  <si>
    <t>033121001</t>
  </si>
  <si>
    <t>Provozní vlivy Rušení prací železničním provozem širá trať nebo dopravny s kolejovým rozvětvením s počtem vlaků za směnu 8,5 hod. do 25</t>
  </si>
  <si>
    <t>-20063324</t>
  </si>
  <si>
    <t>0,05</t>
  </si>
  <si>
    <t xml:space="preserve"> 5% z dotčených prací : do kolonky množství se zapíše hodnota 0,05, do kolonky j. cena [CZK] se zapíše suma - dotčené práce</t>
  </si>
  <si>
    <t>SSZT- Ostatní náklady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</si>
  <si>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</si>
  <si>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</si>
  <si>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</si>
  <si>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262144</t>
  </si>
  <si>
    <t>-478596838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</si>
  <si>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</si>
  <si>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</si>
  <si>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-1812355466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</si>
  <si>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</si>
  <si>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</si>
  <si>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-1857630543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</si>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</sst>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77</xdr:row>
      <xdr:rowOff>0</xdr:rowOff>
    </xdr:from>
    <xdr:to>
      <xdr:col>9</xdr:col>
      <xdr:colOff>1215390</xdr:colOff>
      <xdr:row>79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512111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S-20250113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Odstranění důlní škody Louky nad Olší - Karviná km 326,224 - 331,700 kol. č. 0 - zabezpečovací zařízení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0.kol. Louky nad Olší - Karviná hl.n.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13. 1. 2025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Jana Kotasková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Sborník ÚOŽI'!J32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'01 - Sborník ÚOŽI'!P93</f>
        <v>0</v>
      </c>
      <c r="AV56" s="132">
        <f>'01 - Sborník ÚOŽI'!J35</f>
        <v>0</v>
      </c>
      <c r="AW56" s="132">
        <f>'01 - Sborník ÚOŽI'!J36</f>
        <v>0</v>
      </c>
      <c r="AX56" s="132">
        <f>'01 - Sborník ÚOŽI'!J37</f>
        <v>0</v>
      </c>
      <c r="AY56" s="132">
        <f>'01 - Sborník ÚOŽI'!J38</f>
        <v>0</v>
      </c>
      <c r="AZ56" s="132">
        <f>'01 - Sborník ÚOŽI'!F35</f>
        <v>0</v>
      </c>
      <c r="BA56" s="132">
        <f>'01 - Sborník ÚOŽI'!F36</f>
        <v>0</v>
      </c>
      <c r="BB56" s="132">
        <f>'01 - Sborník ÚOŽI'!F37</f>
        <v>0</v>
      </c>
      <c r="BC56" s="132">
        <f>'01 - Sborník ÚOŽI'!F38</f>
        <v>0</v>
      </c>
      <c r="BD56" s="134">
        <f>'01 - Sborník ÚOŽI'!F39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ÚRS'!J32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'02 - ÚRS'!P87</f>
        <v>0</v>
      </c>
      <c r="AV57" s="132">
        <f>'02 - ÚRS'!J35</f>
        <v>0</v>
      </c>
      <c r="AW57" s="132">
        <f>'02 - ÚRS'!J36</f>
        <v>0</v>
      </c>
      <c r="AX57" s="132">
        <f>'02 - ÚRS'!J37</f>
        <v>0</v>
      </c>
      <c r="AY57" s="132">
        <f>'02 - ÚRS'!J38</f>
        <v>0</v>
      </c>
      <c r="AZ57" s="132">
        <f>'02 - ÚRS'!F35</f>
        <v>0</v>
      </c>
      <c r="BA57" s="132">
        <f>'02 - ÚRS'!F36</f>
        <v>0</v>
      </c>
      <c r="BB57" s="132">
        <f>'02 - ÚRS'!F37</f>
        <v>0</v>
      </c>
      <c r="BC57" s="132">
        <f>'02 - ÚRS'!F38</f>
        <v>0</v>
      </c>
      <c r="BD57" s="134">
        <f>'02 - ÚRS'!F39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19</v>
      </c>
    </row>
    <row r="58" s="4" customFormat="1" ht="16.5" customHeight="1">
      <c r="A58" s="126" t="s">
        <v>83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'03 - VON'!J32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6">
        <v>0</v>
      </c>
      <c r="AT58" s="137">
        <f>ROUND(SUM(AV58:AW58),2)</f>
        <v>0</v>
      </c>
      <c r="AU58" s="138">
        <f>'03 - VON'!P87</f>
        <v>0</v>
      </c>
      <c r="AV58" s="137">
        <f>'03 - VON'!J35</f>
        <v>0</v>
      </c>
      <c r="AW58" s="137">
        <f>'03 - VON'!J36</f>
        <v>0</v>
      </c>
      <c r="AX58" s="137">
        <f>'03 - VON'!J37</f>
        <v>0</v>
      </c>
      <c r="AY58" s="137">
        <f>'03 - VON'!J38</f>
        <v>0</v>
      </c>
      <c r="AZ58" s="137">
        <f>'03 - VON'!F35</f>
        <v>0</v>
      </c>
      <c r="BA58" s="137">
        <f>'03 - VON'!F36</f>
        <v>0</v>
      </c>
      <c r="BB58" s="137">
        <f>'03 - VON'!F37</f>
        <v>0</v>
      </c>
      <c r="BC58" s="137">
        <f>'03 - VON'!F38</f>
        <v>0</v>
      </c>
      <c r="BD58" s="139">
        <f>'03 - VON'!F39</f>
        <v>0</v>
      </c>
      <c r="BE58" s="4"/>
      <c r="BT58" s="135" t="s">
        <v>82</v>
      </c>
      <c r="BV58" s="135" t="s">
        <v>75</v>
      </c>
      <c r="BW58" s="135" t="s">
        <v>93</v>
      </c>
      <c r="BX58" s="135" t="s">
        <v>81</v>
      </c>
      <c r="CL58" s="135" t="s">
        <v>19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2j5Iwbr+I6kD+Qh32qy37v3f6085PYzc8vbV5/QnZdBodmZbv0ExtY1Uhi0duTxBcomdszdJFQz7y6UeFzswVA==" hashValue="w35rDhx7nvgF41/rzhTu2BtYz3MdXnl+kCI/eg6gCSp3GBoPSYgcCTJ4FPdfqSMUs21AU4wKwvaYePbdeWxv3Q==" algorithmName="SHA-512" password="CC35"/>
  <mergeCells count="54">
    <mergeCell ref="L45:AJ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Sborník ÚOŽI'!C2" display="/"/>
    <hyperlink ref="A57" location="'02 - ÚRS'!C2" display="/"/>
    <hyperlink ref="A58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326,224 - 331,700 kol. č. 0 -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95</v>
      </c>
      <c r="L8" s="22"/>
    </row>
    <row r="9" s="2" customFormat="1" ht="16.5" customHeight="1">
      <c r="A9" s="40"/>
      <c r="B9" s="46"/>
      <c r="C9" s="40"/>
      <c r="D9" s="40"/>
      <c r="E9" s="145" t="s">
        <v>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13. 1. 2025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">
        <v>21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29</v>
      </c>
      <c r="J23" s="135" t="s">
        <v>21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ROUND((SUM(BE93:BE231)),  2)</f>
        <v>0</v>
      </c>
      <c r="G35" s="40"/>
      <c r="H35" s="40"/>
      <c r="I35" s="159">
        <v>0.20999999999999999</v>
      </c>
      <c r="J35" s="158">
        <f>ROUND(((SUM(BE93:BE231))*I35),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ROUND((SUM(BF93:BF231)),  2)</f>
        <v>0</v>
      </c>
      <c r="G36" s="40"/>
      <c r="H36" s="40"/>
      <c r="I36" s="159">
        <v>0.14999999999999999</v>
      </c>
      <c r="J36" s="158">
        <f>ROUND(((SUM(BF93:BF231))*I36),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ROUND((SUM(BG93:BG231)),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ROUND((SUM(BH93:BH231)),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ROUND((SUM(BI93:BI231)),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326,224 - 331,700 kol. č. 0 -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Sborník ÚOŽI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0.kol. Louky nad Olší - Karviná hl.n.</v>
      </c>
      <c r="G56" s="42"/>
      <c r="H56" s="42"/>
      <c r="I56" s="34" t="s">
        <v>24</v>
      </c>
      <c r="J56" s="74" t="str">
        <f>IF(J14="","",J14)</f>
        <v>13. 1. 2025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103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104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105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106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107</v>
      </c>
      <c r="E68" s="184"/>
      <c r="F68" s="184"/>
      <c r="G68" s="184"/>
      <c r="H68" s="184"/>
      <c r="I68" s="184"/>
      <c r="J68" s="185">
        <f>J152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108</v>
      </c>
      <c r="E69" s="184"/>
      <c r="F69" s="184"/>
      <c r="G69" s="184"/>
      <c r="H69" s="184"/>
      <c r="I69" s="184"/>
      <c r="J69" s="185">
        <f>J195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109</v>
      </c>
      <c r="E70" s="184"/>
      <c r="F70" s="184"/>
      <c r="G70" s="184"/>
      <c r="H70" s="184"/>
      <c r="I70" s="184"/>
      <c r="J70" s="185">
        <f>J201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110</v>
      </c>
      <c r="E71" s="184"/>
      <c r="F71" s="184"/>
      <c r="G71" s="184"/>
      <c r="H71" s="184"/>
      <c r="I71" s="184"/>
      <c r="J71" s="185">
        <f>J228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111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6.25" customHeight="1">
      <c r="A81" s="40"/>
      <c r="B81" s="41"/>
      <c r="C81" s="42"/>
      <c r="D81" s="42"/>
      <c r="E81" s="171" t="str">
        <f>E7</f>
        <v>Odstranění důlní škody Louky nad Olší - Karviná km 326,224 - 331,700 kol. č. 0 - zabezpečovací zařízení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95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96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97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01 - Sborník ÚOŽI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22</v>
      </c>
      <c r="D87" s="42"/>
      <c r="E87" s="42"/>
      <c r="F87" s="29" t="str">
        <f>F14</f>
        <v>0.kol. Louky nad Olší - Karviná hl.n.</v>
      </c>
      <c r="G87" s="42"/>
      <c r="H87" s="42"/>
      <c r="I87" s="34" t="s">
        <v>24</v>
      </c>
      <c r="J87" s="74" t="str">
        <f>IF(J14="","",J14)</f>
        <v>13. 1. 2025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26</v>
      </c>
      <c r="D89" s="42"/>
      <c r="E89" s="42"/>
      <c r="F89" s="29" t="str">
        <f>E17</f>
        <v>Správa železnic, státní organizace</v>
      </c>
      <c r="G89" s="42"/>
      <c r="H89" s="42"/>
      <c r="I89" s="34" t="s">
        <v>32</v>
      </c>
      <c r="J89" s="38" t="str">
        <f>E23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IF(E20="","",E20)</f>
        <v>Vyplň údaj</v>
      </c>
      <c r="G90" s="42"/>
      <c r="H90" s="42"/>
      <c r="I90" s="34" t="s">
        <v>35</v>
      </c>
      <c r="J90" s="38" t="str">
        <f>E26</f>
        <v>Jana Kotasková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112</v>
      </c>
      <c r="D92" s="190" t="s">
        <v>58</v>
      </c>
      <c r="E92" s="190" t="s">
        <v>54</v>
      </c>
      <c r="F92" s="190" t="s">
        <v>55</v>
      </c>
      <c r="G92" s="190" t="s">
        <v>113</v>
      </c>
      <c r="H92" s="190" t="s">
        <v>114</v>
      </c>
      <c r="I92" s="190" t="s">
        <v>115</v>
      </c>
      <c r="J92" s="190" t="s">
        <v>101</v>
      </c>
      <c r="K92" s="191" t="s">
        <v>116</v>
      </c>
      <c r="L92" s="192"/>
      <c r="M92" s="94" t="s">
        <v>21</v>
      </c>
      <c r="N92" s="95" t="s">
        <v>43</v>
      </c>
      <c r="O92" s="95" t="s">
        <v>117</v>
      </c>
      <c r="P92" s="95" t="s">
        <v>118</v>
      </c>
      <c r="Q92" s="95" t="s">
        <v>119</v>
      </c>
      <c r="R92" s="95" t="s">
        <v>120</v>
      </c>
      <c r="S92" s="95" t="s">
        <v>121</v>
      </c>
      <c r="T92" s="96" t="s">
        <v>122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123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P94+P109</f>
        <v>0</v>
      </c>
      <c r="Q93" s="98"/>
      <c r="R93" s="195">
        <f>R94+R109</f>
        <v>0</v>
      </c>
      <c r="S93" s="98"/>
      <c r="T93" s="196">
        <f>T94+T109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102</v>
      </c>
      <c r="BK93" s="197">
        <f>BK94+BK109</f>
        <v>0</v>
      </c>
    </row>
    <row r="94" s="12" customFormat="1" ht="25.92" customHeight="1">
      <c r="A94" s="12"/>
      <c r="B94" s="198"/>
      <c r="C94" s="199"/>
      <c r="D94" s="200" t="s">
        <v>72</v>
      </c>
      <c r="E94" s="201" t="s">
        <v>124</v>
      </c>
      <c r="F94" s="201" t="s">
        <v>125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73</v>
      </c>
      <c r="AY94" s="209" t="s">
        <v>126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72</v>
      </c>
      <c r="E95" s="212" t="s">
        <v>127</v>
      </c>
      <c r="F95" s="212" t="s">
        <v>128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SUM(P96:P108)</f>
        <v>0</v>
      </c>
      <c r="Q95" s="206"/>
      <c r="R95" s="207">
        <f>SUM(R96:R108)</f>
        <v>0</v>
      </c>
      <c r="S95" s="206"/>
      <c r="T95" s="208">
        <f>SUM(T96:T108)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72</v>
      </c>
      <c r="AU95" s="210" t="s">
        <v>80</v>
      </c>
      <c r="AY95" s="209" t="s">
        <v>126</v>
      </c>
      <c r="BK95" s="211">
        <f>SUM(BK96:BK108)</f>
        <v>0</v>
      </c>
    </row>
    <row r="96" s="2" customFormat="1" ht="44.25" customHeight="1">
      <c r="A96" s="40"/>
      <c r="B96" s="41"/>
      <c r="C96" s="214" t="s">
        <v>80</v>
      </c>
      <c r="D96" s="214" t="s">
        <v>129</v>
      </c>
      <c r="E96" s="215" t="s">
        <v>130</v>
      </c>
      <c r="F96" s="216" t="s">
        <v>131</v>
      </c>
      <c r="G96" s="217" t="s">
        <v>132</v>
      </c>
      <c r="H96" s="218">
        <v>16</v>
      </c>
      <c r="I96" s="219"/>
      <c r="J96" s="220">
        <f>ROUND(I96*H96,2)</f>
        <v>0</v>
      </c>
      <c r="K96" s="216" t="s">
        <v>133</v>
      </c>
      <c r="L96" s="46"/>
      <c r="M96" s="221" t="s">
        <v>21</v>
      </c>
      <c r="N96" s="222" t="s">
        <v>44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134</v>
      </c>
      <c r="AT96" s="225" t="s">
        <v>129</v>
      </c>
      <c r="AU96" s="225" t="s">
        <v>82</v>
      </c>
      <c r="AY96" s="19" t="s">
        <v>126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80</v>
      </c>
      <c r="BK96" s="226">
        <f>ROUND(I96*H96,2)</f>
        <v>0</v>
      </c>
      <c r="BL96" s="19" t="s">
        <v>134</v>
      </c>
      <c r="BM96" s="225" t="s">
        <v>135</v>
      </c>
    </row>
    <row r="97" s="13" customFormat="1">
      <c r="A97" s="13"/>
      <c r="B97" s="227"/>
      <c r="C97" s="228"/>
      <c r="D97" s="229" t="s">
        <v>136</v>
      </c>
      <c r="E97" s="230" t="s">
        <v>21</v>
      </c>
      <c r="F97" s="231" t="s">
        <v>137</v>
      </c>
      <c r="G97" s="228"/>
      <c r="H97" s="232">
        <v>12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136</v>
      </c>
      <c r="AU97" s="238" t="s">
        <v>82</v>
      </c>
      <c r="AV97" s="13" t="s">
        <v>82</v>
      </c>
      <c r="AW97" s="13" t="s">
        <v>34</v>
      </c>
      <c r="AX97" s="13" t="s">
        <v>73</v>
      </c>
      <c r="AY97" s="238" t="s">
        <v>126</v>
      </c>
    </row>
    <row r="98" s="14" customFormat="1">
      <c r="A98" s="14"/>
      <c r="B98" s="239"/>
      <c r="C98" s="240"/>
      <c r="D98" s="229" t="s">
        <v>136</v>
      </c>
      <c r="E98" s="241" t="s">
        <v>21</v>
      </c>
      <c r="F98" s="242" t="s">
        <v>138</v>
      </c>
      <c r="G98" s="240"/>
      <c r="H98" s="241" t="s">
        <v>21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136</v>
      </c>
      <c r="AU98" s="248" t="s">
        <v>82</v>
      </c>
      <c r="AV98" s="14" t="s">
        <v>80</v>
      </c>
      <c r="AW98" s="14" t="s">
        <v>34</v>
      </c>
      <c r="AX98" s="14" t="s">
        <v>73</v>
      </c>
      <c r="AY98" s="248" t="s">
        <v>126</v>
      </c>
    </row>
    <row r="99" s="13" customFormat="1">
      <c r="A99" s="13"/>
      <c r="B99" s="227"/>
      <c r="C99" s="228"/>
      <c r="D99" s="229" t="s">
        <v>136</v>
      </c>
      <c r="E99" s="230" t="s">
        <v>21</v>
      </c>
      <c r="F99" s="231" t="s">
        <v>134</v>
      </c>
      <c r="G99" s="228"/>
      <c r="H99" s="232">
        <v>4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136</v>
      </c>
      <c r="AU99" s="238" t="s">
        <v>82</v>
      </c>
      <c r="AV99" s="13" t="s">
        <v>82</v>
      </c>
      <c r="AW99" s="13" t="s">
        <v>34</v>
      </c>
      <c r="AX99" s="13" t="s">
        <v>73</v>
      </c>
      <c r="AY99" s="238" t="s">
        <v>126</v>
      </c>
    </row>
    <row r="100" s="14" customFormat="1">
      <c r="A100" s="14"/>
      <c r="B100" s="239"/>
      <c r="C100" s="240"/>
      <c r="D100" s="229" t="s">
        <v>136</v>
      </c>
      <c r="E100" s="241" t="s">
        <v>21</v>
      </c>
      <c r="F100" s="242" t="s">
        <v>139</v>
      </c>
      <c r="G100" s="240"/>
      <c r="H100" s="241" t="s">
        <v>21</v>
      </c>
      <c r="I100" s="243"/>
      <c r="J100" s="240"/>
      <c r="K100" s="240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136</v>
      </c>
      <c r="AU100" s="248" t="s">
        <v>82</v>
      </c>
      <c r="AV100" s="14" t="s">
        <v>80</v>
      </c>
      <c r="AW100" s="14" t="s">
        <v>34</v>
      </c>
      <c r="AX100" s="14" t="s">
        <v>73</v>
      </c>
      <c r="AY100" s="248" t="s">
        <v>126</v>
      </c>
    </row>
    <row r="101" s="15" customFormat="1">
      <c r="A101" s="15"/>
      <c r="B101" s="249"/>
      <c r="C101" s="250"/>
      <c r="D101" s="229" t="s">
        <v>136</v>
      </c>
      <c r="E101" s="251" t="s">
        <v>21</v>
      </c>
      <c r="F101" s="252" t="s">
        <v>140</v>
      </c>
      <c r="G101" s="250"/>
      <c r="H101" s="253">
        <v>16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136</v>
      </c>
      <c r="AU101" s="259" t="s">
        <v>82</v>
      </c>
      <c r="AV101" s="15" t="s">
        <v>134</v>
      </c>
      <c r="AW101" s="15" t="s">
        <v>34</v>
      </c>
      <c r="AX101" s="15" t="s">
        <v>80</v>
      </c>
      <c r="AY101" s="259" t="s">
        <v>126</v>
      </c>
    </row>
    <row r="102" s="2" customFormat="1" ht="55.5" customHeight="1">
      <c r="A102" s="40"/>
      <c r="B102" s="41"/>
      <c r="C102" s="214" t="s">
        <v>82</v>
      </c>
      <c r="D102" s="214" t="s">
        <v>129</v>
      </c>
      <c r="E102" s="215" t="s">
        <v>141</v>
      </c>
      <c r="F102" s="216" t="s">
        <v>142</v>
      </c>
      <c r="G102" s="217" t="s">
        <v>143</v>
      </c>
      <c r="H102" s="218">
        <v>16</v>
      </c>
      <c r="I102" s="219"/>
      <c r="J102" s="220">
        <f>ROUND(I102*H102,2)</f>
        <v>0</v>
      </c>
      <c r="K102" s="216" t="s">
        <v>133</v>
      </c>
      <c r="L102" s="46"/>
      <c r="M102" s="221" t="s">
        <v>21</v>
      </c>
      <c r="N102" s="222" t="s">
        <v>44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134</v>
      </c>
      <c r="AT102" s="225" t="s">
        <v>129</v>
      </c>
      <c r="AU102" s="225" t="s">
        <v>82</v>
      </c>
      <c r="AY102" s="19" t="s">
        <v>126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80</v>
      </c>
      <c r="BK102" s="226">
        <f>ROUND(I102*H102,2)</f>
        <v>0</v>
      </c>
      <c r="BL102" s="19" t="s">
        <v>134</v>
      </c>
      <c r="BM102" s="225" t="s">
        <v>144</v>
      </c>
    </row>
    <row r="103" s="2" customFormat="1" ht="66.75" customHeight="1">
      <c r="A103" s="40"/>
      <c r="B103" s="41"/>
      <c r="C103" s="214" t="s">
        <v>145</v>
      </c>
      <c r="D103" s="214" t="s">
        <v>129</v>
      </c>
      <c r="E103" s="215" t="s">
        <v>146</v>
      </c>
      <c r="F103" s="216" t="s">
        <v>147</v>
      </c>
      <c r="G103" s="217" t="s">
        <v>148</v>
      </c>
      <c r="H103" s="218">
        <v>5.4249999999999998</v>
      </c>
      <c r="I103" s="219"/>
      <c r="J103" s="220">
        <f>ROUND(I103*H103,2)</f>
        <v>0</v>
      </c>
      <c r="K103" s="216" t="s">
        <v>133</v>
      </c>
      <c r="L103" s="46"/>
      <c r="M103" s="221" t="s">
        <v>21</v>
      </c>
      <c r="N103" s="222" t="s">
        <v>44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134</v>
      </c>
      <c r="AT103" s="225" t="s">
        <v>129</v>
      </c>
      <c r="AU103" s="225" t="s">
        <v>82</v>
      </c>
      <c r="AY103" s="19" t="s">
        <v>126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80</v>
      </c>
      <c r="BK103" s="226">
        <f>ROUND(I103*H103,2)</f>
        <v>0</v>
      </c>
      <c r="BL103" s="19" t="s">
        <v>134</v>
      </c>
      <c r="BM103" s="225" t="s">
        <v>149</v>
      </c>
    </row>
    <row r="104" s="13" customFormat="1">
      <c r="A104" s="13"/>
      <c r="B104" s="227"/>
      <c r="C104" s="228"/>
      <c r="D104" s="229" t="s">
        <v>136</v>
      </c>
      <c r="E104" s="230" t="s">
        <v>21</v>
      </c>
      <c r="F104" s="231" t="s">
        <v>150</v>
      </c>
      <c r="G104" s="228"/>
      <c r="H104" s="232">
        <v>1.125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136</v>
      </c>
      <c r="AU104" s="238" t="s">
        <v>82</v>
      </c>
      <c r="AV104" s="13" t="s">
        <v>82</v>
      </c>
      <c r="AW104" s="13" t="s">
        <v>34</v>
      </c>
      <c r="AX104" s="13" t="s">
        <v>73</v>
      </c>
      <c r="AY104" s="238" t="s">
        <v>126</v>
      </c>
    </row>
    <row r="105" s="13" customFormat="1">
      <c r="A105" s="13"/>
      <c r="B105" s="227"/>
      <c r="C105" s="228"/>
      <c r="D105" s="229" t="s">
        <v>136</v>
      </c>
      <c r="E105" s="230" t="s">
        <v>21</v>
      </c>
      <c r="F105" s="231" t="s">
        <v>151</v>
      </c>
      <c r="G105" s="228"/>
      <c r="H105" s="232">
        <v>2.9340000000000002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136</v>
      </c>
      <c r="AU105" s="238" t="s">
        <v>82</v>
      </c>
      <c r="AV105" s="13" t="s">
        <v>82</v>
      </c>
      <c r="AW105" s="13" t="s">
        <v>34</v>
      </c>
      <c r="AX105" s="13" t="s">
        <v>73</v>
      </c>
      <c r="AY105" s="238" t="s">
        <v>126</v>
      </c>
    </row>
    <row r="106" s="13" customFormat="1">
      <c r="A106" s="13"/>
      <c r="B106" s="227"/>
      <c r="C106" s="228"/>
      <c r="D106" s="229" t="s">
        <v>136</v>
      </c>
      <c r="E106" s="230" t="s">
        <v>21</v>
      </c>
      <c r="F106" s="231" t="s">
        <v>152</v>
      </c>
      <c r="G106" s="228"/>
      <c r="H106" s="232">
        <v>1.3160000000000001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136</v>
      </c>
      <c r="AU106" s="238" t="s">
        <v>82</v>
      </c>
      <c r="AV106" s="13" t="s">
        <v>82</v>
      </c>
      <c r="AW106" s="13" t="s">
        <v>34</v>
      </c>
      <c r="AX106" s="13" t="s">
        <v>73</v>
      </c>
      <c r="AY106" s="238" t="s">
        <v>126</v>
      </c>
    </row>
    <row r="107" s="13" customFormat="1">
      <c r="A107" s="13"/>
      <c r="B107" s="227"/>
      <c r="C107" s="228"/>
      <c r="D107" s="229" t="s">
        <v>136</v>
      </c>
      <c r="E107" s="230" t="s">
        <v>21</v>
      </c>
      <c r="F107" s="231" t="s">
        <v>153</v>
      </c>
      <c r="G107" s="228"/>
      <c r="H107" s="232">
        <v>0.050000000000000003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136</v>
      </c>
      <c r="AU107" s="238" t="s">
        <v>82</v>
      </c>
      <c r="AV107" s="13" t="s">
        <v>82</v>
      </c>
      <c r="AW107" s="13" t="s">
        <v>34</v>
      </c>
      <c r="AX107" s="13" t="s">
        <v>73</v>
      </c>
      <c r="AY107" s="238" t="s">
        <v>126</v>
      </c>
    </row>
    <row r="108" s="15" customFormat="1">
      <c r="A108" s="15"/>
      <c r="B108" s="249"/>
      <c r="C108" s="250"/>
      <c r="D108" s="229" t="s">
        <v>136</v>
      </c>
      <c r="E108" s="251" t="s">
        <v>21</v>
      </c>
      <c r="F108" s="252" t="s">
        <v>140</v>
      </c>
      <c r="G108" s="250"/>
      <c r="H108" s="253">
        <v>5.4249999999999998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136</v>
      </c>
      <c r="AU108" s="259" t="s">
        <v>82</v>
      </c>
      <c r="AV108" s="15" t="s">
        <v>134</v>
      </c>
      <c r="AW108" s="15" t="s">
        <v>34</v>
      </c>
      <c r="AX108" s="15" t="s">
        <v>80</v>
      </c>
      <c r="AY108" s="259" t="s">
        <v>126</v>
      </c>
    </row>
    <row r="109" s="12" customFormat="1" ht="25.92" customHeight="1">
      <c r="A109" s="12"/>
      <c r="B109" s="198"/>
      <c r="C109" s="199"/>
      <c r="D109" s="200" t="s">
        <v>72</v>
      </c>
      <c r="E109" s="201" t="s">
        <v>154</v>
      </c>
      <c r="F109" s="201" t="s">
        <v>155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P110+P111+P152+P195+P201+P228</f>
        <v>0</v>
      </c>
      <c r="Q109" s="206"/>
      <c r="R109" s="207">
        <f>R110+R111+R152+R195+R201+R228</f>
        <v>0</v>
      </c>
      <c r="S109" s="206"/>
      <c r="T109" s="208">
        <f>T110+T111+T152+T195+T201+T228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134</v>
      </c>
      <c r="AT109" s="210" t="s">
        <v>72</v>
      </c>
      <c r="AU109" s="210" t="s">
        <v>73</v>
      </c>
      <c r="AY109" s="209" t="s">
        <v>126</v>
      </c>
      <c r="BK109" s="211">
        <f>BK110+BK111+BK152+BK195+BK201+BK228</f>
        <v>0</v>
      </c>
    </row>
    <row r="110" s="2" customFormat="1" ht="44.25" customHeight="1">
      <c r="A110" s="40"/>
      <c r="B110" s="41"/>
      <c r="C110" s="214" t="s">
        <v>134</v>
      </c>
      <c r="D110" s="214" t="s">
        <v>129</v>
      </c>
      <c r="E110" s="215" t="s">
        <v>156</v>
      </c>
      <c r="F110" s="216" t="s">
        <v>157</v>
      </c>
      <c r="G110" s="217" t="s">
        <v>132</v>
      </c>
      <c r="H110" s="218">
        <v>1</v>
      </c>
      <c r="I110" s="219"/>
      <c r="J110" s="220">
        <f>ROUND(I110*H110,2)</f>
        <v>0</v>
      </c>
      <c r="K110" s="216" t="s">
        <v>133</v>
      </c>
      <c r="L110" s="46"/>
      <c r="M110" s="221" t="s">
        <v>21</v>
      </c>
      <c r="N110" s="222" t="s">
        <v>44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134</v>
      </c>
      <c r="AT110" s="225" t="s">
        <v>129</v>
      </c>
      <c r="AU110" s="225" t="s">
        <v>80</v>
      </c>
      <c r="AY110" s="19" t="s">
        <v>126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80</v>
      </c>
      <c r="BK110" s="226">
        <f>ROUND(I110*H110,2)</f>
        <v>0</v>
      </c>
      <c r="BL110" s="19" t="s">
        <v>134</v>
      </c>
      <c r="BM110" s="225" t="s">
        <v>158</v>
      </c>
    </row>
    <row r="111" s="12" customFormat="1" ht="22.8" customHeight="1">
      <c r="A111" s="12"/>
      <c r="B111" s="198"/>
      <c r="C111" s="199"/>
      <c r="D111" s="200" t="s">
        <v>72</v>
      </c>
      <c r="E111" s="212" t="s">
        <v>159</v>
      </c>
      <c r="F111" s="212" t="s">
        <v>160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SUM(P112:P151)</f>
        <v>0</v>
      </c>
      <c r="Q111" s="206"/>
      <c r="R111" s="207">
        <f>SUM(R112:R151)</f>
        <v>0</v>
      </c>
      <c r="S111" s="206"/>
      <c r="T111" s="208">
        <f>SUM(T112:T151)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134</v>
      </c>
      <c r="AT111" s="210" t="s">
        <v>72</v>
      </c>
      <c r="AU111" s="210" t="s">
        <v>80</v>
      </c>
      <c r="AY111" s="209" t="s">
        <v>126</v>
      </c>
      <c r="BK111" s="211">
        <f>SUM(BK112:BK151)</f>
        <v>0</v>
      </c>
    </row>
    <row r="112" s="2" customFormat="1" ht="49.05" customHeight="1">
      <c r="A112" s="40"/>
      <c r="B112" s="41"/>
      <c r="C112" s="214" t="s">
        <v>127</v>
      </c>
      <c r="D112" s="214" t="s">
        <v>129</v>
      </c>
      <c r="E112" s="215" t="s">
        <v>161</v>
      </c>
      <c r="F112" s="216" t="s">
        <v>162</v>
      </c>
      <c r="G112" s="217" t="s">
        <v>132</v>
      </c>
      <c r="H112" s="218">
        <v>5</v>
      </c>
      <c r="I112" s="219"/>
      <c r="J112" s="220">
        <f>ROUND(I112*H112,2)</f>
        <v>0</v>
      </c>
      <c r="K112" s="216" t="s">
        <v>133</v>
      </c>
      <c r="L112" s="46"/>
      <c r="M112" s="221" t="s">
        <v>21</v>
      </c>
      <c r="N112" s="222" t="s">
        <v>44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134</v>
      </c>
      <c r="AT112" s="225" t="s">
        <v>129</v>
      </c>
      <c r="AU112" s="225" t="s">
        <v>82</v>
      </c>
      <c r="AY112" s="19" t="s">
        <v>126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80</v>
      </c>
      <c r="BK112" s="226">
        <f>ROUND(I112*H112,2)</f>
        <v>0</v>
      </c>
      <c r="BL112" s="19" t="s">
        <v>134</v>
      </c>
      <c r="BM112" s="225" t="s">
        <v>163</v>
      </c>
    </row>
    <row r="113" s="13" customFormat="1">
      <c r="A113" s="13"/>
      <c r="B113" s="227"/>
      <c r="C113" s="228"/>
      <c r="D113" s="229" t="s">
        <v>136</v>
      </c>
      <c r="E113" s="230" t="s">
        <v>21</v>
      </c>
      <c r="F113" s="231" t="s">
        <v>127</v>
      </c>
      <c r="G113" s="228"/>
      <c r="H113" s="232">
        <v>5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136</v>
      </c>
      <c r="AU113" s="238" t="s">
        <v>82</v>
      </c>
      <c r="AV113" s="13" t="s">
        <v>82</v>
      </c>
      <c r="AW113" s="13" t="s">
        <v>34</v>
      </c>
      <c r="AX113" s="13" t="s">
        <v>73</v>
      </c>
      <c r="AY113" s="238" t="s">
        <v>126</v>
      </c>
    </row>
    <row r="114" s="14" customFormat="1">
      <c r="A114" s="14"/>
      <c r="B114" s="239"/>
      <c r="C114" s="240"/>
      <c r="D114" s="229" t="s">
        <v>136</v>
      </c>
      <c r="E114" s="241" t="s">
        <v>21</v>
      </c>
      <c r="F114" s="242" t="s">
        <v>164</v>
      </c>
      <c r="G114" s="240"/>
      <c r="H114" s="241" t="s">
        <v>21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136</v>
      </c>
      <c r="AU114" s="248" t="s">
        <v>82</v>
      </c>
      <c r="AV114" s="14" t="s">
        <v>80</v>
      </c>
      <c r="AW114" s="14" t="s">
        <v>34</v>
      </c>
      <c r="AX114" s="14" t="s">
        <v>73</v>
      </c>
      <c r="AY114" s="248" t="s">
        <v>126</v>
      </c>
    </row>
    <row r="115" s="15" customFormat="1">
      <c r="A115" s="15"/>
      <c r="B115" s="249"/>
      <c r="C115" s="250"/>
      <c r="D115" s="229" t="s">
        <v>136</v>
      </c>
      <c r="E115" s="251" t="s">
        <v>21</v>
      </c>
      <c r="F115" s="252" t="s">
        <v>140</v>
      </c>
      <c r="G115" s="250"/>
      <c r="H115" s="253">
        <v>5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9" t="s">
        <v>136</v>
      </c>
      <c r="AU115" s="259" t="s">
        <v>82</v>
      </c>
      <c r="AV115" s="15" t="s">
        <v>134</v>
      </c>
      <c r="AW115" s="15" t="s">
        <v>34</v>
      </c>
      <c r="AX115" s="15" t="s">
        <v>80</v>
      </c>
      <c r="AY115" s="259" t="s">
        <v>126</v>
      </c>
    </row>
    <row r="116" s="2" customFormat="1" ht="49.05" customHeight="1">
      <c r="A116" s="40"/>
      <c r="B116" s="41"/>
      <c r="C116" s="214" t="s">
        <v>165</v>
      </c>
      <c r="D116" s="214" t="s">
        <v>129</v>
      </c>
      <c r="E116" s="215" t="s">
        <v>166</v>
      </c>
      <c r="F116" s="216" t="s">
        <v>167</v>
      </c>
      <c r="G116" s="217" t="s">
        <v>132</v>
      </c>
      <c r="H116" s="218">
        <v>1</v>
      </c>
      <c r="I116" s="219"/>
      <c r="J116" s="220">
        <f>ROUND(I116*H116,2)</f>
        <v>0</v>
      </c>
      <c r="K116" s="216" t="s">
        <v>133</v>
      </c>
      <c r="L116" s="46"/>
      <c r="M116" s="221" t="s">
        <v>21</v>
      </c>
      <c r="N116" s="222" t="s">
        <v>44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134</v>
      </c>
      <c r="AT116" s="225" t="s">
        <v>129</v>
      </c>
      <c r="AU116" s="225" t="s">
        <v>82</v>
      </c>
      <c r="AY116" s="19" t="s">
        <v>126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80</v>
      </c>
      <c r="BK116" s="226">
        <f>ROUND(I116*H116,2)</f>
        <v>0</v>
      </c>
      <c r="BL116" s="19" t="s">
        <v>134</v>
      </c>
      <c r="BM116" s="225" t="s">
        <v>168</v>
      </c>
    </row>
    <row r="117" s="13" customFormat="1">
      <c r="A117" s="13"/>
      <c r="B117" s="227"/>
      <c r="C117" s="228"/>
      <c r="D117" s="229" t="s">
        <v>136</v>
      </c>
      <c r="E117" s="230" t="s">
        <v>21</v>
      </c>
      <c r="F117" s="231" t="s">
        <v>80</v>
      </c>
      <c r="G117" s="228"/>
      <c r="H117" s="232">
        <v>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136</v>
      </c>
      <c r="AU117" s="238" t="s">
        <v>82</v>
      </c>
      <c r="AV117" s="13" t="s">
        <v>82</v>
      </c>
      <c r="AW117" s="13" t="s">
        <v>34</v>
      </c>
      <c r="AX117" s="13" t="s">
        <v>73</v>
      </c>
      <c r="AY117" s="238" t="s">
        <v>126</v>
      </c>
    </row>
    <row r="118" s="14" customFormat="1">
      <c r="A118" s="14"/>
      <c r="B118" s="239"/>
      <c r="C118" s="240"/>
      <c r="D118" s="229" t="s">
        <v>136</v>
      </c>
      <c r="E118" s="241" t="s">
        <v>21</v>
      </c>
      <c r="F118" s="242" t="s">
        <v>169</v>
      </c>
      <c r="G118" s="240"/>
      <c r="H118" s="241" t="s">
        <v>21</v>
      </c>
      <c r="I118" s="243"/>
      <c r="J118" s="240"/>
      <c r="K118" s="240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136</v>
      </c>
      <c r="AU118" s="248" t="s">
        <v>82</v>
      </c>
      <c r="AV118" s="14" t="s">
        <v>80</v>
      </c>
      <c r="AW118" s="14" t="s">
        <v>34</v>
      </c>
      <c r="AX118" s="14" t="s">
        <v>73</v>
      </c>
      <c r="AY118" s="248" t="s">
        <v>126</v>
      </c>
    </row>
    <row r="119" s="15" customFormat="1">
      <c r="A119" s="15"/>
      <c r="B119" s="249"/>
      <c r="C119" s="250"/>
      <c r="D119" s="229" t="s">
        <v>136</v>
      </c>
      <c r="E119" s="251" t="s">
        <v>21</v>
      </c>
      <c r="F119" s="252" t="s">
        <v>140</v>
      </c>
      <c r="G119" s="250"/>
      <c r="H119" s="253">
        <v>1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9" t="s">
        <v>136</v>
      </c>
      <c r="AU119" s="259" t="s">
        <v>82</v>
      </c>
      <c r="AV119" s="15" t="s">
        <v>134</v>
      </c>
      <c r="AW119" s="15" t="s">
        <v>34</v>
      </c>
      <c r="AX119" s="15" t="s">
        <v>80</v>
      </c>
      <c r="AY119" s="259" t="s">
        <v>126</v>
      </c>
    </row>
    <row r="120" s="2" customFormat="1" ht="49.05" customHeight="1">
      <c r="A120" s="40"/>
      <c r="B120" s="41"/>
      <c r="C120" s="214" t="s">
        <v>170</v>
      </c>
      <c r="D120" s="214" t="s">
        <v>129</v>
      </c>
      <c r="E120" s="215" t="s">
        <v>171</v>
      </c>
      <c r="F120" s="216" t="s">
        <v>172</v>
      </c>
      <c r="G120" s="217" t="s">
        <v>132</v>
      </c>
      <c r="H120" s="218">
        <v>5</v>
      </c>
      <c r="I120" s="219"/>
      <c r="J120" s="220">
        <f>ROUND(I120*H120,2)</f>
        <v>0</v>
      </c>
      <c r="K120" s="216" t="s">
        <v>133</v>
      </c>
      <c r="L120" s="46"/>
      <c r="M120" s="221" t="s">
        <v>21</v>
      </c>
      <c r="N120" s="222" t="s">
        <v>44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134</v>
      </c>
      <c r="AT120" s="225" t="s">
        <v>129</v>
      </c>
      <c r="AU120" s="225" t="s">
        <v>82</v>
      </c>
      <c r="AY120" s="19" t="s">
        <v>126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80</v>
      </c>
      <c r="BK120" s="226">
        <f>ROUND(I120*H120,2)</f>
        <v>0</v>
      </c>
      <c r="BL120" s="19" t="s">
        <v>134</v>
      </c>
      <c r="BM120" s="225" t="s">
        <v>173</v>
      </c>
    </row>
    <row r="121" s="13" customFormat="1">
      <c r="A121" s="13"/>
      <c r="B121" s="227"/>
      <c r="C121" s="228"/>
      <c r="D121" s="229" t="s">
        <v>136</v>
      </c>
      <c r="E121" s="230" t="s">
        <v>21</v>
      </c>
      <c r="F121" s="231" t="s">
        <v>127</v>
      </c>
      <c r="G121" s="228"/>
      <c r="H121" s="232">
        <v>5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136</v>
      </c>
      <c r="AU121" s="238" t="s">
        <v>82</v>
      </c>
      <c r="AV121" s="13" t="s">
        <v>82</v>
      </c>
      <c r="AW121" s="13" t="s">
        <v>34</v>
      </c>
      <c r="AX121" s="13" t="s">
        <v>73</v>
      </c>
      <c r="AY121" s="238" t="s">
        <v>126</v>
      </c>
    </row>
    <row r="122" s="14" customFormat="1">
      <c r="A122" s="14"/>
      <c r="B122" s="239"/>
      <c r="C122" s="240"/>
      <c r="D122" s="229" t="s">
        <v>136</v>
      </c>
      <c r="E122" s="241" t="s">
        <v>21</v>
      </c>
      <c r="F122" s="242" t="s">
        <v>174</v>
      </c>
      <c r="G122" s="240"/>
      <c r="H122" s="241" t="s">
        <v>21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136</v>
      </c>
      <c r="AU122" s="248" t="s">
        <v>82</v>
      </c>
      <c r="AV122" s="14" t="s">
        <v>80</v>
      </c>
      <c r="AW122" s="14" t="s">
        <v>34</v>
      </c>
      <c r="AX122" s="14" t="s">
        <v>73</v>
      </c>
      <c r="AY122" s="248" t="s">
        <v>126</v>
      </c>
    </row>
    <row r="123" s="15" customFormat="1">
      <c r="A123" s="15"/>
      <c r="B123" s="249"/>
      <c r="C123" s="250"/>
      <c r="D123" s="229" t="s">
        <v>136</v>
      </c>
      <c r="E123" s="251" t="s">
        <v>21</v>
      </c>
      <c r="F123" s="252" t="s">
        <v>140</v>
      </c>
      <c r="G123" s="250"/>
      <c r="H123" s="253">
        <v>5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136</v>
      </c>
      <c r="AU123" s="259" t="s">
        <v>82</v>
      </c>
      <c r="AV123" s="15" t="s">
        <v>134</v>
      </c>
      <c r="AW123" s="15" t="s">
        <v>34</v>
      </c>
      <c r="AX123" s="15" t="s">
        <v>80</v>
      </c>
      <c r="AY123" s="259" t="s">
        <v>126</v>
      </c>
    </row>
    <row r="124" s="2" customFormat="1" ht="49.05" customHeight="1">
      <c r="A124" s="40"/>
      <c r="B124" s="41"/>
      <c r="C124" s="214" t="s">
        <v>175</v>
      </c>
      <c r="D124" s="214" t="s">
        <v>129</v>
      </c>
      <c r="E124" s="215" t="s">
        <v>176</v>
      </c>
      <c r="F124" s="216" t="s">
        <v>177</v>
      </c>
      <c r="G124" s="217" t="s">
        <v>132</v>
      </c>
      <c r="H124" s="218">
        <v>1</v>
      </c>
      <c r="I124" s="219"/>
      <c r="J124" s="220">
        <f>ROUND(I124*H124,2)</f>
        <v>0</v>
      </c>
      <c r="K124" s="216" t="s">
        <v>133</v>
      </c>
      <c r="L124" s="46"/>
      <c r="M124" s="221" t="s">
        <v>21</v>
      </c>
      <c r="N124" s="222" t="s">
        <v>44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134</v>
      </c>
      <c r="AT124" s="225" t="s">
        <v>129</v>
      </c>
      <c r="AU124" s="225" t="s">
        <v>82</v>
      </c>
      <c r="AY124" s="19" t="s">
        <v>126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80</v>
      </c>
      <c r="BK124" s="226">
        <f>ROUND(I124*H124,2)</f>
        <v>0</v>
      </c>
      <c r="BL124" s="19" t="s">
        <v>134</v>
      </c>
      <c r="BM124" s="225" t="s">
        <v>178</v>
      </c>
    </row>
    <row r="125" s="13" customFormat="1">
      <c r="A125" s="13"/>
      <c r="B125" s="227"/>
      <c r="C125" s="228"/>
      <c r="D125" s="229" t="s">
        <v>136</v>
      </c>
      <c r="E125" s="230" t="s">
        <v>21</v>
      </c>
      <c r="F125" s="231" t="s">
        <v>80</v>
      </c>
      <c r="G125" s="228"/>
      <c r="H125" s="232">
        <v>1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136</v>
      </c>
      <c r="AU125" s="238" t="s">
        <v>82</v>
      </c>
      <c r="AV125" s="13" t="s">
        <v>82</v>
      </c>
      <c r="AW125" s="13" t="s">
        <v>34</v>
      </c>
      <c r="AX125" s="13" t="s">
        <v>73</v>
      </c>
      <c r="AY125" s="238" t="s">
        <v>126</v>
      </c>
    </row>
    <row r="126" s="14" customFormat="1">
      <c r="A126" s="14"/>
      <c r="B126" s="239"/>
      <c r="C126" s="240"/>
      <c r="D126" s="229" t="s">
        <v>136</v>
      </c>
      <c r="E126" s="241" t="s">
        <v>21</v>
      </c>
      <c r="F126" s="242" t="s">
        <v>179</v>
      </c>
      <c r="G126" s="240"/>
      <c r="H126" s="241" t="s">
        <v>21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136</v>
      </c>
      <c r="AU126" s="248" t="s">
        <v>82</v>
      </c>
      <c r="AV126" s="14" t="s">
        <v>80</v>
      </c>
      <c r="AW126" s="14" t="s">
        <v>34</v>
      </c>
      <c r="AX126" s="14" t="s">
        <v>73</v>
      </c>
      <c r="AY126" s="248" t="s">
        <v>126</v>
      </c>
    </row>
    <row r="127" s="15" customFormat="1">
      <c r="A127" s="15"/>
      <c r="B127" s="249"/>
      <c r="C127" s="250"/>
      <c r="D127" s="229" t="s">
        <v>136</v>
      </c>
      <c r="E127" s="251" t="s">
        <v>21</v>
      </c>
      <c r="F127" s="252" t="s">
        <v>140</v>
      </c>
      <c r="G127" s="250"/>
      <c r="H127" s="253">
        <v>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9" t="s">
        <v>136</v>
      </c>
      <c r="AU127" s="259" t="s">
        <v>82</v>
      </c>
      <c r="AV127" s="15" t="s">
        <v>134</v>
      </c>
      <c r="AW127" s="15" t="s">
        <v>34</v>
      </c>
      <c r="AX127" s="15" t="s">
        <v>80</v>
      </c>
      <c r="AY127" s="259" t="s">
        <v>126</v>
      </c>
    </row>
    <row r="128" s="2" customFormat="1" ht="66.75" customHeight="1">
      <c r="A128" s="40"/>
      <c r="B128" s="41"/>
      <c r="C128" s="214" t="s">
        <v>180</v>
      </c>
      <c r="D128" s="214" t="s">
        <v>129</v>
      </c>
      <c r="E128" s="215" t="s">
        <v>181</v>
      </c>
      <c r="F128" s="216" t="s">
        <v>182</v>
      </c>
      <c r="G128" s="217" t="s">
        <v>132</v>
      </c>
      <c r="H128" s="218">
        <v>5</v>
      </c>
      <c r="I128" s="219"/>
      <c r="J128" s="220">
        <f>ROUND(I128*H128,2)</f>
        <v>0</v>
      </c>
      <c r="K128" s="216" t="s">
        <v>133</v>
      </c>
      <c r="L128" s="46"/>
      <c r="M128" s="221" t="s">
        <v>21</v>
      </c>
      <c r="N128" s="222" t="s">
        <v>44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134</v>
      </c>
      <c r="AT128" s="225" t="s">
        <v>129</v>
      </c>
      <c r="AU128" s="225" t="s">
        <v>82</v>
      </c>
      <c r="AY128" s="19" t="s">
        <v>126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80</v>
      </c>
      <c r="BK128" s="226">
        <f>ROUND(I128*H128,2)</f>
        <v>0</v>
      </c>
      <c r="BL128" s="19" t="s">
        <v>134</v>
      </c>
      <c r="BM128" s="225" t="s">
        <v>183</v>
      </c>
    </row>
    <row r="129" s="13" customFormat="1">
      <c r="A129" s="13"/>
      <c r="B129" s="227"/>
      <c r="C129" s="228"/>
      <c r="D129" s="229" t="s">
        <v>136</v>
      </c>
      <c r="E129" s="230" t="s">
        <v>21</v>
      </c>
      <c r="F129" s="231" t="s">
        <v>127</v>
      </c>
      <c r="G129" s="228"/>
      <c r="H129" s="232">
        <v>5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136</v>
      </c>
      <c r="AU129" s="238" t="s">
        <v>82</v>
      </c>
      <c r="AV129" s="13" t="s">
        <v>82</v>
      </c>
      <c r="AW129" s="13" t="s">
        <v>34</v>
      </c>
      <c r="AX129" s="13" t="s">
        <v>73</v>
      </c>
      <c r="AY129" s="238" t="s">
        <v>126</v>
      </c>
    </row>
    <row r="130" s="14" customFormat="1">
      <c r="A130" s="14"/>
      <c r="B130" s="239"/>
      <c r="C130" s="240"/>
      <c r="D130" s="229" t="s">
        <v>136</v>
      </c>
      <c r="E130" s="241" t="s">
        <v>21</v>
      </c>
      <c r="F130" s="242" t="s">
        <v>164</v>
      </c>
      <c r="G130" s="240"/>
      <c r="H130" s="241" t="s">
        <v>21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136</v>
      </c>
      <c r="AU130" s="248" t="s">
        <v>82</v>
      </c>
      <c r="AV130" s="14" t="s">
        <v>80</v>
      </c>
      <c r="AW130" s="14" t="s">
        <v>34</v>
      </c>
      <c r="AX130" s="14" t="s">
        <v>73</v>
      </c>
      <c r="AY130" s="248" t="s">
        <v>126</v>
      </c>
    </row>
    <row r="131" s="15" customFormat="1">
      <c r="A131" s="15"/>
      <c r="B131" s="249"/>
      <c r="C131" s="250"/>
      <c r="D131" s="229" t="s">
        <v>136</v>
      </c>
      <c r="E131" s="251" t="s">
        <v>21</v>
      </c>
      <c r="F131" s="252" t="s">
        <v>140</v>
      </c>
      <c r="G131" s="250"/>
      <c r="H131" s="253">
        <v>5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136</v>
      </c>
      <c r="AU131" s="259" t="s">
        <v>82</v>
      </c>
      <c r="AV131" s="15" t="s">
        <v>134</v>
      </c>
      <c r="AW131" s="15" t="s">
        <v>34</v>
      </c>
      <c r="AX131" s="15" t="s">
        <v>80</v>
      </c>
      <c r="AY131" s="259" t="s">
        <v>126</v>
      </c>
    </row>
    <row r="132" s="2" customFormat="1" ht="66.75" customHeight="1">
      <c r="A132" s="40"/>
      <c r="B132" s="41"/>
      <c r="C132" s="214" t="s">
        <v>184</v>
      </c>
      <c r="D132" s="214" t="s">
        <v>129</v>
      </c>
      <c r="E132" s="215" t="s">
        <v>185</v>
      </c>
      <c r="F132" s="216" t="s">
        <v>186</v>
      </c>
      <c r="G132" s="217" t="s">
        <v>132</v>
      </c>
      <c r="H132" s="218">
        <v>2</v>
      </c>
      <c r="I132" s="219"/>
      <c r="J132" s="220">
        <f>ROUND(I132*H132,2)</f>
        <v>0</v>
      </c>
      <c r="K132" s="216" t="s">
        <v>133</v>
      </c>
      <c r="L132" s="46"/>
      <c r="M132" s="221" t="s">
        <v>21</v>
      </c>
      <c r="N132" s="222" t="s">
        <v>44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134</v>
      </c>
      <c r="AT132" s="225" t="s">
        <v>129</v>
      </c>
      <c r="AU132" s="225" t="s">
        <v>82</v>
      </c>
      <c r="AY132" s="19" t="s">
        <v>126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80</v>
      </c>
      <c r="BK132" s="226">
        <f>ROUND(I132*H132,2)</f>
        <v>0</v>
      </c>
      <c r="BL132" s="19" t="s">
        <v>134</v>
      </c>
      <c r="BM132" s="225" t="s">
        <v>187</v>
      </c>
    </row>
    <row r="133" s="13" customFormat="1">
      <c r="A133" s="13"/>
      <c r="B133" s="227"/>
      <c r="C133" s="228"/>
      <c r="D133" s="229" t="s">
        <v>136</v>
      </c>
      <c r="E133" s="230" t="s">
        <v>21</v>
      </c>
      <c r="F133" s="231" t="s">
        <v>82</v>
      </c>
      <c r="G133" s="228"/>
      <c r="H133" s="232">
        <v>2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136</v>
      </c>
      <c r="AU133" s="238" t="s">
        <v>82</v>
      </c>
      <c r="AV133" s="13" t="s">
        <v>82</v>
      </c>
      <c r="AW133" s="13" t="s">
        <v>34</v>
      </c>
      <c r="AX133" s="13" t="s">
        <v>73</v>
      </c>
      <c r="AY133" s="238" t="s">
        <v>126</v>
      </c>
    </row>
    <row r="134" s="14" customFormat="1">
      <c r="A134" s="14"/>
      <c r="B134" s="239"/>
      <c r="C134" s="240"/>
      <c r="D134" s="229" t="s">
        <v>136</v>
      </c>
      <c r="E134" s="241" t="s">
        <v>21</v>
      </c>
      <c r="F134" s="242" t="s">
        <v>188</v>
      </c>
      <c r="G134" s="240"/>
      <c r="H134" s="241" t="s">
        <v>21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136</v>
      </c>
      <c r="AU134" s="248" t="s">
        <v>82</v>
      </c>
      <c r="AV134" s="14" t="s">
        <v>80</v>
      </c>
      <c r="AW134" s="14" t="s">
        <v>34</v>
      </c>
      <c r="AX134" s="14" t="s">
        <v>73</v>
      </c>
      <c r="AY134" s="248" t="s">
        <v>126</v>
      </c>
    </row>
    <row r="135" s="15" customFormat="1">
      <c r="A135" s="15"/>
      <c r="B135" s="249"/>
      <c r="C135" s="250"/>
      <c r="D135" s="229" t="s">
        <v>136</v>
      </c>
      <c r="E135" s="251" t="s">
        <v>21</v>
      </c>
      <c r="F135" s="252" t="s">
        <v>140</v>
      </c>
      <c r="G135" s="250"/>
      <c r="H135" s="253">
        <v>2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136</v>
      </c>
      <c r="AU135" s="259" t="s">
        <v>82</v>
      </c>
      <c r="AV135" s="15" t="s">
        <v>134</v>
      </c>
      <c r="AW135" s="15" t="s">
        <v>34</v>
      </c>
      <c r="AX135" s="15" t="s">
        <v>80</v>
      </c>
      <c r="AY135" s="259" t="s">
        <v>126</v>
      </c>
    </row>
    <row r="136" s="2" customFormat="1" ht="66.75" customHeight="1">
      <c r="A136" s="40"/>
      <c r="B136" s="41"/>
      <c r="C136" s="214" t="s">
        <v>189</v>
      </c>
      <c r="D136" s="214" t="s">
        <v>129</v>
      </c>
      <c r="E136" s="215" t="s">
        <v>190</v>
      </c>
      <c r="F136" s="216" t="s">
        <v>191</v>
      </c>
      <c r="G136" s="217" t="s">
        <v>132</v>
      </c>
      <c r="H136" s="218">
        <v>5</v>
      </c>
      <c r="I136" s="219"/>
      <c r="J136" s="220">
        <f>ROUND(I136*H136,2)</f>
        <v>0</v>
      </c>
      <c r="K136" s="216" t="s">
        <v>133</v>
      </c>
      <c r="L136" s="46"/>
      <c r="M136" s="221" t="s">
        <v>21</v>
      </c>
      <c r="N136" s="222" t="s">
        <v>44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134</v>
      </c>
      <c r="AT136" s="225" t="s">
        <v>129</v>
      </c>
      <c r="AU136" s="225" t="s">
        <v>82</v>
      </c>
      <c r="AY136" s="19" t="s">
        <v>126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80</v>
      </c>
      <c r="BK136" s="226">
        <f>ROUND(I136*H136,2)</f>
        <v>0</v>
      </c>
      <c r="BL136" s="19" t="s">
        <v>134</v>
      </c>
      <c r="BM136" s="225" t="s">
        <v>192</v>
      </c>
    </row>
    <row r="137" s="13" customFormat="1">
      <c r="A137" s="13"/>
      <c r="B137" s="227"/>
      <c r="C137" s="228"/>
      <c r="D137" s="229" t="s">
        <v>136</v>
      </c>
      <c r="E137" s="230" t="s">
        <v>21</v>
      </c>
      <c r="F137" s="231" t="s">
        <v>127</v>
      </c>
      <c r="G137" s="228"/>
      <c r="H137" s="232">
        <v>5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136</v>
      </c>
      <c r="AU137" s="238" t="s">
        <v>82</v>
      </c>
      <c r="AV137" s="13" t="s">
        <v>82</v>
      </c>
      <c r="AW137" s="13" t="s">
        <v>34</v>
      </c>
      <c r="AX137" s="13" t="s">
        <v>73</v>
      </c>
      <c r="AY137" s="238" t="s">
        <v>126</v>
      </c>
    </row>
    <row r="138" s="14" customFormat="1">
      <c r="A138" s="14"/>
      <c r="B138" s="239"/>
      <c r="C138" s="240"/>
      <c r="D138" s="229" t="s">
        <v>136</v>
      </c>
      <c r="E138" s="241" t="s">
        <v>21</v>
      </c>
      <c r="F138" s="242" t="s">
        <v>193</v>
      </c>
      <c r="G138" s="240"/>
      <c r="H138" s="241" t="s">
        <v>21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136</v>
      </c>
      <c r="AU138" s="248" t="s">
        <v>82</v>
      </c>
      <c r="AV138" s="14" t="s">
        <v>80</v>
      </c>
      <c r="AW138" s="14" t="s">
        <v>34</v>
      </c>
      <c r="AX138" s="14" t="s">
        <v>73</v>
      </c>
      <c r="AY138" s="248" t="s">
        <v>126</v>
      </c>
    </row>
    <row r="139" s="15" customFormat="1">
      <c r="A139" s="15"/>
      <c r="B139" s="249"/>
      <c r="C139" s="250"/>
      <c r="D139" s="229" t="s">
        <v>136</v>
      </c>
      <c r="E139" s="251" t="s">
        <v>21</v>
      </c>
      <c r="F139" s="252" t="s">
        <v>140</v>
      </c>
      <c r="G139" s="250"/>
      <c r="H139" s="253">
        <v>5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136</v>
      </c>
      <c r="AU139" s="259" t="s">
        <v>82</v>
      </c>
      <c r="AV139" s="15" t="s">
        <v>134</v>
      </c>
      <c r="AW139" s="15" t="s">
        <v>34</v>
      </c>
      <c r="AX139" s="15" t="s">
        <v>80</v>
      </c>
      <c r="AY139" s="259" t="s">
        <v>126</v>
      </c>
    </row>
    <row r="140" s="2" customFormat="1" ht="66.75" customHeight="1">
      <c r="A140" s="40"/>
      <c r="B140" s="41"/>
      <c r="C140" s="214" t="s">
        <v>137</v>
      </c>
      <c r="D140" s="214" t="s">
        <v>129</v>
      </c>
      <c r="E140" s="215" t="s">
        <v>194</v>
      </c>
      <c r="F140" s="216" t="s">
        <v>195</v>
      </c>
      <c r="G140" s="217" t="s">
        <v>132</v>
      </c>
      <c r="H140" s="218">
        <v>1</v>
      </c>
      <c r="I140" s="219"/>
      <c r="J140" s="220">
        <f>ROUND(I140*H140,2)</f>
        <v>0</v>
      </c>
      <c r="K140" s="216" t="s">
        <v>133</v>
      </c>
      <c r="L140" s="46"/>
      <c r="M140" s="221" t="s">
        <v>21</v>
      </c>
      <c r="N140" s="222" t="s">
        <v>44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134</v>
      </c>
      <c r="AT140" s="225" t="s">
        <v>129</v>
      </c>
      <c r="AU140" s="225" t="s">
        <v>82</v>
      </c>
      <c r="AY140" s="19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80</v>
      </c>
      <c r="BK140" s="226">
        <f>ROUND(I140*H140,2)</f>
        <v>0</v>
      </c>
      <c r="BL140" s="19" t="s">
        <v>134</v>
      </c>
      <c r="BM140" s="225" t="s">
        <v>196</v>
      </c>
    </row>
    <row r="141" s="13" customFormat="1">
      <c r="A141" s="13"/>
      <c r="B141" s="227"/>
      <c r="C141" s="228"/>
      <c r="D141" s="229" t="s">
        <v>136</v>
      </c>
      <c r="E141" s="230" t="s">
        <v>21</v>
      </c>
      <c r="F141" s="231" t="s">
        <v>80</v>
      </c>
      <c r="G141" s="228"/>
      <c r="H141" s="232">
        <v>1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136</v>
      </c>
      <c r="AU141" s="238" t="s">
        <v>82</v>
      </c>
      <c r="AV141" s="13" t="s">
        <v>82</v>
      </c>
      <c r="AW141" s="13" t="s">
        <v>34</v>
      </c>
      <c r="AX141" s="13" t="s">
        <v>80</v>
      </c>
      <c r="AY141" s="238" t="s">
        <v>126</v>
      </c>
    </row>
    <row r="142" s="14" customFormat="1">
      <c r="A142" s="14"/>
      <c r="B142" s="239"/>
      <c r="C142" s="240"/>
      <c r="D142" s="229" t="s">
        <v>136</v>
      </c>
      <c r="E142" s="241" t="s">
        <v>21</v>
      </c>
      <c r="F142" s="242" t="s">
        <v>197</v>
      </c>
      <c r="G142" s="240"/>
      <c r="H142" s="241" t="s">
        <v>21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136</v>
      </c>
      <c r="AU142" s="248" t="s">
        <v>82</v>
      </c>
      <c r="AV142" s="14" t="s">
        <v>80</v>
      </c>
      <c r="AW142" s="14" t="s">
        <v>34</v>
      </c>
      <c r="AX142" s="14" t="s">
        <v>73</v>
      </c>
      <c r="AY142" s="248" t="s">
        <v>126</v>
      </c>
    </row>
    <row r="143" s="2" customFormat="1" ht="66.75" customHeight="1">
      <c r="A143" s="40"/>
      <c r="B143" s="41"/>
      <c r="C143" s="214" t="s">
        <v>198</v>
      </c>
      <c r="D143" s="214" t="s">
        <v>129</v>
      </c>
      <c r="E143" s="215" t="s">
        <v>199</v>
      </c>
      <c r="F143" s="216" t="s">
        <v>200</v>
      </c>
      <c r="G143" s="217" t="s">
        <v>132</v>
      </c>
      <c r="H143" s="218">
        <v>12</v>
      </c>
      <c r="I143" s="219"/>
      <c r="J143" s="220">
        <f>ROUND(I143*H143,2)</f>
        <v>0</v>
      </c>
      <c r="K143" s="216" t="s">
        <v>133</v>
      </c>
      <c r="L143" s="46"/>
      <c r="M143" s="221" t="s">
        <v>21</v>
      </c>
      <c r="N143" s="222" t="s">
        <v>44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134</v>
      </c>
      <c r="AT143" s="225" t="s">
        <v>129</v>
      </c>
      <c r="AU143" s="225" t="s">
        <v>82</v>
      </c>
      <c r="AY143" s="19" t="s">
        <v>126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80</v>
      </c>
      <c r="BK143" s="226">
        <f>ROUND(I143*H143,2)</f>
        <v>0</v>
      </c>
      <c r="BL143" s="19" t="s">
        <v>134</v>
      </c>
      <c r="BM143" s="225" t="s">
        <v>201</v>
      </c>
    </row>
    <row r="144" s="2" customFormat="1" ht="16.5" customHeight="1">
      <c r="A144" s="40"/>
      <c r="B144" s="41"/>
      <c r="C144" s="214" t="s">
        <v>202</v>
      </c>
      <c r="D144" s="214" t="s">
        <v>129</v>
      </c>
      <c r="E144" s="215" t="s">
        <v>203</v>
      </c>
      <c r="F144" s="216" t="s">
        <v>204</v>
      </c>
      <c r="G144" s="217" t="s">
        <v>132</v>
      </c>
      <c r="H144" s="218">
        <v>12</v>
      </c>
      <c r="I144" s="219"/>
      <c r="J144" s="220">
        <f>ROUND(I144*H144,2)</f>
        <v>0</v>
      </c>
      <c r="K144" s="216" t="s">
        <v>133</v>
      </c>
      <c r="L144" s="46"/>
      <c r="M144" s="221" t="s">
        <v>21</v>
      </c>
      <c r="N144" s="222" t="s">
        <v>44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134</v>
      </c>
      <c r="AT144" s="225" t="s">
        <v>129</v>
      </c>
      <c r="AU144" s="225" t="s">
        <v>82</v>
      </c>
      <c r="AY144" s="19" t="s">
        <v>126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80</v>
      </c>
      <c r="BK144" s="226">
        <f>ROUND(I144*H144,2)</f>
        <v>0</v>
      </c>
      <c r="BL144" s="19" t="s">
        <v>134</v>
      </c>
      <c r="BM144" s="225" t="s">
        <v>205</v>
      </c>
    </row>
    <row r="145" s="2" customFormat="1" ht="16.5" customHeight="1">
      <c r="A145" s="40"/>
      <c r="B145" s="41"/>
      <c r="C145" s="214" t="s">
        <v>8</v>
      </c>
      <c r="D145" s="214" t="s">
        <v>129</v>
      </c>
      <c r="E145" s="215" t="s">
        <v>206</v>
      </c>
      <c r="F145" s="216" t="s">
        <v>207</v>
      </c>
      <c r="G145" s="217" t="s">
        <v>132</v>
      </c>
      <c r="H145" s="218">
        <v>12</v>
      </c>
      <c r="I145" s="219"/>
      <c r="J145" s="220">
        <f>ROUND(I145*H145,2)</f>
        <v>0</v>
      </c>
      <c r="K145" s="216" t="s">
        <v>133</v>
      </c>
      <c r="L145" s="46"/>
      <c r="M145" s="221" t="s">
        <v>21</v>
      </c>
      <c r="N145" s="222" t="s">
        <v>44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134</v>
      </c>
      <c r="AT145" s="225" t="s">
        <v>129</v>
      </c>
      <c r="AU145" s="225" t="s">
        <v>82</v>
      </c>
      <c r="AY145" s="19" t="s">
        <v>126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80</v>
      </c>
      <c r="BK145" s="226">
        <f>ROUND(I145*H145,2)</f>
        <v>0</v>
      </c>
      <c r="BL145" s="19" t="s">
        <v>134</v>
      </c>
      <c r="BM145" s="225" t="s">
        <v>208</v>
      </c>
    </row>
    <row r="146" s="2" customFormat="1" ht="55.5" customHeight="1">
      <c r="A146" s="40"/>
      <c r="B146" s="41"/>
      <c r="C146" s="214" t="s">
        <v>209</v>
      </c>
      <c r="D146" s="214" t="s">
        <v>129</v>
      </c>
      <c r="E146" s="215" t="s">
        <v>210</v>
      </c>
      <c r="F146" s="216" t="s">
        <v>211</v>
      </c>
      <c r="G146" s="217" t="s">
        <v>132</v>
      </c>
      <c r="H146" s="218">
        <v>16</v>
      </c>
      <c r="I146" s="219"/>
      <c r="J146" s="220">
        <f>ROUND(I146*H146,2)</f>
        <v>0</v>
      </c>
      <c r="K146" s="216" t="s">
        <v>133</v>
      </c>
      <c r="L146" s="46"/>
      <c r="M146" s="221" t="s">
        <v>21</v>
      </c>
      <c r="N146" s="222" t="s">
        <v>44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134</v>
      </c>
      <c r="AT146" s="225" t="s">
        <v>129</v>
      </c>
      <c r="AU146" s="225" t="s">
        <v>82</v>
      </c>
      <c r="AY146" s="19" t="s">
        <v>126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80</v>
      </c>
      <c r="BK146" s="226">
        <f>ROUND(I146*H146,2)</f>
        <v>0</v>
      </c>
      <c r="BL146" s="19" t="s">
        <v>134</v>
      </c>
      <c r="BM146" s="225" t="s">
        <v>212</v>
      </c>
    </row>
    <row r="147" s="13" customFormat="1">
      <c r="A147" s="13"/>
      <c r="B147" s="227"/>
      <c r="C147" s="228"/>
      <c r="D147" s="229" t="s">
        <v>136</v>
      </c>
      <c r="E147" s="230" t="s">
        <v>21</v>
      </c>
      <c r="F147" s="231" t="s">
        <v>175</v>
      </c>
      <c r="G147" s="228"/>
      <c r="H147" s="232">
        <v>8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136</v>
      </c>
      <c r="AU147" s="238" t="s">
        <v>82</v>
      </c>
      <c r="AV147" s="13" t="s">
        <v>82</v>
      </c>
      <c r="AW147" s="13" t="s">
        <v>34</v>
      </c>
      <c r="AX147" s="13" t="s">
        <v>73</v>
      </c>
      <c r="AY147" s="238" t="s">
        <v>126</v>
      </c>
    </row>
    <row r="148" s="13" customFormat="1">
      <c r="A148" s="13"/>
      <c r="B148" s="227"/>
      <c r="C148" s="228"/>
      <c r="D148" s="229" t="s">
        <v>136</v>
      </c>
      <c r="E148" s="230" t="s">
        <v>21</v>
      </c>
      <c r="F148" s="231" t="s">
        <v>175</v>
      </c>
      <c r="G148" s="228"/>
      <c r="H148" s="232">
        <v>8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136</v>
      </c>
      <c r="AU148" s="238" t="s">
        <v>82</v>
      </c>
      <c r="AV148" s="13" t="s">
        <v>82</v>
      </c>
      <c r="AW148" s="13" t="s">
        <v>34</v>
      </c>
      <c r="AX148" s="13" t="s">
        <v>73</v>
      </c>
      <c r="AY148" s="238" t="s">
        <v>126</v>
      </c>
    </row>
    <row r="149" s="14" customFormat="1">
      <c r="A149" s="14"/>
      <c r="B149" s="239"/>
      <c r="C149" s="240"/>
      <c r="D149" s="229" t="s">
        <v>136</v>
      </c>
      <c r="E149" s="241" t="s">
        <v>21</v>
      </c>
      <c r="F149" s="242" t="s">
        <v>213</v>
      </c>
      <c r="G149" s="240"/>
      <c r="H149" s="241" t="s">
        <v>21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136</v>
      </c>
      <c r="AU149" s="248" t="s">
        <v>82</v>
      </c>
      <c r="AV149" s="14" t="s">
        <v>80</v>
      </c>
      <c r="AW149" s="14" t="s">
        <v>34</v>
      </c>
      <c r="AX149" s="14" t="s">
        <v>73</v>
      </c>
      <c r="AY149" s="248" t="s">
        <v>126</v>
      </c>
    </row>
    <row r="150" s="15" customFormat="1">
      <c r="A150" s="15"/>
      <c r="B150" s="249"/>
      <c r="C150" s="250"/>
      <c r="D150" s="229" t="s">
        <v>136</v>
      </c>
      <c r="E150" s="251" t="s">
        <v>21</v>
      </c>
      <c r="F150" s="252" t="s">
        <v>140</v>
      </c>
      <c r="G150" s="250"/>
      <c r="H150" s="253">
        <v>16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136</v>
      </c>
      <c r="AU150" s="259" t="s">
        <v>82</v>
      </c>
      <c r="AV150" s="15" t="s">
        <v>134</v>
      </c>
      <c r="AW150" s="15" t="s">
        <v>34</v>
      </c>
      <c r="AX150" s="15" t="s">
        <v>80</v>
      </c>
      <c r="AY150" s="259" t="s">
        <v>126</v>
      </c>
    </row>
    <row r="151" s="2" customFormat="1" ht="24.15" customHeight="1">
      <c r="A151" s="40"/>
      <c r="B151" s="41"/>
      <c r="C151" s="214" t="s">
        <v>214</v>
      </c>
      <c r="D151" s="214" t="s">
        <v>129</v>
      </c>
      <c r="E151" s="215" t="s">
        <v>215</v>
      </c>
      <c r="F151" s="216" t="s">
        <v>216</v>
      </c>
      <c r="G151" s="217" t="s">
        <v>132</v>
      </c>
      <c r="H151" s="218">
        <v>16</v>
      </c>
      <c r="I151" s="219"/>
      <c r="J151" s="220">
        <f>ROUND(I151*H151,2)</f>
        <v>0</v>
      </c>
      <c r="K151" s="216" t="s">
        <v>133</v>
      </c>
      <c r="L151" s="46"/>
      <c r="M151" s="221" t="s">
        <v>21</v>
      </c>
      <c r="N151" s="222" t="s">
        <v>44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134</v>
      </c>
      <c r="AT151" s="225" t="s">
        <v>129</v>
      </c>
      <c r="AU151" s="225" t="s">
        <v>82</v>
      </c>
      <c r="AY151" s="19" t="s">
        <v>126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80</v>
      </c>
      <c r="BK151" s="226">
        <f>ROUND(I151*H151,2)</f>
        <v>0</v>
      </c>
      <c r="BL151" s="19" t="s">
        <v>134</v>
      </c>
      <c r="BM151" s="225" t="s">
        <v>217</v>
      </c>
    </row>
    <row r="152" s="12" customFormat="1" ht="22.8" customHeight="1">
      <c r="A152" s="12"/>
      <c r="B152" s="198"/>
      <c r="C152" s="199"/>
      <c r="D152" s="200" t="s">
        <v>72</v>
      </c>
      <c r="E152" s="212" t="s">
        <v>218</v>
      </c>
      <c r="F152" s="212" t="s">
        <v>219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SUM(P153:P194)</f>
        <v>0</v>
      </c>
      <c r="Q152" s="206"/>
      <c r="R152" s="207">
        <f>SUM(R153:R194)</f>
        <v>0</v>
      </c>
      <c r="S152" s="206"/>
      <c r="T152" s="208">
        <f>SUM(T153:T194)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134</v>
      </c>
      <c r="AT152" s="210" t="s">
        <v>72</v>
      </c>
      <c r="AU152" s="210" t="s">
        <v>80</v>
      </c>
      <c r="AY152" s="209" t="s">
        <v>126</v>
      </c>
      <c r="BK152" s="211">
        <f>SUM(BK153:BK194)</f>
        <v>0</v>
      </c>
    </row>
    <row r="153" s="2" customFormat="1" ht="37.8" customHeight="1">
      <c r="A153" s="40"/>
      <c r="B153" s="41"/>
      <c r="C153" s="214" t="s">
        <v>220</v>
      </c>
      <c r="D153" s="214" t="s">
        <v>129</v>
      </c>
      <c r="E153" s="215" t="s">
        <v>221</v>
      </c>
      <c r="F153" s="216" t="s">
        <v>222</v>
      </c>
      <c r="G153" s="217" t="s">
        <v>132</v>
      </c>
      <c r="H153" s="218">
        <v>4</v>
      </c>
      <c r="I153" s="219"/>
      <c r="J153" s="220">
        <f>ROUND(I153*H153,2)</f>
        <v>0</v>
      </c>
      <c r="K153" s="216" t="s">
        <v>133</v>
      </c>
      <c r="L153" s="46"/>
      <c r="M153" s="221" t="s">
        <v>21</v>
      </c>
      <c r="N153" s="222" t="s">
        <v>44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134</v>
      </c>
      <c r="AT153" s="225" t="s">
        <v>129</v>
      </c>
      <c r="AU153" s="225" t="s">
        <v>82</v>
      </c>
      <c r="AY153" s="19" t="s">
        <v>126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80</v>
      </c>
      <c r="BK153" s="226">
        <f>ROUND(I153*H153,2)</f>
        <v>0</v>
      </c>
      <c r="BL153" s="19" t="s">
        <v>134</v>
      </c>
      <c r="BM153" s="225" t="s">
        <v>223</v>
      </c>
    </row>
    <row r="154" s="13" customFormat="1">
      <c r="A154" s="13"/>
      <c r="B154" s="227"/>
      <c r="C154" s="228"/>
      <c r="D154" s="229" t="s">
        <v>136</v>
      </c>
      <c r="E154" s="230" t="s">
        <v>21</v>
      </c>
      <c r="F154" s="231" t="s">
        <v>134</v>
      </c>
      <c r="G154" s="228"/>
      <c r="H154" s="232">
        <v>4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136</v>
      </c>
      <c r="AU154" s="238" t="s">
        <v>82</v>
      </c>
      <c r="AV154" s="13" t="s">
        <v>82</v>
      </c>
      <c r="AW154" s="13" t="s">
        <v>34</v>
      </c>
      <c r="AX154" s="13" t="s">
        <v>73</v>
      </c>
      <c r="AY154" s="238" t="s">
        <v>126</v>
      </c>
    </row>
    <row r="155" s="14" customFormat="1">
      <c r="A155" s="14"/>
      <c r="B155" s="239"/>
      <c r="C155" s="240"/>
      <c r="D155" s="229" t="s">
        <v>136</v>
      </c>
      <c r="E155" s="241" t="s">
        <v>21</v>
      </c>
      <c r="F155" s="242" t="s">
        <v>224</v>
      </c>
      <c r="G155" s="240"/>
      <c r="H155" s="241" t="s">
        <v>21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136</v>
      </c>
      <c r="AU155" s="248" t="s">
        <v>82</v>
      </c>
      <c r="AV155" s="14" t="s">
        <v>80</v>
      </c>
      <c r="AW155" s="14" t="s">
        <v>34</v>
      </c>
      <c r="AX155" s="14" t="s">
        <v>73</v>
      </c>
      <c r="AY155" s="248" t="s">
        <v>126</v>
      </c>
    </row>
    <row r="156" s="15" customFormat="1">
      <c r="A156" s="15"/>
      <c r="B156" s="249"/>
      <c r="C156" s="250"/>
      <c r="D156" s="229" t="s">
        <v>136</v>
      </c>
      <c r="E156" s="251" t="s">
        <v>21</v>
      </c>
      <c r="F156" s="252" t="s">
        <v>140</v>
      </c>
      <c r="G156" s="250"/>
      <c r="H156" s="253">
        <v>4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136</v>
      </c>
      <c r="AU156" s="259" t="s">
        <v>82</v>
      </c>
      <c r="AV156" s="15" t="s">
        <v>134</v>
      </c>
      <c r="AW156" s="15" t="s">
        <v>34</v>
      </c>
      <c r="AX156" s="15" t="s">
        <v>80</v>
      </c>
      <c r="AY156" s="259" t="s">
        <v>126</v>
      </c>
    </row>
    <row r="157" s="2" customFormat="1" ht="44.25" customHeight="1">
      <c r="A157" s="40"/>
      <c r="B157" s="41"/>
      <c r="C157" s="214" t="s">
        <v>225</v>
      </c>
      <c r="D157" s="214" t="s">
        <v>129</v>
      </c>
      <c r="E157" s="215" t="s">
        <v>226</v>
      </c>
      <c r="F157" s="216" t="s">
        <v>227</v>
      </c>
      <c r="G157" s="217" t="s">
        <v>132</v>
      </c>
      <c r="H157" s="218">
        <v>4</v>
      </c>
      <c r="I157" s="219"/>
      <c r="J157" s="220">
        <f>ROUND(I157*H157,2)</f>
        <v>0</v>
      </c>
      <c r="K157" s="216" t="s">
        <v>133</v>
      </c>
      <c r="L157" s="46"/>
      <c r="M157" s="221" t="s">
        <v>21</v>
      </c>
      <c r="N157" s="222" t="s">
        <v>44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134</v>
      </c>
      <c r="AT157" s="225" t="s">
        <v>129</v>
      </c>
      <c r="AU157" s="225" t="s">
        <v>82</v>
      </c>
      <c r="AY157" s="19" t="s">
        <v>126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80</v>
      </c>
      <c r="BK157" s="226">
        <f>ROUND(I157*H157,2)</f>
        <v>0</v>
      </c>
      <c r="BL157" s="19" t="s">
        <v>134</v>
      </c>
      <c r="BM157" s="225" t="s">
        <v>228</v>
      </c>
    </row>
    <row r="158" s="2" customFormat="1" ht="90" customHeight="1">
      <c r="A158" s="40"/>
      <c r="B158" s="41"/>
      <c r="C158" s="214" t="s">
        <v>229</v>
      </c>
      <c r="D158" s="214" t="s">
        <v>129</v>
      </c>
      <c r="E158" s="215" t="s">
        <v>230</v>
      </c>
      <c r="F158" s="216" t="s">
        <v>231</v>
      </c>
      <c r="G158" s="217" t="s">
        <v>132</v>
      </c>
      <c r="H158" s="218">
        <v>11</v>
      </c>
      <c r="I158" s="219"/>
      <c r="J158" s="220">
        <f>ROUND(I158*H158,2)</f>
        <v>0</v>
      </c>
      <c r="K158" s="216" t="s">
        <v>133</v>
      </c>
      <c r="L158" s="46"/>
      <c r="M158" s="221" t="s">
        <v>21</v>
      </c>
      <c r="N158" s="222" t="s">
        <v>44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134</v>
      </c>
      <c r="AT158" s="225" t="s">
        <v>129</v>
      </c>
      <c r="AU158" s="225" t="s">
        <v>82</v>
      </c>
      <c r="AY158" s="19" t="s">
        <v>126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80</v>
      </c>
      <c r="BK158" s="226">
        <f>ROUND(I158*H158,2)</f>
        <v>0</v>
      </c>
      <c r="BL158" s="19" t="s">
        <v>134</v>
      </c>
      <c r="BM158" s="225" t="s">
        <v>232</v>
      </c>
    </row>
    <row r="159" s="13" customFormat="1">
      <c r="A159" s="13"/>
      <c r="B159" s="227"/>
      <c r="C159" s="228"/>
      <c r="D159" s="229" t="s">
        <v>136</v>
      </c>
      <c r="E159" s="230" t="s">
        <v>21</v>
      </c>
      <c r="F159" s="231" t="s">
        <v>134</v>
      </c>
      <c r="G159" s="228"/>
      <c r="H159" s="232">
        <v>4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136</v>
      </c>
      <c r="AU159" s="238" t="s">
        <v>82</v>
      </c>
      <c r="AV159" s="13" t="s">
        <v>82</v>
      </c>
      <c r="AW159" s="13" t="s">
        <v>34</v>
      </c>
      <c r="AX159" s="13" t="s">
        <v>73</v>
      </c>
      <c r="AY159" s="238" t="s">
        <v>126</v>
      </c>
    </row>
    <row r="160" s="14" customFormat="1">
      <c r="A160" s="14"/>
      <c r="B160" s="239"/>
      <c r="C160" s="240"/>
      <c r="D160" s="229" t="s">
        <v>136</v>
      </c>
      <c r="E160" s="241" t="s">
        <v>21</v>
      </c>
      <c r="F160" s="242" t="s">
        <v>224</v>
      </c>
      <c r="G160" s="240"/>
      <c r="H160" s="241" t="s">
        <v>21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136</v>
      </c>
      <c r="AU160" s="248" t="s">
        <v>82</v>
      </c>
      <c r="AV160" s="14" t="s">
        <v>80</v>
      </c>
      <c r="AW160" s="14" t="s">
        <v>34</v>
      </c>
      <c r="AX160" s="14" t="s">
        <v>73</v>
      </c>
      <c r="AY160" s="248" t="s">
        <v>126</v>
      </c>
    </row>
    <row r="161" s="13" customFormat="1">
      <c r="A161" s="13"/>
      <c r="B161" s="227"/>
      <c r="C161" s="228"/>
      <c r="D161" s="229" t="s">
        <v>136</v>
      </c>
      <c r="E161" s="230" t="s">
        <v>21</v>
      </c>
      <c r="F161" s="231" t="s">
        <v>170</v>
      </c>
      <c r="G161" s="228"/>
      <c r="H161" s="232">
        <v>7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136</v>
      </c>
      <c r="AU161" s="238" t="s">
        <v>82</v>
      </c>
      <c r="AV161" s="13" t="s">
        <v>82</v>
      </c>
      <c r="AW161" s="13" t="s">
        <v>34</v>
      </c>
      <c r="AX161" s="13" t="s">
        <v>73</v>
      </c>
      <c r="AY161" s="238" t="s">
        <v>126</v>
      </c>
    </row>
    <row r="162" s="14" customFormat="1">
      <c r="A162" s="14"/>
      <c r="B162" s="239"/>
      <c r="C162" s="240"/>
      <c r="D162" s="229" t="s">
        <v>136</v>
      </c>
      <c r="E162" s="241" t="s">
        <v>21</v>
      </c>
      <c r="F162" s="242" t="s">
        <v>233</v>
      </c>
      <c r="G162" s="240"/>
      <c r="H162" s="241" t="s">
        <v>21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136</v>
      </c>
      <c r="AU162" s="248" t="s">
        <v>82</v>
      </c>
      <c r="AV162" s="14" t="s">
        <v>80</v>
      </c>
      <c r="AW162" s="14" t="s">
        <v>34</v>
      </c>
      <c r="AX162" s="14" t="s">
        <v>73</v>
      </c>
      <c r="AY162" s="248" t="s">
        <v>126</v>
      </c>
    </row>
    <row r="163" s="15" customFormat="1">
      <c r="A163" s="15"/>
      <c r="B163" s="249"/>
      <c r="C163" s="250"/>
      <c r="D163" s="229" t="s">
        <v>136</v>
      </c>
      <c r="E163" s="251" t="s">
        <v>21</v>
      </c>
      <c r="F163" s="252" t="s">
        <v>140</v>
      </c>
      <c r="G163" s="250"/>
      <c r="H163" s="253">
        <v>11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136</v>
      </c>
      <c r="AU163" s="259" t="s">
        <v>82</v>
      </c>
      <c r="AV163" s="15" t="s">
        <v>134</v>
      </c>
      <c r="AW163" s="15" t="s">
        <v>34</v>
      </c>
      <c r="AX163" s="15" t="s">
        <v>80</v>
      </c>
      <c r="AY163" s="259" t="s">
        <v>126</v>
      </c>
    </row>
    <row r="164" s="2" customFormat="1" ht="90" customHeight="1">
      <c r="A164" s="40"/>
      <c r="B164" s="41"/>
      <c r="C164" s="214" t="s">
        <v>7</v>
      </c>
      <c r="D164" s="214" t="s">
        <v>129</v>
      </c>
      <c r="E164" s="215" t="s">
        <v>234</v>
      </c>
      <c r="F164" s="216" t="s">
        <v>235</v>
      </c>
      <c r="G164" s="217" t="s">
        <v>132</v>
      </c>
      <c r="H164" s="218">
        <v>11</v>
      </c>
      <c r="I164" s="219"/>
      <c r="J164" s="220">
        <f>ROUND(I164*H164,2)</f>
        <v>0</v>
      </c>
      <c r="K164" s="216" t="s">
        <v>133</v>
      </c>
      <c r="L164" s="46"/>
      <c r="M164" s="221" t="s">
        <v>21</v>
      </c>
      <c r="N164" s="222" t="s">
        <v>44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134</v>
      </c>
      <c r="AT164" s="225" t="s">
        <v>129</v>
      </c>
      <c r="AU164" s="225" t="s">
        <v>82</v>
      </c>
      <c r="AY164" s="19" t="s">
        <v>126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80</v>
      </c>
      <c r="BK164" s="226">
        <f>ROUND(I164*H164,2)</f>
        <v>0</v>
      </c>
      <c r="BL164" s="19" t="s">
        <v>134</v>
      </c>
      <c r="BM164" s="225" t="s">
        <v>236</v>
      </c>
    </row>
    <row r="165" s="2" customFormat="1" ht="24.15" customHeight="1">
      <c r="A165" s="40"/>
      <c r="B165" s="41"/>
      <c r="C165" s="214" t="s">
        <v>237</v>
      </c>
      <c r="D165" s="214" t="s">
        <v>129</v>
      </c>
      <c r="E165" s="215" t="s">
        <v>238</v>
      </c>
      <c r="F165" s="216" t="s">
        <v>239</v>
      </c>
      <c r="G165" s="217" t="s">
        <v>132</v>
      </c>
      <c r="H165" s="218">
        <v>4</v>
      </c>
      <c r="I165" s="219"/>
      <c r="J165" s="220">
        <f>ROUND(I165*H165,2)</f>
        <v>0</v>
      </c>
      <c r="K165" s="216" t="s">
        <v>133</v>
      </c>
      <c r="L165" s="46"/>
      <c r="M165" s="221" t="s">
        <v>21</v>
      </c>
      <c r="N165" s="222" t="s">
        <v>44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134</v>
      </c>
      <c r="AT165" s="225" t="s">
        <v>129</v>
      </c>
      <c r="AU165" s="225" t="s">
        <v>82</v>
      </c>
      <c r="AY165" s="19" t="s">
        <v>126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80</v>
      </c>
      <c r="BK165" s="226">
        <f>ROUND(I165*H165,2)</f>
        <v>0</v>
      </c>
      <c r="BL165" s="19" t="s">
        <v>134</v>
      </c>
      <c r="BM165" s="225" t="s">
        <v>240</v>
      </c>
    </row>
    <row r="166" s="2" customFormat="1" ht="24.15" customHeight="1">
      <c r="A166" s="40"/>
      <c r="B166" s="41"/>
      <c r="C166" s="214" t="s">
        <v>241</v>
      </c>
      <c r="D166" s="214" t="s">
        <v>129</v>
      </c>
      <c r="E166" s="215" t="s">
        <v>242</v>
      </c>
      <c r="F166" s="216" t="s">
        <v>243</v>
      </c>
      <c r="G166" s="217" t="s">
        <v>132</v>
      </c>
      <c r="H166" s="218">
        <v>3</v>
      </c>
      <c r="I166" s="219"/>
      <c r="J166" s="220">
        <f>ROUND(I166*H166,2)</f>
        <v>0</v>
      </c>
      <c r="K166" s="216" t="s">
        <v>133</v>
      </c>
      <c r="L166" s="46"/>
      <c r="M166" s="221" t="s">
        <v>21</v>
      </c>
      <c r="N166" s="222" t="s">
        <v>44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134</v>
      </c>
      <c r="AT166" s="225" t="s">
        <v>129</v>
      </c>
      <c r="AU166" s="225" t="s">
        <v>82</v>
      </c>
      <c r="AY166" s="19" t="s">
        <v>126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80</v>
      </c>
      <c r="BK166" s="226">
        <f>ROUND(I166*H166,2)</f>
        <v>0</v>
      </c>
      <c r="BL166" s="19" t="s">
        <v>134</v>
      </c>
      <c r="BM166" s="225" t="s">
        <v>244</v>
      </c>
    </row>
    <row r="167" s="13" customFormat="1">
      <c r="A167" s="13"/>
      <c r="B167" s="227"/>
      <c r="C167" s="228"/>
      <c r="D167" s="229" t="s">
        <v>136</v>
      </c>
      <c r="E167" s="230" t="s">
        <v>21</v>
      </c>
      <c r="F167" s="231" t="s">
        <v>145</v>
      </c>
      <c r="G167" s="228"/>
      <c r="H167" s="232">
        <v>3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136</v>
      </c>
      <c r="AU167" s="238" t="s">
        <v>82</v>
      </c>
      <c r="AV167" s="13" t="s">
        <v>82</v>
      </c>
      <c r="AW167" s="13" t="s">
        <v>34</v>
      </c>
      <c r="AX167" s="13" t="s">
        <v>73</v>
      </c>
      <c r="AY167" s="238" t="s">
        <v>126</v>
      </c>
    </row>
    <row r="168" s="14" customFormat="1">
      <c r="A168" s="14"/>
      <c r="B168" s="239"/>
      <c r="C168" s="240"/>
      <c r="D168" s="229" t="s">
        <v>136</v>
      </c>
      <c r="E168" s="241" t="s">
        <v>21</v>
      </c>
      <c r="F168" s="242" t="s">
        <v>245</v>
      </c>
      <c r="G168" s="240"/>
      <c r="H168" s="241" t="s">
        <v>21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136</v>
      </c>
      <c r="AU168" s="248" t="s">
        <v>82</v>
      </c>
      <c r="AV168" s="14" t="s">
        <v>80</v>
      </c>
      <c r="AW168" s="14" t="s">
        <v>34</v>
      </c>
      <c r="AX168" s="14" t="s">
        <v>73</v>
      </c>
      <c r="AY168" s="248" t="s">
        <v>126</v>
      </c>
    </row>
    <row r="169" s="15" customFormat="1">
      <c r="A169" s="15"/>
      <c r="B169" s="249"/>
      <c r="C169" s="250"/>
      <c r="D169" s="229" t="s">
        <v>136</v>
      </c>
      <c r="E169" s="251" t="s">
        <v>21</v>
      </c>
      <c r="F169" s="252" t="s">
        <v>140</v>
      </c>
      <c r="G169" s="250"/>
      <c r="H169" s="253">
        <v>3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9" t="s">
        <v>136</v>
      </c>
      <c r="AU169" s="259" t="s">
        <v>82</v>
      </c>
      <c r="AV169" s="15" t="s">
        <v>134</v>
      </c>
      <c r="AW169" s="15" t="s">
        <v>34</v>
      </c>
      <c r="AX169" s="15" t="s">
        <v>80</v>
      </c>
      <c r="AY169" s="259" t="s">
        <v>126</v>
      </c>
    </row>
    <row r="170" s="2" customFormat="1" ht="62.7" customHeight="1">
      <c r="A170" s="40"/>
      <c r="B170" s="41"/>
      <c r="C170" s="214" t="s">
        <v>246</v>
      </c>
      <c r="D170" s="214" t="s">
        <v>129</v>
      </c>
      <c r="E170" s="215" t="s">
        <v>247</v>
      </c>
      <c r="F170" s="216" t="s">
        <v>248</v>
      </c>
      <c r="G170" s="217" t="s">
        <v>132</v>
      </c>
      <c r="H170" s="218">
        <v>3</v>
      </c>
      <c r="I170" s="219"/>
      <c r="J170" s="220">
        <f>ROUND(I170*H170,2)</f>
        <v>0</v>
      </c>
      <c r="K170" s="216" t="s">
        <v>133</v>
      </c>
      <c r="L170" s="46"/>
      <c r="M170" s="221" t="s">
        <v>21</v>
      </c>
      <c r="N170" s="222" t="s">
        <v>44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134</v>
      </c>
      <c r="AT170" s="225" t="s">
        <v>129</v>
      </c>
      <c r="AU170" s="225" t="s">
        <v>82</v>
      </c>
      <c r="AY170" s="19" t="s">
        <v>126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80</v>
      </c>
      <c r="BK170" s="226">
        <f>ROUND(I170*H170,2)</f>
        <v>0</v>
      </c>
      <c r="BL170" s="19" t="s">
        <v>134</v>
      </c>
      <c r="BM170" s="225" t="s">
        <v>249</v>
      </c>
    </row>
    <row r="171" s="2" customFormat="1" ht="24.15" customHeight="1">
      <c r="A171" s="40"/>
      <c r="B171" s="41"/>
      <c r="C171" s="214" t="s">
        <v>250</v>
      </c>
      <c r="D171" s="214" t="s">
        <v>129</v>
      </c>
      <c r="E171" s="215" t="s">
        <v>251</v>
      </c>
      <c r="F171" s="216" t="s">
        <v>252</v>
      </c>
      <c r="G171" s="217" t="s">
        <v>132</v>
      </c>
      <c r="H171" s="218">
        <v>1</v>
      </c>
      <c r="I171" s="219"/>
      <c r="J171" s="220">
        <f>ROUND(I171*H171,2)</f>
        <v>0</v>
      </c>
      <c r="K171" s="216" t="s">
        <v>133</v>
      </c>
      <c r="L171" s="46"/>
      <c r="M171" s="221" t="s">
        <v>21</v>
      </c>
      <c r="N171" s="222" t="s">
        <v>44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134</v>
      </c>
      <c r="AT171" s="225" t="s">
        <v>129</v>
      </c>
      <c r="AU171" s="225" t="s">
        <v>82</v>
      </c>
      <c r="AY171" s="19" t="s">
        <v>126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80</v>
      </c>
      <c r="BK171" s="226">
        <f>ROUND(I171*H171,2)</f>
        <v>0</v>
      </c>
      <c r="BL171" s="19" t="s">
        <v>134</v>
      </c>
      <c r="BM171" s="225" t="s">
        <v>253</v>
      </c>
    </row>
    <row r="172" s="13" customFormat="1">
      <c r="A172" s="13"/>
      <c r="B172" s="227"/>
      <c r="C172" s="228"/>
      <c r="D172" s="229" t="s">
        <v>136</v>
      </c>
      <c r="E172" s="230" t="s">
        <v>21</v>
      </c>
      <c r="F172" s="231" t="s">
        <v>80</v>
      </c>
      <c r="G172" s="228"/>
      <c r="H172" s="232">
        <v>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136</v>
      </c>
      <c r="AU172" s="238" t="s">
        <v>82</v>
      </c>
      <c r="AV172" s="13" t="s">
        <v>82</v>
      </c>
      <c r="AW172" s="13" t="s">
        <v>34</v>
      </c>
      <c r="AX172" s="13" t="s">
        <v>73</v>
      </c>
      <c r="AY172" s="238" t="s">
        <v>126</v>
      </c>
    </row>
    <row r="173" s="14" customFormat="1">
      <c r="A173" s="14"/>
      <c r="B173" s="239"/>
      <c r="C173" s="240"/>
      <c r="D173" s="229" t="s">
        <v>136</v>
      </c>
      <c r="E173" s="241" t="s">
        <v>21</v>
      </c>
      <c r="F173" s="242" t="s">
        <v>254</v>
      </c>
      <c r="G173" s="240"/>
      <c r="H173" s="241" t="s">
        <v>21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136</v>
      </c>
      <c r="AU173" s="248" t="s">
        <v>82</v>
      </c>
      <c r="AV173" s="14" t="s">
        <v>80</v>
      </c>
      <c r="AW173" s="14" t="s">
        <v>34</v>
      </c>
      <c r="AX173" s="14" t="s">
        <v>73</v>
      </c>
      <c r="AY173" s="248" t="s">
        <v>126</v>
      </c>
    </row>
    <row r="174" s="15" customFormat="1">
      <c r="A174" s="15"/>
      <c r="B174" s="249"/>
      <c r="C174" s="250"/>
      <c r="D174" s="229" t="s">
        <v>136</v>
      </c>
      <c r="E174" s="251" t="s">
        <v>21</v>
      </c>
      <c r="F174" s="252" t="s">
        <v>140</v>
      </c>
      <c r="G174" s="250"/>
      <c r="H174" s="253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9" t="s">
        <v>136</v>
      </c>
      <c r="AU174" s="259" t="s">
        <v>82</v>
      </c>
      <c r="AV174" s="15" t="s">
        <v>134</v>
      </c>
      <c r="AW174" s="15" t="s">
        <v>34</v>
      </c>
      <c r="AX174" s="15" t="s">
        <v>80</v>
      </c>
      <c r="AY174" s="259" t="s">
        <v>126</v>
      </c>
    </row>
    <row r="175" s="2" customFormat="1" ht="62.7" customHeight="1">
      <c r="A175" s="40"/>
      <c r="B175" s="41"/>
      <c r="C175" s="214" t="s">
        <v>255</v>
      </c>
      <c r="D175" s="214" t="s">
        <v>129</v>
      </c>
      <c r="E175" s="215" t="s">
        <v>256</v>
      </c>
      <c r="F175" s="216" t="s">
        <v>257</v>
      </c>
      <c r="G175" s="217" t="s">
        <v>132</v>
      </c>
      <c r="H175" s="218">
        <v>1</v>
      </c>
      <c r="I175" s="219"/>
      <c r="J175" s="220">
        <f>ROUND(I175*H175,2)</f>
        <v>0</v>
      </c>
      <c r="K175" s="216" t="s">
        <v>133</v>
      </c>
      <c r="L175" s="46"/>
      <c r="M175" s="221" t="s">
        <v>21</v>
      </c>
      <c r="N175" s="222" t="s">
        <v>44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134</v>
      </c>
      <c r="AT175" s="225" t="s">
        <v>129</v>
      </c>
      <c r="AU175" s="225" t="s">
        <v>82</v>
      </c>
      <c r="AY175" s="19" t="s">
        <v>126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80</v>
      </c>
      <c r="BK175" s="226">
        <f>ROUND(I175*H175,2)</f>
        <v>0</v>
      </c>
      <c r="BL175" s="19" t="s">
        <v>134</v>
      </c>
      <c r="BM175" s="225" t="s">
        <v>258</v>
      </c>
    </row>
    <row r="176" s="2" customFormat="1" ht="49.05" customHeight="1">
      <c r="A176" s="40"/>
      <c r="B176" s="41"/>
      <c r="C176" s="214" t="s">
        <v>259</v>
      </c>
      <c r="D176" s="214" t="s">
        <v>129</v>
      </c>
      <c r="E176" s="215" t="s">
        <v>260</v>
      </c>
      <c r="F176" s="216" t="s">
        <v>261</v>
      </c>
      <c r="G176" s="217" t="s">
        <v>132</v>
      </c>
      <c r="H176" s="218">
        <v>60</v>
      </c>
      <c r="I176" s="219"/>
      <c r="J176" s="220">
        <f>ROUND(I176*H176,2)</f>
        <v>0</v>
      </c>
      <c r="K176" s="216" t="s">
        <v>133</v>
      </c>
      <c r="L176" s="46"/>
      <c r="M176" s="221" t="s">
        <v>21</v>
      </c>
      <c r="N176" s="222" t="s">
        <v>44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134</v>
      </c>
      <c r="AT176" s="225" t="s">
        <v>129</v>
      </c>
      <c r="AU176" s="225" t="s">
        <v>82</v>
      </c>
      <c r="AY176" s="19" t="s">
        <v>126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80</v>
      </c>
      <c r="BK176" s="226">
        <f>ROUND(I176*H176,2)</f>
        <v>0</v>
      </c>
      <c r="BL176" s="19" t="s">
        <v>134</v>
      </c>
      <c r="BM176" s="225" t="s">
        <v>262</v>
      </c>
    </row>
    <row r="177" s="13" customFormat="1">
      <c r="A177" s="13"/>
      <c r="B177" s="227"/>
      <c r="C177" s="228"/>
      <c r="D177" s="229" t="s">
        <v>136</v>
      </c>
      <c r="E177" s="230" t="s">
        <v>21</v>
      </c>
      <c r="F177" s="231" t="s">
        <v>263</v>
      </c>
      <c r="G177" s="228"/>
      <c r="H177" s="232">
        <v>30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136</v>
      </c>
      <c r="AU177" s="238" t="s">
        <v>82</v>
      </c>
      <c r="AV177" s="13" t="s">
        <v>82</v>
      </c>
      <c r="AW177" s="13" t="s">
        <v>34</v>
      </c>
      <c r="AX177" s="13" t="s">
        <v>73</v>
      </c>
      <c r="AY177" s="238" t="s">
        <v>126</v>
      </c>
    </row>
    <row r="178" s="13" customFormat="1">
      <c r="A178" s="13"/>
      <c r="B178" s="227"/>
      <c r="C178" s="228"/>
      <c r="D178" s="229" t="s">
        <v>136</v>
      </c>
      <c r="E178" s="230" t="s">
        <v>21</v>
      </c>
      <c r="F178" s="231" t="s">
        <v>264</v>
      </c>
      <c r="G178" s="228"/>
      <c r="H178" s="232">
        <v>30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136</v>
      </c>
      <c r="AU178" s="238" t="s">
        <v>82</v>
      </c>
      <c r="AV178" s="13" t="s">
        <v>82</v>
      </c>
      <c r="AW178" s="13" t="s">
        <v>34</v>
      </c>
      <c r="AX178" s="13" t="s">
        <v>73</v>
      </c>
      <c r="AY178" s="238" t="s">
        <v>126</v>
      </c>
    </row>
    <row r="179" s="15" customFormat="1">
      <c r="A179" s="15"/>
      <c r="B179" s="249"/>
      <c r="C179" s="250"/>
      <c r="D179" s="229" t="s">
        <v>136</v>
      </c>
      <c r="E179" s="251" t="s">
        <v>21</v>
      </c>
      <c r="F179" s="252" t="s">
        <v>140</v>
      </c>
      <c r="G179" s="250"/>
      <c r="H179" s="253">
        <v>60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9" t="s">
        <v>136</v>
      </c>
      <c r="AU179" s="259" t="s">
        <v>82</v>
      </c>
      <c r="AV179" s="15" t="s">
        <v>134</v>
      </c>
      <c r="AW179" s="15" t="s">
        <v>34</v>
      </c>
      <c r="AX179" s="15" t="s">
        <v>80</v>
      </c>
      <c r="AY179" s="259" t="s">
        <v>126</v>
      </c>
    </row>
    <row r="180" s="2" customFormat="1" ht="55.5" customHeight="1">
      <c r="A180" s="40"/>
      <c r="B180" s="41"/>
      <c r="C180" s="214" t="s">
        <v>265</v>
      </c>
      <c r="D180" s="214" t="s">
        <v>129</v>
      </c>
      <c r="E180" s="215" t="s">
        <v>266</v>
      </c>
      <c r="F180" s="216" t="s">
        <v>267</v>
      </c>
      <c r="G180" s="217" t="s">
        <v>132</v>
      </c>
      <c r="H180" s="218">
        <v>15</v>
      </c>
      <c r="I180" s="219"/>
      <c r="J180" s="220">
        <f>ROUND(I180*H180,2)</f>
        <v>0</v>
      </c>
      <c r="K180" s="216" t="s">
        <v>133</v>
      </c>
      <c r="L180" s="46"/>
      <c r="M180" s="221" t="s">
        <v>21</v>
      </c>
      <c r="N180" s="222" t="s">
        <v>44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134</v>
      </c>
      <c r="AT180" s="225" t="s">
        <v>129</v>
      </c>
      <c r="AU180" s="225" t="s">
        <v>82</v>
      </c>
      <c r="AY180" s="19" t="s">
        <v>126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80</v>
      </c>
      <c r="BK180" s="226">
        <f>ROUND(I180*H180,2)</f>
        <v>0</v>
      </c>
      <c r="BL180" s="19" t="s">
        <v>134</v>
      </c>
      <c r="BM180" s="225" t="s">
        <v>268</v>
      </c>
    </row>
    <row r="181" s="2" customFormat="1" ht="16.5" customHeight="1">
      <c r="A181" s="40"/>
      <c r="B181" s="41"/>
      <c r="C181" s="214" t="s">
        <v>269</v>
      </c>
      <c r="D181" s="214" t="s">
        <v>129</v>
      </c>
      <c r="E181" s="215" t="s">
        <v>270</v>
      </c>
      <c r="F181" s="216" t="s">
        <v>271</v>
      </c>
      <c r="G181" s="217" t="s">
        <v>132</v>
      </c>
      <c r="H181" s="218">
        <v>30</v>
      </c>
      <c r="I181" s="219"/>
      <c r="J181" s="220">
        <f>ROUND(I181*H181,2)</f>
        <v>0</v>
      </c>
      <c r="K181" s="216" t="s">
        <v>133</v>
      </c>
      <c r="L181" s="46"/>
      <c r="M181" s="221" t="s">
        <v>21</v>
      </c>
      <c r="N181" s="222" t="s">
        <v>44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134</v>
      </c>
      <c r="AT181" s="225" t="s">
        <v>129</v>
      </c>
      <c r="AU181" s="225" t="s">
        <v>82</v>
      </c>
      <c r="AY181" s="19" t="s">
        <v>126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80</v>
      </c>
      <c r="BK181" s="226">
        <f>ROUND(I181*H181,2)</f>
        <v>0</v>
      </c>
      <c r="BL181" s="19" t="s">
        <v>134</v>
      </c>
      <c r="BM181" s="225" t="s">
        <v>272</v>
      </c>
    </row>
    <row r="182" s="2" customFormat="1" ht="128.55" customHeight="1">
      <c r="A182" s="40"/>
      <c r="B182" s="41"/>
      <c r="C182" s="214" t="s">
        <v>263</v>
      </c>
      <c r="D182" s="214" t="s">
        <v>129</v>
      </c>
      <c r="E182" s="215" t="s">
        <v>273</v>
      </c>
      <c r="F182" s="216" t="s">
        <v>274</v>
      </c>
      <c r="G182" s="217" t="s">
        <v>132</v>
      </c>
      <c r="H182" s="218">
        <v>15</v>
      </c>
      <c r="I182" s="219"/>
      <c r="J182" s="220">
        <f>ROUND(I182*H182,2)</f>
        <v>0</v>
      </c>
      <c r="K182" s="216" t="s">
        <v>133</v>
      </c>
      <c r="L182" s="46"/>
      <c r="M182" s="221" t="s">
        <v>21</v>
      </c>
      <c r="N182" s="222" t="s">
        <v>44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134</v>
      </c>
      <c r="AT182" s="225" t="s">
        <v>129</v>
      </c>
      <c r="AU182" s="225" t="s">
        <v>82</v>
      </c>
      <c r="AY182" s="19" t="s">
        <v>126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80</v>
      </c>
      <c r="BK182" s="226">
        <f>ROUND(I182*H182,2)</f>
        <v>0</v>
      </c>
      <c r="BL182" s="19" t="s">
        <v>134</v>
      </c>
      <c r="BM182" s="225" t="s">
        <v>275</v>
      </c>
    </row>
    <row r="183" s="2" customFormat="1" ht="62.7" customHeight="1">
      <c r="A183" s="40"/>
      <c r="B183" s="41"/>
      <c r="C183" s="214" t="s">
        <v>276</v>
      </c>
      <c r="D183" s="214" t="s">
        <v>129</v>
      </c>
      <c r="E183" s="215" t="s">
        <v>277</v>
      </c>
      <c r="F183" s="216" t="s">
        <v>278</v>
      </c>
      <c r="G183" s="217" t="s">
        <v>132</v>
      </c>
      <c r="H183" s="218">
        <v>30</v>
      </c>
      <c r="I183" s="219"/>
      <c r="J183" s="220">
        <f>ROUND(I183*H183,2)</f>
        <v>0</v>
      </c>
      <c r="K183" s="216" t="s">
        <v>133</v>
      </c>
      <c r="L183" s="46"/>
      <c r="M183" s="221" t="s">
        <v>21</v>
      </c>
      <c r="N183" s="222" t="s">
        <v>44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134</v>
      </c>
      <c r="AT183" s="225" t="s">
        <v>129</v>
      </c>
      <c r="AU183" s="225" t="s">
        <v>82</v>
      </c>
      <c r="AY183" s="19" t="s">
        <v>126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80</v>
      </c>
      <c r="BK183" s="226">
        <f>ROUND(I183*H183,2)</f>
        <v>0</v>
      </c>
      <c r="BL183" s="19" t="s">
        <v>134</v>
      </c>
      <c r="BM183" s="225" t="s">
        <v>279</v>
      </c>
    </row>
    <row r="184" s="2" customFormat="1" ht="66.75" customHeight="1">
      <c r="A184" s="40"/>
      <c r="B184" s="41"/>
      <c r="C184" s="214" t="s">
        <v>280</v>
      </c>
      <c r="D184" s="214" t="s">
        <v>129</v>
      </c>
      <c r="E184" s="215" t="s">
        <v>281</v>
      </c>
      <c r="F184" s="216" t="s">
        <v>282</v>
      </c>
      <c r="G184" s="217" t="s">
        <v>132</v>
      </c>
      <c r="H184" s="218">
        <v>2</v>
      </c>
      <c r="I184" s="219"/>
      <c r="J184" s="220">
        <f>ROUND(I184*H184,2)</f>
        <v>0</v>
      </c>
      <c r="K184" s="216" t="s">
        <v>133</v>
      </c>
      <c r="L184" s="46"/>
      <c r="M184" s="221" t="s">
        <v>21</v>
      </c>
      <c r="N184" s="222" t="s">
        <v>44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134</v>
      </c>
      <c r="AT184" s="225" t="s">
        <v>129</v>
      </c>
      <c r="AU184" s="225" t="s">
        <v>82</v>
      </c>
      <c r="AY184" s="19" t="s">
        <v>126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80</v>
      </c>
      <c r="BK184" s="226">
        <f>ROUND(I184*H184,2)</f>
        <v>0</v>
      </c>
      <c r="BL184" s="19" t="s">
        <v>134</v>
      </c>
      <c r="BM184" s="225" t="s">
        <v>283</v>
      </c>
    </row>
    <row r="185" s="2" customFormat="1" ht="24.15" customHeight="1">
      <c r="A185" s="40"/>
      <c r="B185" s="41"/>
      <c r="C185" s="214" t="s">
        <v>284</v>
      </c>
      <c r="D185" s="214" t="s">
        <v>129</v>
      </c>
      <c r="E185" s="215" t="s">
        <v>285</v>
      </c>
      <c r="F185" s="216" t="s">
        <v>286</v>
      </c>
      <c r="G185" s="217" t="s">
        <v>132</v>
      </c>
      <c r="H185" s="218">
        <v>12</v>
      </c>
      <c r="I185" s="219"/>
      <c r="J185" s="220">
        <f>ROUND(I185*H185,2)</f>
        <v>0</v>
      </c>
      <c r="K185" s="216" t="s">
        <v>133</v>
      </c>
      <c r="L185" s="46"/>
      <c r="M185" s="221" t="s">
        <v>21</v>
      </c>
      <c r="N185" s="222" t="s">
        <v>44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134</v>
      </c>
      <c r="AT185" s="225" t="s">
        <v>129</v>
      </c>
      <c r="AU185" s="225" t="s">
        <v>82</v>
      </c>
      <c r="AY185" s="19" t="s">
        <v>126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80</v>
      </c>
      <c r="BK185" s="226">
        <f>ROUND(I185*H185,2)</f>
        <v>0</v>
      </c>
      <c r="BL185" s="19" t="s">
        <v>134</v>
      </c>
      <c r="BM185" s="225" t="s">
        <v>287</v>
      </c>
    </row>
    <row r="186" s="13" customFormat="1">
      <c r="A186" s="13"/>
      <c r="B186" s="227"/>
      <c r="C186" s="228"/>
      <c r="D186" s="229" t="s">
        <v>136</v>
      </c>
      <c r="E186" s="230" t="s">
        <v>21</v>
      </c>
      <c r="F186" s="231" t="s">
        <v>165</v>
      </c>
      <c r="G186" s="228"/>
      <c r="H186" s="232">
        <v>6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136</v>
      </c>
      <c r="AU186" s="238" t="s">
        <v>82</v>
      </c>
      <c r="AV186" s="13" t="s">
        <v>82</v>
      </c>
      <c r="AW186" s="13" t="s">
        <v>34</v>
      </c>
      <c r="AX186" s="13" t="s">
        <v>73</v>
      </c>
      <c r="AY186" s="238" t="s">
        <v>126</v>
      </c>
    </row>
    <row r="187" s="13" customFormat="1">
      <c r="A187" s="13"/>
      <c r="B187" s="227"/>
      <c r="C187" s="228"/>
      <c r="D187" s="229" t="s">
        <v>136</v>
      </c>
      <c r="E187" s="230" t="s">
        <v>21</v>
      </c>
      <c r="F187" s="231" t="s">
        <v>288</v>
      </c>
      <c r="G187" s="228"/>
      <c r="H187" s="232">
        <v>6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136</v>
      </c>
      <c r="AU187" s="238" t="s">
        <v>82</v>
      </c>
      <c r="AV187" s="13" t="s">
        <v>82</v>
      </c>
      <c r="AW187" s="13" t="s">
        <v>34</v>
      </c>
      <c r="AX187" s="13" t="s">
        <v>73</v>
      </c>
      <c r="AY187" s="238" t="s">
        <v>126</v>
      </c>
    </row>
    <row r="188" s="15" customFormat="1">
      <c r="A188" s="15"/>
      <c r="B188" s="249"/>
      <c r="C188" s="250"/>
      <c r="D188" s="229" t="s">
        <v>136</v>
      </c>
      <c r="E188" s="251" t="s">
        <v>21</v>
      </c>
      <c r="F188" s="252" t="s">
        <v>140</v>
      </c>
      <c r="G188" s="250"/>
      <c r="H188" s="253">
        <v>12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136</v>
      </c>
      <c r="AU188" s="259" t="s">
        <v>82</v>
      </c>
      <c r="AV188" s="15" t="s">
        <v>134</v>
      </c>
      <c r="AW188" s="15" t="s">
        <v>34</v>
      </c>
      <c r="AX188" s="15" t="s">
        <v>80</v>
      </c>
      <c r="AY188" s="259" t="s">
        <v>126</v>
      </c>
    </row>
    <row r="189" s="2" customFormat="1" ht="76.35" customHeight="1">
      <c r="A189" s="40"/>
      <c r="B189" s="41"/>
      <c r="C189" s="214" t="s">
        <v>289</v>
      </c>
      <c r="D189" s="214" t="s">
        <v>129</v>
      </c>
      <c r="E189" s="215" t="s">
        <v>290</v>
      </c>
      <c r="F189" s="216" t="s">
        <v>291</v>
      </c>
      <c r="G189" s="217" t="s">
        <v>132</v>
      </c>
      <c r="H189" s="218">
        <v>12</v>
      </c>
      <c r="I189" s="219"/>
      <c r="J189" s="220">
        <f>ROUND(I189*H189,2)</f>
        <v>0</v>
      </c>
      <c r="K189" s="216" t="s">
        <v>133</v>
      </c>
      <c r="L189" s="46"/>
      <c r="M189" s="221" t="s">
        <v>21</v>
      </c>
      <c r="N189" s="222" t="s">
        <v>44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134</v>
      </c>
      <c r="AT189" s="225" t="s">
        <v>129</v>
      </c>
      <c r="AU189" s="225" t="s">
        <v>82</v>
      </c>
      <c r="AY189" s="19" t="s">
        <v>126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80</v>
      </c>
      <c r="BK189" s="226">
        <f>ROUND(I189*H189,2)</f>
        <v>0</v>
      </c>
      <c r="BL189" s="19" t="s">
        <v>134</v>
      </c>
      <c r="BM189" s="225" t="s">
        <v>292</v>
      </c>
    </row>
    <row r="190" s="2" customFormat="1" ht="24.15" customHeight="1">
      <c r="A190" s="40"/>
      <c r="B190" s="41"/>
      <c r="C190" s="214" t="s">
        <v>293</v>
      </c>
      <c r="D190" s="214" t="s">
        <v>129</v>
      </c>
      <c r="E190" s="215" t="s">
        <v>294</v>
      </c>
      <c r="F190" s="216" t="s">
        <v>295</v>
      </c>
      <c r="G190" s="217" t="s">
        <v>132</v>
      </c>
      <c r="H190" s="218">
        <v>2</v>
      </c>
      <c r="I190" s="219"/>
      <c r="J190" s="220">
        <f>ROUND(I190*H190,2)</f>
        <v>0</v>
      </c>
      <c r="K190" s="216" t="s">
        <v>133</v>
      </c>
      <c r="L190" s="46"/>
      <c r="M190" s="221" t="s">
        <v>21</v>
      </c>
      <c r="N190" s="222" t="s">
        <v>44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134</v>
      </c>
      <c r="AT190" s="225" t="s">
        <v>129</v>
      </c>
      <c r="AU190" s="225" t="s">
        <v>82</v>
      </c>
      <c r="AY190" s="19" t="s">
        <v>126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80</v>
      </c>
      <c r="BK190" s="226">
        <f>ROUND(I190*H190,2)</f>
        <v>0</v>
      </c>
      <c r="BL190" s="19" t="s">
        <v>134</v>
      </c>
      <c r="BM190" s="225" t="s">
        <v>296</v>
      </c>
    </row>
    <row r="191" s="13" customFormat="1">
      <c r="A191" s="13"/>
      <c r="B191" s="227"/>
      <c r="C191" s="228"/>
      <c r="D191" s="229" t="s">
        <v>136</v>
      </c>
      <c r="E191" s="230" t="s">
        <v>21</v>
      </c>
      <c r="F191" s="231" t="s">
        <v>80</v>
      </c>
      <c r="G191" s="228"/>
      <c r="H191" s="232">
        <v>1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136</v>
      </c>
      <c r="AU191" s="238" t="s">
        <v>82</v>
      </c>
      <c r="AV191" s="13" t="s">
        <v>82</v>
      </c>
      <c r="AW191" s="13" t="s">
        <v>34</v>
      </c>
      <c r="AX191" s="13" t="s">
        <v>73</v>
      </c>
      <c r="AY191" s="238" t="s">
        <v>126</v>
      </c>
    </row>
    <row r="192" s="13" customFormat="1">
      <c r="A192" s="13"/>
      <c r="B192" s="227"/>
      <c r="C192" s="228"/>
      <c r="D192" s="229" t="s">
        <v>136</v>
      </c>
      <c r="E192" s="230" t="s">
        <v>21</v>
      </c>
      <c r="F192" s="231" t="s">
        <v>297</v>
      </c>
      <c r="G192" s="228"/>
      <c r="H192" s="232">
        <v>1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136</v>
      </c>
      <c r="AU192" s="238" t="s">
        <v>82</v>
      </c>
      <c r="AV192" s="13" t="s">
        <v>82</v>
      </c>
      <c r="AW192" s="13" t="s">
        <v>34</v>
      </c>
      <c r="AX192" s="13" t="s">
        <v>73</v>
      </c>
      <c r="AY192" s="238" t="s">
        <v>126</v>
      </c>
    </row>
    <row r="193" s="15" customFormat="1">
      <c r="A193" s="15"/>
      <c r="B193" s="249"/>
      <c r="C193" s="250"/>
      <c r="D193" s="229" t="s">
        <v>136</v>
      </c>
      <c r="E193" s="251" t="s">
        <v>21</v>
      </c>
      <c r="F193" s="252" t="s">
        <v>140</v>
      </c>
      <c r="G193" s="250"/>
      <c r="H193" s="253">
        <v>2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136</v>
      </c>
      <c r="AU193" s="259" t="s">
        <v>82</v>
      </c>
      <c r="AV193" s="15" t="s">
        <v>134</v>
      </c>
      <c r="AW193" s="15" t="s">
        <v>34</v>
      </c>
      <c r="AX193" s="15" t="s">
        <v>80</v>
      </c>
      <c r="AY193" s="259" t="s">
        <v>126</v>
      </c>
    </row>
    <row r="194" s="2" customFormat="1" ht="76.35" customHeight="1">
      <c r="A194" s="40"/>
      <c r="B194" s="41"/>
      <c r="C194" s="214" t="s">
        <v>298</v>
      </c>
      <c r="D194" s="214" t="s">
        <v>129</v>
      </c>
      <c r="E194" s="215" t="s">
        <v>299</v>
      </c>
      <c r="F194" s="216" t="s">
        <v>300</v>
      </c>
      <c r="G194" s="217" t="s">
        <v>132</v>
      </c>
      <c r="H194" s="218">
        <v>2</v>
      </c>
      <c r="I194" s="219"/>
      <c r="J194" s="220">
        <f>ROUND(I194*H194,2)</f>
        <v>0</v>
      </c>
      <c r="K194" s="216" t="s">
        <v>133</v>
      </c>
      <c r="L194" s="46"/>
      <c r="M194" s="221" t="s">
        <v>21</v>
      </c>
      <c r="N194" s="222" t="s">
        <v>44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134</v>
      </c>
      <c r="AT194" s="225" t="s">
        <v>129</v>
      </c>
      <c r="AU194" s="225" t="s">
        <v>82</v>
      </c>
      <c r="AY194" s="19" t="s">
        <v>126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80</v>
      </c>
      <c r="BK194" s="226">
        <f>ROUND(I194*H194,2)</f>
        <v>0</v>
      </c>
      <c r="BL194" s="19" t="s">
        <v>134</v>
      </c>
      <c r="BM194" s="225" t="s">
        <v>301</v>
      </c>
    </row>
    <row r="195" s="12" customFormat="1" ht="22.8" customHeight="1">
      <c r="A195" s="12"/>
      <c r="B195" s="198"/>
      <c r="C195" s="199"/>
      <c r="D195" s="200" t="s">
        <v>72</v>
      </c>
      <c r="E195" s="212" t="s">
        <v>302</v>
      </c>
      <c r="F195" s="212" t="s">
        <v>303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SUM(P196:P200)</f>
        <v>0</v>
      </c>
      <c r="Q195" s="206"/>
      <c r="R195" s="207">
        <f>SUM(R196:R200)</f>
        <v>0</v>
      </c>
      <c r="S195" s="206"/>
      <c r="T195" s="208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134</v>
      </c>
      <c r="AT195" s="210" t="s">
        <v>72</v>
      </c>
      <c r="AU195" s="210" t="s">
        <v>80</v>
      </c>
      <c r="AY195" s="209" t="s">
        <v>126</v>
      </c>
      <c r="BK195" s="211">
        <f>SUM(BK196:BK200)</f>
        <v>0</v>
      </c>
    </row>
    <row r="196" s="2" customFormat="1" ht="16.5" customHeight="1">
      <c r="A196" s="40"/>
      <c r="B196" s="41"/>
      <c r="C196" s="214" t="s">
        <v>304</v>
      </c>
      <c r="D196" s="214" t="s">
        <v>129</v>
      </c>
      <c r="E196" s="215" t="s">
        <v>305</v>
      </c>
      <c r="F196" s="216" t="s">
        <v>306</v>
      </c>
      <c r="G196" s="217" t="s">
        <v>132</v>
      </c>
      <c r="H196" s="218">
        <v>40</v>
      </c>
      <c r="I196" s="219"/>
      <c r="J196" s="220">
        <f>ROUND(I196*H196,2)</f>
        <v>0</v>
      </c>
      <c r="K196" s="216" t="s">
        <v>133</v>
      </c>
      <c r="L196" s="46"/>
      <c r="M196" s="221" t="s">
        <v>21</v>
      </c>
      <c r="N196" s="222" t="s">
        <v>44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134</v>
      </c>
      <c r="AT196" s="225" t="s">
        <v>129</v>
      </c>
      <c r="AU196" s="225" t="s">
        <v>82</v>
      </c>
      <c r="AY196" s="19" t="s">
        <v>126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80</v>
      </c>
      <c r="BK196" s="226">
        <f>ROUND(I196*H196,2)</f>
        <v>0</v>
      </c>
      <c r="BL196" s="19" t="s">
        <v>134</v>
      </c>
      <c r="BM196" s="225" t="s">
        <v>307</v>
      </c>
    </row>
    <row r="197" s="2" customFormat="1" ht="66.75" customHeight="1">
      <c r="A197" s="40"/>
      <c r="B197" s="41"/>
      <c r="C197" s="214" t="s">
        <v>308</v>
      </c>
      <c r="D197" s="214" t="s">
        <v>129</v>
      </c>
      <c r="E197" s="215" t="s">
        <v>309</v>
      </c>
      <c r="F197" s="216" t="s">
        <v>310</v>
      </c>
      <c r="G197" s="217" t="s">
        <v>132</v>
      </c>
      <c r="H197" s="218">
        <v>40</v>
      </c>
      <c r="I197" s="219"/>
      <c r="J197" s="220">
        <f>ROUND(I197*H197,2)</f>
        <v>0</v>
      </c>
      <c r="K197" s="216" t="s">
        <v>133</v>
      </c>
      <c r="L197" s="46"/>
      <c r="M197" s="221" t="s">
        <v>21</v>
      </c>
      <c r="N197" s="222" t="s">
        <v>44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134</v>
      </c>
      <c r="AT197" s="225" t="s">
        <v>129</v>
      </c>
      <c r="AU197" s="225" t="s">
        <v>82</v>
      </c>
      <c r="AY197" s="19" t="s">
        <v>126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80</v>
      </c>
      <c r="BK197" s="226">
        <f>ROUND(I197*H197,2)</f>
        <v>0</v>
      </c>
      <c r="BL197" s="19" t="s">
        <v>134</v>
      </c>
      <c r="BM197" s="225" t="s">
        <v>311</v>
      </c>
    </row>
    <row r="198" s="13" customFormat="1">
      <c r="A198" s="13"/>
      <c r="B198" s="227"/>
      <c r="C198" s="228"/>
      <c r="D198" s="229" t="s">
        <v>136</v>
      </c>
      <c r="E198" s="230" t="s">
        <v>21</v>
      </c>
      <c r="F198" s="231" t="s">
        <v>229</v>
      </c>
      <c r="G198" s="228"/>
      <c r="H198" s="232">
        <v>20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136</v>
      </c>
      <c r="AU198" s="238" t="s">
        <v>82</v>
      </c>
      <c r="AV198" s="13" t="s">
        <v>82</v>
      </c>
      <c r="AW198" s="13" t="s">
        <v>34</v>
      </c>
      <c r="AX198" s="13" t="s">
        <v>73</v>
      </c>
      <c r="AY198" s="238" t="s">
        <v>126</v>
      </c>
    </row>
    <row r="199" s="13" customFormat="1">
      <c r="A199" s="13"/>
      <c r="B199" s="227"/>
      <c r="C199" s="228"/>
      <c r="D199" s="229" t="s">
        <v>136</v>
      </c>
      <c r="E199" s="230" t="s">
        <v>21</v>
      </c>
      <c r="F199" s="231" t="s">
        <v>312</v>
      </c>
      <c r="G199" s="228"/>
      <c r="H199" s="232">
        <v>20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136</v>
      </c>
      <c r="AU199" s="238" t="s">
        <v>82</v>
      </c>
      <c r="AV199" s="13" t="s">
        <v>82</v>
      </c>
      <c r="AW199" s="13" t="s">
        <v>34</v>
      </c>
      <c r="AX199" s="13" t="s">
        <v>73</v>
      </c>
      <c r="AY199" s="238" t="s">
        <v>126</v>
      </c>
    </row>
    <row r="200" s="15" customFormat="1">
      <c r="A200" s="15"/>
      <c r="B200" s="249"/>
      <c r="C200" s="250"/>
      <c r="D200" s="229" t="s">
        <v>136</v>
      </c>
      <c r="E200" s="251" t="s">
        <v>21</v>
      </c>
      <c r="F200" s="252" t="s">
        <v>140</v>
      </c>
      <c r="G200" s="250"/>
      <c r="H200" s="253">
        <v>40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9" t="s">
        <v>136</v>
      </c>
      <c r="AU200" s="259" t="s">
        <v>82</v>
      </c>
      <c r="AV200" s="15" t="s">
        <v>134</v>
      </c>
      <c r="AW200" s="15" t="s">
        <v>34</v>
      </c>
      <c r="AX200" s="15" t="s">
        <v>80</v>
      </c>
      <c r="AY200" s="259" t="s">
        <v>126</v>
      </c>
    </row>
    <row r="201" s="12" customFormat="1" ht="22.8" customHeight="1">
      <c r="A201" s="12"/>
      <c r="B201" s="198"/>
      <c r="C201" s="199"/>
      <c r="D201" s="200" t="s">
        <v>72</v>
      </c>
      <c r="E201" s="212" t="s">
        <v>313</v>
      </c>
      <c r="F201" s="212" t="s">
        <v>314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SUM(P202:P227)</f>
        <v>0</v>
      </c>
      <c r="Q201" s="206"/>
      <c r="R201" s="207">
        <f>SUM(R202:R227)</f>
        <v>0</v>
      </c>
      <c r="S201" s="206"/>
      <c r="T201" s="208">
        <f>SUM(T202:T227)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134</v>
      </c>
      <c r="AT201" s="210" t="s">
        <v>72</v>
      </c>
      <c r="AU201" s="210" t="s">
        <v>80</v>
      </c>
      <c r="AY201" s="209" t="s">
        <v>126</v>
      </c>
      <c r="BK201" s="211">
        <f>SUM(BK202:BK227)</f>
        <v>0</v>
      </c>
    </row>
    <row r="202" s="2" customFormat="1" ht="16.5" customHeight="1">
      <c r="A202" s="40"/>
      <c r="B202" s="41"/>
      <c r="C202" s="214" t="s">
        <v>315</v>
      </c>
      <c r="D202" s="214" t="s">
        <v>129</v>
      </c>
      <c r="E202" s="215" t="s">
        <v>316</v>
      </c>
      <c r="F202" s="216" t="s">
        <v>317</v>
      </c>
      <c r="G202" s="217" t="s">
        <v>132</v>
      </c>
      <c r="H202" s="218">
        <v>18</v>
      </c>
      <c r="I202" s="219"/>
      <c r="J202" s="220">
        <f>ROUND(I202*H202,2)</f>
        <v>0</v>
      </c>
      <c r="K202" s="216" t="s">
        <v>133</v>
      </c>
      <c r="L202" s="46"/>
      <c r="M202" s="221" t="s">
        <v>21</v>
      </c>
      <c r="N202" s="222" t="s">
        <v>44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134</v>
      </c>
      <c r="AT202" s="225" t="s">
        <v>129</v>
      </c>
      <c r="AU202" s="225" t="s">
        <v>82</v>
      </c>
      <c r="AY202" s="19" t="s">
        <v>126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80</v>
      </c>
      <c r="BK202" s="226">
        <f>ROUND(I202*H202,2)</f>
        <v>0</v>
      </c>
      <c r="BL202" s="19" t="s">
        <v>134</v>
      </c>
      <c r="BM202" s="225" t="s">
        <v>318</v>
      </c>
    </row>
    <row r="203" s="13" customFormat="1">
      <c r="A203" s="13"/>
      <c r="B203" s="227"/>
      <c r="C203" s="228"/>
      <c r="D203" s="229" t="s">
        <v>136</v>
      </c>
      <c r="E203" s="230" t="s">
        <v>21</v>
      </c>
      <c r="F203" s="231" t="s">
        <v>165</v>
      </c>
      <c r="G203" s="228"/>
      <c r="H203" s="232">
        <v>6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136</v>
      </c>
      <c r="AU203" s="238" t="s">
        <v>82</v>
      </c>
      <c r="AV203" s="13" t="s">
        <v>82</v>
      </c>
      <c r="AW203" s="13" t="s">
        <v>34</v>
      </c>
      <c r="AX203" s="13" t="s">
        <v>73</v>
      </c>
      <c r="AY203" s="238" t="s">
        <v>126</v>
      </c>
    </row>
    <row r="204" s="14" customFormat="1">
      <c r="A204" s="14"/>
      <c r="B204" s="239"/>
      <c r="C204" s="240"/>
      <c r="D204" s="229" t="s">
        <v>136</v>
      </c>
      <c r="E204" s="241" t="s">
        <v>21</v>
      </c>
      <c r="F204" s="242" t="s">
        <v>319</v>
      </c>
      <c r="G204" s="240"/>
      <c r="H204" s="241" t="s">
        <v>21</v>
      </c>
      <c r="I204" s="243"/>
      <c r="J204" s="240"/>
      <c r="K204" s="240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136</v>
      </c>
      <c r="AU204" s="248" t="s">
        <v>82</v>
      </c>
      <c r="AV204" s="14" t="s">
        <v>80</v>
      </c>
      <c r="AW204" s="14" t="s">
        <v>34</v>
      </c>
      <c r="AX204" s="14" t="s">
        <v>73</v>
      </c>
      <c r="AY204" s="248" t="s">
        <v>126</v>
      </c>
    </row>
    <row r="205" s="13" customFormat="1">
      <c r="A205" s="13"/>
      <c r="B205" s="227"/>
      <c r="C205" s="228"/>
      <c r="D205" s="229" t="s">
        <v>136</v>
      </c>
      <c r="E205" s="230" t="s">
        <v>21</v>
      </c>
      <c r="F205" s="231" t="s">
        <v>165</v>
      </c>
      <c r="G205" s="228"/>
      <c r="H205" s="232">
        <v>6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136</v>
      </c>
      <c r="AU205" s="238" t="s">
        <v>82</v>
      </c>
      <c r="AV205" s="13" t="s">
        <v>82</v>
      </c>
      <c r="AW205" s="13" t="s">
        <v>34</v>
      </c>
      <c r="AX205" s="13" t="s">
        <v>73</v>
      </c>
      <c r="AY205" s="238" t="s">
        <v>126</v>
      </c>
    </row>
    <row r="206" s="14" customFormat="1">
      <c r="A206" s="14"/>
      <c r="B206" s="239"/>
      <c r="C206" s="240"/>
      <c r="D206" s="229" t="s">
        <v>136</v>
      </c>
      <c r="E206" s="241" t="s">
        <v>21</v>
      </c>
      <c r="F206" s="242" t="s">
        <v>320</v>
      </c>
      <c r="G206" s="240"/>
      <c r="H206" s="241" t="s">
        <v>21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136</v>
      </c>
      <c r="AU206" s="248" t="s">
        <v>82</v>
      </c>
      <c r="AV206" s="14" t="s">
        <v>80</v>
      </c>
      <c r="AW206" s="14" t="s">
        <v>34</v>
      </c>
      <c r="AX206" s="14" t="s">
        <v>73</v>
      </c>
      <c r="AY206" s="248" t="s">
        <v>126</v>
      </c>
    </row>
    <row r="207" s="13" customFormat="1">
      <c r="A207" s="13"/>
      <c r="B207" s="227"/>
      <c r="C207" s="228"/>
      <c r="D207" s="229" t="s">
        <v>136</v>
      </c>
      <c r="E207" s="230" t="s">
        <v>21</v>
      </c>
      <c r="F207" s="231" t="s">
        <v>145</v>
      </c>
      <c r="G207" s="228"/>
      <c r="H207" s="232">
        <v>3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136</v>
      </c>
      <c r="AU207" s="238" t="s">
        <v>82</v>
      </c>
      <c r="AV207" s="13" t="s">
        <v>82</v>
      </c>
      <c r="AW207" s="13" t="s">
        <v>34</v>
      </c>
      <c r="AX207" s="13" t="s">
        <v>73</v>
      </c>
      <c r="AY207" s="238" t="s">
        <v>126</v>
      </c>
    </row>
    <row r="208" s="14" customFormat="1">
      <c r="A208" s="14"/>
      <c r="B208" s="239"/>
      <c r="C208" s="240"/>
      <c r="D208" s="229" t="s">
        <v>136</v>
      </c>
      <c r="E208" s="241" t="s">
        <v>21</v>
      </c>
      <c r="F208" s="242" t="s">
        <v>321</v>
      </c>
      <c r="G208" s="240"/>
      <c r="H208" s="241" t="s">
        <v>21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136</v>
      </c>
      <c r="AU208" s="248" t="s">
        <v>82</v>
      </c>
      <c r="AV208" s="14" t="s">
        <v>80</v>
      </c>
      <c r="AW208" s="14" t="s">
        <v>34</v>
      </c>
      <c r="AX208" s="14" t="s">
        <v>73</v>
      </c>
      <c r="AY208" s="248" t="s">
        <v>126</v>
      </c>
    </row>
    <row r="209" s="13" customFormat="1">
      <c r="A209" s="13"/>
      <c r="B209" s="227"/>
      <c r="C209" s="228"/>
      <c r="D209" s="229" t="s">
        <v>136</v>
      </c>
      <c r="E209" s="230" t="s">
        <v>21</v>
      </c>
      <c r="F209" s="231" t="s">
        <v>145</v>
      </c>
      <c r="G209" s="228"/>
      <c r="H209" s="232">
        <v>3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136</v>
      </c>
      <c r="AU209" s="238" t="s">
        <v>82</v>
      </c>
      <c r="AV209" s="13" t="s">
        <v>82</v>
      </c>
      <c r="AW209" s="13" t="s">
        <v>34</v>
      </c>
      <c r="AX209" s="13" t="s">
        <v>73</v>
      </c>
      <c r="AY209" s="238" t="s">
        <v>126</v>
      </c>
    </row>
    <row r="210" s="14" customFormat="1">
      <c r="A210" s="14"/>
      <c r="B210" s="239"/>
      <c r="C210" s="240"/>
      <c r="D210" s="229" t="s">
        <v>136</v>
      </c>
      <c r="E210" s="241" t="s">
        <v>21</v>
      </c>
      <c r="F210" s="242" t="s">
        <v>320</v>
      </c>
      <c r="G210" s="240"/>
      <c r="H210" s="241" t="s">
        <v>21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136</v>
      </c>
      <c r="AU210" s="248" t="s">
        <v>82</v>
      </c>
      <c r="AV210" s="14" t="s">
        <v>80</v>
      </c>
      <c r="AW210" s="14" t="s">
        <v>34</v>
      </c>
      <c r="AX210" s="14" t="s">
        <v>73</v>
      </c>
      <c r="AY210" s="248" t="s">
        <v>126</v>
      </c>
    </row>
    <row r="211" s="15" customFormat="1">
      <c r="A211" s="15"/>
      <c r="B211" s="249"/>
      <c r="C211" s="250"/>
      <c r="D211" s="229" t="s">
        <v>136</v>
      </c>
      <c r="E211" s="251" t="s">
        <v>21</v>
      </c>
      <c r="F211" s="252" t="s">
        <v>140</v>
      </c>
      <c r="G211" s="250"/>
      <c r="H211" s="253">
        <v>18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9" t="s">
        <v>136</v>
      </c>
      <c r="AU211" s="259" t="s">
        <v>82</v>
      </c>
      <c r="AV211" s="15" t="s">
        <v>134</v>
      </c>
      <c r="AW211" s="15" t="s">
        <v>34</v>
      </c>
      <c r="AX211" s="15" t="s">
        <v>80</v>
      </c>
      <c r="AY211" s="259" t="s">
        <v>126</v>
      </c>
    </row>
    <row r="212" s="2" customFormat="1" ht="37.8" customHeight="1">
      <c r="A212" s="40"/>
      <c r="B212" s="41"/>
      <c r="C212" s="214" t="s">
        <v>322</v>
      </c>
      <c r="D212" s="214" t="s">
        <v>129</v>
      </c>
      <c r="E212" s="215" t="s">
        <v>323</v>
      </c>
      <c r="F212" s="216" t="s">
        <v>324</v>
      </c>
      <c r="G212" s="217" t="s">
        <v>132</v>
      </c>
      <c r="H212" s="218">
        <v>18</v>
      </c>
      <c r="I212" s="219"/>
      <c r="J212" s="220">
        <f>ROUND(I212*H212,2)</f>
        <v>0</v>
      </c>
      <c r="K212" s="216" t="s">
        <v>133</v>
      </c>
      <c r="L212" s="46"/>
      <c r="M212" s="221" t="s">
        <v>21</v>
      </c>
      <c r="N212" s="222" t="s">
        <v>44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134</v>
      </c>
      <c r="AT212" s="225" t="s">
        <v>129</v>
      </c>
      <c r="AU212" s="225" t="s">
        <v>82</v>
      </c>
      <c r="AY212" s="19" t="s">
        <v>126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80</v>
      </c>
      <c r="BK212" s="226">
        <f>ROUND(I212*H212,2)</f>
        <v>0</v>
      </c>
      <c r="BL212" s="19" t="s">
        <v>134</v>
      </c>
      <c r="BM212" s="225" t="s">
        <v>325</v>
      </c>
    </row>
    <row r="213" s="2" customFormat="1" ht="33" customHeight="1">
      <c r="A213" s="40"/>
      <c r="B213" s="41"/>
      <c r="C213" s="214" t="s">
        <v>326</v>
      </c>
      <c r="D213" s="214" t="s">
        <v>129</v>
      </c>
      <c r="E213" s="215" t="s">
        <v>327</v>
      </c>
      <c r="F213" s="216" t="s">
        <v>328</v>
      </c>
      <c r="G213" s="217" t="s">
        <v>132</v>
      </c>
      <c r="H213" s="218">
        <v>18</v>
      </c>
      <c r="I213" s="219"/>
      <c r="J213" s="220">
        <f>ROUND(I213*H213,2)</f>
        <v>0</v>
      </c>
      <c r="K213" s="216" t="s">
        <v>133</v>
      </c>
      <c r="L213" s="46"/>
      <c r="M213" s="221" t="s">
        <v>21</v>
      </c>
      <c r="N213" s="222" t="s">
        <v>44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134</v>
      </c>
      <c r="AT213" s="225" t="s">
        <v>129</v>
      </c>
      <c r="AU213" s="225" t="s">
        <v>82</v>
      </c>
      <c r="AY213" s="19" t="s">
        <v>126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80</v>
      </c>
      <c r="BK213" s="226">
        <f>ROUND(I213*H213,2)</f>
        <v>0</v>
      </c>
      <c r="BL213" s="19" t="s">
        <v>134</v>
      </c>
      <c r="BM213" s="225" t="s">
        <v>329</v>
      </c>
    </row>
    <row r="214" s="2" customFormat="1" ht="33" customHeight="1">
      <c r="A214" s="40"/>
      <c r="B214" s="41"/>
      <c r="C214" s="214" t="s">
        <v>330</v>
      </c>
      <c r="D214" s="214" t="s">
        <v>129</v>
      </c>
      <c r="E214" s="215" t="s">
        <v>331</v>
      </c>
      <c r="F214" s="216" t="s">
        <v>332</v>
      </c>
      <c r="G214" s="217" t="s">
        <v>132</v>
      </c>
      <c r="H214" s="218">
        <v>18</v>
      </c>
      <c r="I214" s="219"/>
      <c r="J214" s="220">
        <f>ROUND(I214*H214,2)</f>
        <v>0</v>
      </c>
      <c r="K214" s="216" t="s">
        <v>133</v>
      </c>
      <c r="L214" s="46"/>
      <c r="M214" s="221" t="s">
        <v>21</v>
      </c>
      <c r="N214" s="222" t="s">
        <v>44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134</v>
      </c>
      <c r="AT214" s="225" t="s">
        <v>129</v>
      </c>
      <c r="AU214" s="225" t="s">
        <v>82</v>
      </c>
      <c r="AY214" s="19" t="s">
        <v>126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80</v>
      </c>
      <c r="BK214" s="226">
        <f>ROUND(I214*H214,2)</f>
        <v>0</v>
      </c>
      <c r="BL214" s="19" t="s">
        <v>134</v>
      </c>
      <c r="BM214" s="225" t="s">
        <v>333</v>
      </c>
    </row>
    <row r="215" s="2" customFormat="1" ht="49.05" customHeight="1">
      <c r="A215" s="40"/>
      <c r="B215" s="41"/>
      <c r="C215" s="214" t="s">
        <v>334</v>
      </c>
      <c r="D215" s="214" t="s">
        <v>129</v>
      </c>
      <c r="E215" s="215" t="s">
        <v>335</v>
      </c>
      <c r="F215" s="216" t="s">
        <v>336</v>
      </c>
      <c r="G215" s="217" t="s">
        <v>132</v>
      </c>
      <c r="H215" s="218">
        <v>9</v>
      </c>
      <c r="I215" s="219"/>
      <c r="J215" s="220">
        <f>ROUND(I215*H215,2)</f>
        <v>0</v>
      </c>
      <c r="K215" s="216" t="s">
        <v>133</v>
      </c>
      <c r="L215" s="46"/>
      <c r="M215" s="221" t="s">
        <v>21</v>
      </c>
      <c r="N215" s="222" t="s">
        <v>44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134</v>
      </c>
      <c r="AT215" s="225" t="s">
        <v>129</v>
      </c>
      <c r="AU215" s="225" t="s">
        <v>82</v>
      </c>
      <c r="AY215" s="19" t="s">
        <v>126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80</v>
      </c>
      <c r="BK215" s="226">
        <f>ROUND(I215*H215,2)</f>
        <v>0</v>
      </c>
      <c r="BL215" s="19" t="s">
        <v>134</v>
      </c>
      <c r="BM215" s="225" t="s">
        <v>337</v>
      </c>
    </row>
    <row r="216" s="2" customFormat="1" ht="49.05" customHeight="1">
      <c r="A216" s="40"/>
      <c r="B216" s="41"/>
      <c r="C216" s="214" t="s">
        <v>338</v>
      </c>
      <c r="D216" s="214" t="s">
        <v>129</v>
      </c>
      <c r="E216" s="215" t="s">
        <v>339</v>
      </c>
      <c r="F216" s="216" t="s">
        <v>340</v>
      </c>
      <c r="G216" s="217" t="s">
        <v>132</v>
      </c>
      <c r="H216" s="218">
        <v>9</v>
      </c>
      <c r="I216" s="219"/>
      <c r="J216" s="220">
        <f>ROUND(I216*H216,2)</f>
        <v>0</v>
      </c>
      <c r="K216" s="216" t="s">
        <v>133</v>
      </c>
      <c r="L216" s="46"/>
      <c r="M216" s="221" t="s">
        <v>21</v>
      </c>
      <c r="N216" s="222" t="s">
        <v>44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134</v>
      </c>
      <c r="AT216" s="225" t="s">
        <v>129</v>
      </c>
      <c r="AU216" s="225" t="s">
        <v>82</v>
      </c>
      <c r="AY216" s="19" t="s">
        <v>126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80</v>
      </c>
      <c r="BK216" s="226">
        <f>ROUND(I216*H216,2)</f>
        <v>0</v>
      </c>
      <c r="BL216" s="19" t="s">
        <v>134</v>
      </c>
      <c r="BM216" s="225" t="s">
        <v>341</v>
      </c>
    </row>
    <row r="217" s="2" customFormat="1" ht="16.5" customHeight="1">
      <c r="A217" s="40"/>
      <c r="B217" s="41"/>
      <c r="C217" s="214" t="s">
        <v>342</v>
      </c>
      <c r="D217" s="214" t="s">
        <v>129</v>
      </c>
      <c r="E217" s="215" t="s">
        <v>343</v>
      </c>
      <c r="F217" s="216" t="s">
        <v>344</v>
      </c>
      <c r="G217" s="217" t="s">
        <v>132</v>
      </c>
      <c r="H217" s="218">
        <v>4</v>
      </c>
      <c r="I217" s="219"/>
      <c r="J217" s="220">
        <f>ROUND(I217*H217,2)</f>
        <v>0</v>
      </c>
      <c r="K217" s="216" t="s">
        <v>133</v>
      </c>
      <c r="L217" s="46"/>
      <c r="M217" s="221" t="s">
        <v>21</v>
      </c>
      <c r="N217" s="222" t="s">
        <v>44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134</v>
      </c>
      <c r="AT217" s="225" t="s">
        <v>129</v>
      </c>
      <c r="AU217" s="225" t="s">
        <v>82</v>
      </c>
      <c r="AY217" s="19" t="s">
        <v>126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80</v>
      </c>
      <c r="BK217" s="226">
        <f>ROUND(I217*H217,2)</f>
        <v>0</v>
      </c>
      <c r="BL217" s="19" t="s">
        <v>134</v>
      </c>
      <c r="BM217" s="225" t="s">
        <v>345</v>
      </c>
    </row>
    <row r="218" s="2" customFormat="1" ht="24.15" customHeight="1">
      <c r="A218" s="40"/>
      <c r="B218" s="41"/>
      <c r="C218" s="214" t="s">
        <v>346</v>
      </c>
      <c r="D218" s="214" t="s">
        <v>129</v>
      </c>
      <c r="E218" s="215" t="s">
        <v>347</v>
      </c>
      <c r="F218" s="216" t="s">
        <v>348</v>
      </c>
      <c r="G218" s="217" t="s">
        <v>132</v>
      </c>
      <c r="H218" s="218">
        <v>4</v>
      </c>
      <c r="I218" s="219"/>
      <c r="J218" s="220">
        <f>ROUND(I218*H218,2)</f>
        <v>0</v>
      </c>
      <c r="K218" s="216" t="s">
        <v>133</v>
      </c>
      <c r="L218" s="46"/>
      <c r="M218" s="221" t="s">
        <v>21</v>
      </c>
      <c r="N218" s="222" t="s">
        <v>44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134</v>
      </c>
      <c r="AT218" s="225" t="s">
        <v>129</v>
      </c>
      <c r="AU218" s="225" t="s">
        <v>82</v>
      </c>
      <c r="AY218" s="19" t="s">
        <v>126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80</v>
      </c>
      <c r="BK218" s="226">
        <f>ROUND(I218*H218,2)</f>
        <v>0</v>
      </c>
      <c r="BL218" s="19" t="s">
        <v>134</v>
      </c>
      <c r="BM218" s="225" t="s">
        <v>349</v>
      </c>
    </row>
    <row r="219" s="2" customFormat="1" ht="33" customHeight="1">
      <c r="A219" s="40"/>
      <c r="B219" s="41"/>
      <c r="C219" s="214" t="s">
        <v>350</v>
      </c>
      <c r="D219" s="214" t="s">
        <v>129</v>
      </c>
      <c r="E219" s="215" t="s">
        <v>351</v>
      </c>
      <c r="F219" s="216" t="s">
        <v>352</v>
      </c>
      <c r="G219" s="217" t="s">
        <v>132</v>
      </c>
      <c r="H219" s="218">
        <v>4</v>
      </c>
      <c r="I219" s="219"/>
      <c r="J219" s="220">
        <f>ROUND(I219*H219,2)</f>
        <v>0</v>
      </c>
      <c r="K219" s="216" t="s">
        <v>133</v>
      </c>
      <c r="L219" s="46"/>
      <c r="M219" s="221" t="s">
        <v>21</v>
      </c>
      <c r="N219" s="222" t="s">
        <v>44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134</v>
      </c>
      <c r="AT219" s="225" t="s">
        <v>129</v>
      </c>
      <c r="AU219" s="225" t="s">
        <v>82</v>
      </c>
      <c r="AY219" s="19" t="s">
        <v>126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80</v>
      </c>
      <c r="BK219" s="226">
        <f>ROUND(I219*H219,2)</f>
        <v>0</v>
      </c>
      <c r="BL219" s="19" t="s">
        <v>134</v>
      </c>
      <c r="BM219" s="225" t="s">
        <v>353</v>
      </c>
    </row>
    <row r="220" s="13" customFormat="1">
      <c r="A220" s="13"/>
      <c r="B220" s="227"/>
      <c r="C220" s="228"/>
      <c r="D220" s="229" t="s">
        <v>136</v>
      </c>
      <c r="E220" s="230" t="s">
        <v>21</v>
      </c>
      <c r="F220" s="231" t="s">
        <v>82</v>
      </c>
      <c r="G220" s="228"/>
      <c r="H220" s="232">
        <v>2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136</v>
      </c>
      <c r="AU220" s="238" t="s">
        <v>82</v>
      </c>
      <c r="AV220" s="13" t="s">
        <v>82</v>
      </c>
      <c r="AW220" s="13" t="s">
        <v>34</v>
      </c>
      <c r="AX220" s="13" t="s">
        <v>73</v>
      </c>
      <c r="AY220" s="238" t="s">
        <v>126</v>
      </c>
    </row>
    <row r="221" s="13" customFormat="1">
      <c r="A221" s="13"/>
      <c r="B221" s="227"/>
      <c r="C221" s="228"/>
      <c r="D221" s="229" t="s">
        <v>136</v>
      </c>
      <c r="E221" s="230" t="s">
        <v>21</v>
      </c>
      <c r="F221" s="231" t="s">
        <v>354</v>
      </c>
      <c r="G221" s="228"/>
      <c r="H221" s="232">
        <v>2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136</v>
      </c>
      <c r="AU221" s="238" t="s">
        <v>82</v>
      </c>
      <c r="AV221" s="13" t="s">
        <v>82</v>
      </c>
      <c r="AW221" s="13" t="s">
        <v>34</v>
      </c>
      <c r="AX221" s="13" t="s">
        <v>73</v>
      </c>
      <c r="AY221" s="238" t="s">
        <v>126</v>
      </c>
    </row>
    <row r="222" s="15" customFormat="1">
      <c r="A222" s="15"/>
      <c r="B222" s="249"/>
      <c r="C222" s="250"/>
      <c r="D222" s="229" t="s">
        <v>136</v>
      </c>
      <c r="E222" s="251" t="s">
        <v>21</v>
      </c>
      <c r="F222" s="252" t="s">
        <v>140</v>
      </c>
      <c r="G222" s="250"/>
      <c r="H222" s="253">
        <v>4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136</v>
      </c>
      <c r="AU222" s="259" t="s">
        <v>82</v>
      </c>
      <c r="AV222" s="15" t="s">
        <v>134</v>
      </c>
      <c r="AW222" s="15" t="s">
        <v>34</v>
      </c>
      <c r="AX222" s="15" t="s">
        <v>80</v>
      </c>
      <c r="AY222" s="259" t="s">
        <v>126</v>
      </c>
    </row>
    <row r="223" s="2" customFormat="1" ht="16.5" customHeight="1">
      <c r="A223" s="40"/>
      <c r="B223" s="41"/>
      <c r="C223" s="214" t="s">
        <v>355</v>
      </c>
      <c r="D223" s="214" t="s">
        <v>129</v>
      </c>
      <c r="E223" s="215" t="s">
        <v>356</v>
      </c>
      <c r="F223" s="216" t="s">
        <v>357</v>
      </c>
      <c r="G223" s="217" t="s">
        <v>132</v>
      </c>
      <c r="H223" s="218">
        <v>4</v>
      </c>
      <c r="I223" s="219"/>
      <c r="J223" s="220">
        <f>ROUND(I223*H223,2)</f>
        <v>0</v>
      </c>
      <c r="K223" s="216" t="s">
        <v>133</v>
      </c>
      <c r="L223" s="46"/>
      <c r="M223" s="221" t="s">
        <v>21</v>
      </c>
      <c r="N223" s="222" t="s">
        <v>44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134</v>
      </c>
      <c r="AT223" s="225" t="s">
        <v>129</v>
      </c>
      <c r="AU223" s="225" t="s">
        <v>82</v>
      </c>
      <c r="AY223" s="19" t="s">
        <v>126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80</v>
      </c>
      <c r="BK223" s="226">
        <f>ROUND(I223*H223,2)</f>
        <v>0</v>
      </c>
      <c r="BL223" s="19" t="s">
        <v>134</v>
      </c>
      <c r="BM223" s="225" t="s">
        <v>358</v>
      </c>
    </row>
    <row r="224" s="2" customFormat="1" ht="90" customHeight="1">
      <c r="A224" s="40"/>
      <c r="B224" s="41"/>
      <c r="C224" s="214" t="s">
        <v>359</v>
      </c>
      <c r="D224" s="214" t="s">
        <v>129</v>
      </c>
      <c r="E224" s="215" t="s">
        <v>360</v>
      </c>
      <c r="F224" s="216" t="s">
        <v>361</v>
      </c>
      <c r="G224" s="217" t="s">
        <v>132</v>
      </c>
      <c r="H224" s="218">
        <v>4</v>
      </c>
      <c r="I224" s="219"/>
      <c r="J224" s="220">
        <f>ROUND(I224*H224,2)</f>
        <v>0</v>
      </c>
      <c r="K224" s="216" t="s">
        <v>133</v>
      </c>
      <c r="L224" s="46"/>
      <c r="M224" s="221" t="s">
        <v>21</v>
      </c>
      <c r="N224" s="222" t="s">
        <v>44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134</v>
      </c>
      <c r="AT224" s="225" t="s">
        <v>129</v>
      </c>
      <c r="AU224" s="225" t="s">
        <v>82</v>
      </c>
      <c r="AY224" s="19" t="s">
        <v>126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80</v>
      </c>
      <c r="BK224" s="226">
        <f>ROUND(I224*H224,2)</f>
        <v>0</v>
      </c>
      <c r="BL224" s="19" t="s">
        <v>134</v>
      </c>
      <c r="BM224" s="225" t="s">
        <v>362</v>
      </c>
    </row>
    <row r="225" s="2" customFormat="1" ht="37.8" customHeight="1">
      <c r="A225" s="40"/>
      <c r="B225" s="41"/>
      <c r="C225" s="214" t="s">
        <v>363</v>
      </c>
      <c r="D225" s="214" t="s">
        <v>129</v>
      </c>
      <c r="E225" s="215" t="s">
        <v>364</v>
      </c>
      <c r="F225" s="216" t="s">
        <v>365</v>
      </c>
      <c r="G225" s="217" t="s">
        <v>132</v>
      </c>
      <c r="H225" s="218">
        <v>4</v>
      </c>
      <c r="I225" s="219"/>
      <c r="J225" s="220">
        <f>ROUND(I225*H225,2)</f>
        <v>0</v>
      </c>
      <c r="K225" s="216" t="s">
        <v>133</v>
      </c>
      <c r="L225" s="46"/>
      <c r="M225" s="221" t="s">
        <v>21</v>
      </c>
      <c r="N225" s="222" t="s">
        <v>44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134</v>
      </c>
      <c r="AT225" s="225" t="s">
        <v>129</v>
      </c>
      <c r="AU225" s="225" t="s">
        <v>82</v>
      </c>
      <c r="AY225" s="19" t="s">
        <v>126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80</v>
      </c>
      <c r="BK225" s="226">
        <f>ROUND(I225*H225,2)</f>
        <v>0</v>
      </c>
      <c r="BL225" s="19" t="s">
        <v>134</v>
      </c>
      <c r="BM225" s="225" t="s">
        <v>366</v>
      </c>
    </row>
    <row r="226" s="2" customFormat="1" ht="16.5" customHeight="1">
      <c r="A226" s="40"/>
      <c r="B226" s="41"/>
      <c r="C226" s="214" t="s">
        <v>367</v>
      </c>
      <c r="D226" s="214" t="s">
        <v>129</v>
      </c>
      <c r="E226" s="215" t="s">
        <v>368</v>
      </c>
      <c r="F226" s="216" t="s">
        <v>369</v>
      </c>
      <c r="G226" s="217" t="s">
        <v>132</v>
      </c>
      <c r="H226" s="218">
        <v>2</v>
      </c>
      <c r="I226" s="219"/>
      <c r="J226" s="220">
        <f>ROUND(I226*H226,2)</f>
        <v>0</v>
      </c>
      <c r="K226" s="216" t="s">
        <v>133</v>
      </c>
      <c r="L226" s="46"/>
      <c r="M226" s="221" t="s">
        <v>21</v>
      </c>
      <c r="N226" s="222" t="s">
        <v>44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134</v>
      </c>
      <c r="AT226" s="225" t="s">
        <v>129</v>
      </c>
      <c r="AU226" s="225" t="s">
        <v>82</v>
      </c>
      <c r="AY226" s="19" t="s">
        <v>126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80</v>
      </c>
      <c r="BK226" s="226">
        <f>ROUND(I226*H226,2)</f>
        <v>0</v>
      </c>
      <c r="BL226" s="19" t="s">
        <v>134</v>
      </c>
      <c r="BM226" s="225" t="s">
        <v>370</v>
      </c>
    </row>
    <row r="227" s="2" customFormat="1" ht="33" customHeight="1">
      <c r="A227" s="40"/>
      <c r="B227" s="41"/>
      <c r="C227" s="214" t="s">
        <v>371</v>
      </c>
      <c r="D227" s="214" t="s">
        <v>129</v>
      </c>
      <c r="E227" s="215" t="s">
        <v>372</v>
      </c>
      <c r="F227" s="216" t="s">
        <v>373</v>
      </c>
      <c r="G227" s="217" t="s">
        <v>132</v>
      </c>
      <c r="H227" s="218">
        <v>2</v>
      </c>
      <c r="I227" s="219"/>
      <c r="J227" s="220">
        <f>ROUND(I227*H227,2)</f>
        <v>0</v>
      </c>
      <c r="K227" s="216" t="s">
        <v>133</v>
      </c>
      <c r="L227" s="46"/>
      <c r="M227" s="221" t="s">
        <v>21</v>
      </c>
      <c r="N227" s="222" t="s">
        <v>44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134</v>
      </c>
      <c r="AT227" s="225" t="s">
        <v>129</v>
      </c>
      <c r="AU227" s="225" t="s">
        <v>82</v>
      </c>
      <c r="AY227" s="19" t="s">
        <v>126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80</v>
      </c>
      <c r="BK227" s="226">
        <f>ROUND(I227*H227,2)</f>
        <v>0</v>
      </c>
      <c r="BL227" s="19" t="s">
        <v>134</v>
      </c>
      <c r="BM227" s="225" t="s">
        <v>374</v>
      </c>
    </row>
    <row r="228" s="12" customFormat="1" ht="22.8" customHeight="1">
      <c r="A228" s="12"/>
      <c r="B228" s="198"/>
      <c r="C228" s="199"/>
      <c r="D228" s="200" t="s">
        <v>72</v>
      </c>
      <c r="E228" s="212" t="s">
        <v>375</v>
      </c>
      <c r="F228" s="212" t="s">
        <v>376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SUM(P229:P231)</f>
        <v>0</v>
      </c>
      <c r="Q228" s="206"/>
      <c r="R228" s="207">
        <f>SUM(R229:R231)</f>
        <v>0</v>
      </c>
      <c r="S228" s="206"/>
      <c r="T228" s="208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134</v>
      </c>
      <c r="AT228" s="210" t="s">
        <v>72</v>
      </c>
      <c r="AU228" s="210" t="s">
        <v>80</v>
      </c>
      <c r="AY228" s="209" t="s">
        <v>126</v>
      </c>
      <c r="BK228" s="211">
        <f>SUM(BK229:BK231)</f>
        <v>0</v>
      </c>
    </row>
    <row r="229" s="2" customFormat="1" ht="44.25" customHeight="1">
      <c r="A229" s="40"/>
      <c r="B229" s="41"/>
      <c r="C229" s="214" t="s">
        <v>377</v>
      </c>
      <c r="D229" s="214" t="s">
        <v>129</v>
      </c>
      <c r="E229" s="215" t="s">
        <v>378</v>
      </c>
      <c r="F229" s="216" t="s">
        <v>379</v>
      </c>
      <c r="G229" s="217" t="s">
        <v>132</v>
      </c>
      <c r="H229" s="218">
        <v>1</v>
      </c>
      <c r="I229" s="219"/>
      <c r="J229" s="220">
        <f>ROUND(I229*H229,2)</f>
        <v>0</v>
      </c>
      <c r="K229" s="216" t="s">
        <v>133</v>
      </c>
      <c r="L229" s="46"/>
      <c r="M229" s="221" t="s">
        <v>21</v>
      </c>
      <c r="N229" s="222" t="s">
        <v>44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134</v>
      </c>
      <c r="AT229" s="225" t="s">
        <v>129</v>
      </c>
      <c r="AU229" s="225" t="s">
        <v>82</v>
      </c>
      <c r="AY229" s="19" t="s">
        <v>126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80</v>
      </c>
      <c r="BK229" s="226">
        <f>ROUND(I229*H229,2)</f>
        <v>0</v>
      </c>
      <c r="BL229" s="19" t="s">
        <v>134</v>
      </c>
      <c r="BM229" s="225" t="s">
        <v>380</v>
      </c>
    </row>
    <row r="230" s="2" customFormat="1" ht="90" customHeight="1">
      <c r="A230" s="40"/>
      <c r="B230" s="41"/>
      <c r="C230" s="214" t="s">
        <v>381</v>
      </c>
      <c r="D230" s="214" t="s">
        <v>129</v>
      </c>
      <c r="E230" s="215" t="s">
        <v>382</v>
      </c>
      <c r="F230" s="216" t="s">
        <v>383</v>
      </c>
      <c r="G230" s="217" t="s">
        <v>132</v>
      </c>
      <c r="H230" s="218">
        <v>1</v>
      </c>
      <c r="I230" s="219"/>
      <c r="J230" s="220">
        <f>ROUND(I230*H230,2)</f>
        <v>0</v>
      </c>
      <c r="K230" s="216" t="s">
        <v>133</v>
      </c>
      <c r="L230" s="46"/>
      <c r="M230" s="221" t="s">
        <v>21</v>
      </c>
      <c r="N230" s="222" t="s">
        <v>44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134</v>
      </c>
      <c r="AT230" s="225" t="s">
        <v>129</v>
      </c>
      <c r="AU230" s="225" t="s">
        <v>82</v>
      </c>
      <c r="AY230" s="19" t="s">
        <v>126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80</v>
      </c>
      <c r="BK230" s="226">
        <f>ROUND(I230*H230,2)</f>
        <v>0</v>
      </c>
      <c r="BL230" s="19" t="s">
        <v>134</v>
      </c>
      <c r="BM230" s="225" t="s">
        <v>384</v>
      </c>
    </row>
    <row r="231" s="2" customFormat="1" ht="44.25" customHeight="1">
      <c r="A231" s="40"/>
      <c r="B231" s="41"/>
      <c r="C231" s="214" t="s">
        <v>385</v>
      </c>
      <c r="D231" s="214" t="s">
        <v>129</v>
      </c>
      <c r="E231" s="215" t="s">
        <v>386</v>
      </c>
      <c r="F231" s="216" t="s">
        <v>387</v>
      </c>
      <c r="G231" s="217" t="s">
        <v>132</v>
      </c>
      <c r="H231" s="218">
        <v>1</v>
      </c>
      <c r="I231" s="219"/>
      <c r="J231" s="220">
        <f>ROUND(I231*H231,2)</f>
        <v>0</v>
      </c>
      <c r="K231" s="216" t="s">
        <v>133</v>
      </c>
      <c r="L231" s="46"/>
      <c r="M231" s="260" t="s">
        <v>21</v>
      </c>
      <c r="N231" s="261" t="s">
        <v>44</v>
      </c>
      <c r="O231" s="262"/>
      <c r="P231" s="263">
        <f>O231*H231</f>
        <v>0</v>
      </c>
      <c r="Q231" s="263">
        <v>0</v>
      </c>
      <c r="R231" s="263">
        <f>Q231*H231</f>
        <v>0</v>
      </c>
      <c r="S231" s="263">
        <v>0</v>
      </c>
      <c r="T231" s="26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134</v>
      </c>
      <c r="AT231" s="225" t="s">
        <v>129</v>
      </c>
      <c r="AU231" s="225" t="s">
        <v>82</v>
      </c>
      <c r="AY231" s="19" t="s">
        <v>126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80</v>
      </c>
      <c r="BK231" s="226">
        <f>ROUND(I231*H231,2)</f>
        <v>0</v>
      </c>
      <c r="BL231" s="19" t="s">
        <v>134</v>
      </c>
      <c r="BM231" s="225" t="s">
        <v>388</v>
      </c>
    </row>
    <row r="232" s="2" customFormat="1" ht="6.96" customHeight="1">
      <c r="A232" s="40"/>
      <c r="B232" s="61"/>
      <c r="C232" s="62"/>
      <c r="D232" s="62"/>
      <c r="E232" s="62"/>
      <c r="F232" s="62"/>
      <c r="G232" s="62"/>
      <c r="H232" s="62"/>
      <c r="I232" s="62"/>
      <c r="J232" s="62"/>
      <c r="K232" s="62"/>
      <c r="L232" s="46"/>
      <c r="M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</sheetData>
  <sheetProtection sheet="1" autoFilter="0" formatColumns="0" formatRows="0" objects="1" scenarios="1" spinCount="100000" saltValue="bdy6cL4/8VZGLUyd4obBeqqBgisamjDdocDyh+Ax8c9uG38OztXH865ibpbpdif7RAGE6FH31zHs6ciIcf0mUA==" hashValue="XOYAi61h2dTLAMWHLuGsNneoU8wpmWlxy/9xe5DX1K6kRBnGE49fIPvCrgI0sEkQkmyhCTfzZGkELFJ3pY2Byw==" algorithmName="SHA-512" password="CC35"/>
  <autoFilter ref="C92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326,224 - 331,700 kol. č. 0 -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95</v>
      </c>
      <c r="L8" s="22"/>
    </row>
    <row r="9" s="2" customFormat="1" ht="16.5" customHeight="1">
      <c r="A9" s="40"/>
      <c r="B9" s="46"/>
      <c r="C9" s="40"/>
      <c r="D9" s="40"/>
      <c r="E9" s="145" t="s">
        <v>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389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13. 1. 2025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">
        <v>21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29</v>
      </c>
      <c r="J23" s="135" t="s">
        <v>21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ROUND((SUM(BE87:BE94)),  2)</f>
        <v>0</v>
      </c>
      <c r="G35" s="40"/>
      <c r="H35" s="40"/>
      <c r="I35" s="159">
        <v>0.20999999999999999</v>
      </c>
      <c r="J35" s="158">
        <f>ROUND(((SUM(BE87:BE94))*I35),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ROUND((SUM(BF87:BF94)),  2)</f>
        <v>0</v>
      </c>
      <c r="G36" s="40"/>
      <c r="H36" s="40"/>
      <c r="I36" s="159">
        <v>0.14999999999999999</v>
      </c>
      <c r="J36" s="158">
        <f>ROUND(((SUM(BF87:BF94))*I36),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ROUND((SUM(BG87:BG94)),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ROUND((SUM(BH87:BH94)),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ROUND((SUM(BI87:BI94)),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326,224 - 331,700 kol. č. 0 -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ÚRS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0.kol. Louky nad Olší - Karviná hl.n.</v>
      </c>
      <c r="G56" s="42"/>
      <c r="H56" s="42"/>
      <c r="I56" s="34" t="s">
        <v>24</v>
      </c>
      <c r="J56" s="74" t="str">
        <f>IF(J14="","",J14)</f>
        <v>13. 1. 2025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103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390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111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1" t="str">
        <f>E7</f>
        <v>Odstranění důlní škody Louky nad Olší - Karviná km 326,224 - 331,700 kol. č. 0 - zabezpečovací zařízení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95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96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02 - ÚRS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0.kol. Louky nad Olší - Karviná hl.n.</v>
      </c>
      <c r="G81" s="42"/>
      <c r="H81" s="42"/>
      <c r="I81" s="34" t="s">
        <v>24</v>
      </c>
      <c r="J81" s="74" t="str">
        <f>IF(J14="","",J14)</f>
        <v>13. 1. 2025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E17</f>
        <v>Správa železnic, státní organizace</v>
      </c>
      <c r="G83" s="42"/>
      <c r="H83" s="42"/>
      <c r="I83" s="34" t="s">
        <v>32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35</v>
      </c>
      <c r="J84" s="38" t="str">
        <f>E26</f>
        <v>Jana Kotasková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112</v>
      </c>
      <c r="D86" s="190" t="s">
        <v>58</v>
      </c>
      <c r="E86" s="190" t="s">
        <v>54</v>
      </c>
      <c r="F86" s="190" t="s">
        <v>55</v>
      </c>
      <c r="G86" s="190" t="s">
        <v>113</v>
      </c>
      <c r="H86" s="190" t="s">
        <v>114</v>
      </c>
      <c r="I86" s="190" t="s">
        <v>115</v>
      </c>
      <c r="J86" s="190" t="s">
        <v>101</v>
      </c>
      <c r="K86" s="191" t="s">
        <v>116</v>
      </c>
      <c r="L86" s="192"/>
      <c r="M86" s="94" t="s">
        <v>21</v>
      </c>
      <c r="N86" s="95" t="s">
        <v>43</v>
      </c>
      <c r="O86" s="95" t="s">
        <v>117</v>
      </c>
      <c r="P86" s="95" t="s">
        <v>118</v>
      </c>
      <c r="Q86" s="95" t="s">
        <v>119</v>
      </c>
      <c r="R86" s="95" t="s">
        <v>120</v>
      </c>
      <c r="S86" s="95" t="s">
        <v>121</v>
      </c>
      <c r="T86" s="96" t="s">
        <v>122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123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1.1616800000000001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72</v>
      </c>
      <c r="E88" s="201" t="s">
        <v>124</v>
      </c>
      <c r="F88" s="201" t="s">
        <v>125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1.1616800000000001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72</v>
      </c>
      <c r="AU88" s="210" t="s">
        <v>73</v>
      </c>
      <c r="AY88" s="209" t="s">
        <v>126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72</v>
      </c>
      <c r="E89" s="212" t="s">
        <v>82</v>
      </c>
      <c r="F89" s="212" t="s">
        <v>391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SUM(P90:P94)</f>
        <v>0</v>
      </c>
      <c r="Q89" s="206"/>
      <c r="R89" s="207">
        <f>SUM(R90:R94)</f>
        <v>1.1616800000000001</v>
      </c>
      <c r="S89" s="206"/>
      <c r="T89" s="208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80</v>
      </c>
      <c r="AY89" s="209" t="s">
        <v>126</v>
      </c>
      <c r="BK89" s="211">
        <f>SUM(BK90:BK94)</f>
        <v>0</v>
      </c>
    </row>
    <row r="90" s="2" customFormat="1" ht="37.8" customHeight="1">
      <c r="A90" s="40"/>
      <c r="B90" s="41"/>
      <c r="C90" s="214" t="s">
        <v>80</v>
      </c>
      <c r="D90" s="214" t="s">
        <v>129</v>
      </c>
      <c r="E90" s="215" t="s">
        <v>392</v>
      </c>
      <c r="F90" s="216" t="s">
        <v>393</v>
      </c>
      <c r="G90" s="217" t="s">
        <v>132</v>
      </c>
      <c r="H90" s="218">
        <v>13</v>
      </c>
      <c r="I90" s="219"/>
      <c r="J90" s="220">
        <f>ROUND(I90*H90,2)</f>
        <v>0</v>
      </c>
      <c r="K90" s="216" t="s">
        <v>394</v>
      </c>
      <c r="L90" s="46"/>
      <c r="M90" s="221" t="s">
        <v>21</v>
      </c>
      <c r="N90" s="222" t="s">
        <v>44</v>
      </c>
      <c r="O90" s="86"/>
      <c r="P90" s="223">
        <f>O90*H90</f>
        <v>0</v>
      </c>
      <c r="Q90" s="223">
        <v>0.089359999999999995</v>
      </c>
      <c r="R90" s="223">
        <f>Q90*H90</f>
        <v>1.1616800000000001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134</v>
      </c>
      <c r="AT90" s="225" t="s">
        <v>129</v>
      </c>
      <c r="AU90" s="225" t="s">
        <v>82</v>
      </c>
      <c r="AY90" s="19" t="s">
        <v>126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80</v>
      </c>
      <c r="BK90" s="226">
        <f>ROUND(I90*H90,2)</f>
        <v>0</v>
      </c>
      <c r="BL90" s="19" t="s">
        <v>134</v>
      </c>
      <c r="BM90" s="225" t="s">
        <v>395</v>
      </c>
    </row>
    <row r="91" s="2" customFormat="1">
      <c r="A91" s="40"/>
      <c r="B91" s="41"/>
      <c r="C91" s="42"/>
      <c r="D91" s="265" t="s">
        <v>396</v>
      </c>
      <c r="E91" s="42"/>
      <c r="F91" s="266" t="s">
        <v>397</v>
      </c>
      <c r="G91" s="42"/>
      <c r="H91" s="42"/>
      <c r="I91" s="267"/>
      <c r="J91" s="42"/>
      <c r="K91" s="42"/>
      <c r="L91" s="46"/>
      <c r="M91" s="268"/>
      <c r="N91" s="26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396</v>
      </c>
      <c r="AU91" s="19" t="s">
        <v>82</v>
      </c>
    </row>
    <row r="92" s="13" customFormat="1">
      <c r="A92" s="13"/>
      <c r="B92" s="227"/>
      <c r="C92" s="228"/>
      <c r="D92" s="229" t="s">
        <v>136</v>
      </c>
      <c r="E92" s="230" t="s">
        <v>21</v>
      </c>
      <c r="F92" s="231" t="s">
        <v>198</v>
      </c>
      <c r="G92" s="228"/>
      <c r="H92" s="232">
        <v>13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136</v>
      </c>
      <c r="AU92" s="238" t="s">
        <v>82</v>
      </c>
      <c r="AV92" s="13" t="s">
        <v>82</v>
      </c>
      <c r="AW92" s="13" t="s">
        <v>34</v>
      </c>
      <c r="AX92" s="13" t="s">
        <v>73</v>
      </c>
      <c r="AY92" s="238" t="s">
        <v>126</v>
      </c>
    </row>
    <row r="93" s="14" customFormat="1">
      <c r="A93" s="14"/>
      <c r="B93" s="239"/>
      <c r="C93" s="240"/>
      <c r="D93" s="229" t="s">
        <v>136</v>
      </c>
      <c r="E93" s="241" t="s">
        <v>21</v>
      </c>
      <c r="F93" s="242" t="s">
        <v>398</v>
      </c>
      <c r="G93" s="240"/>
      <c r="H93" s="241" t="s">
        <v>21</v>
      </c>
      <c r="I93" s="243"/>
      <c r="J93" s="240"/>
      <c r="K93" s="240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136</v>
      </c>
      <c r="AU93" s="248" t="s">
        <v>82</v>
      </c>
      <c r="AV93" s="14" t="s">
        <v>80</v>
      </c>
      <c r="AW93" s="14" t="s">
        <v>34</v>
      </c>
      <c r="AX93" s="14" t="s">
        <v>73</v>
      </c>
      <c r="AY93" s="248" t="s">
        <v>126</v>
      </c>
    </row>
    <row r="94" s="15" customFormat="1">
      <c r="A94" s="15"/>
      <c r="B94" s="249"/>
      <c r="C94" s="250"/>
      <c r="D94" s="229" t="s">
        <v>136</v>
      </c>
      <c r="E94" s="251" t="s">
        <v>21</v>
      </c>
      <c r="F94" s="252" t="s">
        <v>140</v>
      </c>
      <c r="G94" s="250"/>
      <c r="H94" s="253">
        <v>13</v>
      </c>
      <c r="I94" s="254"/>
      <c r="J94" s="250"/>
      <c r="K94" s="250"/>
      <c r="L94" s="255"/>
      <c r="M94" s="270"/>
      <c r="N94" s="271"/>
      <c r="O94" s="271"/>
      <c r="P94" s="271"/>
      <c r="Q94" s="271"/>
      <c r="R94" s="271"/>
      <c r="S94" s="271"/>
      <c r="T94" s="272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9" t="s">
        <v>136</v>
      </c>
      <c r="AU94" s="259" t="s">
        <v>82</v>
      </c>
      <c r="AV94" s="15" t="s">
        <v>134</v>
      </c>
      <c r="AW94" s="15" t="s">
        <v>34</v>
      </c>
      <c r="AX94" s="15" t="s">
        <v>80</v>
      </c>
      <c r="AY94" s="259" t="s">
        <v>126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r56qN+C1kJayFdy3+zMe1HJoemb/zPIBLBySMQMaqpITkrqZExEHHBx2OBRmwzi5PylohCKcTOwQVdHPGZdg0Q==" hashValue="0yP91O+yuRYaiK7rJw71qJdSFZPhs2gHrf0YDeUz+1grn7U7tqe6ccYQUBWjeO9qxtpxe9e09AkQ78QziBJZkA==" algorithmName="SHA-512" password="CC35"/>
  <autoFilter ref="C86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1/27512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94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zakázky'!K6</f>
        <v>Odstranění důlní škody Louky nad Olší - Karviná km 326,224 - 331,700 kol. č. 0 - zabezpečovací zařízení</v>
      </c>
      <c r="F7" s="144"/>
      <c r="G7" s="144"/>
      <c r="H7" s="144"/>
      <c r="L7" s="22"/>
    </row>
    <row r="8" s="1" customFormat="1" ht="12" customHeight="1">
      <c r="B8" s="22"/>
      <c r="D8" s="144" t="s">
        <v>95</v>
      </c>
      <c r="L8" s="22"/>
    </row>
    <row r="9" s="2" customFormat="1" ht="16.5" customHeight="1">
      <c r="A9" s="40"/>
      <c r="B9" s="46"/>
      <c r="C9" s="40"/>
      <c r="D9" s="40"/>
      <c r="E9" s="145" t="s">
        <v>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399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21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zakázky'!AN8</f>
        <v>13. 1. 2025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26</v>
      </c>
      <c r="E16" s="40"/>
      <c r="F16" s="40"/>
      <c r="G16" s="40"/>
      <c r="H16" s="40"/>
      <c r="I16" s="144" t="s">
        <v>27</v>
      </c>
      <c r="J16" s="135" t="s">
        <v>21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21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27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29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27</v>
      </c>
      <c r="J22" s="135" t="s">
        <v>21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29</v>
      </c>
      <c r="J23" s="135" t="s">
        <v>21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27</v>
      </c>
      <c r="J25" s="135" t="s">
        <v>21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36</v>
      </c>
      <c r="F26" s="40"/>
      <c r="G26" s="40"/>
      <c r="H26" s="40"/>
      <c r="I26" s="144" t="s">
        <v>29</v>
      </c>
      <c r="J26" s="135" t="s">
        <v>21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21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ROUND((SUM(BE87:BE100)),  2)</f>
        <v>0</v>
      </c>
      <c r="G35" s="40"/>
      <c r="H35" s="40"/>
      <c r="I35" s="159">
        <v>0.20999999999999999</v>
      </c>
      <c r="J35" s="158">
        <f>ROUND(((SUM(BE87:BE100))*I35),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ROUND((SUM(BF87:BF100)),  2)</f>
        <v>0</v>
      </c>
      <c r="G36" s="40"/>
      <c r="H36" s="40"/>
      <c r="I36" s="159">
        <v>0.14999999999999999</v>
      </c>
      <c r="J36" s="158">
        <f>ROUND(((SUM(BF87:BF100))*I36),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ROUND((SUM(BG87:BG100)),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ROUND((SUM(BH87:BH100)),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ROUND((SUM(BI87:BI100)),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Odstranění důlní škody Louky nad Olší - Karviná km 326,224 - 331,700 kol. č. 0 - zabezpečovací zařízení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03 - VON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0.kol. Louky nad Olší - Karviná hl.n.</v>
      </c>
      <c r="G56" s="42"/>
      <c r="H56" s="42"/>
      <c r="I56" s="34" t="s">
        <v>24</v>
      </c>
      <c r="J56" s="74" t="str">
        <f>IF(J14="","",J14)</f>
        <v>13. 1. 2025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Správa železnic, státní organizace</v>
      </c>
      <c r="G58" s="42"/>
      <c r="H58" s="42"/>
      <c r="I58" s="34" t="s">
        <v>32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Jana Kotasková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100</v>
      </c>
      <c r="D61" s="173"/>
      <c r="E61" s="173"/>
      <c r="F61" s="173"/>
      <c r="G61" s="173"/>
      <c r="H61" s="173"/>
      <c r="I61" s="173"/>
      <c r="J61" s="174" t="s">
        <v>101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102</v>
      </c>
    </row>
    <row r="64" s="9" customFormat="1" ht="24.96" customHeight="1">
      <c r="A64" s="9"/>
      <c r="B64" s="176"/>
      <c r="C64" s="177"/>
      <c r="D64" s="178" t="s">
        <v>400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401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111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71" t="str">
        <f>E7</f>
        <v>Odstranění důlní škody Louky nad Olší - Karviná km 326,224 - 331,700 kol. č. 0 - zabezpečovací zařízení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95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96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03 - VON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0.kol. Louky nad Olší - Karviná hl.n.</v>
      </c>
      <c r="G81" s="42"/>
      <c r="H81" s="42"/>
      <c r="I81" s="34" t="s">
        <v>24</v>
      </c>
      <c r="J81" s="74" t="str">
        <f>IF(J14="","",J14)</f>
        <v>13. 1. 2025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E17</f>
        <v>Správa železnic, státní organizace</v>
      </c>
      <c r="G83" s="42"/>
      <c r="H83" s="42"/>
      <c r="I83" s="34" t="s">
        <v>32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IF(E20="","",E20)</f>
        <v>Vyplň údaj</v>
      </c>
      <c r="G84" s="42"/>
      <c r="H84" s="42"/>
      <c r="I84" s="34" t="s">
        <v>35</v>
      </c>
      <c r="J84" s="38" t="str">
        <f>E26</f>
        <v>Jana Kotasková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112</v>
      </c>
      <c r="D86" s="190" t="s">
        <v>58</v>
      </c>
      <c r="E86" s="190" t="s">
        <v>54</v>
      </c>
      <c r="F86" s="190" t="s">
        <v>55</v>
      </c>
      <c r="G86" s="190" t="s">
        <v>113</v>
      </c>
      <c r="H86" s="190" t="s">
        <v>114</v>
      </c>
      <c r="I86" s="190" t="s">
        <v>115</v>
      </c>
      <c r="J86" s="190" t="s">
        <v>101</v>
      </c>
      <c r="K86" s="191" t="s">
        <v>116</v>
      </c>
      <c r="L86" s="192"/>
      <c r="M86" s="94" t="s">
        <v>21</v>
      </c>
      <c r="N86" s="95" t="s">
        <v>43</v>
      </c>
      <c r="O86" s="95" t="s">
        <v>117</v>
      </c>
      <c r="P86" s="95" t="s">
        <v>118</v>
      </c>
      <c r="Q86" s="95" t="s">
        <v>119</v>
      </c>
      <c r="R86" s="95" t="s">
        <v>120</v>
      </c>
      <c r="S86" s="95" t="s">
        <v>121</v>
      </c>
      <c r="T86" s="96" t="s">
        <v>122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123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72</v>
      </c>
      <c r="E88" s="201" t="s">
        <v>402</v>
      </c>
      <c r="F88" s="201" t="s">
        <v>403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P89+SUM(P90:P97)</f>
        <v>0</v>
      </c>
      <c r="Q88" s="206"/>
      <c r="R88" s="207">
        <f>R89+SUM(R90:R97)</f>
        <v>0</v>
      </c>
      <c r="S88" s="206"/>
      <c r="T88" s="208">
        <f>T89+SUM(T90:T97)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127</v>
      </c>
      <c r="AT88" s="210" t="s">
        <v>72</v>
      </c>
      <c r="AU88" s="210" t="s">
        <v>73</v>
      </c>
      <c r="AY88" s="209" t="s">
        <v>126</v>
      </c>
      <c r="BK88" s="211">
        <f>BK89+SUM(BK90:BK97)</f>
        <v>0</v>
      </c>
    </row>
    <row r="89" s="2" customFormat="1" ht="21.75" customHeight="1">
      <c r="A89" s="40"/>
      <c r="B89" s="41"/>
      <c r="C89" s="214" t="s">
        <v>80</v>
      </c>
      <c r="D89" s="214" t="s">
        <v>129</v>
      </c>
      <c r="E89" s="215" t="s">
        <v>404</v>
      </c>
      <c r="F89" s="216" t="s">
        <v>405</v>
      </c>
      <c r="G89" s="217" t="s">
        <v>406</v>
      </c>
      <c r="H89" s="273"/>
      <c r="I89" s="219"/>
      <c r="J89" s="220">
        <f>ROUND(I89*H89,2)</f>
        <v>0</v>
      </c>
      <c r="K89" s="216" t="s">
        <v>133</v>
      </c>
      <c r="L89" s="46"/>
      <c r="M89" s="221" t="s">
        <v>21</v>
      </c>
      <c r="N89" s="222" t="s">
        <v>44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407</v>
      </c>
      <c r="AT89" s="225" t="s">
        <v>129</v>
      </c>
      <c r="AU89" s="225" t="s">
        <v>80</v>
      </c>
      <c r="AY89" s="19" t="s">
        <v>126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80</v>
      </c>
      <c r="BK89" s="226">
        <f>ROUND(I89*H89,2)</f>
        <v>0</v>
      </c>
      <c r="BL89" s="19" t="s">
        <v>407</v>
      </c>
      <c r="BM89" s="225" t="s">
        <v>408</v>
      </c>
    </row>
    <row r="90" s="13" customFormat="1">
      <c r="A90" s="13"/>
      <c r="B90" s="227"/>
      <c r="C90" s="228"/>
      <c r="D90" s="229" t="s">
        <v>136</v>
      </c>
      <c r="E90" s="230" t="s">
        <v>21</v>
      </c>
      <c r="F90" s="231" t="s">
        <v>409</v>
      </c>
      <c r="G90" s="228"/>
      <c r="H90" s="232">
        <v>0.021999999999999999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136</v>
      </c>
      <c r="AU90" s="238" t="s">
        <v>80</v>
      </c>
      <c r="AV90" s="13" t="s">
        <v>82</v>
      </c>
      <c r="AW90" s="13" t="s">
        <v>34</v>
      </c>
      <c r="AX90" s="13" t="s">
        <v>73</v>
      </c>
      <c r="AY90" s="238" t="s">
        <v>126</v>
      </c>
    </row>
    <row r="91" s="14" customFormat="1">
      <c r="A91" s="14"/>
      <c r="B91" s="239"/>
      <c r="C91" s="240"/>
      <c r="D91" s="229" t="s">
        <v>136</v>
      </c>
      <c r="E91" s="241" t="s">
        <v>21</v>
      </c>
      <c r="F91" s="242" t="s">
        <v>410</v>
      </c>
      <c r="G91" s="240"/>
      <c r="H91" s="241" t="s">
        <v>21</v>
      </c>
      <c r="I91" s="243"/>
      <c r="J91" s="240"/>
      <c r="K91" s="240"/>
      <c r="L91" s="244"/>
      <c r="M91" s="245"/>
      <c r="N91" s="246"/>
      <c r="O91" s="246"/>
      <c r="P91" s="246"/>
      <c r="Q91" s="246"/>
      <c r="R91" s="246"/>
      <c r="S91" s="246"/>
      <c r="T91" s="24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8" t="s">
        <v>136</v>
      </c>
      <c r="AU91" s="248" t="s">
        <v>80</v>
      </c>
      <c r="AV91" s="14" t="s">
        <v>80</v>
      </c>
      <c r="AW91" s="14" t="s">
        <v>34</v>
      </c>
      <c r="AX91" s="14" t="s">
        <v>73</v>
      </c>
      <c r="AY91" s="248" t="s">
        <v>126</v>
      </c>
    </row>
    <row r="92" s="15" customFormat="1">
      <c r="A92" s="15"/>
      <c r="B92" s="249"/>
      <c r="C92" s="250"/>
      <c r="D92" s="229" t="s">
        <v>136</v>
      </c>
      <c r="E92" s="251" t="s">
        <v>21</v>
      </c>
      <c r="F92" s="252" t="s">
        <v>140</v>
      </c>
      <c r="G92" s="250"/>
      <c r="H92" s="253">
        <v>0.021999999999999999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9" t="s">
        <v>136</v>
      </c>
      <c r="AU92" s="259" t="s">
        <v>80</v>
      </c>
      <c r="AV92" s="15" t="s">
        <v>134</v>
      </c>
      <c r="AW92" s="15" t="s">
        <v>34</v>
      </c>
      <c r="AX92" s="15" t="s">
        <v>80</v>
      </c>
      <c r="AY92" s="259" t="s">
        <v>126</v>
      </c>
    </row>
    <row r="93" s="2" customFormat="1" ht="44.25" customHeight="1">
      <c r="A93" s="40"/>
      <c r="B93" s="41"/>
      <c r="C93" s="214" t="s">
        <v>82</v>
      </c>
      <c r="D93" s="214" t="s">
        <v>129</v>
      </c>
      <c r="E93" s="215" t="s">
        <v>411</v>
      </c>
      <c r="F93" s="216" t="s">
        <v>412</v>
      </c>
      <c r="G93" s="217" t="s">
        <v>406</v>
      </c>
      <c r="H93" s="273"/>
      <c r="I93" s="219"/>
      <c r="J93" s="220">
        <f>ROUND(I93*H93,2)</f>
        <v>0</v>
      </c>
      <c r="K93" s="216" t="s">
        <v>133</v>
      </c>
      <c r="L93" s="46"/>
      <c r="M93" s="221" t="s">
        <v>21</v>
      </c>
      <c r="N93" s="222" t="s">
        <v>44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407</v>
      </c>
      <c r="AT93" s="225" t="s">
        <v>129</v>
      </c>
      <c r="AU93" s="225" t="s">
        <v>80</v>
      </c>
      <c r="AY93" s="19" t="s">
        <v>126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80</v>
      </c>
      <c r="BK93" s="226">
        <f>ROUND(I93*H93,2)</f>
        <v>0</v>
      </c>
      <c r="BL93" s="19" t="s">
        <v>407</v>
      </c>
      <c r="BM93" s="225" t="s">
        <v>413</v>
      </c>
    </row>
    <row r="94" s="13" customFormat="1">
      <c r="A94" s="13"/>
      <c r="B94" s="227"/>
      <c r="C94" s="228"/>
      <c r="D94" s="229" t="s">
        <v>136</v>
      </c>
      <c r="E94" s="230" t="s">
        <v>21</v>
      </c>
      <c r="F94" s="231" t="s">
        <v>414</v>
      </c>
      <c r="G94" s="228"/>
      <c r="H94" s="232">
        <v>0.050000000000000003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136</v>
      </c>
      <c r="AU94" s="238" t="s">
        <v>80</v>
      </c>
      <c r="AV94" s="13" t="s">
        <v>82</v>
      </c>
      <c r="AW94" s="13" t="s">
        <v>34</v>
      </c>
      <c r="AX94" s="13" t="s">
        <v>73</v>
      </c>
      <c r="AY94" s="238" t="s">
        <v>126</v>
      </c>
    </row>
    <row r="95" s="14" customFormat="1">
      <c r="A95" s="14"/>
      <c r="B95" s="239"/>
      <c r="C95" s="240"/>
      <c r="D95" s="229" t="s">
        <v>136</v>
      </c>
      <c r="E95" s="241" t="s">
        <v>21</v>
      </c>
      <c r="F95" s="242" t="s">
        <v>415</v>
      </c>
      <c r="G95" s="240"/>
      <c r="H95" s="241" t="s">
        <v>21</v>
      </c>
      <c r="I95" s="243"/>
      <c r="J95" s="240"/>
      <c r="K95" s="240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136</v>
      </c>
      <c r="AU95" s="248" t="s">
        <v>80</v>
      </c>
      <c r="AV95" s="14" t="s">
        <v>80</v>
      </c>
      <c r="AW95" s="14" t="s">
        <v>34</v>
      </c>
      <c r="AX95" s="14" t="s">
        <v>73</v>
      </c>
      <c r="AY95" s="248" t="s">
        <v>126</v>
      </c>
    </row>
    <row r="96" s="15" customFormat="1">
      <c r="A96" s="15"/>
      <c r="B96" s="249"/>
      <c r="C96" s="250"/>
      <c r="D96" s="229" t="s">
        <v>136</v>
      </c>
      <c r="E96" s="251" t="s">
        <v>21</v>
      </c>
      <c r="F96" s="252" t="s">
        <v>140</v>
      </c>
      <c r="G96" s="250"/>
      <c r="H96" s="253">
        <v>0.050000000000000003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9" t="s">
        <v>136</v>
      </c>
      <c r="AU96" s="259" t="s">
        <v>80</v>
      </c>
      <c r="AV96" s="15" t="s">
        <v>134</v>
      </c>
      <c r="AW96" s="15" t="s">
        <v>34</v>
      </c>
      <c r="AX96" s="15" t="s">
        <v>80</v>
      </c>
      <c r="AY96" s="259" t="s">
        <v>126</v>
      </c>
    </row>
    <row r="97" s="12" customFormat="1" ht="22.8" customHeight="1">
      <c r="A97" s="12"/>
      <c r="B97" s="198"/>
      <c r="C97" s="199"/>
      <c r="D97" s="200" t="s">
        <v>72</v>
      </c>
      <c r="E97" s="212" t="s">
        <v>159</v>
      </c>
      <c r="F97" s="212" t="s">
        <v>416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SUM(P98:P100)</f>
        <v>0</v>
      </c>
      <c r="Q97" s="206"/>
      <c r="R97" s="207">
        <f>SUM(R98:R100)</f>
        <v>0</v>
      </c>
      <c r="S97" s="206"/>
      <c r="T97" s="208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134</v>
      </c>
      <c r="AT97" s="210" t="s">
        <v>72</v>
      </c>
      <c r="AU97" s="210" t="s">
        <v>80</v>
      </c>
      <c r="AY97" s="209" t="s">
        <v>126</v>
      </c>
      <c r="BK97" s="211">
        <f>SUM(BK98:BK100)</f>
        <v>0</v>
      </c>
    </row>
    <row r="98" s="2" customFormat="1" ht="90" customHeight="1">
      <c r="A98" s="40"/>
      <c r="B98" s="41"/>
      <c r="C98" s="214" t="s">
        <v>145</v>
      </c>
      <c r="D98" s="214" t="s">
        <v>129</v>
      </c>
      <c r="E98" s="215" t="s">
        <v>417</v>
      </c>
      <c r="F98" s="216" t="s">
        <v>418</v>
      </c>
      <c r="G98" s="217" t="s">
        <v>419</v>
      </c>
      <c r="H98" s="218">
        <v>3.5</v>
      </c>
      <c r="I98" s="219"/>
      <c r="J98" s="220">
        <f>ROUND(I98*H98,2)</f>
        <v>0</v>
      </c>
      <c r="K98" s="216" t="s">
        <v>133</v>
      </c>
      <c r="L98" s="46"/>
      <c r="M98" s="221" t="s">
        <v>21</v>
      </c>
      <c r="N98" s="222" t="s">
        <v>44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420</v>
      </c>
      <c r="AT98" s="225" t="s">
        <v>129</v>
      </c>
      <c r="AU98" s="225" t="s">
        <v>82</v>
      </c>
      <c r="AY98" s="19" t="s">
        <v>126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80</v>
      </c>
      <c r="BK98" s="226">
        <f>ROUND(I98*H98,2)</f>
        <v>0</v>
      </c>
      <c r="BL98" s="19" t="s">
        <v>420</v>
      </c>
      <c r="BM98" s="225" t="s">
        <v>421</v>
      </c>
    </row>
    <row r="99" s="2" customFormat="1" ht="114.9" customHeight="1">
      <c r="A99" s="40"/>
      <c r="B99" s="41"/>
      <c r="C99" s="214" t="s">
        <v>134</v>
      </c>
      <c r="D99" s="214" t="s">
        <v>129</v>
      </c>
      <c r="E99" s="215" t="s">
        <v>422</v>
      </c>
      <c r="F99" s="216" t="s">
        <v>423</v>
      </c>
      <c r="G99" s="217" t="s">
        <v>419</v>
      </c>
      <c r="H99" s="218">
        <v>3.5</v>
      </c>
      <c r="I99" s="219"/>
      <c r="J99" s="220">
        <f>ROUND(I99*H99,2)</f>
        <v>0</v>
      </c>
      <c r="K99" s="216" t="s">
        <v>133</v>
      </c>
      <c r="L99" s="46"/>
      <c r="M99" s="221" t="s">
        <v>21</v>
      </c>
      <c r="N99" s="222" t="s">
        <v>44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420</v>
      </c>
      <c r="AT99" s="225" t="s">
        <v>129</v>
      </c>
      <c r="AU99" s="225" t="s">
        <v>82</v>
      </c>
      <c r="AY99" s="19" t="s">
        <v>126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80</v>
      </c>
      <c r="BK99" s="226">
        <f>ROUND(I99*H99,2)</f>
        <v>0</v>
      </c>
      <c r="BL99" s="19" t="s">
        <v>420</v>
      </c>
      <c r="BM99" s="225" t="s">
        <v>424</v>
      </c>
    </row>
    <row r="100" s="2" customFormat="1" ht="123" customHeight="1">
      <c r="A100" s="40"/>
      <c r="B100" s="41"/>
      <c r="C100" s="214" t="s">
        <v>127</v>
      </c>
      <c r="D100" s="214" t="s">
        <v>129</v>
      </c>
      <c r="E100" s="215" t="s">
        <v>425</v>
      </c>
      <c r="F100" s="216" t="s">
        <v>426</v>
      </c>
      <c r="G100" s="217" t="s">
        <v>419</v>
      </c>
      <c r="H100" s="218">
        <v>3.5</v>
      </c>
      <c r="I100" s="219"/>
      <c r="J100" s="220">
        <f>ROUND(I100*H100,2)</f>
        <v>0</v>
      </c>
      <c r="K100" s="216" t="s">
        <v>133</v>
      </c>
      <c r="L100" s="46"/>
      <c r="M100" s="260" t="s">
        <v>21</v>
      </c>
      <c r="N100" s="261" t="s">
        <v>44</v>
      </c>
      <c r="O100" s="262"/>
      <c r="P100" s="263">
        <f>O100*H100</f>
        <v>0</v>
      </c>
      <c r="Q100" s="263">
        <v>0</v>
      </c>
      <c r="R100" s="263">
        <f>Q100*H100</f>
        <v>0</v>
      </c>
      <c r="S100" s="263">
        <v>0</v>
      </c>
      <c r="T100" s="26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420</v>
      </c>
      <c r="AT100" s="225" t="s">
        <v>129</v>
      </c>
      <c r="AU100" s="225" t="s">
        <v>82</v>
      </c>
      <c r="AY100" s="19" t="s">
        <v>126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80</v>
      </c>
      <c r="BK100" s="226">
        <f>ROUND(I100*H100,2)</f>
        <v>0</v>
      </c>
      <c r="BL100" s="19" t="s">
        <v>420</v>
      </c>
      <c r="BM100" s="225" t="s">
        <v>427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M0zQZHACLL7eYs6qZA/kYe4mmHYgt+uA+FFaSA2pcj0CWXZtRQUnDwMhLWoS++ajrik/bsaL8N82+QTDMul55g==" hashValue="cRcDUwZLtIK7QzSjM+wlwkVI4zzgRTBFqnTQX/N86h/F7ZOIY+z7ZgdqYj04Cy0L+gpQM1XIm1lrCfPNsaeM9g==" algorithmName="SHA-512" password="CC35"/>
  <autoFilter ref="C86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428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429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430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431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432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433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434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435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436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437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438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439</v>
      </c>
      <c r="F18" s="285" t="s">
        <v>440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441</v>
      </c>
      <c r="F19" s="285" t="s">
        <v>442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79</v>
      </c>
      <c r="F20" s="285" t="s">
        <v>443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92</v>
      </c>
      <c r="F21" s="285" t="s">
        <v>444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154</v>
      </c>
      <c r="F22" s="285" t="s">
        <v>155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86</v>
      </c>
      <c r="F23" s="285" t="s">
        <v>445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446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447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448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449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450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451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452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453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454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112</v>
      </c>
      <c r="F36" s="285"/>
      <c r="G36" s="285" t="s">
        <v>455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456</v>
      </c>
      <c r="F37" s="285"/>
      <c r="G37" s="285" t="s">
        <v>457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54</v>
      </c>
      <c r="F38" s="285"/>
      <c r="G38" s="285" t="s">
        <v>458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55</v>
      </c>
      <c r="F39" s="285"/>
      <c r="G39" s="285" t="s">
        <v>459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113</v>
      </c>
      <c r="F40" s="285"/>
      <c r="G40" s="285" t="s">
        <v>460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114</v>
      </c>
      <c r="F41" s="285"/>
      <c r="G41" s="285" t="s">
        <v>461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462</v>
      </c>
      <c r="F42" s="285"/>
      <c r="G42" s="285" t="s">
        <v>463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464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465</v>
      </c>
      <c r="F44" s="285"/>
      <c r="G44" s="285" t="s">
        <v>466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116</v>
      </c>
      <c r="F45" s="285"/>
      <c r="G45" s="285" t="s">
        <v>467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468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469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470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471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472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473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474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475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476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477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478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479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480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481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482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483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484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485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486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487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488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489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490</v>
      </c>
      <c r="D76" s="303"/>
      <c r="E76" s="303"/>
      <c r="F76" s="303" t="s">
        <v>491</v>
      </c>
      <c r="G76" s="304"/>
      <c r="H76" s="303" t="s">
        <v>55</v>
      </c>
      <c r="I76" s="303" t="s">
        <v>58</v>
      </c>
      <c r="J76" s="303" t="s">
        <v>492</v>
      </c>
      <c r="K76" s="302"/>
    </row>
    <row r="77" s="1" customFormat="1" ht="17.25" customHeight="1">
      <c r="B77" s="300"/>
      <c r="C77" s="305" t="s">
        <v>493</v>
      </c>
      <c r="D77" s="305"/>
      <c r="E77" s="305"/>
      <c r="F77" s="306" t="s">
        <v>494</v>
      </c>
      <c r="G77" s="307"/>
      <c r="H77" s="305"/>
      <c r="I77" s="305"/>
      <c r="J77" s="305" t="s">
        <v>495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54</v>
      </c>
      <c r="D79" s="310"/>
      <c r="E79" s="310"/>
      <c r="F79" s="311" t="s">
        <v>496</v>
      </c>
      <c r="G79" s="312"/>
      <c r="H79" s="288" t="s">
        <v>497</v>
      </c>
      <c r="I79" s="288" t="s">
        <v>498</v>
      </c>
      <c r="J79" s="288">
        <v>20</v>
      </c>
      <c r="K79" s="302"/>
    </row>
    <row r="80" s="1" customFormat="1" ht="15" customHeight="1">
      <c r="B80" s="300"/>
      <c r="C80" s="288" t="s">
        <v>499</v>
      </c>
      <c r="D80" s="288"/>
      <c r="E80" s="288"/>
      <c r="F80" s="311" t="s">
        <v>496</v>
      </c>
      <c r="G80" s="312"/>
      <c r="H80" s="288" t="s">
        <v>500</v>
      </c>
      <c r="I80" s="288" t="s">
        <v>498</v>
      </c>
      <c r="J80" s="288">
        <v>120</v>
      </c>
      <c r="K80" s="302"/>
    </row>
    <row r="81" s="1" customFormat="1" ht="15" customHeight="1">
      <c r="B81" s="313"/>
      <c r="C81" s="288" t="s">
        <v>501</v>
      </c>
      <c r="D81" s="288"/>
      <c r="E81" s="288"/>
      <c r="F81" s="311" t="s">
        <v>502</v>
      </c>
      <c r="G81" s="312"/>
      <c r="H81" s="288" t="s">
        <v>503</v>
      </c>
      <c r="I81" s="288" t="s">
        <v>498</v>
      </c>
      <c r="J81" s="288">
        <v>50</v>
      </c>
      <c r="K81" s="302"/>
    </row>
    <row r="82" s="1" customFormat="1" ht="15" customHeight="1">
      <c r="B82" s="313"/>
      <c r="C82" s="288" t="s">
        <v>504</v>
      </c>
      <c r="D82" s="288"/>
      <c r="E82" s="288"/>
      <c r="F82" s="311" t="s">
        <v>496</v>
      </c>
      <c r="G82" s="312"/>
      <c r="H82" s="288" t="s">
        <v>505</v>
      </c>
      <c r="I82" s="288" t="s">
        <v>506</v>
      </c>
      <c r="J82" s="288"/>
      <c r="K82" s="302"/>
    </row>
    <row r="83" s="1" customFormat="1" ht="15" customHeight="1">
      <c r="B83" s="313"/>
      <c r="C83" s="314" t="s">
        <v>507</v>
      </c>
      <c r="D83" s="314"/>
      <c r="E83" s="314"/>
      <c r="F83" s="315" t="s">
        <v>502</v>
      </c>
      <c r="G83" s="314"/>
      <c r="H83" s="314" t="s">
        <v>508</v>
      </c>
      <c r="I83" s="314" t="s">
        <v>498</v>
      </c>
      <c r="J83" s="314">
        <v>15</v>
      </c>
      <c r="K83" s="302"/>
    </row>
    <row r="84" s="1" customFormat="1" ht="15" customHeight="1">
      <c r="B84" s="313"/>
      <c r="C84" s="314" t="s">
        <v>509</v>
      </c>
      <c r="D84" s="314"/>
      <c r="E84" s="314"/>
      <c r="F84" s="315" t="s">
        <v>502</v>
      </c>
      <c r="G84" s="314"/>
      <c r="H84" s="314" t="s">
        <v>510</v>
      </c>
      <c r="I84" s="314" t="s">
        <v>498</v>
      </c>
      <c r="J84" s="314">
        <v>15</v>
      </c>
      <c r="K84" s="302"/>
    </row>
    <row r="85" s="1" customFormat="1" ht="15" customHeight="1">
      <c r="B85" s="313"/>
      <c r="C85" s="314" t="s">
        <v>511</v>
      </c>
      <c r="D85" s="314"/>
      <c r="E85" s="314"/>
      <c r="F85" s="315" t="s">
        <v>502</v>
      </c>
      <c r="G85" s="314"/>
      <c r="H85" s="314" t="s">
        <v>512</v>
      </c>
      <c r="I85" s="314" t="s">
        <v>498</v>
      </c>
      <c r="J85" s="314">
        <v>20</v>
      </c>
      <c r="K85" s="302"/>
    </row>
    <row r="86" s="1" customFormat="1" ht="15" customHeight="1">
      <c r="B86" s="313"/>
      <c r="C86" s="314" t="s">
        <v>513</v>
      </c>
      <c r="D86" s="314"/>
      <c r="E86" s="314"/>
      <c r="F86" s="315" t="s">
        <v>502</v>
      </c>
      <c r="G86" s="314"/>
      <c r="H86" s="314" t="s">
        <v>514</v>
      </c>
      <c r="I86" s="314" t="s">
        <v>498</v>
      </c>
      <c r="J86" s="314">
        <v>20</v>
      </c>
      <c r="K86" s="302"/>
    </row>
    <row r="87" s="1" customFormat="1" ht="15" customHeight="1">
      <c r="B87" s="313"/>
      <c r="C87" s="288" t="s">
        <v>515</v>
      </c>
      <c r="D87" s="288"/>
      <c r="E87" s="288"/>
      <c r="F87" s="311" t="s">
        <v>502</v>
      </c>
      <c r="G87" s="312"/>
      <c r="H87" s="288" t="s">
        <v>516</v>
      </c>
      <c r="I87" s="288" t="s">
        <v>498</v>
      </c>
      <c r="J87" s="288">
        <v>50</v>
      </c>
      <c r="K87" s="302"/>
    </row>
    <row r="88" s="1" customFormat="1" ht="15" customHeight="1">
      <c r="B88" s="313"/>
      <c r="C88" s="288" t="s">
        <v>517</v>
      </c>
      <c r="D88" s="288"/>
      <c r="E88" s="288"/>
      <c r="F88" s="311" t="s">
        <v>502</v>
      </c>
      <c r="G88" s="312"/>
      <c r="H88" s="288" t="s">
        <v>518</v>
      </c>
      <c r="I88" s="288" t="s">
        <v>498</v>
      </c>
      <c r="J88" s="288">
        <v>20</v>
      </c>
      <c r="K88" s="302"/>
    </row>
    <row r="89" s="1" customFormat="1" ht="15" customHeight="1">
      <c r="B89" s="313"/>
      <c r="C89" s="288" t="s">
        <v>519</v>
      </c>
      <c r="D89" s="288"/>
      <c r="E89" s="288"/>
      <c r="F89" s="311" t="s">
        <v>502</v>
      </c>
      <c r="G89" s="312"/>
      <c r="H89" s="288" t="s">
        <v>520</v>
      </c>
      <c r="I89" s="288" t="s">
        <v>498</v>
      </c>
      <c r="J89" s="288">
        <v>20</v>
      </c>
      <c r="K89" s="302"/>
    </row>
    <row r="90" s="1" customFormat="1" ht="15" customHeight="1">
      <c r="B90" s="313"/>
      <c r="C90" s="288" t="s">
        <v>521</v>
      </c>
      <c r="D90" s="288"/>
      <c r="E90" s="288"/>
      <c r="F90" s="311" t="s">
        <v>502</v>
      </c>
      <c r="G90" s="312"/>
      <c r="H90" s="288" t="s">
        <v>522</v>
      </c>
      <c r="I90" s="288" t="s">
        <v>498</v>
      </c>
      <c r="J90" s="288">
        <v>50</v>
      </c>
      <c r="K90" s="302"/>
    </row>
    <row r="91" s="1" customFormat="1" ht="15" customHeight="1">
      <c r="B91" s="313"/>
      <c r="C91" s="288" t="s">
        <v>523</v>
      </c>
      <c r="D91" s="288"/>
      <c r="E91" s="288"/>
      <c r="F91" s="311" t="s">
        <v>502</v>
      </c>
      <c r="G91" s="312"/>
      <c r="H91" s="288" t="s">
        <v>523</v>
      </c>
      <c r="I91" s="288" t="s">
        <v>498</v>
      </c>
      <c r="J91" s="288">
        <v>50</v>
      </c>
      <c r="K91" s="302"/>
    </row>
    <row r="92" s="1" customFormat="1" ht="15" customHeight="1">
      <c r="B92" s="313"/>
      <c r="C92" s="288" t="s">
        <v>524</v>
      </c>
      <c r="D92" s="288"/>
      <c r="E92" s="288"/>
      <c r="F92" s="311" t="s">
        <v>502</v>
      </c>
      <c r="G92" s="312"/>
      <c r="H92" s="288" t="s">
        <v>525</v>
      </c>
      <c r="I92" s="288" t="s">
        <v>498</v>
      </c>
      <c r="J92" s="288">
        <v>255</v>
      </c>
      <c r="K92" s="302"/>
    </row>
    <row r="93" s="1" customFormat="1" ht="15" customHeight="1">
      <c r="B93" s="313"/>
      <c r="C93" s="288" t="s">
        <v>526</v>
      </c>
      <c r="D93" s="288"/>
      <c r="E93" s="288"/>
      <c r="F93" s="311" t="s">
        <v>496</v>
      </c>
      <c r="G93" s="312"/>
      <c r="H93" s="288" t="s">
        <v>527</v>
      </c>
      <c r="I93" s="288" t="s">
        <v>528</v>
      </c>
      <c r="J93" s="288"/>
      <c r="K93" s="302"/>
    </row>
    <row r="94" s="1" customFormat="1" ht="15" customHeight="1">
      <c r="B94" s="313"/>
      <c r="C94" s="288" t="s">
        <v>529</v>
      </c>
      <c r="D94" s="288"/>
      <c r="E94" s="288"/>
      <c r="F94" s="311" t="s">
        <v>496</v>
      </c>
      <c r="G94" s="312"/>
      <c r="H94" s="288" t="s">
        <v>530</v>
      </c>
      <c r="I94" s="288" t="s">
        <v>531</v>
      </c>
      <c r="J94" s="288"/>
      <c r="K94" s="302"/>
    </row>
    <row r="95" s="1" customFormat="1" ht="15" customHeight="1">
      <c r="B95" s="313"/>
      <c r="C95" s="288" t="s">
        <v>532</v>
      </c>
      <c r="D95" s="288"/>
      <c r="E95" s="288"/>
      <c r="F95" s="311" t="s">
        <v>496</v>
      </c>
      <c r="G95" s="312"/>
      <c r="H95" s="288" t="s">
        <v>532</v>
      </c>
      <c r="I95" s="288" t="s">
        <v>531</v>
      </c>
      <c r="J95" s="288"/>
      <c r="K95" s="302"/>
    </row>
    <row r="96" s="1" customFormat="1" ht="15" customHeight="1">
      <c r="B96" s="313"/>
      <c r="C96" s="288" t="s">
        <v>39</v>
      </c>
      <c r="D96" s="288"/>
      <c r="E96" s="288"/>
      <c r="F96" s="311" t="s">
        <v>496</v>
      </c>
      <c r="G96" s="312"/>
      <c r="H96" s="288" t="s">
        <v>533</v>
      </c>
      <c r="I96" s="288" t="s">
        <v>531</v>
      </c>
      <c r="J96" s="288"/>
      <c r="K96" s="302"/>
    </row>
    <row r="97" s="1" customFormat="1" ht="15" customHeight="1">
      <c r="B97" s="313"/>
      <c r="C97" s="288" t="s">
        <v>49</v>
      </c>
      <c r="D97" s="288"/>
      <c r="E97" s="288"/>
      <c r="F97" s="311" t="s">
        <v>496</v>
      </c>
      <c r="G97" s="312"/>
      <c r="H97" s="288" t="s">
        <v>534</v>
      </c>
      <c r="I97" s="288" t="s">
        <v>531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535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490</v>
      </c>
      <c r="D103" s="303"/>
      <c r="E103" s="303"/>
      <c r="F103" s="303" t="s">
        <v>491</v>
      </c>
      <c r="G103" s="304"/>
      <c r="H103" s="303" t="s">
        <v>55</v>
      </c>
      <c r="I103" s="303" t="s">
        <v>58</v>
      </c>
      <c r="J103" s="303" t="s">
        <v>492</v>
      </c>
      <c r="K103" s="302"/>
    </row>
    <row r="104" s="1" customFormat="1" ht="17.25" customHeight="1">
      <c r="B104" s="300"/>
      <c r="C104" s="305" t="s">
        <v>493</v>
      </c>
      <c r="D104" s="305"/>
      <c r="E104" s="305"/>
      <c r="F104" s="306" t="s">
        <v>494</v>
      </c>
      <c r="G104" s="307"/>
      <c r="H104" s="305"/>
      <c r="I104" s="305"/>
      <c r="J104" s="305" t="s">
        <v>495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54</v>
      </c>
      <c r="D106" s="310"/>
      <c r="E106" s="310"/>
      <c r="F106" s="311" t="s">
        <v>496</v>
      </c>
      <c r="G106" s="288"/>
      <c r="H106" s="288" t="s">
        <v>536</v>
      </c>
      <c r="I106" s="288" t="s">
        <v>498</v>
      </c>
      <c r="J106" s="288">
        <v>20</v>
      </c>
      <c r="K106" s="302"/>
    </row>
    <row r="107" s="1" customFormat="1" ht="15" customHeight="1">
      <c r="B107" s="300"/>
      <c r="C107" s="288" t="s">
        <v>499</v>
      </c>
      <c r="D107" s="288"/>
      <c r="E107" s="288"/>
      <c r="F107" s="311" t="s">
        <v>496</v>
      </c>
      <c r="G107" s="288"/>
      <c r="H107" s="288" t="s">
        <v>536</v>
      </c>
      <c r="I107" s="288" t="s">
        <v>498</v>
      </c>
      <c r="J107" s="288">
        <v>120</v>
      </c>
      <c r="K107" s="302"/>
    </row>
    <row r="108" s="1" customFormat="1" ht="15" customHeight="1">
      <c r="B108" s="313"/>
      <c r="C108" s="288" t="s">
        <v>501</v>
      </c>
      <c r="D108" s="288"/>
      <c r="E108" s="288"/>
      <c r="F108" s="311" t="s">
        <v>502</v>
      </c>
      <c r="G108" s="288"/>
      <c r="H108" s="288" t="s">
        <v>536</v>
      </c>
      <c r="I108" s="288" t="s">
        <v>498</v>
      </c>
      <c r="J108" s="288">
        <v>50</v>
      </c>
      <c r="K108" s="302"/>
    </row>
    <row r="109" s="1" customFormat="1" ht="15" customHeight="1">
      <c r="B109" s="313"/>
      <c r="C109" s="288" t="s">
        <v>504</v>
      </c>
      <c r="D109" s="288"/>
      <c r="E109" s="288"/>
      <c r="F109" s="311" t="s">
        <v>496</v>
      </c>
      <c r="G109" s="288"/>
      <c r="H109" s="288" t="s">
        <v>536</v>
      </c>
      <c r="I109" s="288" t="s">
        <v>506</v>
      </c>
      <c r="J109" s="288"/>
      <c r="K109" s="302"/>
    </row>
    <row r="110" s="1" customFormat="1" ht="15" customHeight="1">
      <c r="B110" s="313"/>
      <c r="C110" s="288" t="s">
        <v>515</v>
      </c>
      <c r="D110" s="288"/>
      <c r="E110" s="288"/>
      <c r="F110" s="311" t="s">
        <v>502</v>
      </c>
      <c r="G110" s="288"/>
      <c r="H110" s="288" t="s">
        <v>536</v>
      </c>
      <c r="I110" s="288" t="s">
        <v>498</v>
      </c>
      <c r="J110" s="288">
        <v>50</v>
      </c>
      <c r="K110" s="302"/>
    </row>
    <row r="111" s="1" customFormat="1" ht="15" customHeight="1">
      <c r="B111" s="313"/>
      <c r="C111" s="288" t="s">
        <v>523</v>
      </c>
      <c r="D111" s="288"/>
      <c r="E111" s="288"/>
      <c r="F111" s="311" t="s">
        <v>502</v>
      </c>
      <c r="G111" s="288"/>
      <c r="H111" s="288" t="s">
        <v>536</v>
      </c>
      <c r="I111" s="288" t="s">
        <v>498</v>
      </c>
      <c r="J111" s="288">
        <v>50</v>
      </c>
      <c r="K111" s="302"/>
    </row>
    <row r="112" s="1" customFormat="1" ht="15" customHeight="1">
      <c r="B112" s="313"/>
      <c r="C112" s="288" t="s">
        <v>521</v>
      </c>
      <c r="D112" s="288"/>
      <c r="E112" s="288"/>
      <c r="F112" s="311" t="s">
        <v>502</v>
      </c>
      <c r="G112" s="288"/>
      <c r="H112" s="288" t="s">
        <v>536</v>
      </c>
      <c r="I112" s="288" t="s">
        <v>498</v>
      </c>
      <c r="J112" s="288">
        <v>50</v>
      </c>
      <c r="K112" s="302"/>
    </row>
    <row r="113" s="1" customFormat="1" ht="15" customHeight="1">
      <c r="B113" s="313"/>
      <c r="C113" s="288" t="s">
        <v>54</v>
      </c>
      <c r="D113" s="288"/>
      <c r="E113" s="288"/>
      <c r="F113" s="311" t="s">
        <v>496</v>
      </c>
      <c r="G113" s="288"/>
      <c r="H113" s="288" t="s">
        <v>537</v>
      </c>
      <c r="I113" s="288" t="s">
        <v>498</v>
      </c>
      <c r="J113" s="288">
        <v>20</v>
      </c>
      <c r="K113" s="302"/>
    </row>
    <row r="114" s="1" customFormat="1" ht="15" customHeight="1">
      <c r="B114" s="313"/>
      <c r="C114" s="288" t="s">
        <v>538</v>
      </c>
      <c r="D114" s="288"/>
      <c r="E114" s="288"/>
      <c r="F114" s="311" t="s">
        <v>496</v>
      </c>
      <c r="G114" s="288"/>
      <c r="H114" s="288" t="s">
        <v>539</v>
      </c>
      <c r="I114" s="288" t="s">
        <v>498</v>
      </c>
      <c r="J114" s="288">
        <v>120</v>
      </c>
      <c r="K114" s="302"/>
    </row>
    <row r="115" s="1" customFormat="1" ht="15" customHeight="1">
      <c r="B115" s="313"/>
      <c r="C115" s="288" t="s">
        <v>39</v>
      </c>
      <c r="D115" s="288"/>
      <c r="E115" s="288"/>
      <c r="F115" s="311" t="s">
        <v>496</v>
      </c>
      <c r="G115" s="288"/>
      <c r="H115" s="288" t="s">
        <v>540</v>
      </c>
      <c r="I115" s="288" t="s">
        <v>531</v>
      </c>
      <c r="J115" s="288"/>
      <c r="K115" s="302"/>
    </row>
    <row r="116" s="1" customFormat="1" ht="15" customHeight="1">
      <c r="B116" s="313"/>
      <c r="C116" s="288" t="s">
        <v>49</v>
      </c>
      <c r="D116" s="288"/>
      <c r="E116" s="288"/>
      <c r="F116" s="311" t="s">
        <v>496</v>
      </c>
      <c r="G116" s="288"/>
      <c r="H116" s="288" t="s">
        <v>541</v>
      </c>
      <c r="I116" s="288" t="s">
        <v>531</v>
      </c>
      <c r="J116" s="288"/>
      <c r="K116" s="302"/>
    </row>
    <row r="117" s="1" customFormat="1" ht="15" customHeight="1">
      <c r="B117" s="313"/>
      <c r="C117" s="288" t="s">
        <v>58</v>
      </c>
      <c r="D117" s="288"/>
      <c r="E117" s="288"/>
      <c r="F117" s="311" t="s">
        <v>496</v>
      </c>
      <c r="G117" s="288"/>
      <c r="H117" s="288" t="s">
        <v>542</v>
      </c>
      <c r="I117" s="288" t="s">
        <v>543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544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490</v>
      </c>
      <c r="D123" s="303"/>
      <c r="E123" s="303"/>
      <c r="F123" s="303" t="s">
        <v>491</v>
      </c>
      <c r="G123" s="304"/>
      <c r="H123" s="303" t="s">
        <v>55</v>
      </c>
      <c r="I123" s="303" t="s">
        <v>58</v>
      </c>
      <c r="J123" s="303" t="s">
        <v>492</v>
      </c>
      <c r="K123" s="332"/>
    </row>
    <row r="124" s="1" customFormat="1" ht="17.25" customHeight="1">
      <c r="B124" s="331"/>
      <c r="C124" s="305" t="s">
        <v>493</v>
      </c>
      <c r="D124" s="305"/>
      <c r="E124" s="305"/>
      <c r="F124" s="306" t="s">
        <v>494</v>
      </c>
      <c r="G124" s="307"/>
      <c r="H124" s="305"/>
      <c r="I124" s="305"/>
      <c r="J124" s="305" t="s">
        <v>495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499</v>
      </c>
      <c r="D126" s="310"/>
      <c r="E126" s="310"/>
      <c r="F126" s="311" t="s">
        <v>496</v>
      </c>
      <c r="G126" s="288"/>
      <c r="H126" s="288" t="s">
        <v>536</v>
      </c>
      <c r="I126" s="288" t="s">
        <v>498</v>
      </c>
      <c r="J126" s="288">
        <v>120</v>
      </c>
      <c r="K126" s="336"/>
    </row>
    <row r="127" s="1" customFormat="1" ht="15" customHeight="1">
      <c r="B127" s="333"/>
      <c r="C127" s="288" t="s">
        <v>545</v>
      </c>
      <c r="D127" s="288"/>
      <c r="E127" s="288"/>
      <c r="F127" s="311" t="s">
        <v>496</v>
      </c>
      <c r="G127" s="288"/>
      <c r="H127" s="288" t="s">
        <v>546</v>
      </c>
      <c r="I127" s="288" t="s">
        <v>498</v>
      </c>
      <c r="J127" s="288" t="s">
        <v>547</v>
      </c>
      <c r="K127" s="336"/>
    </row>
    <row r="128" s="1" customFormat="1" ht="15" customHeight="1">
      <c r="B128" s="333"/>
      <c r="C128" s="288" t="s">
        <v>86</v>
      </c>
      <c r="D128" s="288"/>
      <c r="E128" s="288"/>
      <c r="F128" s="311" t="s">
        <v>496</v>
      </c>
      <c r="G128" s="288"/>
      <c r="H128" s="288" t="s">
        <v>548</v>
      </c>
      <c r="I128" s="288" t="s">
        <v>498</v>
      </c>
      <c r="J128" s="288" t="s">
        <v>547</v>
      </c>
      <c r="K128" s="336"/>
    </row>
    <row r="129" s="1" customFormat="1" ht="15" customHeight="1">
      <c r="B129" s="333"/>
      <c r="C129" s="288" t="s">
        <v>507</v>
      </c>
      <c r="D129" s="288"/>
      <c r="E129" s="288"/>
      <c r="F129" s="311" t="s">
        <v>502</v>
      </c>
      <c r="G129" s="288"/>
      <c r="H129" s="288" t="s">
        <v>508</v>
      </c>
      <c r="I129" s="288" t="s">
        <v>498</v>
      </c>
      <c r="J129" s="288">
        <v>15</v>
      </c>
      <c r="K129" s="336"/>
    </row>
    <row r="130" s="1" customFormat="1" ht="15" customHeight="1">
      <c r="B130" s="333"/>
      <c r="C130" s="314" t="s">
        <v>509</v>
      </c>
      <c r="D130" s="314"/>
      <c r="E130" s="314"/>
      <c r="F130" s="315" t="s">
        <v>502</v>
      </c>
      <c r="G130" s="314"/>
      <c r="H130" s="314" t="s">
        <v>510</v>
      </c>
      <c r="I130" s="314" t="s">
        <v>498</v>
      </c>
      <c r="J130" s="314">
        <v>15</v>
      </c>
      <c r="K130" s="336"/>
    </row>
    <row r="131" s="1" customFormat="1" ht="15" customHeight="1">
      <c r="B131" s="333"/>
      <c r="C131" s="314" t="s">
        <v>511</v>
      </c>
      <c r="D131" s="314"/>
      <c r="E131" s="314"/>
      <c r="F131" s="315" t="s">
        <v>502</v>
      </c>
      <c r="G131" s="314"/>
      <c r="H131" s="314" t="s">
        <v>512</v>
      </c>
      <c r="I131" s="314" t="s">
        <v>498</v>
      </c>
      <c r="J131" s="314">
        <v>20</v>
      </c>
      <c r="K131" s="336"/>
    </row>
    <row r="132" s="1" customFormat="1" ht="15" customHeight="1">
      <c r="B132" s="333"/>
      <c r="C132" s="314" t="s">
        <v>513</v>
      </c>
      <c r="D132" s="314"/>
      <c r="E132" s="314"/>
      <c r="F132" s="315" t="s">
        <v>502</v>
      </c>
      <c r="G132" s="314"/>
      <c r="H132" s="314" t="s">
        <v>514</v>
      </c>
      <c r="I132" s="314" t="s">
        <v>498</v>
      </c>
      <c r="J132" s="314">
        <v>20</v>
      </c>
      <c r="K132" s="336"/>
    </row>
    <row r="133" s="1" customFormat="1" ht="15" customHeight="1">
      <c r="B133" s="333"/>
      <c r="C133" s="288" t="s">
        <v>501</v>
      </c>
      <c r="D133" s="288"/>
      <c r="E133" s="288"/>
      <c r="F133" s="311" t="s">
        <v>502</v>
      </c>
      <c r="G133" s="288"/>
      <c r="H133" s="288" t="s">
        <v>536</v>
      </c>
      <c r="I133" s="288" t="s">
        <v>498</v>
      </c>
      <c r="J133" s="288">
        <v>50</v>
      </c>
      <c r="K133" s="336"/>
    </row>
    <row r="134" s="1" customFormat="1" ht="15" customHeight="1">
      <c r="B134" s="333"/>
      <c r="C134" s="288" t="s">
        <v>515</v>
      </c>
      <c r="D134" s="288"/>
      <c r="E134" s="288"/>
      <c r="F134" s="311" t="s">
        <v>502</v>
      </c>
      <c r="G134" s="288"/>
      <c r="H134" s="288" t="s">
        <v>536</v>
      </c>
      <c r="I134" s="288" t="s">
        <v>498</v>
      </c>
      <c r="J134" s="288">
        <v>50</v>
      </c>
      <c r="K134" s="336"/>
    </row>
    <row r="135" s="1" customFormat="1" ht="15" customHeight="1">
      <c r="B135" s="333"/>
      <c r="C135" s="288" t="s">
        <v>521</v>
      </c>
      <c r="D135" s="288"/>
      <c r="E135" s="288"/>
      <c r="F135" s="311" t="s">
        <v>502</v>
      </c>
      <c r="G135" s="288"/>
      <c r="H135" s="288" t="s">
        <v>536</v>
      </c>
      <c r="I135" s="288" t="s">
        <v>498</v>
      </c>
      <c r="J135" s="288">
        <v>50</v>
      </c>
      <c r="K135" s="336"/>
    </row>
    <row r="136" s="1" customFormat="1" ht="15" customHeight="1">
      <c r="B136" s="333"/>
      <c r="C136" s="288" t="s">
        <v>523</v>
      </c>
      <c r="D136" s="288"/>
      <c r="E136" s="288"/>
      <c r="F136" s="311" t="s">
        <v>502</v>
      </c>
      <c r="G136" s="288"/>
      <c r="H136" s="288" t="s">
        <v>536</v>
      </c>
      <c r="I136" s="288" t="s">
        <v>498</v>
      </c>
      <c r="J136" s="288">
        <v>50</v>
      </c>
      <c r="K136" s="336"/>
    </row>
    <row r="137" s="1" customFormat="1" ht="15" customHeight="1">
      <c r="B137" s="333"/>
      <c r="C137" s="288" t="s">
        <v>524</v>
      </c>
      <c r="D137" s="288"/>
      <c r="E137" s="288"/>
      <c r="F137" s="311" t="s">
        <v>502</v>
      </c>
      <c r="G137" s="288"/>
      <c r="H137" s="288" t="s">
        <v>549</v>
      </c>
      <c r="I137" s="288" t="s">
        <v>498</v>
      </c>
      <c r="J137" s="288">
        <v>255</v>
      </c>
      <c r="K137" s="336"/>
    </row>
    <row r="138" s="1" customFormat="1" ht="15" customHeight="1">
      <c r="B138" s="333"/>
      <c r="C138" s="288" t="s">
        <v>526</v>
      </c>
      <c r="D138" s="288"/>
      <c r="E138" s="288"/>
      <c r="F138" s="311" t="s">
        <v>496</v>
      </c>
      <c r="G138" s="288"/>
      <c r="H138" s="288" t="s">
        <v>550</v>
      </c>
      <c r="I138" s="288" t="s">
        <v>528</v>
      </c>
      <c r="J138" s="288"/>
      <c r="K138" s="336"/>
    </row>
    <row r="139" s="1" customFormat="1" ht="15" customHeight="1">
      <c r="B139" s="333"/>
      <c r="C139" s="288" t="s">
        <v>529</v>
      </c>
      <c r="D139" s="288"/>
      <c r="E139" s="288"/>
      <c r="F139" s="311" t="s">
        <v>496</v>
      </c>
      <c r="G139" s="288"/>
      <c r="H139" s="288" t="s">
        <v>551</v>
      </c>
      <c r="I139" s="288" t="s">
        <v>531</v>
      </c>
      <c r="J139" s="288"/>
      <c r="K139" s="336"/>
    </row>
    <row r="140" s="1" customFormat="1" ht="15" customHeight="1">
      <c r="B140" s="333"/>
      <c r="C140" s="288" t="s">
        <v>532</v>
      </c>
      <c r="D140" s="288"/>
      <c r="E140" s="288"/>
      <c r="F140" s="311" t="s">
        <v>496</v>
      </c>
      <c r="G140" s="288"/>
      <c r="H140" s="288" t="s">
        <v>532</v>
      </c>
      <c r="I140" s="288" t="s">
        <v>531</v>
      </c>
      <c r="J140" s="288"/>
      <c r="K140" s="336"/>
    </row>
    <row r="141" s="1" customFormat="1" ht="15" customHeight="1">
      <c r="B141" s="333"/>
      <c r="C141" s="288" t="s">
        <v>39</v>
      </c>
      <c r="D141" s="288"/>
      <c r="E141" s="288"/>
      <c r="F141" s="311" t="s">
        <v>496</v>
      </c>
      <c r="G141" s="288"/>
      <c r="H141" s="288" t="s">
        <v>552</v>
      </c>
      <c r="I141" s="288" t="s">
        <v>531</v>
      </c>
      <c r="J141" s="288"/>
      <c r="K141" s="336"/>
    </row>
    <row r="142" s="1" customFormat="1" ht="15" customHeight="1">
      <c r="B142" s="333"/>
      <c r="C142" s="288" t="s">
        <v>553</v>
      </c>
      <c r="D142" s="288"/>
      <c r="E142" s="288"/>
      <c r="F142" s="311" t="s">
        <v>496</v>
      </c>
      <c r="G142" s="288"/>
      <c r="H142" s="288" t="s">
        <v>554</v>
      </c>
      <c r="I142" s="288" t="s">
        <v>531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555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490</v>
      </c>
      <c r="D148" s="303"/>
      <c r="E148" s="303"/>
      <c r="F148" s="303" t="s">
        <v>491</v>
      </c>
      <c r="G148" s="304"/>
      <c r="H148" s="303" t="s">
        <v>55</v>
      </c>
      <c r="I148" s="303" t="s">
        <v>58</v>
      </c>
      <c r="J148" s="303" t="s">
        <v>492</v>
      </c>
      <c r="K148" s="302"/>
    </row>
    <row r="149" s="1" customFormat="1" ht="17.25" customHeight="1">
      <c r="B149" s="300"/>
      <c r="C149" s="305" t="s">
        <v>493</v>
      </c>
      <c r="D149" s="305"/>
      <c r="E149" s="305"/>
      <c r="F149" s="306" t="s">
        <v>494</v>
      </c>
      <c r="G149" s="307"/>
      <c r="H149" s="305"/>
      <c r="I149" s="305"/>
      <c r="J149" s="305" t="s">
        <v>495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499</v>
      </c>
      <c r="D151" s="288"/>
      <c r="E151" s="288"/>
      <c r="F151" s="341" t="s">
        <v>496</v>
      </c>
      <c r="G151" s="288"/>
      <c r="H151" s="340" t="s">
        <v>536</v>
      </c>
      <c r="I151" s="340" t="s">
        <v>498</v>
      </c>
      <c r="J151" s="340">
        <v>120</v>
      </c>
      <c r="K151" s="336"/>
    </row>
    <row r="152" s="1" customFormat="1" ht="15" customHeight="1">
      <c r="B152" s="313"/>
      <c r="C152" s="340" t="s">
        <v>545</v>
      </c>
      <c r="D152" s="288"/>
      <c r="E152" s="288"/>
      <c r="F152" s="341" t="s">
        <v>496</v>
      </c>
      <c r="G152" s="288"/>
      <c r="H152" s="340" t="s">
        <v>556</v>
      </c>
      <c r="I152" s="340" t="s">
        <v>498</v>
      </c>
      <c r="J152" s="340" t="s">
        <v>547</v>
      </c>
      <c r="K152" s="336"/>
    </row>
    <row r="153" s="1" customFormat="1" ht="15" customHeight="1">
      <c r="B153" s="313"/>
      <c r="C153" s="340" t="s">
        <v>86</v>
      </c>
      <c r="D153" s="288"/>
      <c r="E153" s="288"/>
      <c r="F153" s="341" t="s">
        <v>496</v>
      </c>
      <c r="G153" s="288"/>
      <c r="H153" s="340" t="s">
        <v>557</v>
      </c>
      <c r="I153" s="340" t="s">
        <v>498</v>
      </c>
      <c r="J153" s="340" t="s">
        <v>547</v>
      </c>
      <c r="K153" s="336"/>
    </row>
    <row r="154" s="1" customFormat="1" ht="15" customHeight="1">
      <c r="B154" s="313"/>
      <c r="C154" s="340" t="s">
        <v>501</v>
      </c>
      <c r="D154" s="288"/>
      <c r="E154" s="288"/>
      <c r="F154" s="341" t="s">
        <v>502</v>
      </c>
      <c r="G154" s="288"/>
      <c r="H154" s="340" t="s">
        <v>536</v>
      </c>
      <c r="I154" s="340" t="s">
        <v>498</v>
      </c>
      <c r="J154" s="340">
        <v>50</v>
      </c>
      <c r="K154" s="336"/>
    </row>
    <row r="155" s="1" customFormat="1" ht="15" customHeight="1">
      <c r="B155" s="313"/>
      <c r="C155" s="340" t="s">
        <v>504</v>
      </c>
      <c r="D155" s="288"/>
      <c r="E155" s="288"/>
      <c r="F155" s="341" t="s">
        <v>496</v>
      </c>
      <c r="G155" s="288"/>
      <c r="H155" s="340" t="s">
        <v>536</v>
      </c>
      <c r="I155" s="340" t="s">
        <v>506</v>
      </c>
      <c r="J155" s="340"/>
      <c r="K155" s="336"/>
    </row>
    <row r="156" s="1" customFormat="1" ht="15" customHeight="1">
      <c r="B156" s="313"/>
      <c r="C156" s="340" t="s">
        <v>515</v>
      </c>
      <c r="D156" s="288"/>
      <c r="E156" s="288"/>
      <c r="F156" s="341" t="s">
        <v>502</v>
      </c>
      <c r="G156" s="288"/>
      <c r="H156" s="340" t="s">
        <v>536</v>
      </c>
      <c r="I156" s="340" t="s">
        <v>498</v>
      </c>
      <c r="J156" s="340">
        <v>50</v>
      </c>
      <c r="K156" s="336"/>
    </row>
    <row r="157" s="1" customFormat="1" ht="15" customHeight="1">
      <c r="B157" s="313"/>
      <c r="C157" s="340" t="s">
        <v>523</v>
      </c>
      <c r="D157" s="288"/>
      <c r="E157" s="288"/>
      <c r="F157" s="341" t="s">
        <v>502</v>
      </c>
      <c r="G157" s="288"/>
      <c r="H157" s="340" t="s">
        <v>536</v>
      </c>
      <c r="I157" s="340" t="s">
        <v>498</v>
      </c>
      <c r="J157" s="340">
        <v>50</v>
      </c>
      <c r="K157" s="336"/>
    </row>
    <row r="158" s="1" customFormat="1" ht="15" customHeight="1">
      <c r="B158" s="313"/>
      <c r="C158" s="340" t="s">
        <v>521</v>
      </c>
      <c r="D158" s="288"/>
      <c r="E158" s="288"/>
      <c r="F158" s="341" t="s">
        <v>502</v>
      </c>
      <c r="G158" s="288"/>
      <c r="H158" s="340" t="s">
        <v>536</v>
      </c>
      <c r="I158" s="340" t="s">
        <v>498</v>
      </c>
      <c r="J158" s="340">
        <v>50</v>
      </c>
      <c r="K158" s="336"/>
    </row>
    <row r="159" s="1" customFormat="1" ht="15" customHeight="1">
      <c r="B159" s="313"/>
      <c r="C159" s="340" t="s">
        <v>100</v>
      </c>
      <c r="D159" s="288"/>
      <c r="E159" s="288"/>
      <c r="F159" s="341" t="s">
        <v>496</v>
      </c>
      <c r="G159" s="288"/>
      <c r="H159" s="340" t="s">
        <v>558</v>
      </c>
      <c r="I159" s="340" t="s">
        <v>498</v>
      </c>
      <c r="J159" s="340" t="s">
        <v>559</v>
      </c>
      <c r="K159" s="336"/>
    </row>
    <row r="160" s="1" customFormat="1" ht="15" customHeight="1">
      <c r="B160" s="313"/>
      <c r="C160" s="340" t="s">
        <v>560</v>
      </c>
      <c r="D160" s="288"/>
      <c r="E160" s="288"/>
      <c r="F160" s="341" t="s">
        <v>496</v>
      </c>
      <c r="G160" s="288"/>
      <c r="H160" s="340" t="s">
        <v>561</v>
      </c>
      <c r="I160" s="340" t="s">
        <v>531</v>
      </c>
      <c r="J160" s="340"/>
      <c r="K160" s="336"/>
    </row>
    <row r="161" s="1" customFormat="1" ht="15" customHeight="1">
      <c r="B161" s="342"/>
      <c r="C161" s="343"/>
      <c r="D161" s="343"/>
      <c r="E161" s="343"/>
      <c r="F161" s="343"/>
      <c r="G161" s="343"/>
      <c r="H161" s="343"/>
      <c r="I161" s="343"/>
      <c r="J161" s="343"/>
      <c r="K161" s="344"/>
    </row>
    <row r="162" s="1" customFormat="1" ht="18.75" customHeight="1">
      <c r="B162" s="324"/>
      <c r="C162" s="334"/>
      <c r="D162" s="334"/>
      <c r="E162" s="334"/>
      <c r="F162" s="345"/>
      <c r="G162" s="334"/>
      <c r="H162" s="334"/>
      <c r="I162" s="334"/>
      <c r="J162" s="334"/>
      <c r="K162" s="324"/>
    </row>
    <row r="163" s="1" customFormat="1" ht="18.75" customHeight="1">
      <c r="B163" s="324"/>
      <c r="C163" s="334"/>
      <c r="D163" s="334"/>
      <c r="E163" s="334"/>
      <c r="F163" s="345"/>
      <c r="G163" s="334"/>
      <c r="H163" s="334"/>
      <c r="I163" s="334"/>
      <c r="J163" s="334"/>
      <c r="K163" s="324"/>
    </row>
    <row r="164" s="1" customFormat="1" ht="18.75" customHeight="1">
      <c r="B164" s="324"/>
      <c r="C164" s="334"/>
      <c r="D164" s="334"/>
      <c r="E164" s="334"/>
      <c r="F164" s="345"/>
      <c r="G164" s="334"/>
      <c r="H164" s="334"/>
      <c r="I164" s="334"/>
      <c r="J164" s="334"/>
      <c r="K164" s="324"/>
    </row>
    <row r="165" s="1" customFormat="1" ht="18.75" customHeight="1">
      <c r="B165" s="324"/>
      <c r="C165" s="334"/>
      <c r="D165" s="334"/>
      <c r="E165" s="334"/>
      <c r="F165" s="345"/>
      <c r="G165" s="334"/>
      <c r="H165" s="334"/>
      <c r="I165" s="334"/>
      <c r="J165" s="334"/>
      <c r="K165" s="324"/>
    </row>
    <row r="166" s="1" customFormat="1" ht="18.75" customHeight="1">
      <c r="B166" s="324"/>
      <c r="C166" s="334"/>
      <c r="D166" s="334"/>
      <c r="E166" s="334"/>
      <c r="F166" s="345"/>
      <c r="G166" s="334"/>
      <c r="H166" s="334"/>
      <c r="I166" s="334"/>
      <c r="J166" s="334"/>
      <c r="K166" s="324"/>
    </row>
    <row r="167" s="1" customFormat="1" ht="18.75" customHeight="1">
      <c r="B167" s="324"/>
      <c r="C167" s="334"/>
      <c r="D167" s="334"/>
      <c r="E167" s="334"/>
      <c r="F167" s="345"/>
      <c r="G167" s="334"/>
      <c r="H167" s="334"/>
      <c r="I167" s="334"/>
      <c r="J167" s="334"/>
      <c r="K167" s="324"/>
    </row>
    <row r="168" s="1" customFormat="1" ht="18.75" customHeight="1">
      <c r="B168" s="324"/>
      <c r="C168" s="334"/>
      <c r="D168" s="334"/>
      <c r="E168" s="334"/>
      <c r="F168" s="345"/>
      <c r="G168" s="334"/>
      <c r="H168" s="334"/>
      <c r="I168" s="334"/>
      <c r="J168" s="334"/>
      <c r="K168" s="324"/>
    </row>
    <row r="169" s="1" customFormat="1" ht="18.75" customHeight="1">
      <c r="B169" s="296"/>
      <c r="C169" s="296"/>
      <c r="D169" s="296"/>
      <c r="E169" s="296"/>
      <c r="F169" s="296"/>
      <c r="G169" s="296"/>
      <c r="H169" s="296"/>
      <c r="I169" s="296"/>
      <c r="J169" s="296"/>
      <c r="K169" s="296"/>
    </row>
    <row r="170" s="1" customFormat="1" ht="7.5" customHeight="1">
      <c r="B170" s="275"/>
      <c r="C170" s="276"/>
      <c r="D170" s="276"/>
      <c r="E170" s="276"/>
      <c r="F170" s="276"/>
      <c r="G170" s="276"/>
      <c r="H170" s="276"/>
      <c r="I170" s="276"/>
      <c r="J170" s="276"/>
      <c r="K170" s="277"/>
    </row>
    <row r="171" s="1" customFormat="1" ht="45" customHeight="1">
      <c r="B171" s="278"/>
      <c r="C171" s="279" t="s">
        <v>562</v>
      </c>
      <c r="D171" s="279"/>
      <c r="E171" s="279"/>
      <c r="F171" s="279"/>
      <c r="G171" s="279"/>
      <c r="H171" s="279"/>
      <c r="I171" s="279"/>
      <c r="J171" s="279"/>
      <c r="K171" s="280"/>
    </row>
    <row r="172" s="1" customFormat="1" ht="17.25" customHeight="1">
      <c r="B172" s="278"/>
      <c r="C172" s="303" t="s">
        <v>490</v>
      </c>
      <c r="D172" s="303"/>
      <c r="E172" s="303"/>
      <c r="F172" s="303" t="s">
        <v>491</v>
      </c>
      <c r="G172" s="346"/>
      <c r="H172" s="347" t="s">
        <v>55</v>
      </c>
      <c r="I172" s="347" t="s">
        <v>58</v>
      </c>
      <c r="J172" s="303" t="s">
        <v>492</v>
      </c>
      <c r="K172" s="280"/>
    </row>
    <row r="173" s="1" customFormat="1" ht="17.25" customHeight="1">
      <c r="B173" s="281"/>
      <c r="C173" s="305" t="s">
        <v>493</v>
      </c>
      <c r="D173" s="305"/>
      <c r="E173" s="305"/>
      <c r="F173" s="306" t="s">
        <v>494</v>
      </c>
      <c r="G173" s="348"/>
      <c r="H173" s="349"/>
      <c r="I173" s="349"/>
      <c r="J173" s="305" t="s">
        <v>495</v>
      </c>
      <c r="K173" s="283"/>
    </row>
    <row r="174" s="1" customFormat="1" ht="5.25" customHeight="1">
      <c r="B174" s="313"/>
      <c r="C174" s="308"/>
      <c r="D174" s="308"/>
      <c r="E174" s="308"/>
      <c r="F174" s="308"/>
      <c r="G174" s="309"/>
      <c r="H174" s="308"/>
      <c r="I174" s="308"/>
      <c r="J174" s="308"/>
      <c r="K174" s="336"/>
    </row>
    <row r="175" s="1" customFormat="1" ht="15" customHeight="1">
      <c r="B175" s="313"/>
      <c r="C175" s="288" t="s">
        <v>499</v>
      </c>
      <c r="D175" s="288"/>
      <c r="E175" s="288"/>
      <c r="F175" s="311" t="s">
        <v>496</v>
      </c>
      <c r="G175" s="288"/>
      <c r="H175" s="288" t="s">
        <v>536</v>
      </c>
      <c r="I175" s="288" t="s">
        <v>498</v>
      </c>
      <c r="J175" s="288">
        <v>120</v>
      </c>
      <c r="K175" s="336"/>
    </row>
    <row r="176" s="1" customFormat="1" ht="15" customHeight="1">
      <c r="B176" s="313"/>
      <c r="C176" s="288" t="s">
        <v>545</v>
      </c>
      <c r="D176" s="288"/>
      <c r="E176" s="288"/>
      <c r="F176" s="311" t="s">
        <v>496</v>
      </c>
      <c r="G176" s="288"/>
      <c r="H176" s="288" t="s">
        <v>546</v>
      </c>
      <c r="I176" s="288" t="s">
        <v>498</v>
      </c>
      <c r="J176" s="288" t="s">
        <v>547</v>
      </c>
      <c r="K176" s="336"/>
    </row>
    <row r="177" s="1" customFormat="1" ht="15" customHeight="1">
      <c r="B177" s="313"/>
      <c r="C177" s="288" t="s">
        <v>86</v>
      </c>
      <c r="D177" s="288"/>
      <c r="E177" s="288"/>
      <c r="F177" s="311" t="s">
        <v>496</v>
      </c>
      <c r="G177" s="288"/>
      <c r="H177" s="288" t="s">
        <v>563</v>
      </c>
      <c r="I177" s="288" t="s">
        <v>498</v>
      </c>
      <c r="J177" s="288" t="s">
        <v>547</v>
      </c>
      <c r="K177" s="336"/>
    </row>
    <row r="178" s="1" customFormat="1" ht="15" customHeight="1">
      <c r="B178" s="313"/>
      <c r="C178" s="288" t="s">
        <v>501</v>
      </c>
      <c r="D178" s="288"/>
      <c r="E178" s="288"/>
      <c r="F178" s="311" t="s">
        <v>502</v>
      </c>
      <c r="G178" s="288"/>
      <c r="H178" s="288" t="s">
        <v>563</v>
      </c>
      <c r="I178" s="288" t="s">
        <v>498</v>
      </c>
      <c r="J178" s="288">
        <v>50</v>
      </c>
      <c r="K178" s="336"/>
    </row>
    <row r="179" s="1" customFormat="1" ht="15" customHeight="1">
      <c r="B179" s="313"/>
      <c r="C179" s="288" t="s">
        <v>504</v>
      </c>
      <c r="D179" s="288"/>
      <c r="E179" s="288"/>
      <c r="F179" s="311" t="s">
        <v>496</v>
      </c>
      <c r="G179" s="288"/>
      <c r="H179" s="288" t="s">
        <v>563</v>
      </c>
      <c r="I179" s="288" t="s">
        <v>506</v>
      </c>
      <c r="J179" s="288"/>
      <c r="K179" s="336"/>
    </row>
    <row r="180" s="1" customFormat="1" ht="15" customHeight="1">
      <c r="B180" s="313"/>
      <c r="C180" s="288" t="s">
        <v>515</v>
      </c>
      <c r="D180" s="288"/>
      <c r="E180" s="288"/>
      <c r="F180" s="311" t="s">
        <v>502</v>
      </c>
      <c r="G180" s="288"/>
      <c r="H180" s="288" t="s">
        <v>563</v>
      </c>
      <c r="I180" s="288" t="s">
        <v>498</v>
      </c>
      <c r="J180" s="288">
        <v>50</v>
      </c>
      <c r="K180" s="336"/>
    </row>
    <row r="181" s="1" customFormat="1" ht="15" customHeight="1">
      <c r="B181" s="313"/>
      <c r="C181" s="288" t="s">
        <v>523</v>
      </c>
      <c r="D181" s="288"/>
      <c r="E181" s="288"/>
      <c r="F181" s="311" t="s">
        <v>502</v>
      </c>
      <c r="G181" s="288"/>
      <c r="H181" s="288" t="s">
        <v>563</v>
      </c>
      <c r="I181" s="288" t="s">
        <v>498</v>
      </c>
      <c r="J181" s="288">
        <v>50</v>
      </c>
      <c r="K181" s="336"/>
    </row>
    <row r="182" s="1" customFormat="1" ht="15" customHeight="1">
      <c r="B182" s="313"/>
      <c r="C182" s="288" t="s">
        <v>521</v>
      </c>
      <c r="D182" s="288"/>
      <c r="E182" s="288"/>
      <c r="F182" s="311" t="s">
        <v>502</v>
      </c>
      <c r="G182" s="288"/>
      <c r="H182" s="288" t="s">
        <v>563</v>
      </c>
      <c r="I182" s="288" t="s">
        <v>498</v>
      </c>
      <c r="J182" s="288">
        <v>50</v>
      </c>
      <c r="K182" s="336"/>
    </row>
    <row r="183" s="1" customFormat="1" ht="15" customHeight="1">
      <c r="B183" s="313"/>
      <c r="C183" s="288" t="s">
        <v>112</v>
      </c>
      <c r="D183" s="288"/>
      <c r="E183" s="288"/>
      <c r="F183" s="311" t="s">
        <v>496</v>
      </c>
      <c r="G183" s="288"/>
      <c r="H183" s="288" t="s">
        <v>564</v>
      </c>
      <c r="I183" s="288" t="s">
        <v>565</v>
      </c>
      <c r="J183" s="288"/>
      <c r="K183" s="336"/>
    </row>
    <row r="184" s="1" customFormat="1" ht="15" customHeight="1">
      <c r="B184" s="313"/>
      <c r="C184" s="288" t="s">
        <v>58</v>
      </c>
      <c r="D184" s="288"/>
      <c r="E184" s="288"/>
      <c r="F184" s="311" t="s">
        <v>496</v>
      </c>
      <c r="G184" s="288"/>
      <c r="H184" s="288" t="s">
        <v>566</v>
      </c>
      <c r="I184" s="288" t="s">
        <v>567</v>
      </c>
      <c r="J184" s="288">
        <v>1</v>
      </c>
      <c r="K184" s="336"/>
    </row>
    <row r="185" s="1" customFormat="1" ht="15" customHeight="1">
      <c r="B185" s="313"/>
      <c r="C185" s="288" t="s">
        <v>54</v>
      </c>
      <c r="D185" s="288"/>
      <c r="E185" s="288"/>
      <c r="F185" s="311" t="s">
        <v>496</v>
      </c>
      <c r="G185" s="288"/>
      <c r="H185" s="288" t="s">
        <v>568</v>
      </c>
      <c r="I185" s="288" t="s">
        <v>498</v>
      </c>
      <c r="J185" s="288">
        <v>20</v>
      </c>
      <c r="K185" s="336"/>
    </row>
    <row r="186" s="1" customFormat="1" ht="15" customHeight="1">
      <c r="B186" s="313"/>
      <c r="C186" s="288" t="s">
        <v>55</v>
      </c>
      <c r="D186" s="288"/>
      <c r="E186" s="288"/>
      <c r="F186" s="311" t="s">
        <v>496</v>
      </c>
      <c r="G186" s="288"/>
      <c r="H186" s="288" t="s">
        <v>569</v>
      </c>
      <c r="I186" s="288" t="s">
        <v>498</v>
      </c>
      <c r="J186" s="288">
        <v>255</v>
      </c>
      <c r="K186" s="336"/>
    </row>
    <row r="187" s="1" customFormat="1" ht="15" customHeight="1">
      <c r="B187" s="313"/>
      <c r="C187" s="288" t="s">
        <v>113</v>
      </c>
      <c r="D187" s="288"/>
      <c r="E187" s="288"/>
      <c r="F187" s="311" t="s">
        <v>496</v>
      </c>
      <c r="G187" s="288"/>
      <c r="H187" s="288" t="s">
        <v>460</v>
      </c>
      <c r="I187" s="288" t="s">
        <v>498</v>
      </c>
      <c r="J187" s="288">
        <v>10</v>
      </c>
      <c r="K187" s="336"/>
    </row>
    <row r="188" s="1" customFormat="1" ht="15" customHeight="1">
      <c r="B188" s="313"/>
      <c r="C188" s="288" t="s">
        <v>114</v>
      </c>
      <c r="D188" s="288"/>
      <c r="E188" s="288"/>
      <c r="F188" s="311" t="s">
        <v>496</v>
      </c>
      <c r="G188" s="288"/>
      <c r="H188" s="288" t="s">
        <v>570</v>
      </c>
      <c r="I188" s="288" t="s">
        <v>531</v>
      </c>
      <c r="J188" s="288"/>
      <c r="K188" s="336"/>
    </row>
    <row r="189" s="1" customFormat="1" ht="15" customHeight="1">
      <c r="B189" s="313"/>
      <c r="C189" s="288" t="s">
        <v>571</v>
      </c>
      <c r="D189" s="288"/>
      <c r="E189" s="288"/>
      <c r="F189" s="311" t="s">
        <v>496</v>
      </c>
      <c r="G189" s="288"/>
      <c r="H189" s="288" t="s">
        <v>572</v>
      </c>
      <c r="I189" s="288" t="s">
        <v>531</v>
      </c>
      <c r="J189" s="288"/>
      <c r="K189" s="336"/>
    </row>
    <row r="190" s="1" customFormat="1" ht="15" customHeight="1">
      <c r="B190" s="313"/>
      <c r="C190" s="288" t="s">
        <v>560</v>
      </c>
      <c r="D190" s="288"/>
      <c r="E190" s="288"/>
      <c r="F190" s="311" t="s">
        <v>496</v>
      </c>
      <c r="G190" s="288"/>
      <c r="H190" s="288" t="s">
        <v>573</v>
      </c>
      <c r="I190" s="288" t="s">
        <v>531</v>
      </c>
      <c r="J190" s="288"/>
      <c r="K190" s="336"/>
    </row>
    <row r="191" s="1" customFormat="1" ht="15" customHeight="1">
      <c r="B191" s="313"/>
      <c r="C191" s="288" t="s">
        <v>116</v>
      </c>
      <c r="D191" s="288"/>
      <c r="E191" s="288"/>
      <c r="F191" s="311" t="s">
        <v>502</v>
      </c>
      <c r="G191" s="288"/>
      <c r="H191" s="288" t="s">
        <v>574</v>
      </c>
      <c r="I191" s="288" t="s">
        <v>498</v>
      </c>
      <c r="J191" s="288">
        <v>50</v>
      </c>
      <c r="K191" s="336"/>
    </row>
    <row r="192" s="1" customFormat="1" ht="15" customHeight="1">
      <c r="B192" s="313"/>
      <c r="C192" s="288" t="s">
        <v>575</v>
      </c>
      <c r="D192" s="288"/>
      <c r="E192" s="288"/>
      <c r="F192" s="311" t="s">
        <v>502</v>
      </c>
      <c r="G192" s="288"/>
      <c r="H192" s="288" t="s">
        <v>576</v>
      </c>
      <c r="I192" s="288" t="s">
        <v>577</v>
      </c>
      <c r="J192" s="288"/>
      <c r="K192" s="336"/>
    </row>
    <row r="193" s="1" customFormat="1" ht="15" customHeight="1">
      <c r="B193" s="313"/>
      <c r="C193" s="288" t="s">
        <v>578</v>
      </c>
      <c r="D193" s="288"/>
      <c r="E193" s="288"/>
      <c r="F193" s="311" t="s">
        <v>502</v>
      </c>
      <c r="G193" s="288"/>
      <c r="H193" s="288" t="s">
        <v>579</v>
      </c>
      <c r="I193" s="288" t="s">
        <v>577</v>
      </c>
      <c r="J193" s="288"/>
      <c r="K193" s="336"/>
    </row>
    <row r="194" s="1" customFormat="1" ht="15" customHeight="1">
      <c r="B194" s="313"/>
      <c r="C194" s="288" t="s">
        <v>580</v>
      </c>
      <c r="D194" s="288"/>
      <c r="E194" s="288"/>
      <c r="F194" s="311" t="s">
        <v>502</v>
      </c>
      <c r="G194" s="288"/>
      <c r="H194" s="288" t="s">
        <v>581</v>
      </c>
      <c r="I194" s="288" t="s">
        <v>577</v>
      </c>
      <c r="J194" s="288"/>
      <c r="K194" s="336"/>
    </row>
    <row r="195" s="1" customFormat="1" ht="15" customHeight="1">
      <c r="B195" s="313"/>
      <c r="C195" s="350" t="s">
        <v>582</v>
      </c>
      <c r="D195" s="288"/>
      <c r="E195" s="288"/>
      <c r="F195" s="311" t="s">
        <v>502</v>
      </c>
      <c r="G195" s="288"/>
      <c r="H195" s="288" t="s">
        <v>583</v>
      </c>
      <c r="I195" s="288" t="s">
        <v>584</v>
      </c>
      <c r="J195" s="351" t="s">
        <v>585</v>
      </c>
      <c r="K195" s="336"/>
    </row>
    <row r="196" s="17" customFormat="1" ht="15" customHeight="1">
      <c r="B196" s="352"/>
      <c r="C196" s="353" t="s">
        <v>586</v>
      </c>
      <c r="D196" s="354"/>
      <c r="E196" s="354"/>
      <c r="F196" s="355" t="s">
        <v>502</v>
      </c>
      <c r="G196" s="354"/>
      <c r="H196" s="354" t="s">
        <v>587</v>
      </c>
      <c r="I196" s="354" t="s">
        <v>584</v>
      </c>
      <c r="J196" s="356" t="s">
        <v>585</v>
      </c>
      <c r="K196" s="357"/>
    </row>
    <row r="197" s="1" customFormat="1" ht="15" customHeight="1">
      <c r="B197" s="313"/>
      <c r="C197" s="350" t="s">
        <v>43</v>
      </c>
      <c r="D197" s="288"/>
      <c r="E197" s="288"/>
      <c r="F197" s="311" t="s">
        <v>496</v>
      </c>
      <c r="G197" s="288"/>
      <c r="H197" s="285" t="s">
        <v>588</v>
      </c>
      <c r="I197" s="288" t="s">
        <v>589</v>
      </c>
      <c r="J197" s="288"/>
      <c r="K197" s="336"/>
    </row>
    <row r="198" s="1" customFormat="1" ht="15" customHeight="1">
      <c r="B198" s="313"/>
      <c r="C198" s="350" t="s">
        <v>590</v>
      </c>
      <c r="D198" s="288"/>
      <c r="E198" s="288"/>
      <c r="F198" s="311" t="s">
        <v>496</v>
      </c>
      <c r="G198" s="288"/>
      <c r="H198" s="288" t="s">
        <v>591</v>
      </c>
      <c r="I198" s="288" t="s">
        <v>531</v>
      </c>
      <c r="J198" s="288"/>
      <c r="K198" s="336"/>
    </row>
    <row r="199" s="1" customFormat="1" ht="15" customHeight="1">
      <c r="B199" s="313"/>
      <c r="C199" s="350" t="s">
        <v>592</v>
      </c>
      <c r="D199" s="288"/>
      <c r="E199" s="288"/>
      <c r="F199" s="311" t="s">
        <v>496</v>
      </c>
      <c r="G199" s="288"/>
      <c r="H199" s="288" t="s">
        <v>593</v>
      </c>
      <c r="I199" s="288" t="s">
        <v>531</v>
      </c>
      <c r="J199" s="288"/>
      <c r="K199" s="336"/>
    </row>
    <row r="200" s="1" customFormat="1" ht="15" customHeight="1">
      <c r="B200" s="313"/>
      <c r="C200" s="350" t="s">
        <v>594</v>
      </c>
      <c r="D200" s="288"/>
      <c r="E200" s="288"/>
      <c r="F200" s="311" t="s">
        <v>502</v>
      </c>
      <c r="G200" s="288"/>
      <c r="H200" s="288" t="s">
        <v>595</v>
      </c>
      <c r="I200" s="288" t="s">
        <v>531</v>
      </c>
      <c r="J200" s="288"/>
      <c r="K200" s="336"/>
    </row>
    <row r="201" s="1" customFormat="1" ht="15" customHeight="1">
      <c r="B201" s="342"/>
      <c r="C201" s="358"/>
      <c r="D201" s="343"/>
      <c r="E201" s="343"/>
      <c r="F201" s="343"/>
      <c r="G201" s="343"/>
      <c r="H201" s="343"/>
      <c r="I201" s="343"/>
      <c r="J201" s="343"/>
      <c r="K201" s="344"/>
    </row>
    <row r="202" s="1" customFormat="1" ht="18.75" customHeight="1">
      <c r="B202" s="324"/>
      <c r="C202" s="334"/>
      <c r="D202" s="334"/>
      <c r="E202" s="334"/>
      <c r="F202" s="345"/>
      <c r="G202" s="334"/>
      <c r="H202" s="334"/>
      <c r="I202" s="334"/>
      <c r="J202" s="334"/>
      <c r="K202" s="324"/>
    </row>
    <row r="203" s="1" customFormat="1" ht="18.75" customHeight="1">
      <c r="B203" s="296"/>
      <c r="C203" s="296"/>
      <c r="D203" s="296"/>
      <c r="E203" s="296"/>
      <c r="F203" s="296"/>
      <c r="G203" s="296"/>
      <c r="H203" s="296"/>
      <c r="I203" s="296"/>
      <c r="J203" s="296"/>
      <c r="K203" s="296"/>
    </row>
    <row r="204" s="1" customFormat="1" ht="13.5">
      <c r="B204" s="275"/>
      <c r="C204" s="276"/>
      <c r="D204" s="276"/>
      <c r="E204" s="276"/>
      <c r="F204" s="276"/>
      <c r="G204" s="276"/>
      <c r="H204" s="276"/>
      <c r="I204" s="276"/>
      <c r="J204" s="276"/>
      <c r="K204" s="277"/>
    </row>
    <row r="205" s="1" customFormat="1" ht="21" customHeight="1">
      <c r="B205" s="278"/>
      <c r="C205" s="279" t="s">
        <v>596</v>
      </c>
      <c r="D205" s="279"/>
      <c r="E205" s="279"/>
      <c r="F205" s="279"/>
      <c r="G205" s="279"/>
      <c r="H205" s="279"/>
      <c r="I205" s="279"/>
      <c r="J205" s="279"/>
      <c r="K205" s="280"/>
    </row>
    <row r="206" s="1" customFormat="1" ht="25.5" customHeight="1">
      <c r="B206" s="278"/>
      <c r="C206" s="359" t="s">
        <v>597</v>
      </c>
      <c r="D206" s="359"/>
      <c r="E206" s="359"/>
      <c r="F206" s="359" t="s">
        <v>598</v>
      </c>
      <c r="G206" s="360"/>
      <c r="H206" s="359" t="s">
        <v>599</v>
      </c>
      <c r="I206" s="359"/>
      <c r="J206" s="359"/>
      <c r="K206" s="280"/>
    </row>
    <row r="207" s="1" customFormat="1" ht="5.25" customHeight="1">
      <c r="B207" s="313"/>
      <c r="C207" s="308"/>
      <c r="D207" s="308"/>
      <c r="E207" s="308"/>
      <c r="F207" s="308"/>
      <c r="G207" s="334"/>
      <c r="H207" s="308"/>
      <c r="I207" s="308"/>
      <c r="J207" s="308"/>
      <c r="K207" s="336"/>
    </row>
    <row r="208" s="1" customFormat="1" ht="15" customHeight="1">
      <c r="B208" s="313"/>
      <c r="C208" s="288" t="s">
        <v>589</v>
      </c>
      <c r="D208" s="288"/>
      <c r="E208" s="288"/>
      <c r="F208" s="311" t="s">
        <v>44</v>
      </c>
      <c r="G208" s="288"/>
      <c r="H208" s="288" t="s">
        <v>600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45</v>
      </c>
      <c r="G209" s="288"/>
      <c r="H209" s="288" t="s">
        <v>601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48</v>
      </c>
      <c r="G210" s="288"/>
      <c r="H210" s="288" t="s">
        <v>602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46</v>
      </c>
      <c r="G211" s="288"/>
      <c r="H211" s="288" t="s">
        <v>603</v>
      </c>
      <c r="I211" s="288"/>
      <c r="J211" s="288"/>
      <c r="K211" s="336"/>
    </row>
    <row r="212" s="1" customFormat="1" ht="15" customHeight="1">
      <c r="B212" s="313"/>
      <c r="C212" s="288"/>
      <c r="D212" s="288"/>
      <c r="E212" s="288"/>
      <c r="F212" s="311" t="s">
        <v>47</v>
      </c>
      <c r="G212" s="288"/>
      <c r="H212" s="288" t="s">
        <v>604</v>
      </c>
      <c r="I212" s="288"/>
      <c r="J212" s="288"/>
      <c r="K212" s="336"/>
    </row>
    <row r="213" s="1" customFormat="1" ht="15" customHeight="1">
      <c r="B213" s="313"/>
      <c r="C213" s="288"/>
      <c r="D213" s="288"/>
      <c r="E213" s="288"/>
      <c r="F213" s="311"/>
      <c r="G213" s="288"/>
      <c r="H213" s="288"/>
      <c r="I213" s="288"/>
      <c r="J213" s="288"/>
      <c r="K213" s="336"/>
    </row>
    <row r="214" s="1" customFormat="1" ht="15" customHeight="1">
      <c r="B214" s="313"/>
      <c r="C214" s="288" t="s">
        <v>543</v>
      </c>
      <c r="D214" s="288"/>
      <c r="E214" s="288"/>
      <c r="F214" s="311" t="s">
        <v>439</v>
      </c>
      <c r="G214" s="288"/>
      <c r="H214" s="288" t="s">
        <v>605</v>
      </c>
      <c r="I214" s="288"/>
      <c r="J214" s="288"/>
      <c r="K214" s="336"/>
    </row>
    <row r="215" s="1" customFormat="1" ht="15" customHeight="1">
      <c r="B215" s="313"/>
      <c r="C215" s="288"/>
      <c r="D215" s="288"/>
      <c r="E215" s="288"/>
      <c r="F215" s="311" t="s">
        <v>79</v>
      </c>
      <c r="G215" s="288"/>
      <c r="H215" s="288" t="s">
        <v>443</v>
      </c>
      <c r="I215" s="288"/>
      <c r="J215" s="288"/>
      <c r="K215" s="336"/>
    </row>
    <row r="216" s="1" customFormat="1" ht="15" customHeight="1">
      <c r="B216" s="313"/>
      <c r="C216" s="288"/>
      <c r="D216" s="288"/>
      <c r="E216" s="288"/>
      <c r="F216" s="311" t="s">
        <v>441</v>
      </c>
      <c r="G216" s="288"/>
      <c r="H216" s="288" t="s">
        <v>606</v>
      </c>
      <c r="I216" s="288"/>
      <c r="J216" s="288"/>
      <c r="K216" s="336"/>
    </row>
    <row r="217" s="1" customFormat="1" ht="15" customHeight="1">
      <c r="B217" s="361"/>
      <c r="C217" s="288"/>
      <c r="D217" s="288"/>
      <c r="E217" s="288"/>
      <c r="F217" s="311" t="s">
        <v>92</v>
      </c>
      <c r="G217" s="350"/>
      <c r="H217" s="340" t="s">
        <v>444</v>
      </c>
      <c r="I217" s="340"/>
      <c r="J217" s="340"/>
      <c r="K217" s="362"/>
    </row>
    <row r="218" s="1" customFormat="1" ht="15" customHeight="1">
      <c r="B218" s="361"/>
      <c r="C218" s="288"/>
      <c r="D218" s="288"/>
      <c r="E218" s="288"/>
      <c r="F218" s="311" t="s">
        <v>154</v>
      </c>
      <c r="G218" s="350"/>
      <c r="H218" s="340" t="s">
        <v>607</v>
      </c>
      <c r="I218" s="340"/>
      <c r="J218" s="340"/>
      <c r="K218" s="362"/>
    </row>
    <row r="219" s="1" customFormat="1" ht="15" customHeight="1">
      <c r="B219" s="361"/>
      <c r="C219" s="288"/>
      <c r="D219" s="288"/>
      <c r="E219" s="288"/>
      <c r="F219" s="311"/>
      <c r="G219" s="350"/>
      <c r="H219" s="340"/>
      <c r="I219" s="340"/>
      <c r="J219" s="340"/>
      <c r="K219" s="362"/>
    </row>
    <row r="220" s="1" customFormat="1" ht="15" customHeight="1">
      <c r="B220" s="361"/>
      <c r="C220" s="288" t="s">
        <v>567</v>
      </c>
      <c r="D220" s="288"/>
      <c r="E220" s="288"/>
      <c r="F220" s="311">
        <v>1</v>
      </c>
      <c r="G220" s="350"/>
      <c r="H220" s="340" t="s">
        <v>608</v>
      </c>
      <c r="I220" s="340"/>
      <c r="J220" s="340"/>
      <c r="K220" s="362"/>
    </row>
    <row r="221" s="1" customFormat="1" ht="15" customHeight="1">
      <c r="B221" s="361"/>
      <c r="C221" s="288"/>
      <c r="D221" s="288"/>
      <c r="E221" s="288"/>
      <c r="F221" s="311">
        <v>2</v>
      </c>
      <c r="G221" s="350"/>
      <c r="H221" s="340" t="s">
        <v>609</v>
      </c>
      <c r="I221" s="340"/>
      <c r="J221" s="340"/>
      <c r="K221" s="362"/>
    </row>
    <row r="222" s="1" customFormat="1" ht="15" customHeight="1">
      <c r="B222" s="361"/>
      <c r="C222" s="288"/>
      <c r="D222" s="288"/>
      <c r="E222" s="288"/>
      <c r="F222" s="311">
        <v>3</v>
      </c>
      <c r="G222" s="350"/>
      <c r="H222" s="340" t="s">
        <v>610</v>
      </c>
      <c r="I222" s="340"/>
      <c r="J222" s="340"/>
      <c r="K222" s="362"/>
    </row>
    <row r="223" s="1" customFormat="1" ht="15" customHeight="1">
      <c r="B223" s="361"/>
      <c r="C223" s="288"/>
      <c r="D223" s="288"/>
      <c r="E223" s="288"/>
      <c r="F223" s="311">
        <v>4</v>
      </c>
      <c r="G223" s="350"/>
      <c r="H223" s="340" t="s">
        <v>611</v>
      </c>
      <c r="I223" s="340"/>
      <c r="J223" s="340"/>
      <c r="K223" s="362"/>
    </row>
    <row r="224" s="1" customFormat="1" ht="12.75" customHeight="1">
      <c r="B224" s="363"/>
      <c r="C224" s="364"/>
      <c r="D224" s="364"/>
      <c r="E224" s="364"/>
      <c r="F224" s="364"/>
      <c r="G224" s="364"/>
      <c r="H224" s="364"/>
      <c r="I224" s="364"/>
      <c r="J224" s="364"/>
      <c r="K224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2025-03-18T08:02:14Z</dcterms:created>
  <dcterms:modified xsi:type="dcterms:W3CDTF">2025-03-18T08:02:25Z</dcterms:modified>
</cp:coreProperties>
</file>