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1_1 - Ošetřování a huben..." sheetId="2" r:id="rId2"/>
    <sheet name="Č1_2 - Mimostaveništní do..." sheetId="3" r:id="rId3"/>
    <sheet name="Č2_1 - Ošetřování a huben..." sheetId="4" r:id="rId4"/>
    <sheet name="Č2_2 - Další sazebnice" sheetId="5" r:id="rId5"/>
    <sheet name="Č3_1 - Vedlejší rozpočtov..." sheetId="6" r:id="rId6"/>
    <sheet name="Pokyny pro vyplnění" sheetId="7" r:id="rId7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'Č1_1 - Ošetřování a huben...'!$C$86:$K$213</definedName>
    <definedName name="_xlnm.Print_Area" localSheetId="1">'Č1_1 - Ošetřování a huben...'!$C$4:$J$41,'Č1_1 - Ošetřování a huben...'!$C$47:$J$66,'Č1_1 - Ošetřování a huben...'!$C$72:$T$213</definedName>
    <definedName name="_xlnm.Print_Titles" localSheetId="1">'Č1_1 - Ošetřování a huben...'!$86:$86</definedName>
    <definedName name="_xlnm._FilterDatabase" localSheetId="2" hidden="1">'Č1_2 - Mimostaveništní do...'!$C$85:$K$121</definedName>
    <definedName name="_xlnm.Print_Area" localSheetId="2">'Č1_2 - Mimostaveništní do...'!$C$4:$J$41,'Č1_2 - Mimostaveništní do...'!$C$47:$J$65,'Č1_2 - Mimostaveništní do...'!$C$71:$T$121</definedName>
    <definedName name="_xlnm.Print_Titles" localSheetId="2">'Č1_2 - Mimostaveništní do...'!$85:$85</definedName>
    <definedName name="_xlnm._FilterDatabase" localSheetId="3" hidden="1">'Č2_1 - Ošetřování a huben...'!$C$86:$K$105</definedName>
    <definedName name="_xlnm.Print_Area" localSheetId="3">'Č2_1 - Ošetřování a huben...'!$C$4:$J$41,'Č2_1 - Ošetřování a huben...'!$C$47:$J$66,'Č2_1 - Ošetřování a huben...'!$C$72:$T$105</definedName>
    <definedName name="_xlnm.Print_Titles" localSheetId="3">'Č2_1 - Ošetřování a huben...'!$86:$86</definedName>
    <definedName name="_xlnm._FilterDatabase" localSheetId="4" hidden="1">'Č2_2 - Další sazebnice'!$C$84:$K$108</definedName>
    <definedName name="_xlnm.Print_Area" localSheetId="4">'Č2_2 - Další sazebnice'!$C$4:$J$41,'Č2_2 - Další sazebnice'!$C$47:$J$64,'Č2_2 - Další sazebnice'!$C$70:$T$108</definedName>
    <definedName name="_xlnm.Print_Titles" localSheetId="4">'Č2_2 - Další sazebnice'!$84:$84</definedName>
    <definedName name="_xlnm._FilterDatabase" localSheetId="5" hidden="1">'Č3_1 - Vedlejší rozpočtov...'!$C$84:$K$88</definedName>
    <definedName name="_xlnm.Print_Area" localSheetId="5">'Č3_1 - Vedlejší rozpočtov...'!$C$4:$J$41,'Č3_1 - Vedlejší rozpočtov...'!$C$47:$J$64,'Č3_1 - Vedlejší rozpočtov...'!$C$70:$T$88</definedName>
    <definedName name="_xlnm.Print_Titles" localSheetId="5">'Č3_1 - Vedlejší rozpočtov...'!$84:$84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9"/>
  <c r="J38"/>
  <c i="1" r="AY62"/>
  <c i="6" r="J37"/>
  <c i="1" r="AX62"/>
  <c i="6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5" r="J39"/>
  <c r="J38"/>
  <c i="1" r="AY60"/>
  <c i="5" r="J37"/>
  <c i="1" r="AX60"/>
  <c i="5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9"/>
  <c i="4" r="J37"/>
  <c i="1" r="AX59"/>
  <c i="4"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3" r="J39"/>
  <c r="J38"/>
  <c i="1" r="AY57"/>
  <c i="3" r="J37"/>
  <c i="1" r="AX57"/>
  <c i="3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09"/>
  <c r="BH109"/>
  <c r="BG109"/>
  <c r="BF109"/>
  <c r="T109"/>
  <c r="R109"/>
  <c r="P109"/>
  <c r="BI108"/>
  <c r="BH108"/>
  <c r="BG108"/>
  <c r="BF108"/>
  <c r="T108"/>
  <c r="R108"/>
  <c r="P108"/>
  <c r="BI99"/>
  <c r="BH99"/>
  <c r="BG99"/>
  <c r="BF99"/>
  <c r="T99"/>
  <c r="R99"/>
  <c r="P99"/>
  <c r="BI98"/>
  <c r="BH98"/>
  <c r="BG98"/>
  <c r="BF98"/>
  <c r="T98"/>
  <c r="R98"/>
  <c r="P98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50"/>
  <c i="2" r="J39"/>
  <c r="J38"/>
  <c i="1" r="AY56"/>
  <c i="2" r="J37"/>
  <c i="1" r="AX56"/>
  <c i="2"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1" r="L50"/>
  <c r="AM50"/>
  <c r="AM49"/>
  <c r="L49"/>
  <c r="AM47"/>
  <c r="L47"/>
  <c r="L45"/>
  <c r="L44"/>
  <c i="2" r="BK188"/>
  <c r="BK164"/>
  <c r="BK162"/>
  <c r="J101"/>
  <c r="J158"/>
  <c r="J209"/>
  <c r="J98"/>
  <c i="4" r="BK92"/>
  <c i="5" r="BK91"/>
  <c i="2" r="J189"/>
  <c r="BK168"/>
  <c r="BK122"/>
  <c r="BK166"/>
  <c r="J95"/>
  <c r="J193"/>
  <c r="J93"/>
  <c r="J96"/>
  <c i="3" r="BK88"/>
  <c i="5" r="J86"/>
  <c r="BK92"/>
  <c i="2" r="BK185"/>
  <c r="J174"/>
  <c r="BK116"/>
  <c r="J126"/>
  <c r="BK191"/>
  <c r="J211"/>
  <c r="BK92"/>
  <c i="4" r="J94"/>
  <c i="5" r="BK103"/>
  <c i="2" r="J185"/>
  <c r="J105"/>
  <c r="J146"/>
  <c r="BK200"/>
  <c r="BK170"/>
  <c r="J205"/>
  <c i="3" r="J88"/>
  <c i="4" r="BK96"/>
  <c i="5" r="J93"/>
  <c r="BK88"/>
  <c i="2" r="BK118"/>
  <c r="BK192"/>
  <c r="BK98"/>
  <c r="BK199"/>
  <c i="4" r="BK104"/>
  <c i="5" r="BK107"/>
  <c i="2" r="J207"/>
  <c r="J181"/>
  <c r="BK136"/>
  <c r="J206"/>
  <c r="J198"/>
  <c r="BK212"/>
  <c r="BK213"/>
  <c i="4" r="J104"/>
  <c i="5" r="BK96"/>
  <c i="2" r="BK180"/>
  <c r="BK120"/>
  <c r="BK150"/>
  <c r="BK197"/>
  <c r="J120"/>
  <c r="BK94"/>
  <c i="3" r="BK121"/>
  <c i="5" r="BK99"/>
  <c r="J102"/>
  <c i="2" r="BK183"/>
  <c r="BK146"/>
  <c r="J154"/>
  <c r="BK190"/>
  <c r="BK210"/>
  <c r="J90"/>
  <c i="4" r="BK100"/>
  <c i="5" r="J91"/>
  <c r="BK94"/>
  <c i="2" r="BK179"/>
  <c r="BK128"/>
  <c r="J152"/>
  <c r="J197"/>
  <c r="J200"/>
  <c r="J208"/>
  <c i="3" r="J108"/>
  <c i="5" r="BK98"/>
  <c i="6" r="J87"/>
  <c i="2" r="J180"/>
  <c r="J118"/>
  <c r="BK160"/>
  <c r="BK105"/>
  <c r="J144"/>
  <c r="J203"/>
  <c i="3" r="BK89"/>
  <c i="4" r="BK90"/>
  <c i="5" r="BK108"/>
  <c r="BK97"/>
  <c i="6" r="BK88"/>
  <c i="2" r="BK140"/>
  <c r="J212"/>
  <c i="3" r="BK118"/>
  <c i="4" r="F36"/>
  <c i="2" r="BK208"/>
  <c i="3" r="BK120"/>
  <c i="4" r="J90"/>
  <c i="5" r="J94"/>
  <c i="2" r="BK176"/>
  <c r="BK174"/>
  <c r="J202"/>
  <c r="BK142"/>
  <c r="J103"/>
  <c i="1" r="AS61"/>
  <c i="4" r="BK94"/>
  <c i="5" r="J107"/>
  <c r="J87"/>
  <c i="2" r="BK181"/>
  <c r="J110"/>
  <c r="J142"/>
  <c r="BK201"/>
  <c r="BK138"/>
  <c r="BK202"/>
  <c r="BK95"/>
  <c i="4" r="J100"/>
  <c i="5" r="BK102"/>
  <c r="J90"/>
  <c i="2" r="J184"/>
  <c r="J134"/>
  <c r="J164"/>
  <c r="BK90"/>
  <c r="J160"/>
  <c r="BK209"/>
  <c i="3" r="BK119"/>
  <c i="4" r="BK98"/>
  <c i="5" r="BK101"/>
  <c i="2" r="J183"/>
  <c r="BK144"/>
  <c r="J170"/>
  <c r="J124"/>
  <c r="J194"/>
  <c r="BK103"/>
  <c i="1" r="AS58"/>
  <c i="2" r="BK189"/>
  <c r="J210"/>
  <c i="1" r="AS55"/>
  <c i="5" r="J96"/>
  <c i="6" r="BK86"/>
  <c i="2" r="BK178"/>
  <c r="J100"/>
  <c r="J128"/>
  <c r="BK172"/>
  <c r="BK203"/>
  <c i="3" r="J118"/>
  <c i="5" r="BK106"/>
  <c r="BK86"/>
  <c i="2" r="BK182"/>
  <c r="J140"/>
  <c r="J92"/>
  <c r="J132"/>
  <c r="J190"/>
  <c r="J91"/>
  <c r="J213"/>
  <c i="3" r="BK99"/>
  <c i="5" r="J88"/>
  <c i="6" r="BK87"/>
  <c i="2" r="J179"/>
  <c r="BK130"/>
  <c r="J176"/>
  <c r="J130"/>
  <c r="J196"/>
  <c r="J112"/>
  <c r="BK106"/>
  <c i="3" r="J109"/>
  <c i="4" r="J102"/>
  <c i="5" r="BK104"/>
  <c i="2" r="J188"/>
  <c r="J162"/>
  <c r="J104"/>
  <c r="BK134"/>
  <c r="J199"/>
  <c r="BK126"/>
  <c r="BK102"/>
  <c i="3" r="BK108"/>
  <c i="4" r="J98"/>
  <c i="5" r="BK100"/>
  <c i="2" r="BK205"/>
  <c r="J172"/>
  <c r="BK132"/>
  <c r="J136"/>
  <c r="BK196"/>
  <c r="BK211"/>
  <c r="BK91"/>
  <c i="4" r="J96"/>
  <c i="5" r="BK90"/>
  <c r="J100"/>
  <c i="2" r="J195"/>
  <c r="J204"/>
  <c i="3" r="J98"/>
  <c i="5" r="J103"/>
  <c r="BK93"/>
  <c i="2" r="BK184"/>
  <c r="J150"/>
  <c r="BK112"/>
  <c r="J168"/>
  <c r="BK207"/>
  <c r="J192"/>
  <c r="J102"/>
  <c r="BK97"/>
  <c i="3" r="J89"/>
  <c i="5" r="BK89"/>
  <c r="J89"/>
  <c i="2" r="BK186"/>
  <c r="BK152"/>
  <c r="J106"/>
  <c r="J116"/>
  <c r="BK193"/>
  <c r="BK100"/>
  <c r="J201"/>
  <c i="3" r="BK98"/>
  <c i="5" r="J99"/>
  <c r="J97"/>
  <c i="2" r="J186"/>
  <c r="BK156"/>
  <c r="J94"/>
  <c r="J114"/>
  <c r="J156"/>
  <c r="BK204"/>
  <c r="J99"/>
  <c i="3" r="J99"/>
  <c i="4" r="J92"/>
  <c i="5" r="J105"/>
  <c i="6" r="J86"/>
  <c i="2" r="J182"/>
  <c r="BK148"/>
  <c r="BK206"/>
  <c r="BK108"/>
  <c r="BK194"/>
  <c r="BK101"/>
  <c r="BK93"/>
  <c i="3" r="J121"/>
  <c i="5" r="J95"/>
  <c i="6" r="J88"/>
  <c i="2" r="J187"/>
  <c r="BK154"/>
  <c r="J178"/>
  <c r="J191"/>
  <c r="J97"/>
  <c r="J108"/>
  <c i="3" r="BK109"/>
  <c i="5" r="J108"/>
  <c r="J101"/>
  <c r="J98"/>
  <c i="2" r="BK198"/>
  <c r="BK114"/>
  <c r="BK99"/>
  <c i="3" r="J119"/>
  <c i="5" r="J92"/>
  <c r="BK95"/>
  <c i="2" r="BK187"/>
  <c r="J166"/>
  <c r="BK124"/>
  <c r="BK158"/>
  <c r="BK104"/>
  <c r="J148"/>
  <c r="BK110"/>
  <c i="3" r="J120"/>
  <c i="5" r="J104"/>
  <c r="BK105"/>
  <c r="J106"/>
  <c i="2" r="J138"/>
  <c r="BK195"/>
  <c r="J122"/>
  <c r="BK96"/>
  <c i="4" r="BK102"/>
  <c i="5" r="BK87"/>
  <c i="3" l="1" r="T87"/>
  <c r="T86"/>
  <c i="4" r="BK89"/>
  <c r="J89"/>
  <c r="J65"/>
  <c i="2" r="T89"/>
  <c r="T88"/>
  <c r="T87"/>
  <c i="4" r="P89"/>
  <c r="P88"/>
  <c r="P87"/>
  <c i="1" r="AU59"/>
  <c i="2" r="BK89"/>
  <c r="BK88"/>
  <c r="J88"/>
  <c r="J64"/>
  <c i="3" r="BK87"/>
  <c r="J87"/>
  <c r="J64"/>
  <c i="5" r="BK85"/>
  <c r="J85"/>
  <c r="J63"/>
  <c i="2" r="R89"/>
  <c r="R88"/>
  <c r="R87"/>
  <c i="3" r="P87"/>
  <c r="P86"/>
  <c i="1" r="AU57"/>
  <c i="4" r="T89"/>
  <c r="T88"/>
  <c r="T87"/>
  <c i="5" r="P85"/>
  <c i="1" r="AU60"/>
  <c i="2" r="P89"/>
  <c r="P88"/>
  <c r="P87"/>
  <c i="1" r="AU56"/>
  <c i="5" r="T85"/>
  <c i="3" r="R87"/>
  <c r="R86"/>
  <c i="4" r="R89"/>
  <c r="R88"/>
  <c r="R87"/>
  <c i="5" r="R85"/>
  <c i="6" r="BK85"/>
  <c r="J85"/>
  <c r="J63"/>
  <c r="P85"/>
  <c i="1" r="AU62"/>
  <c i="6" r="R85"/>
  <c r="T85"/>
  <c i="5" r="F59"/>
  <c i="6" r="E50"/>
  <c r="J56"/>
  <c r="BE87"/>
  <c r="F82"/>
  <c r="BE86"/>
  <c r="BE88"/>
  <c i="4" r="BK88"/>
  <c r="J88"/>
  <c r="J64"/>
  <c i="5" r="BE92"/>
  <c r="BE98"/>
  <c r="BE99"/>
  <c r="BE91"/>
  <c r="BE94"/>
  <c r="BE96"/>
  <c r="BE101"/>
  <c r="BE104"/>
  <c r="BE107"/>
  <c r="BE108"/>
  <c r="E50"/>
  <c r="J56"/>
  <c r="BE87"/>
  <c r="BE89"/>
  <c r="BE93"/>
  <c r="BE95"/>
  <c r="BE100"/>
  <c r="BE97"/>
  <c r="BE106"/>
  <c r="BE86"/>
  <c r="BE102"/>
  <c r="BE103"/>
  <c r="BE88"/>
  <c r="BE90"/>
  <c r="BE105"/>
  <c i="4" r="J56"/>
  <c r="E75"/>
  <c r="BE90"/>
  <c r="BE98"/>
  <c r="BE102"/>
  <c r="BE92"/>
  <c r="BE96"/>
  <c r="BE100"/>
  <c i="3" r="BK86"/>
  <c r="J86"/>
  <c i="4" r="F84"/>
  <c r="BE104"/>
  <c r="BE94"/>
  <c i="1" r="BA59"/>
  <c i="2" r="J89"/>
  <c r="J65"/>
  <c i="3" r="E74"/>
  <c r="BE89"/>
  <c r="BE98"/>
  <c r="BE108"/>
  <c r="BE118"/>
  <c i="2" r="BK87"/>
  <c r="J87"/>
  <c r="J63"/>
  <c i="3" r="J56"/>
  <c r="F59"/>
  <c r="BE88"/>
  <c r="BE99"/>
  <c r="BE109"/>
  <c r="BE119"/>
  <c r="BE120"/>
  <c r="BE121"/>
  <c i="2" r="E75"/>
  <c r="F84"/>
  <c r="BE90"/>
  <c r="BE97"/>
  <c r="BE100"/>
  <c r="BE207"/>
  <c r="J56"/>
  <c r="BE92"/>
  <c r="BE95"/>
  <c r="BE103"/>
  <c r="BE104"/>
  <c r="BE108"/>
  <c r="BE201"/>
  <c r="BE203"/>
  <c r="BE204"/>
  <c r="BE208"/>
  <c r="BE209"/>
  <c r="BE210"/>
  <c r="BE211"/>
  <c r="BE212"/>
  <c r="BE94"/>
  <c r="BE99"/>
  <c r="BE105"/>
  <c r="BE118"/>
  <c r="BE122"/>
  <c r="BE124"/>
  <c r="BE136"/>
  <c r="BE138"/>
  <c r="BE168"/>
  <c r="BE172"/>
  <c r="BE188"/>
  <c r="BE189"/>
  <c r="BE190"/>
  <c r="BE191"/>
  <c r="BE192"/>
  <c r="BE193"/>
  <c r="BE194"/>
  <c r="BE195"/>
  <c r="BE196"/>
  <c r="BE197"/>
  <c r="BE198"/>
  <c r="BE199"/>
  <c r="BE200"/>
  <c r="BE202"/>
  <c r="BE93"/>
  <c r="BE98"/>
  <c r="BE110"/>
  <c r="BE112"/>
  <c r="BE116"/>
  <c r="BE126"/>
  <c r="BE132"/>
  <c r="BE134"/>
  <c r="BE140"/>
  <c r="BE144"/>
  <c r="BE148"/>
  <c r="BE150"/>
  <c r="BE156"/>
  <c r="BE158"/>
  <c r="BE160"/>
  <c r="BE170"/>
  <c r="BE179"/>
  <c r="BE206"/>
  <c r="BE213"/>
  <c r="BE91"/>
  <c r="BE96"/>
  <c r="BE101"/>
  <c r="BE102"/>
  <c r="BE106"/>
  <c r="BE114"/>
  <c r="BE120"/>
  <c r="BE128"/>
  <c r="BE130"/>
  <c r="BE142"/>
  <c r="BE146"/>
  <c r="BE152"/>
  <c r="BE154"/>
  <c r="BE162"/>
  <c r="BE164"/>
  <c r="BE166"/>
  <c r="BE174"/>
  <c r="BE176"/>
  <c r="BE178"/>
  <c r="BE180"/>
  <c r="BE181"/>
  <c r="BE182"/>
  <c r="BE183"/>
  <c r="BE184"/>
  <c r="BE185"/>
  <c r="BE186"/>
  <c r="BE187"/>
  <c r="BE205"/>
  <c i="6" r="F36"/>
  <c i="1" r="BA62"/>
  <c r="BA61"/>
  <c r="AW61"/>
  <c r="AS54"/>
  <c i="4" r="F38"/>
  <c i="1" r="BC59"/>
  <c i="3" r="F36"/>
  <c i="1" r="BA57"/>
  <c i="2" r="F37"/>
  <c i="1" r="BB56"/>
  <c i="2" r="F38"/>
  <c i="1" r="BC56"/>
  <c i="4" r="J36"/>
  <c i="1" r="AW59"/>
  <c i="5" r="F37"/>
  <c i="1" r="BB60"/>
  <c i="4" r="F37"/>
  <c i="1" r="BB59"/>
  <c i="3" r="F39"/>
  <c i="1" r="BD57"/>
  <c i="5" r="F38"/>
  <c i="1" r="BC60"/>
  <c i="6" r="F39"/>
  <c i="1" r="BD62"/>
  <c r="BD61"/>
  <c i="3" r="J32"/>
  <c i="6" r="J36"/>
  <c i="1" r="AW62"/>
  <c r="AU61"/>
  <c i="2" r="J36"/>
  <c i="1" r="AW56"/>
  <c i="5" r="F39"/>
  <c i="1" r="BD60"/>
  <c i="5" r="J36"/>
  <c i="1" r="AW60"/>
  <c i="5" r="J32"/>
  <c i="6" r="F37"/>
  <c i="1" r="BB62"/>
  <c r="BB61"/>
  <c r="AX61"/>
  <c i="4" r="F39"/>
  <c i="1" r="BD59"/>
  <c i="6" r="F38"/>
  <c i="1" r="BC62"/>
  <c r="BC61"/>
  <c r="AY61"/>
  <c i="3" r="J36"/>
  <c i="1" r="AW57"/>
  <c i="2" r="F39"/>
  <c i="1" r="BD56"/>
  <c i="3" r="F37"/>
  <c i="1" r="BB57"/>
  <c i="5" r="F36"/>
  <c i="1" r="BA60"/>
  <c r="BA58"/>
  <c i="2" r="F36"/>
  <c i="1" r="BA56"/>
  <c i="3" r="F38"/>
  <c i="1" r="BC57"/>
  <c l="1" r="AG60"/>
  <c i="4" r="BK87"/>
  <c r="J87"/>
  <c r="J63"/>
  <c i="1" r="AG57"/>
  <c i="3" r="J63"/>
  <c i="6" r="J32"/>
  <c i="1" r="AG62"/>
  <c r="AG61"/>
  <c r="AU55"/>
  <c r="AU58"/>
  <c i="2" r="J35"/>
  <c i="1" r="AV56"/>
  <c r="AT56"/>
  <c r="BB58"/>
  <c r="AX58"/>
  <c r="BD55"/>
  <c i="3" r="F35"/>
  <c i="1" r="AZ57"/>
  <c i="4" r="F35"/>
  <c i="1" r="AZ59"/>
  <c r="BC58"/>
  <c r="AY58"/>
  <c r="AW58"/>
  <c r="BC55"/>
  <c r="AY55"/>
  <c r="BA55"/>
  <c i="2" r="J32"/>
  <c i="1" r="AG56"/>
  <c r="AG55"/>
  <c r="BB55"/>
  <c r="AX55"/>
  <c i="4" r="J35"/>
  <c i="1" r="AV59"/>
  <c r="AT59"/>
  <c i="6" r="J35"/>
  <c i="1" r="AV62"/>
  <c r="AT62"/>
  <c r="AN62"/>
  <c r="BD58"/>
  <c i="2" r="F35"/>
  <c i="1" r="AZ56"/>
  <c i="6" r="F35"/>
  <c i="1" r="AZ62"/>
  <c r="AZ61"/>
  <c r="AV61"/>
  <c r="AT61"/>
  <c r="AN61"/>
  <c i="3" r="J35"/>
  <c i="1" r="AV57"/>
  <c r="AT57"/>
  <c r="AN57"/>
  <c i="5" r="F35"/>
  <c i="1" r="AZ60"/>
  <c i="5" r="J35"/>
  <c i="1" r="AV60"/>
  <c r="AT60"/>
  <c r="AN60"/>
  <c i="6" l="1" r="J41"/>
  <c i="5" r="J41"/>
  <c i="1" r="AN56"/>
  <c i="3" r="J41"/>
  <c i="2" r="J41"/>
  <c i="1" r="AU54"/>
  <c r="BA54"/>
  <c r="AW54"/>
  <c r="AK30"/>
  <c i="4" r="J32"/>
  <c i="1" r="AG59"/>
  <c r="AG58"/>
  <c r="AG54"/>
  <c r="AK26"/>
  <c r="BC54"/>
  <c r="W32"/>
  <c r="BD54"/>
  <c r="W33"/>
  <c r="BB54"/>
  <c r="AX54"/>
  <c r="AZ58"/>
  <c r="AV58"/>
  <c r="AT58"/>
  <c r="AW55"/>
  <c r="AZ55"/>
  <c r="AV55"/>
  <c i="4" l="1" r="J41"/>
  <c i="1" r="AN59"/>
  <c r="AN58"/>
  <c r="W30"/>
  <c r="AT55"/>
  <c r="W31"/>
  <c r="AZ54"/>
  <c r="W29"/>
  <c r="AY54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<sst xmlns="http://schemas.openxmlformats.org/spreadsheetml/2006/main">
  <si>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</si>
  <si>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</si>
  <si>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</si>
  <si>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</si>
  <si>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</si>
  <si>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{cad1c222-d067-4920-8ff5-d60ab34831ba}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</si>
  <si>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</si>
  <si>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</si>
  <si>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</si>
  <si>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</si>
  <si>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</si>
  <si>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</si>
  <si>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</si>
  <si>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</si>
  <si>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650240025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</si>
  <si>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</si>
  <si>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</si>
  <si>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Údržba vyšší zeleně v obvodu OŘ Ústí n.L. 2025-2026 - OBLAST Č. 2</t>
  </si>
  <si>
    <t>0,1</t>
  </si>
  <si>
    <t>KSO:</t>
  </si>
  <si>
    <t>824 11</t>
  </si>
  <si>
    <t>CC-CZ:</t>
  </si>
  <si>
    <t>21211</t>
  </si>
  <si>
    <t>1</t>
  </si>
  <si>
    <t>Místo:</t>
  </si>
  <si>
    <t>OŘ UNL - Správa tratí Most</t>
  </si>
  <si>
    <t>Datum:</t>
  </si>
  <si>
    <t>17. 2. 2025</t>
  </si>
  <si>
    <t>10</t>
  </si>
  <si>
    <t>CZ-CPV:</t>
  </si>
  <si>
    <t>77211400-6</t>
  </si>
  <si>
    <t>CZ-CPA:</t>
  </si>
  <si>
    <t>42.12.10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</si>
  <si>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</si>
  <si>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</si>
  <si>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</si>
  <si>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</si>
  <si>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</si>
  <si>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</si>
  <si>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</si>
  <si>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Účastník:</t>
  </si>
  <si>
    <t>Vyplň údaj</t>
  </si>
  <si>
    <t>Projektant:</t>
  </si>
  <si>
    <t/>
  </si>
  <si>
    <t xml:space="preserve"> </t>
  </si>
  <si>
    <t>True</t>
  </si>
  <si>
    <t>Zpracovatel:</t>
  </si>
  <si>
    <t>Bc.Řehák, RehakMa@spravazeleznic.cz, 725 057 275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</si>
  <si>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</si>
  <si>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</si>
  <si>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</si>
  <si>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</si>
  <si>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</si>
  <si>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</si>
  <si>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</si>
  <si>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</si>
  <si>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</si>
  <si>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</si>
  <si>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</si>
  <si>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</si>
  <si>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</si>
  <si>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</si>
  <si>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</si>
  <si>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</si>
  <si>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</si>
  <si>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</si>
  <si>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</si>
  <si>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</si>
  <si>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</si>
  <si>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</si>
  <si>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</si>
  <si>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</si>
  <si>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</si>
  <si>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</si>
  <si>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</si>
  <si>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</si>
  <si>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</si>
  <si>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</si>
  <si>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</si>
  <si>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</si>
  <si>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</si>
  <si>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</si>
  <si>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</si>
  <si>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</si>
  <si>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</si>
  <si>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</si>
  <si>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</si>
  <si>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</si>
  <si>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</si>
  <si>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ZRN ( Sborník ÚOŽI)</t>
  </si>
  <si>
    <t>STA</t>
  </si>
  <si>
    <t>{65e6460f-58ad-4fef-a653-d1a410904065}</t>
  </si>
  <si>
    <t>2</t>
  </si>
  <si>
    <t>/</t>
  </si>
  <si>
    <t>Č1_1</t>
  </si>
  <si>
    <t>Ošetřování a hubení vegetace</t>
  </si>
  <si>
    <t>Soupis</t>
  </si>
  <si>
    <t>{a5279fe7-fc82-4ee4-b07b-35156981ecb0}</t>
  </si>
  <si>
    <t>Č1_2</t>
  </si>
  <si>
    <t>Mimostaveništní doprava materiálu a likvidace odpadů</t>
  </si>
  <si>
    <t>{3c83e061-486b-4996-9697-1a6d117d4cf9}</t>
  </si>
  <si>
    <t>O2</t>
  </si>
  <si>
    <t>ZRN (Ceníky ÚRS)</t>
  </si>
  <si>
    <t>{09865a6c-d58f-4cbc-8eef-4c0bc53ebc06}</t>
  </si>
  <si>
    <t>Č2_1</t>
  </si>
  <si>
    <t>Ošetřování a hubení vegetace (Práce neobsažené ve Sborníku ÚOŽI)</t>
  </si>
  <si>
    <t>{bff059f7-2946-431d-a687-67e36d3d5889}</t>
  </si>
  <si>
    <t>Č2_2</t>
  </si>
  <si>
    <t>Další sazebnice</t>
  </si>
  <si>
    <t>{305e5b0c-fcf1-4891-a3ad-8096d8d04adb}</t>
  </si>
  <si>
    <t>O3</t>
  </si>
  <si>
    <t>VRN</t>
  </si>
  <si>
    <t>{49f84036-0430-4de5-a529-b2119190e62d}</t>
  </si>
  <si>
    <t>Č3_1</t>
  </si>
  <si>
    <t>Vedlejší rozpočtové náklady</t>
  </si>
  <si>
    <t>{6592adff-9045-4802-b4e0-46005a2664b5}</t>
  </si>
  <si>
    <t>KRYCÍ LIST SOUPISU PRACÍ</t>
  </si>
  <si>
    <t>Objekt:</t>
  </si>
  <si>
    <t>O1 - ZRN ( Sborník ÚOŽI)</t>
  </si>
  <si>
    <t>Soupis:</t>
  </si>
  <si>
    <t>Č1_1 - Ošetřování a hubení vegetace</t>
  </si>
  <si>
    <t>OŘ UNL - správa tratí Most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</si>
  <si>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</si>
  <si>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</si>
  <si>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</si>
  <si>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</si>
  <si>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</si>
  <si>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</si>
  <si>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</si>
  <si>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</si>
  <si>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</si>
  <si>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</si>
  <si>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</si>
  <si>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</si>
  <si>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</si>
  <si>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</si>
  <si>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</si>
  <si>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</si>
  <si>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</si>
  <si>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</si>
  <si>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</si>
  <si>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</si>
  <si>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</si>
  <si>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</si>
  <si>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</si>
  <si>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</si>
  <si>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</si>
  <si>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</si>
  <si>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</si>
  <si>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</si>
  <si>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</si>
  <si>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2025</t>
  </si>
  <si>
    <t>4</t>
  </si>
  <si>
    <t>1837845561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</si>
  <si>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</si>
  <si>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</si>
  <si>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584953009</t>
  </si>
  <si>
    <t>3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</si>
  <si>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</si>
  <si>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</si>
  <si>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1873592761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</si>
  <si>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</si>
  <si>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</si>
  <si>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</si>
  <si>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191449110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</si>
  <si>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</si>
  <si>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</si>
  <si>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1686700837</t>
  </si>
  <si>
    <t>6</t>
  </si>
  <si>
    <t>5904015010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</si>
  <si>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</si>
  <si>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1394895273</t>
  </si>
  <si>
    <t>7</t>
  </si>
  <si>
    <t>5904020010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</si>
  <si>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</si>
  <si>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2081690000</t>
  </si>
  <si>
    <t>8</t>
  </si>
  <si>
    <t>5904020020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</si>
  <si>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</si>
  <si>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200057741</t>
  </si>
  <si>
    <t>9</t>
  </si>
  <si>
    <t>5904020110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</si>
  <si>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</si>
  <si>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572699503</t>
  </si>
  <si>
    <t>5904020120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</si>
  <si>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</si>
  <si>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-749666736</t>
  </si>
  <si>
    <t>11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</si>
  <si>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</si>
  <si>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</si>
  <si>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</si>
  <si>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1466182420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</si>
  <si>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</si>
  <si>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</si>
  <si>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-1350406385</t>
  </si>
  <si>
    <t>13</t>
  </si>
  <si>
    <t>5904025110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</si>
  <si>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</si>
  <si>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</si>
  <si>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1844786450</t>
  </si>
  <si>
    <t>14</t>
  </si>
  <si>
    <t>5904030010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</si>
  <si>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</si>
  <si>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1731917802</t>
  </si>
  <si>
    <t>15</t>
  </si>
  <si>
    <t>5904031010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</si>
  <si>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</si>
  <si>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-1915503225</t>
  </si>
  <si>
    <t>16</t>
  </si>
  <si>
    <t>5904031020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</si>
  <si>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</si>
  <si>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254656687</t>
  </si>
  <si>
    <t>17</t>
  </si>
  <si>
    <t>5904035010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</si>
  <si>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</si>
  <si>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</si>
  <si>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-396916878</t>
  </si>
  <si>
    <t>P</t>
  </si>
  <si>
    <t>Poznámka k položce:_x000d_
Strom=kus, průměr 10-20 cm</t>
  </si>
  <si>
    <t>18</t>
  </si>
  <si>
    <t>5904035020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</si>
  <si>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</si>
  <si>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885859865</t>
  </si>
  <si>
    <t>Poznámka k položce:_x000d_
Strom=kus, průměr 21-25 cm</t>
  </si>
  <si>
    <t>19</t>
  </si>
  <si>
    <t>5904035030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</si>
  <si>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</si>
  <si>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306275954</t>
  </si>
  <si>
    <t>Poznámka k položce:_x000d_
Strom=kus, průměr 26-50 cm</t>
  </si>
  <si>
    <t>20</t>
  </si>
  <si>
    <t>5904035040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</si>
  <si>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</si>
  <si>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1359685850</t>
  </si>
  <si>
    <t>Poznámka k položce:_x000d_
Strom=kus, průměr 51-70 cm</t>
  </si>
  <si>
    <t>5904035050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</si>
  <si>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</si>
  <si>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17879571</t>
  </si>
  <si>
    <t>Poznámka k položce:_x000d_
Strom=kus, průměr 71-90 cm</t>
  </si>
  <si>
    <t>22</t>
  </si>
  <si>
    <t>5904035060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</si>
  <si>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</si>
  <si>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-1374350079</t>
  </si>
  <si>
    <t>Poznámka k položce:_x000d_
Strom=kus, průměr přes 91 cm</t>
  </si>
  <si>
    <t>23</t>
  </si>
  <si>
    <t>5904035110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</si>
  <si>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</si>
  <si>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608919031</t>
  </si>
  <si>
    <t>24</t>
  </si>
  <si>
    <t>5904035120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</si>
  <si>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</si>
  <si>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-1853500458</t>
  </si>
  <si>
    <t>25</t>
  </si>
  <si>
    <t>5904035130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</si>
  <si>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</si>
  <si>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-686953239</t>
  </si>
  <si>
    <t>26</t>
  </si>
  <si>
    <t>5904035140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</si>
  <si>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</si>
  <si>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-1001562543</t>
  </si>
  <si>
    <t>27</t>
  </si>
  <si>
    <t>5904035150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</si>
  <si>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</si>
  <si>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253445301</t>
  </si>
  <si>
    <t>28</t>
  </si>
  <si>
    <t>5904035160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</si>
  <si>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</si>
  <si>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1506005072</t>
  </si>
  <si>
    <t>29</t>
  </si>
  <si>
    <t>5904040010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</si>
  <si>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</si>
  <si>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-688592845</t>
  </si>
  <si>
    <t>30</t>
  </si>
  <si>
    <t>5904040020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</si>
  <si>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</si>
  <si>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776157050</t>
  </si>
  <si>
    <t>31</t>
  </si>
  <si>
    <t>5904040030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</si>
  <si>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</si>
  <si>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1916510807</t>
  </si>
  <si>
    <t>32</t>
  </si>
  <si>
    <t>5904040040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</si>
  <si>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</si>
  <si>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1336013961</t>
  </si>
  <si>
    <t>33</t>
  </si>
  <si>
    <t>5904040050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</si>
  <si>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</si>
  <si>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-2011019367</t>
  </si>
  <si>
    <t>34</t>
  </si>
  <si>
    <t>5904040060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</si>
  <si>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</si>
  <si>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184295154</t>
  </si>
  <si>
    <t>35</t>
  </si>
  <si>
    <t>5904040110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</si>
  <si>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</si>
  <si>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149857603</t>
  </si>
  <si>
    <t>36</t>
  </si>
  <si>
    <t>5904040120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</si>
  <si>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</si>
  <si>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-844901930</t>
  </si>
  <si>
    <t>37</t>
  </si>
  <si>
    <t>5904040130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</si>
  <si>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</si>
  <si>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691504913</t>
  </si>
  <si>
    <t>38</t>
  </si>
  <si>
    <t>5904040140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</si>
  <si>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</si>
  <si>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1896859488</t>
  </si>
  <si>
    <t>39</t>
  </si>
  <si>
    <t>5904040150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</si>
  <si>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</si>
  <si>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-478791054</t>
  </si>
  <si>
    <t>40</t>
  </si>
  <si>
    <t>5904040160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</si>
  <si>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</si>
  <si>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772184040</t>
  </si>
  <si>
    <t>41</t>
  </si>
  <si>
    <t>5904040210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</si>
  <si>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</si>
  <si>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1115988212</t>
  </si>
  <si>
    <t>42</t>
  </si>
  <si>
    <t>5904040220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</si>
  <si>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</si>
  <si>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-631545767</t>
  </si>
  <si>
    <t>43</t>
  </si>
  <si>
    <t>5904040230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</si>
  <si>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</si>
  <si>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-2044369051</t>
  </si>
  <si>
    <t>44</t>
  </si>
  <si>
    <t>5904040240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</si>
  <si>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</si>
  <si>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-2135677315</t>
  </si>
  <si>
    <t>45</t>
  </si>
  <si>
    <t>5904040250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</si>
  <si>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</si>
  <si>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-761485420</t>
  </si>
  <si>
    <t>46</t>
  </si>
  <si>
    <t>5904040260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</si>
  <si>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</si>
  <si>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-1239069931</t>
  </si>
  <si>
    <t>47</t>
  </si>
  <si>
    <t>5904040310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</si>
  <si>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</si>
  <si>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-1541180339</t>
  </si>
  <si>
    <t>48</t>
  </si>
  <si>
    <t>5904040320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</si>
  <si>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</si>
  <si>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-1850816611</t>
  </si>
  <si>
    <t>49</t>
  </si>
  <si>
    <t>5904040330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</si>
  <si>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</si>
  <si>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-1756224609</t>
  </si>
  <si>
    <t>50</t>
  </si>
  <si>
    <t>5904040340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</si>
  <si>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</si>
  <si>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943417258</t>
  </si>
  <si>
    <t>51</t>
  </si>
  <si>
    <t>5904040350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</si>
  <si>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</si>
  <si>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151918571</t>
  </si>
  <si>
    <t>52</t>
  </si>
  <si>
    <t>5904040360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</si>
  <si>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</si>
  <si>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-58213649</t>
  </si>
  <si>
    <t>53</t>
  </si>
  <si>
    <t>5904045010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</si>
  <si>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</si>
  <si>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860184021</t>
  </si>
  <si>
    <t>54</t>
  </si>
  <si>
    <t>5904045020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</si>
  <si>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</si>
  <si>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798587445</t>
  </si>
  <si>
    <t>55</t>
  </si>
  <si>
    <t>5904045030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</si>
  <si>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</si>
  <si>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-1822563869</t>
  </si>
  <si>
    <t>56</t>
  </si>
  <si>
    <t>5904045040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</si>
  <si>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</si>
  <si>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-998713894</t>
  </si>
  <si>
    <t>57</t>
  </si>
  <si>
    <t>5904045050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</si>
  <si>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</si>
  <si>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-1496344791</t>
  </si>
  <si>
    <t>58</t>
  </si>
  <si>
    <t>5904045110</t>
  </si>
  <si>
    <t>Odstranění pařezu biologicky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</si>
  <si>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1987150324</t>
  </si>
  <si>
    <t>59</t>
  </si>
  <si>
    <t>5904045120</t>
  </si>
  <si>
    <t>Odstranění pařezu biologicky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</si>
  <si>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-1759300151</t>
  </si>
  <si>
    <t>60</t>
  </si>
  <si>
    <t>5904045130</t>
  </si>
  <si>
    <t>Odstranění pařezu biologicky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</si>
  <si>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107356765</t>
  </si>
  <si>
    <t>61</t>
  </si>
  <si>
    <t>5904045140</t>
  </si>
  <si>
    <t>Odstranění pařezu biologicky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</si>
  <si>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-1283316306</t>
  </si>
  <si>
    <t>62</t>
  </si>
  <si>
    <t>5904045150</t>
  </si>
  <si>
    <t>Odstranění pařezu biologicky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</si>
  <si>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-645748664</t>
  </si>
  <si>
    <t>63</t>
  </si>
  <si>
    <t>5904050010</t>
  </si>
  <si>
    <t>Ošetření řezné plochy pařezu herbicidem průměru do 10 cm Poznámka: 1. V cenách jsou započteny náklady aplikace roztoku na pařez pro omezení růstu výmladnosti a náklady na dodávku obarveného herbicidu.</t>
  </si>
  <si>
    <t>386558079</t>
  </si>
  <si>
    <t>64</t>
  </si>
  <si>
    <t>5904050020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</si>
  <si>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</si>
  <si>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-958489954</t>
  </si>
  <si>
    <t>65</t>
  </si>
  <si>
    <t>5904050030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</si>
  <si>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</si>
  <si>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845669765</t>
  </si>
  <si>
    <t>66</t>
  </si>
  <si>
    <t>5904050040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</si>
  <si>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</si>
  <si>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2075660085</t>
  </si>
  <si>
    <t>67</t>
  </si>
  <si>
    <t>5904050050</t>
  </si>
  <si>
    <t>Ošetření řezné plochy pařezu herbicidem průměru přes 100 cm Poznámka: 1. V cenách jsou započteny náklady aplikace roztoku na pařez pro omezení růstu výmladnosti a náklady na dodávku obarveného herbicidu.</t>
  </si>
  <si>
    <t>1703843843</t>
  </si>
  <si>
    <t>68</t>
  </si>
  <si>
    <t>5904060010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</si>
  <si>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</si>
  <si>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-2025133775</t>
  </si>
  <si>
    <t>69</t>
  </si>
  <si>
    <t>5904060020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</si>
  <si>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</si>
  <si>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-979585482</t>
  </si>
  <si>
    <t>70</t>
  </si>
  <si>
    <t>5904060030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</si>
  <si>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</si>
  <si>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-525243440</t>
  </si>
  <si>
    <t>71</t>
  </si>
  <si>
    <t>5904065010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</si>
  <si>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</si>
  <si>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1435288266</t>
  </si>
  <si>
    <t>72</t>
  </si>
  <si>
    <t>5904065020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</si>
  <si>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</si>
  <si>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1118930230</t>
  </si>
  <si>
    <t>73</t>
  </si>
  <si>
    <t>5904070010</t>
  </si>
  <si>
    <t>Ošetřování stromů do doby jejich samostatného růstu Poznámka: 1. V cenách jsou započteny náklady na hnojení, zalévání, okopávání a odplevelení, sestřih větví, opravu stability opěry včetně nákladů na hnojivo a vodu.</t>
  </si>
  <si>
    <t>556893797</t>
  </si>
  <si>
    <t>74</t>
  </si>
  <si>
    <t>5904075010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</si>
  <si>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</si>
  <si>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-351720197</t>
  </si>
  <si>
    <t>75</t>
  </si>
  <si>
    <t>5904075020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</si>
  <si>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</si>
  <si>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1592886055</t>
  </si>
  <si>
    <t>76</t>
  </si>
  <si>
    <t>5904080010</t>
  </si>
  <si>
    <t>Ošetřování keřů do doby jejich samostatného růstu Poznámka: 1. V cenách jsou započteny náklady na hnojení, zalévání, okopávání a odplevelení, sestřih větví, opravu stability opěry včetně nákladů na hnojivo a vodu.</t>
  </si>
  <si>
    <t>39943807</t>
  </si>
  <si>
    <t>77</t>
  </si>
  <si>
    <t>M</t>
  </si>
  <si>
    <t>5954101010</t>
  </si>
  <si>
    <t>Herbicidy Dicopur M 750</t>
  </si>
  <si>
    <t>litr</t>
  </si>
  <si>
    <t>-1598546261</t>
  </si>
  <si>
    <t>78</t>
  </si>
  <si>
    <t>5954101030</t>
  </si>
  <si>
    <t>Herbicidy Kaput Harvest</t>
  </si>
  <si>
    <t>-848233303</t>
  </si>
  <si>
    <t>79</t>
  </si>
  <si>
    <t>5954101040</t>
  </si>
  <si>
    <t>Herbicidy Roundup Flex</t>
  </si>
  <si>
    <t>2028696769</t>
  </si>
  <si>
    <t>80</t>
  </si>
  <si>
    <t>5954110000</t>
  </si>
  <si>
    <t>Smáčedla break-trhu S 240</t>
  </si>
  <si>
    <t>-880812531</t>
  </si>
  <si>
    <t>81</t>
  </si>
  <si>
    <t>5954113010</t>
  </si>
  <si>
    <t>Dřeviny Lípa malolistá (Tilia cordata) 50 - 80 cm, PK</t>
  </si>
  <si>
    <t>-822042753</t>
  </si>
  <si>
    <t>82</t>
  </si>
  <si>
    <t>5954113015</t>
  </si>
  <si>
    <t>Dřeviny Tis obecný / Taxus baccata / 30 - 50 cm, KK</t>
  </si>
  <si>
    <t>-1046963184</t>
  </si>
  <si>
    <t>83</t>
  </si>
  <si>
    <t>5954113020</t>
  </si>
  <si>
    <t>Dřeviny Zerav západní / Tuja occidentalis / 100 - 120 cm, KK</t>
  </si>
  <si>
    <t>-1869359445</t>
  </si>
  <si>
    <t>84</t>
  </si>
  <si>
    <t>5954113025</t>
  </si>
  <si>
    <t>Dřeviny Pámelník chenaultův (Symphoricarpos chenaultii) 20 - 40, cm, K</t>
  </si>
  <si>
    <t>-524450279</t>
  </si>
  <si>
    <t>85</t>
  </si>
  <si>
    <t>5954113030</t>
  </si>
  <si>
    <t>Dřeviny Modřín opadavý / Larix decidua / 51 - 70 cm, PK</t>
  </si>
  <si>
    <t>-94727223</t>
  </si>
  <si>
    <t>86</t>
  </si>
  <si>
    <t>5954113035</t>
  </si>
  <si>
    <t>Dřeviny Jalovec polehlý / Juniperus horizontalis-Gold coast / 30 - 50 cm, K</t>
  </si>
  <si>
    <t>2043802208</t>
  </si>
  <si>
    <t>87</t>
  </si>
  <si>
    <t>5954113005</t>
  </si>
  <si>
    <t>Dřeviny Javor klen /Acer pseudoplatanus/ 80 - 120 cm, PK</t>
  </si>
  <si>
    <t>-2106375680</t>
  </si>
  <si>
    <t>88</t>
  </si>
  <si>
    <t>5914095010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</si>
  <si>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</si>
  <si>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-1880843448</t>
  </si>
  <si>
    <t>Č1_2 - Mimostaveništní doprava materiálu a likvidace odpadů</t>
  </si>
  <si>
    <t>OST - Ostatní</t>
  </si>
  <si>
    <t>OST</t>
  </si>
  <si>
    <t>Ostatní</t>
  </si>
  <si>
    <t>9901000100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</si>
  <si>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</si>
  <si>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512</t>
  </si>
  <si>
    <t>-1779921170</t>
  </si>
  <si>
    <t>9901009200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</si>
  <si>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</si>
  <si>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-1725958656</t>
  </si>
  <si>
    <t>VV</t>
  </si>
  <si>
    <t>"příplatky za dalších 10 km"</t>
  </si>
  <si>
    <t>"+10 km"12</t>
  </si>
  <si>
    <t>"+20 km"20</t>
  </si>
  <si>
    <t>"+30 km"24</t>
  </si>
  <si>
    <t>"+50 km"30</t>
  </si>
  <si>
    <t>"+70 km"28</t>
  </si>
  <si>
    <t>"+90 km"18</t>
  </si>
  <si>
    <t>Součet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</si>
  <si>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</si>
  <si>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</si>
  <si>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t</t>
  </si>
  <si>
    <t>-411391831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</si>
  <si>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</si>
  <si>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</si>
  <si>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-2133429922</t>
  </si>
  <si>
    <t>"příplatek za každých 10 km tuny*dalších 10 km"</t>
  </si>
  <si>
    <t>"+10 km"30</t>
  </si>
  <si>
    <t>"+20 km"40</t>
  </si>
  <si>
    <t>"+30 km"60</t>
  </si>
  <si>
    <t>"+50 km"50</t>
  </si>
  <si>
    <t>"+70 km"70</t>
  </si>
  <si>
    <t>"+90 km"90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</si>
  <si>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</si>
  <si>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</si>
  <si>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-1485650062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</si>
  <si>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</si>
  <si>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</si>
  <si>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434675247</t>
  </si>
  <si>
    <t>"+50 km"150</t>
  </si>
  <si>
    <t>"+70 km"210</t>
  </si>
  <si>
    <t>"+90 km"140</t>
  </si>
  <si>
    <t>9902900300</t>
  </si>
  <si>
    <t>Složení sypanin, drobného kusového materiálu, suti Poznámka: 1. Ceny jsou určeny pro skládání materiálu z vlastních zásob objednatele.</t>
  </si>
  <si>
    <t>-1226373405</t>
  </si>
  <si>
    <t>9902900400</t>
  </si>
  <si>
    <t>Složení objemnějšího kusového materiálu, vybouraných hmot Poznámka: 1. Ceny jsou určeny pro skládání materiálu z vlastních zásob objednatele.</t>
  </si>
  <si>
    <t>-1089828951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</si>
  <si>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</si>
  <si>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</si>
  <si>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1282393978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</si>
  <si>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</si>
  <si>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</si>
  <si>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998950477</t>
  </si>
  <si>
    <t>O2 - ZRN (Ceníky ÚRS)</t>
  </si>
  <si>
    <t>Č2_1 - Ošetřování a hubení vegetace (Práce neobsažené ve Sborníku ÚOŽI)</t>
  </si>
  <si>
    <t xml:space="preserve">    1 - Zemní práce</t>
  </si>
  <si>
    <t>Zemní práce</t>
  </si>
  <si>
    <t>111211211</t>
  </si>
  <si>
    <t>Snesení větví stromů na hromady nebo naložení na dopravní prostředek jehličnatých v rovině nebo ve svahu do 1:3, průměru kmene do 30 cm</t>
  </si>
  <si>
    <t>CS ÚRS 2025 01</t>
  </si>
  <si>
    <t>449205305</t>
  </si>
  <si>
    <t>Online PSC</t>
  </si>
  <si>
    <t>https://podminky.urs.cz/item/CS_URS_2025_01/111211211</t>
  </si>
  <si>
    <t>111211212</t>
  </si>
  <si>
    <t>Snesení větví stromů na hromady nebo naložení na dopravní prostředek jehličnatých v rovině nebo ve svahu do 1:3, průměru kmene přes 30 cm</t>
  </si>
  <si>
    <t>-97162805</t>
  </si>
  <si>
    <t>https://podminky.urs.cz/item/CS_URS_2025_01/111211212</t>
  </si>
  <si>
    <t>111211221</t>
  </si>
  <si>
    <t>Snesení větví stromů na hromady nebo naložení na dopravní prostředek jehličnatých v rovině nebo ve svahu přes 1:3, průměru kmene do 30 cm</t>
  </si>
  <si>
    <t>-958656934</t>
  </si>
  <si>
    <t>https://podminky.urs.cz/item/CS_URS_2025_01/111211221</t>
  </si>
  <si>
    <t>111211222</t>
  </si>
  <si>
    <t>Snesení větví stromů na hromady nebo naložení na dopravní prostředek jehličnatých v rovině nebo ve svahu přes 1:3, průměru kmene přes 30 cm</t>
  </si>
  <si>
    <t>978812076</t>
  </si>
  <si>
    <t>https://podminky.urs.cz/item/CS_URS_2025_01/111211222</t>
  </si>
  <si>
    <t>111211231</t>
  </si>
  <si>
    <t>Snesení větví stromů na hromady nebo naložení na dopravní prostředek listnatých v rovině nebo ve svahu do 1:3, průměru kmene do 30 cm</t>
  </si>
  <si>
    <t>1321074264</t>
  </si>
  <si>
    <t>https://podminky.urs.cz/item/CS_URS_2025_01/111211231</t>
  </si>
  <si>
    <t>111211232</t>
  </si>
  <si>
    <t>Snesení větví stromů na hromady nebo naložení na dopravní prostředek listnatých v rovině nebo ve svahu do 1:3, průměru kmene přes 30 cm</t>
  </si>
  <si>
    <t>-30413029</t>
  </si>
  <si>
    <t>https://podminky.urs.cz/item/CS_URS_2025_01/111211232</t>
  </si>
  <si>
    <t>111211241</t>
  </si>
  <si>
    <t>Snesení větví stromů na hromady nebo naložení na dopravní prostředek listnatých v rovině nebo ve svahu přes 1:3, průměru kmene do 30 cm</t>
  </si>
  <si>
    <t>606081186</t>
  </si>
  <si>
    <t>https://podminky.urs.cz/item/CS_URS_2025_01/111211241</t>
  </si>
  <si>
    <t>111211242</t>
  </si>
  <si>
    <t>Snesení větví stromů na hromady nebo naložení na dopravní prostředek listnatých v rovině nebo ve svahu přes 1:3, průměru kmene přes 30 cm</t>
  </si>
  <si>
    <t>-1475022547</t>
  </si>
  <si>
    <t>https://podminky.urs.cz/item/CS_URS_2025_01/111211242</t>
  </si>
  <si>
    <t>Č2_2 - Další sazebnice</t>
  </si>
  <si>
    <t>02660325</t>
  </si>
  <si>
    <t>borovice černá /Pinus nigra/ 40-60cm</t>
  </si>
  <si>
    <t>2102881663</t>
  </si>
  <si>
    <t>02660320</t>
  </si>
  <si>
    <t>borovice kleč /Pinus mugo/ 20-40cm</t>
  </si>
  <si>
    <t>-1490515857</t>
  </si>
  <si>
    <t>02660337</t>
  </si>
  <si>
    <t>borovice lesní /Pinus sylvestris/ 50-80cm</t>
  </si>
  <si>
    <t>640477135</t>
  </si>
  <si>
    <t>02660358</t>
  </si>
  <si>
    <t>jedle bělokorá /Abies alba/ 30-60cm</t>
  </si>
  <si>
    <t>767814389</t>
  </si>
  <si>
    <t>02660353</t>
  </si>
  <si>
    <t>modřín opadavý /Larix decidua/ 120-150cm</t>
  </si>
  <si>
    <t>7407195</t>
  </si>
  <si>
    <t>02660354</t>
  </si>
  <si>
    <t>modřín /Larix kaempferi/ 120-150cm</t>
  </si>
  <si>
    <t>1150861161</t>
  </si>
  <si>
    <t>02660415</t>
  </si>
  <si>
    <t>smrk Pančičův /Picea omorika/ 80-125cm</t>
  </si>
  <si>
    <t>1171328125</t>
  </si>
  <si>
    <t>02660419</t>
  </si>
  <si>
    <t>smrk pichlavý /Picea pungens/ 100-150cm</t>
  </si>
  <si>
    <t>-818492908</t>
  </si>
  <si>
    <t>02660404</t>
  </si>
  <si>
    <t>smrk ztepilý /Picea abies/ 80-125cm</t>
  </si>
  <si>
    <t>237640797</t>
  </si>
  <si>
    <t>02660344</t>
  </si>
  <si>
    <t>cypřišek Lawsonův /Chamaecyparis l. Ivonne/ 80-100cm</t>
  </si>
  <si>
    <t>779849023</t>
  </si>
  <si>
    <t>02660345</t>
  </si>
  <si>
    <t>tis obecný /Taxus baccata/ 60-80cm</t>
  </si>
  <si>
    <t>-1589904717</t>
  </si>
  <si>
    <t>02660348</t>
  </si>
  <si>
    <t>zerav západní /Thuja occidentalis/ 100-150cm</t>
  </si>
  <si>
    <t>-1306626043</t>
  </si>
  <si>
    <t>02660302</t>
  </si>
  <si>
    <t>jalovec obecný /Juniperus comm. Hibernica/ 125-150cm</t>
  </si>
  <si>
    <t>1282529576</t>
  </si>
  <si>
    <t>02650430</t>
  </si>
  <si>
    <t>bříza bělokorá /Betula pendula/ 150-200cm</t>
  </si>
  <si>
    <t>418427468</t>
  </si>
  <si>
    <t>02650360</t>
  </si>
  <si>
    <t>dub letní /Quercus robur/ 150-180cm</t>
  </si>
  <si>
    <t>-1987502252</t>
  </si>
  <si>
    <t>02650442</t>
  </si>
  <si>
    <t>habr obecný /Carpinus betulus/ 80-125cm</t>
  </si>
  <si>
    <t>588534744</t>
  </si>
  <si>
    <t>02650300</t>
  </si>
  <si>
    <t>javor mléč /Acer platanoides/ 20-50cm</t>
  </si>
  <si>
    <t>191588437</t>
  </si>
  <si>
    <t>02650381</t>
  </si>
  <si>
    <t>jeřáb ptačí /Sorbus aucuparia/ 150-200cm</t>
  </si>
  <si>
    <t>-2091378043</t>
  </si>
  <si>
    <t>02652024</t>
  </si>
  <si>
    <t>růže /Rosa/</t>
  </si>
  <si>
    <t>853477669</t>
  </si>
  <si>
    <t>02652025</t>
  </si>
  <si>
    <t>šeřík obecný /Syringa vulgaris/</t>
  </si>
  <si>
    <t>569970318</t>
  </si>
  <si>
    <t>02652026</t>
  </si>
  <si>
    <t>šeřík /Syringa meyeri-pink/</t>
  </si>
  <si>
    <t>-309228580</t>
  </si>
  <si>
    <t>02650483</t>
  </si>
  <si>
    <t>vrba kroucená /Salix erythroflexuosa/ 120-150cm</t>
  </si>
  <si>
    <t>-600369750</t>
  </si>
  <si>
    <t>02652023</t>
  </si>
  <si>
    <t>zlatice prostřední /Forsythia intermedia -gold/ 40-60cm</t>
  </si>
  <si>
    <t>1835656013</t>
  </si>
  <si>
    <t>O3 - VRN</t>
  </si>
  <si>
    <t>Č3_1 - Vedlejší rozpočtové náklady</t>
  </si>
  <si>
    <t>011101001</t>
  </si>
  <si>
    <t>Finanční náklady pojistné</t>
  </si>
  <si>
    <t>%</t>
  </si>
  <si>
    <t>1582388733</t>
  </si>
  <si>
    <t>031101031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</si>
  <si>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</si>
  <si>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-2062252922</t>
  </si>
  <si>
    <t>032104001</t>
  </si>
  <si>
    <t>Územní vlivy práce na těžce přístupných místech</t>
  </si>
  <si>
    <t>-1039983516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</si>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</sst>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211" TargetMode="External" /><Relationship Id="rId2" Type="http://schemas.openxmlformats.org/officeDocument/2006/relationships/hyperlink" Target="https://podminky.urs.cz/item/CS_URS_2025_01/111211212" TargetMode="External" /><Relationship Id="rId3" Type="http://schemas.openxmlformats.org/officeDocument/2006/relationships/hyperlink" Target="https://podminky.urs.cz/item/CS_URS_2025_01/111211221" TargetMode="External" /><Relationship Id="rId4" Type="http://schemas.openxmlformats.org/officeDocument/2006/relationships/hyperlink" Target="https://podminky.urs.cz/item/CS_URS_2025_01/111211222" TargetMode="External" /><Relationship Id="rId5" Type="http://schemas.openxmlformats.org/officeDocument/2006/relationships/hyperlink" Target="https://podminky.urs.cz/item/CS_URS_2025_01/111211231" TargetMode="External" /><Relationship Id="rId6" Type="http://schemas.openxmlformats.org/officeDocument/2006/relationships/hyperlink" Target="https://podminky.urs.cz/item/CS_URS_2025_01/111211232" TargetMode="External" /><Relationship Id="rId7" Type="http://schemas.openxmlformats.org/officeDocument/2006/relationships/hyperlink" Target="https://podminky.urs.cz/item/CS_URS_2025_01/111211241" TargetMode="External" /><Relationship Id="rId8" Type="http://schemas.openxmlformats.org/officeDocument/2006/relationships/hyperlink" Target="https://podminky.urs.cz/item/CS_URS_2025_01/111211242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18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22</v>
      </c>
      <c r="AO7" s="24"/>
      <c r="AP7" s="24"/>
      <c r="AQ7" s="24"/>
      <c r="AR7" s="22"/>
      <c r="BE7" s="33"/>
      <c r="BS7" s="19" t="s">
        <v>23</v>
      </c>
    </row>
    <row r="8" s="1" customFormat="1" ht="12" customHeight="1">
      <c r="B8" s="23"/>
      <c r="C8" s="24"/>
      <c r="D8" s="34" t="s">
        <v>24</v>
      </c>
      <c r="E8" s="24"/>
      <c r="F8" s="24"/>
      <c r="G8" s="24"/>
      <c r="H8" s="24"/>
      <c r="I8" s="24"/>
      <c r="J8" s="24"/>
      <c r="K8" s="29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26</v>
      </c>
      <c r="AL8" s="24"/>
      <c r="AM8" s="24"/>
      <c r="AN8" s="35" t="s">
        <v>27</v>
      </c>
      <c r="AO8" s="24"/>
      <c r="AP8" s="24"/>
      <c r="AQ8" s="24"/>
      <c r="AR8" s="22"/>
      <c r="BE8" s="33"/>
      <c r="BS8" s="19" t="s">
        <v>28</v>
      </c>
    </row>
    <row r="9" s="1" customFormat="1" ht="29.28" customHeight="1">
      <c r="B9" s="23"/>
      <c r="C9" s="24"/>
      <c r="D9" s="28" t="s">
        <v>29</v>
      </c>
      <c r="E9" s="24"/>
      <c r="F9" s="24"/>
      <c r="G9" s="24"/>
      <c r="H9" s="24"/>
      <c r="I9" s="24"/>
      <c r="J9" s="24"/>
      <c r="K9" s="36" t="s">
        <v>30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31</v>
      </c>
      <c r="AL9" s="24"/>
      <c r="AM9" s="24"/>
      <c r="AN9" s="36" t="s">
        <v>32</v>
      </c>
      <c r="AO9" s="24"/>
      <c r="AP9" s="24"/>
      <c r="AQ9" s="24"/>
      <c r="AR9" s="22"/>
      <c r="BE9" s="33"/>
      <c r="BS9" s="19" t="s">
        <v>33</v>
      </c>
    </row>
    <row r="10" s="1" customFormat="1" ht="12" customHeight="1">
      <c r="B10" s="23"/>
      <c r="C10" s="24"/>
      <c r="D10" s="34" t="s">
        <v>34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35</v>
      </c>
      <c r="AL10" s="24"/>
      <c r="AM10" s="24"/>
      <c r="AN10" s="29" t="s">
        <v>36</v>
      </c>
      <c r="AO10" s="24"/>
      <c r="AP10" s="24"/>
      <c r="AQ10" s="24"/>
      <c r="AR10" s="22"/>
      <c r="BE10" s="33"/>
      <c r="BS10" s="19" t="s">
        <v>18</v>
      </c>
    </row>
    <row r="11" s="1" customFormat="1" ht="18.48" customHeight="1">
      <c r="B11" s="23"/>
      <c r="C11" s="24"/>
      <c r="D11" s="24"/>
      <c r="E11" s="29" t="s">
        <v>37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38</v>
      </c>
      <c r="AL11" s="24"/>
      <c r="AM11" s="24"/>
      <c r="AN11" s="29" t="s">
        <v>39</v>
      </c>
      <c r="AO11" s="24"/>
      <c r="AP11" s="24"/>
      <c r="AQ11" s="24"/>
      <c r="AR11" s="22"/>
      <c r="BE11" s="33"/>
      <c r="BS11" s="19" t="s">
        <v>18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18</v>
      </c>
    </row>
    <row r="13" s="1" customFormat="1" ht="12" customHeight="1">
      <c r="B13" s="23"/>
      <c r="C13" s="24"/>
      <c r="D13" s="34" t="s">
        <v>40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35</v>
      </c>
      <c r="AL13" s="24"/>
      <c r="AM13" s="24"/>
      <c r="AN13" s="37" t="s">
        <v>41</v>
      </c>
      <c r="AO13" s="24"/>
      <c r="AP13" s="24"/>
      <c r="AQ13" s="24"/>
      <c r="AR13" s="22"/>
      <c r="BE13" s="33"/>
      <c r="BS13" s="19" t="s">
        <v>18</v>
      </c>
    </row>
    <row r="14">
      <c r="B14" s="23"/>
      <c r="C14" s="24"/>
      <c r="D14" s="24"/>
      <c r="E14" s="37" t="s">
        <v>41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38</v>
      </c>
      <c r="AL14" s="24"/>
      <c r="AM14" s="24"/>
      <c r="AN14" s="37" t="s">
        <v>41</v>
      </c>
      <c r="AO14" s="24"/>
      <c r="AP14" s="24"/>
      <c r="AQ14" s="24"/>
      <c r="AR14" s="22"/>
      <c r="BE14" s="33"/>
      <c r="BS14" s="19" t="s">
        <v>18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42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35</v>
      </c>
      <c r="AL16" s="24"/>
      <c r="AM16" s="24"/>
      <c r="AN16" s="29" t="s">
        <v>43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38</v>
      </c>
      <c r="AL17" s="24"/>
      <c r="AM17" s="24"/>
      <c r="AN17" s="29" t="s">
        <v>43</v>
      </c>
      <c r="AO17" s="24"/>
      <c r="AP17" s="24"/>
      <c r="AQ17" s="24"/>
      <c r="AR17" s="22"/>
      <c r="BE17" s="33"/>
      <c r="BS17" s="19" t="s">
        <v>45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35</v>
      </c>
      <c r="AL19" s="24"/>
      <c r="AM19" s="24"/>
      <c r="AN19" s="29" t="s">
        <v>43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38</v>
      </c>
      <c r="AL20" s="24"/>
      <c r="AM20" s="24"/>
      <c r="AN20" s="29" t="s">
        <v>43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50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51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53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54</v>
      </c>
      <c r="E29" s="50"/>
      <c r="F29" s="34" t="s">
        <v>55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56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58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60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61</v>
      </c>
      <c r="U35" s="57"/>
      <c r="V35" s="57"/>
      <c r="W35" s="57"/>
      <c r="X35" s="59" t="s">
        <v>62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650240025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Údržba vyšší zeleně v obvodu OŘ Ústí n.L. 2025-2026 - OBLAST Č. 2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24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OŘ UNL - Správa tratí Most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26</v>
      </c>
      <c r="AJ47" s="43"/>
      <c r="AK47" s="43"/>
      <c r="AL47" s="43"/>
      <c r="AM47" s="75" t="str">
        <f>IF(AN8= "","",AN8)</f>
        <v>17. 2. 2025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34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železnic, státní organizace; OŘ ÚNL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42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64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40.05" customHeight="1">
      <c r="A50" s="41"/>
      <c r="B50" s="42"/>
      <c r="C50" s="34" t="s">
        <v>40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46</v>
      </c>
      <c r="AJ50" s="43"/>
      <c r="AK50" s="43"/>
      <c r="AL50" s="43"/>
      <c r="AM50" s="76" t="str">
        <f>IF(E20="","",E20)</f>
        <v>Bc.Řehák, RehakMa@spravazeleznic.cz, 725 057 275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65</v>
      </c>
      <c r="D52" s="90"/>
      <c r="E52" s="90"/>
      <c r="F52" s="90"/>
      <c r="G52" s="90"/>
      <c r="H52" s="91"/>
      <c r="I52" s="92" t="s">
        <v>66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67</v>
      </c>
      <c r="AH52" s="90"/>
      <c r="AI52" s="90"/>
      <c r="AJ52" s="90"/>
      <c r="AK52" s="90"/>
      <c r="AL52" s="90"/>
      <c r="AM52" s="90"/>
      <c r="AN52" s="92" t="s">
        <v>68</v>
      </c>
      <c r="AO52" s="90"/>
      <c r="AP52" s="90"/>
      <c r="AQ52" s="94" t="s">
        <v>69</v>
      </c>
      <c r="AR52" s="47"/>
      <c r="AS52" s="95" t="s">
        <v>70</v>
      </c>
      <c r="AT52" s="96" t="s">
        <v>71</v>
      </c>
      <c r="AU52" s="96" t="s">
        <v>72</v>
      </c>
      <c r="AV52" s="96" t="s">
        <v>73</v>
      </c>
      <c r="AW52" s="96" t="s">
        <v>74</v>
      </c>
      <c r="AX52" s="96" t="s">
        <v>75</v>
      </c>
      <c r="AY52" s="96" t="s">
        <v>76</v>
      </c>
      <c r="AZ52" s="96" t="s">
        <v>77</v>
      </c>
      <c r="BA52" s="96" t="s">
        <v>78</v>
      </c>
      <c r="BB52" s="96" t="s">
        <v>79</v>
      </c>
      <c r="BC52" s="96" t="s">
        <v>80</v>
      </c>
      <c r="BD52" s="97" t="s">
        <v>81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43</v>
      </c>
      <c r="AR54" s="107"/>
      <c r="AS54" s="108">
        <f>ROUND(AS55+AS58+AS61,2)</f>
        <v>0</v>
      </c>
      <c r="AT54" s="109">
        <f>ROUND(SUM(AV54:AW54),2)</f>
        <v>0</v>
      </c>
      <c r="AU54" s="110">
        <f>ROUND(AU55+AU58+AU61,5)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ROUND(AZ55+AZ58+AZ61,2)</f>
        <v>0</v>
      </c>
      <c r="BA54" s="109">
        <f>ROUND(BA55+BA58+BA61,2)</f>
        <v>0</v>
      </c>
      <c r="BB54" s="109">
        <f>ROUND(BB55+BB58+BB61,2)</f>
        <v>0</v>
      </c>
      <c r="BC54" s="109">
        <f>ROUND(BC55+BC58+BC61,2)</f>
        <v>0</v>
      </c>
      <c r="BD54" s="111">
        <f>ROUND(BD55+BD58+BD61,2)</f>
        <v>0</v>
      </c>
      <c r="BE54" s="6"/>
      <c r="BS54" s="112" t="s">
        <v>83</v>
      </c>
      <c r="BT54" s="112" t="s">
        <v>84</v>
      </c>
      <c r="BU54" s="113" t="s">
        <v>85</v>
      </c>
      <c r="BV54" s="112" t="s">
        <v>86</v>
      </c>
      <c r="BW54" s="112" t="s">
        <v>5</v>
      </c>
      <c r="BX54" s="112" t="s">
        <v>87</v>
      </c>
      <c r="CL54" s="112" t="s">
        <v>20</v>
      </c>
    </row>
    <row r="55" s="7" customFormat="1" ht="16.5" customHeight="1">
      <c r="A55" s="7"/>
      <c r="B55" s="114"/>
      <c r="C55" s="115"/>
      <c r="D55" s="116" t="s">
        <v>88</v>
      </c>
      <c r="E55" s="116"/>
      <c r="F55" s="116"/>
      <c r="G55" s="116"/>
      <c r="H55" s="116"/>
      <c r="I55" s="117"/>
      <c r="J55" s="116" t="s">
        <v>89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90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83</v>
      </c>
      <c r="BT55" s="126" t="s">
        <v>23</v>
      </c>
      <c r="BU55" s="126" t="s">
        <v>85</v>
      </c>
      <c r="BV55" s="126" t="s">
        <v>86</v>
      </c>
      <c r="BW55" s="126" t="s">
        <v>91</v>
      </c>
      <c r="BX55" s="126" t="s">
        <v>5</v>
      </c>
      <c r="CL55" s="126" t="s">
        <v>43</v>
      </c>
      <c r="CM55" s="126" t="s">
        <v>92</v>
      </c>
    </row>
    <row r="56" s="4" customFormat="1" ht="16.5" customHeight="1">
      <c r="A56" s="127" t="s">
        <v>93</v>
      </c>
      <c r="B56" s="66"/>
      <c r="C56" s="128"/>
      <c r="D56" s="128"/>
      <c r="E56" s="129" t="s">
        <v>94</v>
      </c>
      <c r="F56" s="129"/>
      <c r="G56" s="129"/>
      <c r="H56" s="129"/>
      <c r="I56" s="129"/>
      <c r="J56" s="128"/>
      <c r="K56" s="129" t="s">
        <v>95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'Č1_1 - Ošetřování a huben...'!J32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96</v>
      </c>
      <c r="AR56" s="68"/>
      <c r="AS56" s="132">
        <v>0</v>
      </c>
      <c r="AT56" s="133">
        <f>ROUND(SUM(AV56:AW56),2)</f>
        <v>0</v>
      </c>
      <c r="AU56" s="134">
        <f>'Č1_1 - Ošetřování a huben...'!P87</f>
        <v>0</v>
      </c>
      <c r="AV56" s="133">
        <f>'Č1_1 - Ošetřování a huben...'!J35</f>
        <v>0</v>
      </c>
      <c r="AW56" s="133">
        <f>'Č1_1 - Ošetřování a huben...'!J36</f>
        <v>0</v>
      </c>
      <c r="AX56" s="133">
        <f>'Č1_1 - Ošetřování a huben...'!J37</f>
        <v>0</v>
      </c>
      <c r="AY56" s="133">
        <f>'Č1_1 - Ošetřování a huben...'!J38</f>
        <v>0</v>
      </c>
      <c r="AZ56" s="133">
        <f>'Č1_1 - Ošetřování a huben...'!F35</f>
        <v>0</v>
      </c>
      <c r="BA56" s="133">
        <f>'Č1_1 - Ošetřování a huben...'!F36</f>
        <v>0</v>
      </c>
      <c r="BB56" s="133">
        <f>'Č1_1 - Ošetřování a huben...'!F37</f>
        <v>0</v>
      </c>
      <c r="BC56" s="133">
        <f>'Č1_1 - Ošetřování a huben...'!F38</f>
        <v>0</v>
      </c>
      <c r="BD56" s="135">
        <f>'Č1_1 - Ošetřování a huben...'!F39</f>
        <v>0</v>
      </c>
      <c r="BE56" s="4"/>
      <c r="BT56" s="136" t="s">
        <v>92</v>
      </c>
      <c r="BV56" s="136" t="s">
        <v>86</v>
      </c>
      <c r="BW56" s="136" t="s">
        <v>97</v>
      </c>
      <c r="BX56" s="136" t="s">
        <v>91</v>
      </c>
      <c r="CL56" s="136" t="s">
        <v>43</v>
      </c>
    </row>
    <row r="57" s="4" customFormat="1" ht="23.25" customHeight="1">
      <c r="A57" s="127" t="s">
        <v>93</v>
      </c>
      <c r="B57" s="66"/>
      <c r="C57" s="128"/>
      <c r="D57" s="128"/>
      <c r="E57" s="129" t="s">
        <v>98</v>
      </c>
      <c r="F57" s="129"/>
      <c r="G57" s="129"/>
      <c r="H57" s="129"/>
      <c r="I57" s="129"/>
      <c r="J57" s="128"/>
      <c r="K57" s="129" t="s">
        <v>99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'Č1_2 - Mimostaveništní do...'!J32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96</v>
      </c>
      <c r="AR57" s="68"/>
      <c r="AS57" s="132">
        <v>0</v>
      </c>
      <c r="AT57" s="133">
        <f>ROUND(SUM(AV57:AW57),2)</f>
        <v>0</v>
      </c>
      <c r="AU57" s="134">
        <f>'Č1_2 - Mimostaveništní do...'!P86</f>
        <v>0</v>
      </c>
      <c r="AV57" s="133">
        <f>'Č1_2 - Mimostaveništní do...'!J35</f>
        <v>0</v>
      </c>
      <c r="AW57" s="133">
        <f>'Č1_2 - Mimostaveništní do...'!J36</f>
        <v>0</v>
      </c>
      <c r="AX57" s="133">
        <f>'Č1_2 - Mimostaveništní do...'!J37</f>
        <v>0</v>
      </c>
      <c r="AY57" s="133">
        <f>'Č1_2 - Mimostaveništní do...'!J38</f>
        <v>0</v>
      </c>
      <c r="AZ57" s="133">
        <f>'Č1_2 - Mimostaveništní do...'!F35</f>
        <v>0</v>
      </c>
      <c r="BA57" s="133">
        <f>'Č1_2 - Mimostaveništní do...'!F36</f>
        <v>0</v>
      </c>
      <c r="BB57" s="133">
        <f>'Č1_2 - Mimostaveništní do...'!F37</f>
        <v>0</v>
      </c>
      <c r="BC57" s="133">
        <f>'Č1_2 - Mimostaveništní do...'!F38</f>
        <v>0</v>
      </c>
      <c r="BD57" s="135">
        <f>'Č1_2 - Mimostaveništní do...'!F39</f>
        <v>0</v>
      </c>
      <c r="BE57" s="4"/>
      <c r="BT57" s="136" t="s">
        <v>92</v>
      </c>
      <c r="BV57" s="136" t="s">
        <v>86</v>
      </c>
      <c r="BW57" s="136" t="s">
        <v>100</v>
      </c>
      <c r="BX57" s="136" t="s">
        <v>91</v>
      </c>
      <c r="CL57" s="136" t="s">
        <v>43</v>
      </c>
    </row>
    <row r="58" s="7" customFormat="1" ht="16.5" customHeight="1">
      <c r="A58" s="7"/>
      <c r="B58" s="114"/>
      <c r="C58" s="115"/>
      <c r="D58" s="116" t="s">
        <v>101</v>
      </c>
      <c r="E58" s="116"/>
      <c r="F58" s="116"/>
      <c r="G58" s="116"/>
      <c r="H58" s="116"/>
      <c r="I58" s="117"/>
      <c r="J58" s="116" t="s">
        <v>102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ROUND(SUM(AG59:AG60),2)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90</v>
      </c>
      <c r="AR58" s="121"/>
      <c r="AS58" s="122">
        <f>ROUND(SUM(AS59:AS60),2)</f>
        <v>0</v>
      </c>
      <c r="AT58" s="123">
        <f>ROUND(SUM(AV58:AW58),2)</f>
        <v>0</v>
      </c>
      <c r="AU58" s="124">
        <f>ROUND(SUM(AU59:AU60),5)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ROUND(SUM(AZ59:AZ60),2)</f>
        <v>0</v>
      </c>
      <c r="BA58" s="123">
        <f>ROUND(SUM(BA59:BA60),2)</f>
        <v>0</v>
      </c>
      <c r="BB58" s="123">
        <f>ROUND(SUM(BB59:BB60),2)</f>
        <v>0</v>
      </c>
      <c r="BC58" s="123">
        <f>ROUND(SUM(BC59:BC60),2)</f>
        <v>0</v>
      </c>
      <c r="BD58" s="125">
        <f>ROUND(SUM(BD59:BD60),2)</f>
        <v>0</v>
      </c>
      <c r="BE58" s="7"/>
      <c r="BS58" s="126" t="s">
        <v>83</v>
      </c>
      <c r="BT58" s="126" t="s">
        <v>23</v>
      </c>
      <c r="BU58" s="126" t="s">
        <v>85</v>
      </c>
      <c r="BV58" s="126" t="s">
        <v>86</v>
      </c>
      <c r="BW58" s="126" t="s">
        <v>103</v>
      </c>
      <c r="BX58" s="126" t="s">
        <v>5</v>
      </c>
      <c r="CL58" s="126" t="s">
        <v>20</v>
      </c>
      <c r="CM58" s="126" t="s">
        <v>92</v>
      </c>
    </row>
    <row r="59" s="4" customFormat="1" ht="23.25" customHeight="1">
      <c r="A59" s="127" t="s">
        <v>93</v>
      </c>
      <c r="B59" s="66"/>
      <c r="C59" s="128"/>
      <c r="D59" s="128"/>
      <c r="E59" s="129" t="s">
        <v>104</v>
      </c>
      <c r="F59" s="129"/>
      <c r="G59" s="129"/>
      <c r="H59" s="129"/>
      <c r="I59" s="129"/>
      <c r="J59" s="128"/>
      <c r="K59" s="129" t="s">
        <v>105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'Č2_1 - Ošetřování a huben...'!J32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96</v>
      </c>
      <c r="AR59" s="68"/>
      <c r="AS59" s="132">
        <v>0</v>
      </c>
      <c r="AT59" s="133">
        <f>ROUND(SUM(AV59:AW59),2)</f>
        <v>0</v>
      </c>
      <c r="AU59" s="134">
        <f>'Č2_1 - Ošetřování a huben...'!P87</f>
        <v>0</v>
      </c>
      <c r="AV59" s="133">
        <f>'Č2_1 - Ošetřování a huben...'!J35</f>
        <v>0</v>
      </c>
      <c r="AW59" s="133">
        <f>'Č2_1 - Ošetřování a huben...'!J36</f>
        <v>0</v>
      </c>
      <c r="AX59" s="133">
        <f>'Č2_1 - Ošetřování a huben...'!J37</f>
        <v>0</v>
      </c>
      <c r="AY59" s="133">
        <f>'Č2_1 - Ošetřování a huben...'!J38</f>
        <v>0</v>
      </c>
      <c r="AZ59" s="133">
        <f>'Č2_1 - Ošetřování a huben...'!F35</f>
        <v>0</v>
      </c>
      <c r="BA59" s="133">
        <f>'Č2_1 - Ošetřování a huben...'!F36</f>
        <v>0</v>
      </c>
      <c r="BB59" s="133">
        <f>'Č2_1 - Ošetřování a huben...'!F37</f>
        <v>0</v>
      </c>
      <c r="BC59" s="133">
        <f>'Č2_1 - Ošetřování a huben...'!F38</f>
        <v>0</v>
      </c>
      <c r="BD59" s="135">
        <f>'Č2_1 - Ošetřování a huben...'!F39</f>
        <v>0</v>
      </c>
      <c r="BE59" s="4"/>
      <c r="BT59" s="136" t="s">
        <v>92</v>
      </c>
      <c r="BV59" s="136" t="s">
        <v>86</v>
      </c>
      <c r="BW59" s="136" t="s">
        <v>106</v>
      </c>
      <c r="BX59" s="136" t="s">
        <v>103</v>
      </c>
      <c r="CL59" s="136" t="s">
        <v>20</v>
      </c>
    </row>
    <row r="60" s="4" customFormat="1" ht="16.5" customHeight="1">
      <c r="A60" s="127" t="s">
        <v>93</v>
      </c>
      <c r="B60" s="66"/>
      <c r="C60" s="128"/>
      <c r="D60" s="128"/>
      <c r="E60" s="129" t="s">
        <v>107</v>
      </c>
      <c r="F60" s="129"/>
      <c r="G60" s="129"/>
      <c r="H60" s="129"/>
      <c r="I60" s="129"/>
      <c r="J60" s="128"/>
      <c r="K60" s="129" t="s">
        <v>108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'Č2_2 - Další sazebnice'!J32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96</v>
      </c>
      <c r="AR60" s="68"/>
      <c r="AS60" s="132">
        <v>0</v>
      </c>
      <c r="AT60" s="133">
        <f>ROUND(SUM(AV60:AW60),2)</f>
        <v>0</v>
      </c>
      <c r="AU60" s="134">
        <f>'Č2_2 - Další sazebnice'!P85</f>
        <v>0</v>
      </c>
      <c r="AV60" s="133">
        <f>'Č2_2 - Další sazebnice'!J35</f>
        <v>0</v>
      </c>
      <c r="AW60" s="133">
        <f>'Č2_2 - Další sazebnice'!J36</f>
        <v>0</v>
      </c>
      <c r="AX60" s="133">
        <f>'Č2_2 - Další sazebnice'!J37</f>
        <v>0</v>
      </c>
      <c r="AY60" s="133">
        <f>'Č2_2 - Další sazebnice'!J38</f>
        <v>0</v>
      </c>
      <c r="AZ60" s="133">
        <f>'Č2_2 - Další sazebnice'!F35</f>
        <v>0</v>
      </c>
      <c r="BA60" s="133">
        <f>'Č2_2 - Další sazebnice'!F36</f>
        <v>0</v>
      </c>
      <c r="BB60" s="133">
        <f>'Č2_2 - Další sazebnice'!F37</f>
        <v>0</v>
      </c>
      <c r="BC60" s="133">
        <f>'Č2_2 - Další sazebnice'!F38</f>
        <v>0</v>
      </c>
      <c r="BD60" s="135">
        <f>'Č2_2 - Další sazebnice'!F39</f>
        <v>0</v>
      </c>
      <c r="BE60" s="4"/>
      <c r="BT60" s="136" t="s">
        <v>92</v>
      </c>
      <c r="BV60" s="136" t="s">
        <v>86</v>
      </c>
      <c r="BW60" s="136" t="s">
        <v>109</v>
      </c>
      <c r="BX60" s="136" t="s">
        <v>103</v>
      </c>
      <c r="CL60" s="136" t="s">
        <v>20</v>
      </c>
    </row>
    <row r="61" s="7" customFormat="1" ht="16.5" customHeight="1">
      <c r="A61" s="7"/>
      <c r="B61" s="114"/>
      <c r="C61" s="115"/>
      <c r="D61" s="116" t="s">
        <v>110</v>
      </c>
      <c r="E61" s="116"/>
      <c r="F61" s="116"/>
      <c r="G61" s="116"/>
      <c r="H61" s="116"/>
      <c r="I61" s="117"/>
      <c r="J61" s="116" t="s">
        <v>111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ROUND(AG62,2)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90</v>
      </c>
      <c r="AR61" s="121"/>
      <c r="AS61" s="122">
        <f>ROUND(AS62,2)</f>
        <v>0</v>
      </c>
      <c r="AT61" s="123">
        <f>ROUND(SUM(AV61:AW61),2)</f>
        <v>0</v>
      </c>
      <c r="AU61" s="124">
        <f>ROUND(AU62,5)</f>
        <v>0</v>
      </c>
      <c r="AV61" s="123">
        <f>ROUND(AZ61*L29,2)</f>
        <v>0</v>
      </c>
      <c r="AW61" s="123">
        <f>ROUND(BA61*L30,2)</f>
        <v>0</v>
      </c>
      <c r="AX61" s="123">
        <f>ROUND(BB61*L29,2)</f>
        <v>0</v>
      </c>
      <c r="AY61" s="123">
        <f>ROUND(BC61*L30,2)</f>
        <v>0</v>
      </c>
      <c r="AZ61" s="123">
        <f>ROUND(AZ62,2)</f>
        <v>0</v>
      </c>
      <c r="BA61" s="123">
        <f>ROUND(BA62,2)</f>
        <v>0</v>
      </c>
      <c r="BB61" s="123">
        <f>ROUND(BB62,2)</f>
        <v>0</v>
      </c>
      <c r="BC61" s="123">
        <f>ROUND(BC62,2)</f>
        <v>0</v>
      </c>
      <c r="BD61" s="125">
        <f>ROUND(BD62,2)</f>
        <v>0</v>
      </c>
      <c r="BE61" s="7"/>
      <c r="BS61" s="126" t="s">
        <v>83</v>
      </c>
      <c r="BT61" s="126" t="s">
        <v>23</v>
      </c>
      <c r="BU61" s="126" t="s">
        <v>85</v>
      </c>
      <c r="BV61" s="126" t="s">
        <v>86</v>
      </c>
      <c r="BW61" s="126" t="s">
        <v>112</v>
      </c>
      <c r="BX61" s="126" t="s">
        <v>5</v>
      </c>
      <c r="CL61" s="126" t="s">
        <v>43</v>
      </c>
      <c r="CM61" s="126" t="s">
        <v>92</v>
      </c>
    </row>
    <row r="62" s="4" customFormat="1" ht="16.5" customHeight="1">
      <c r="A62" s="127" t="s">
        <v>93</v>
      </c>
      <c r="B62" s="66"/>
      <c r="C62" s="128"/>
      <c r="D62" s="128"/>
      <c r="E62" s="129" t="s">
        <v>113</v>
      </c>
      <c r="F62" s="129"/>
      <c r="G62" s="129"/>
      <c r="H62" s="129"/>
      <c r="I62" s="129"/>
      <c r="J62" s="128"/>
      <c r="K62" s="129" t="s">
        <v>114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'Č3_1 - Vedlejší rozpočtov...'!J32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96</v>
      </c>
      <c r="AR62" s="68"/>
      <c r="AS62" s="137">
        <v>0</v>
      </c>
      <c r="AT62" s="138">
        <f>ROUND(SUM(AV62:AW62),2)</f>
        <v>0</v>
      </c>
      <c r="AU62" s="139">
        <f>'Č3_1 - Vedlejší rozpočtov...'!P85</f>
        <v>0</v>
      </c>
      <c r="AV62" s="138">
        <f>'Č3_1 - Vedlejší rozpočtov...'!J35</f>
        <v>0</v>
      </c>
      <c r="AW62" s="138">
        <f>'Č3_1 - Vedlejší rozpočtov...'!J36</f>
        <v>0</v>
      </c>
      <c r="AX62" s="138">
        <f>'Č3_1 - Vedlejší rozpočtov...'!J37</f>
        <v>0</v>
      </c>
      <c r="AY62" s="138">
        <f>'Č3_1 - Vedlejší rozpočtov...'!J38</f>
        <v>0</v>
      </c>
      <c r="AZ62" s="138">
        <f>'Č3_1 - Vedlejší rozpočtov...'!F35</f>
        <v>0</v>
      </c>
      <c r="BA62" s="138">
        <f>'Č3_1 - Vedlejší rozpočtov...'!F36</f>
        <v>0</v>
      </c>
      <c r="BB62" s="138">
        <f>'Č3_1 - Vedlejší rozpočtov...'!F37</f>
        <v>0</v>
      </c>
      <c r="BC62" s="138">
        <f>'Č3_1 - Vedlejší rozpočtov...'!F38</f>
        <v>0</v>
      </c>
      <c r="BD62" s="140">
        <f>'Č3_1 - Vedlejší rozpočtov...'!F39</f>
        <v>0</v>
      </c>
      <c r="BE62" s="4"/>
      <c r="BT62" s="136" t="s">
        <v>92</v>
      </c>
      <c r="BV62" s="136" t="s">
        <v>86</v>
      </c>
      <c r="BW62" s="136" t="s">
        <v>115</v>
      </c>
      <c r="BX62" s="136" t="s">
        <v>112</v>
      </c>
      <c r="CL62" s="136" t="s">
        <v>43</v>
      </c>
    </row>
    <row r="63" s="2" customFormat="1" ht="30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</sheetData>
  <sheetProtection sheet="1" formatColumns="0" formatRows="0" objects="1" scenarios="1" spinCount="100000" saltValue="u81ErBNqTsr+OWOt1GNFL3rA3xR/h/UYieFItsoupf3tybRggyDYQn21l62QBpqt327G7v5bFceM0lzSTRW1tg==" hashValue="r691yHonSv7emurbb/zqDJspHgfkb+bXX6D7uTRheoS9sGP9koe6b0WaI7P50fasYW+GR0LrUbFlAc2qsiLuuQ==" algorithmName="SHA-512" password="CDD6"/>
  <mergeCells count="70">
    <mergeCell ref="L45:AJ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Č1_1 - Ošetřování a huben...'!C2" display="/"/>
    <hyperlink ref="A57" location="'Č1_2 - Mimostaveništní do...'!C2" display="/"/>
    <hyperlink ref="A59" location="'Č2_1 - Ošetřování a huben...'!C2" display="/"/>
    <hyperlink ref="A60" location="'Č2_2 - Další sazebnice'!C2" display="/"/>
    <hyperlink ref="A62" location="'Č3_1 - Vedlejší rozpočt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92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Údržba vyšší zeleně v obvodu OŘ Ústí n.L. 2025-2026 - OBLAST Č. 2</v>
      </c>
      <c r="F7" s="145"/>
      <c r="G7" s="145"/>
      <c r="H7" s="145"/>
      <c r="L7" s="22"/>
    </row>
    <row r="8" s="1" customFormat="1" ht="12" customHeight="1">
      <c r="B8" s="22"/>
      <c r="D8" s="145" t="s">
        <v>117</v>
      </c>
      <c r="L8" s="22"/>
    </row>
    <row r="9" s="2" customFormat="1" ht="16.5" customHeight="1">
      <c r="A9" s="41"/>
      <c r="B9" s="47"/>
      <c r="C9" s="41"/>
      <c r="D9" s="41"/>
      <c r="E9" s="146" t="s">
        <v>118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19</v>
      </c>
      <c r="E13" s="41"/>
      <c r="F13" s="136" t="s">
        <v>43</v>
      </c>
      <c r="G13" s="41"/>
      <c r="H13" s="41"/>
      <c r="I13" s="145" t="s">
        <v>21</v>
      </c>
      <c r="J13" s="136" t="s">
        <v>43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24</v>
      </c>
      <c r="E14" s="41"/>
      <c r="F14" s="136" t="s">
        <v>121</v>
      </c>
      <c r="G14" s="41"/>
      <c r="H14" s="41"/>
      <c r="I14" s="145" t="s">
        <v>26</v>
      </c>
      <c r="J14" s="149" t="str">
        <f>'Rekapitulace stavby'!AN8</f>
        <v>17. 2. 2025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34</v>
      </c>
      <c r="E16" s="41"/>
      <c r="F16" s="41"/>
      <c r="G16" s="41"/>
      <c r="H16" s="41"/>
      <c r="I16" s="145" t="s">
        <v>35</v>
      </c>
      <c r="J16" s="136" t="s">
        <v>36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37</v>
      </c>
      <c r="F17" s="41"/>
      <c r="G17" s="41"/>
      <c r="H17" s="41"/>
      <c r="I17" s="145" t="s">
        <v>38</v>
      </c>
      <c r="J17" s="136" t="s">
        <v>39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40</v>
      </c>
      <c r="E19" s="41"/>
      <c r="F19" s="41"/>
      <c r="G19" s="41"/>
      <c r="H19" s="41"/>
      <c r="I19" s="145" t="s">
        <v>35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38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42</v>
      </c>
      <c r="E22" s="41"/>
      <c r="F22" s="41"/>
      <c r="G22" s="41"/>
      <c r="H22" s="41"/>
      <c r="I22" s="145" t="s">
        <v>35</v>
      </c>
      <c r="J22" s="136" t="s">
        <v>43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44</v>
      </c>
      <c r="F23" s="41"/>
      <c r="G23" s="41"/>
      <c r="H23" s="41"/>
      <c r="I23" s="145" t="s">
        <v>38</v>
      </c>
      <c r="J23" s="136" t="s">
        <v>43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46</v>
      </c>
      <c r="E25" s="41"/>
      <c r="F25" s="41"/>
      <c r="G25" s="41"/>
      <c r="H25" s="41"/>
      <c r="I25" s="145" t="s">
        <v>35</v>
      </c>
      <c r="J25" s="136" t="s">
        <v>43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47</v>
      </c>
      <c r="F26" s="41"/>
      <c r="G26" s="41"/>
      <c r="H26" s="41"/>
      <c r="I26" s="145" t="s">
        <v>38</v>
      </c>
      <c r="J26" s="136" t="s">
        <v>43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50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52</v>
      </c>
      <c r="G34" s="41"/>
      <c r="H34" s="41"/>
      <c r="I34" s="157" t="s">
        <v>51</v>
      </c>
      <c r="J34" s="157" t="s">
        <v>53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54</v>
      </c>
      <c r="E35" s="145" t="s">
        <v>55</v>
      </c>
      <c r="F35" s="159">
        <f>ROUND((SUM(BE87:BE213)),  2)</f>
        <v>0</v>
      </c>
      <c r="G35" s="41"/>
      <c r="H35" s="41"/>
      <c r="I35" s="160">
        <v>0.20999999999999999</v>
      </c>
      <c r="J35" s="159">
        <f>ROUND(((SUM(BE87:BE213))*I35),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56</v>
      </c>
      <c r="F36" s="159">
        <f>ROUND((SUM(BF87:BF213)),  2)</f>
        <v>0</v>
      </c>
      <c r="G36" s="41"/>
      <c r="H36" s="41"/>
      <c r="I36" s="160">
        <v>0.12</v>
      </c>
      <c r="J36" s="159">
        <f>ROUND(((SUM(BF87:BF213))*I36),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57</v>
      </c>
      <c r="F37" s="159">
        <f>ROUND((SUM(BG87:BG213)),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58</v>
      </c>
      <c r="F38" s="159">
        <f>ROUND((SUM(BH87:BH213)),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59</v>
      </c>
      <c r="F39" s="159">
        <f>ROUND((SUM(BI87:BI213)),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60</v>
      </c>
      <c r="E41" s="163"/>
      <c r="F41" s="163"/>
      <c r="G41" s="164" t="s">
        <v>61</v>
      </c>
      <c r="H41" s="165" t="s">
        <v>62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Údržba vyšší zeleně v obvodu OŘ Ústí n.L. 2025-2026 - OBLAST Č. 2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Č1_1 - Ošetřování a hubení vegetace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OŘ UNL - správa tratí Most</v>
      </c>
      <c r="G56" s="43"/>
      <c r="H56" s="43"/>
      <c r="I56" s="34" t="s">
        <v>26</v>
      </c>
      <c r="J56" s="75" t="str">
        <f>IF(J14="","",J14)</f>
        <v>17. 2. 2025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34</v>
      </c>
      <c r="D58" s="43"/>
      <c r="E58" s="43"/>
      <c r="F58" s="29" t="str">
        <f>E17</f>
        <v>Správa železnic, státní organizace; OŘ ÚNL</v>
      </c>
      <c r="G58" s="43"/>
      <c r="H58" s="43"/>
      <c r="I58" s="34" t="s">
        <v>42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4" t="s">
        <v>40</v>
      </c>
      <c r="D59" s="43"/>
      <c r="E59" s="43"/>
      <c r="F59" s="29" t="str">
        <f>IF(E20="","",E20)</f>
        <v>Vyplň údaj</v>
      </c>
      <c r="G59" s="43"/>
      <c r="H59" s="43"/>
      <c r="I59" s="34" t="s">
        <v>46</v>
      </c>
      <c r="J59" s="39" t="str">
        <f>E26</f>
        <v>Bc.Řehák, RehakMa@spravazeleznic.cz, 725 057 275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82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128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129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Údržba vyšší zeleně v obvodu OŘ Ústí n.L. 2025-2026 - OBLAST Č. 2</v>
      </c>
      <c r="F75" s="34"/>
      <c r="G75" s="34"/>
      <c r="H75" s="34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1"/>
      <c r="B77" s="42"/>
      <c r="C77" s="43"/>
      <c r="D77" s="43"/>
      <c r="E77" s="172" t="s">
        <v>118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119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Č1_1 - Ošetřování a hubení vegetace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24</v>
      </c>
      <c r="D81" s="43"/>
      <c r="E81" s="43"/>
      <c r="F81" s="29" t="str">
        <f>F14</f>
        <v>OŘ UNL - správa tratí Most</v>
      </c>
      <c r="G81" s="43"/>
      <c r="H81" s="43"/>
      <c r="I81" s="34" t="s">
        <v>26</v>
      </c>
      <c r="J81" s="75" t="str">
        <f>IF(J14="","",J14)</f>
        <v>17. 2. 2025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34</v>
      </c>
      <c r="D83" s="43"/>
      <c r="E83" s="43"/>
      <c r="F83" s="29" t="str">
        <f>E17</f>
        <v>Správa železnic, státní organizace; OŘ ÚNL</v>
      </c>
      <c r="G83" s="43"/>
      <c r="H83" s="43"/>
      <c r="I83" s="34" t="s">
        <v>42</v>
      </c>
      <c r="J83" s="39" t="str">
        <f>E23</f>
        <v xml:space="preserve"> 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4" t="s">
        <v>40</v>
      </c>
      <c r="D84" s="43"/>
      <c r="E84" s="43"/>
      <c r="F84" s="29" t="str">
        <f>IF(E20="","",E20)</f>
        <v>Vyplň údaj</v>
      </c>
      <c r="G84" s="43"/>
      <c r="H84" s="43"/>
      <c r="I84" s="34" t="s">
        <v>46</v>
      </c>
      <c r="J84" s="39" t="str">
        <f>E26</f>
        <v>Bc.Řehák, RehakMa@spravazeleznic.cz, 725 057 275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130</v>
      </c>
      <c r="D86" s="191" t="s">
        <v>69</v>
      </c>
      <c r="E86" s="191" t="s">
        <v>65</v>
      </c>
      <c r="F86" s="191" t="s">
        <v>66</v>
      </c>
      <c r="G86" s="191" t="s">
        <v>131</v>
      </c>
      <c r="H86" s="191" t="s">
        <v>132</v>
      </c>
      <c r="I86" s="191" t="s">
        <v>133</v>
      </c>
      <c r="J86" s="191" t="s">
        <v>125</v>
      </c>
      <c r="K86" s="192" t="s">
        <v>134</v>
      </c>
      <c r="L86" s="193"/>
      <c r="M86" s="95" t="s">
        <v>43</v>
      </c>
      <c r="N86" s="96" t="s">
        <v>54</v>
      </c>
      <c r="O86" s="96" t="s">
        <v>135</v>
      </c>
      <c r="P86" s="96" t="s">
        <v>136</v>
      </c>
      <c r="Q86" s="96" t="s">
        <v>137</v>
      </c>
      <c r="R86" s="96" t="s">
        <v>138</v>
      </c>
      <c r="S86" s="96" t="s">
        <v>139</v>
      </c>
      <c r="T86" s="97" t="s">
        <v>140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141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0.093190000000000009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83</v>
      </c>
      <c r="AU87" s="19" t="s">
        <v>126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83</v>
      </c>
      <c r="E88" s="202" t="s">
        <v>142</v>
      </c>
      <c r="F88" s="202" t="s">
        <v>143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0.093190000000000009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23</v>
      </c>
      <c r="AT88" s="211" t="s">
        <v>83</v>
      </c>
      <c r="AU88" s="211" t="s">
        <v>84</v>
      </c>
      <c r="AY88" s="210" t="s">
        <v>144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83</v>
      </c>
      <c r="E89" s="213" t="s">
        <v>145</v>
      </c>
      <c r="F89" s="213" t="s">
        <v>146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SUM(P90:P213)</f>
        <v>0</v>
      </c>
      <c r="Q89" s="207"/>
      <c r="R89" s="208">
        <f>SUM(R90:R213)</f>
        <v>0.093190000000000009</v>
      </c>
      <c r="S89" s="207"/>
      <c r="T89" s="209">
        <f>SUM(T90:T213)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23</v>
      </c>
      <c r="AT89" s="211" t="s">
        <v>83</v>
      </c>
      <c r="AU89" s="211" t="s">
        <v>23</v>
      </c>
      <c r="AY89" s="210" t="s">
        <v>144</v>
      </c>
      <c r="BK89" s="212">
        <f>SUM(BK90:BK213)</f>
        <v>0</v>
      </c>
    </row>
    <row r="90" s="2" customFormat="1" ht="37.8" customHeight="1">
      <c r="A90" s="41"/>
      <c r="B90" s="42"/>
      <c r="C90" s="215" t="s">
        <v>23</v>
      </c>
      <c r="D90" s="215" t="s">
        <v>147</v>
      </c>
      <c r="E90" s="216" t="s">
        <v>148</v>
      </c>
      <c r="F90" s="217" t="s">
        <v>149</v>
      </c>
      <c r="G90" s="218" t="s">
        <v>150</v>
      </c>
      <c r="H90" s="219">
        <v>5000</v>
      </c>
      <c r="I90" s="220"/>
      <c r="J90" s="221">
        <f>ROUND(I90*H90,2)</f>
        <v>0</v>
      </c>
      <c r="K90" s="217" t="s">
        <v>151</v>
      </c>
      <c r="L90" s="47"/>
      <c r="M90" s="222" t="s">
        <v>43</v>
      </c>
      <c r="N90" s="223" t="s">
        <v>55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152</v>
      </c>
      <c r="AT90" s="226" t="s">
        <v>147</v>
      </c>
      <c r="AU90" s="226" t="s">
        <v>92</v>
      </c>
      <c r="AY90" s="19" t="s">
        <v>144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23</v>
      </c>
      <c r="BK90" s="227">
        <f>ROUND(I90*H90,2)</f>
        <v>0</v>
      </c>
      <c r="BL90" s="19" t="s">
        <v>152</v>
      </c>
      <c r="BM90" s="226" t="s">
        <v>153</v>
      </c>
    </row>
    <row r="91" s="2" customFormat="1" ht="37.8" customHeight="1">
      <c r="A91" s="41"/>
      <c r="B91" s="42"/>
      <c r="C91" s="215" t="s">
        <v>92</v>
      </c>
      <c r="D91" s="215" t="s">
        <v>147</v>
      </c>
      <c r="E91" s="216" t="s">
        <v>154</v>
      </c>
      <c r="F91" s="217" t="s">
        <v>155</v>
      </c>
      <c r="G91" s="218" t="s">
        <v>150</v>
      </c>
      <c r="H91" s="219">
        <v>5000</v>
      </c>
      <c r="I91" s="220"/>
      <c r="J91" s="221">
        <f>ROUND(I91*H91,2)</f>
        <v>0</v>
      </c>
      <c r="K91" s="217" t="s">
        <v>151</v>
      </c>
      <c r="L91" s="47"/>
      <c r="M91" s="222" t="s">
        <v>43</v>
      </c>
      <c r="N91" s="223" t="s">
        <v>55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152</v>
      </c>
      <c r="AT91" s="226" t="s">
        <v>147</v>
      </c>
      <c r="AU91" s="226" t="s">
        <v>92</v>
      </c>
      <c r="AY91" s="19" t="s">
        <v>144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23</v>
      </c>
      <c r="BK91" s="227">
        <f>ROUND(I91*H91,2)</f>
        <v>0</v>
      </c>
      <c r="BL91" s="19" t="s">
        <v>152</v>
      </c>
      <c r="BM91" s="226" t="s">
        <v>156</v>
      </c>
    </row>
    <row r="92" s="2" customFormat="1" ht="37.8" customHeight="1">
      <c r="A92" s="41"/>
      <c r="B92" s="42"/>
      <c r="C92" s="215" t="s">
        <v>157</v>
      </c>
      <c r="D92" s="215" t="s">
        <v>147</v>
      </c>
      <c r="E92" s="216" t="s">
        <v>158</v>
      </c>
      <c r="F92" s="217" t="s">
        <v>159</v>
      </c>
      <c r="G92" s="218" t="s">
        <v>150</v>
      </c>
      <c r="H92" s="219">
        <v>3000</v>
      </c>
      <c r="I92" s="220"/>
      <c r="J92" s="221">
        <f>ROUND(I92*H92,2)</f>
        <v>0</v>
      </c>
      <c r="K92" s="217" t="s">
        <v>151</v>
      </c>
      <c r="L92" s="47"/>
      <c r="M92" s="222" t="s">
        <v>43</v>
      </c>
      <c r="N92" s="223" t="s">
        <v>55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152</v>
      </c>
      <c r="AT92" s="226" t="s">
        <v>147</v>
      </c>
      <c r="AU92" s="226" t="s">
        <v>92</v>
      </c>
      <c r="AY92" s="19" t="s">
        <v>144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23</v>
      </c>
      <c r="BK92" s="227">
        <f>ROUND(I92*H92,2)</f>
        <v>0</v>
      </c>
      <c r="BL92" s="19" t="s">
        <v>152</v>
      </c>
      <c r="BM92" s="226" t="s">
        <v>160</v>
      </c>
    </row>
    <row r="93" s="2" customFormat="1" ht="44.25" customHeight="1">
      <c r="A93" s="41"/>
      <c r="B93" s="42"/>
      <c r="C93" s="215" t="s">
        <v>152</v>
      </c>
      <c r="D93" s="215" t="s">
        <v>147</v>
      </c>
      <c r="E93" s="216" t="s">
        <v>161</v>
      </c>
      <c r="F93" s="217" t="s">
        <v>162</v>
      </c>
      <c r="G93" s="218" t="s">
        <v>163</v>
      </c>
      <c r="H93" s="219">
        <v>1</v>
      </c>
      <c r="I93" s="220"/>
      <c r="J93" s="221">
        <f>ROUND(I93*H93,2)</f>
        <v>0</v>
      </c>
      <c r="K93" s="217" t="s">
        <v>151</v>
      </c>
      <c r="L93" s="47"/>
      <c r="M93" s="222" t="s">
        <v>43</v>
      </c>
      <c r="N93" s="223" t="s">
        <v>55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152</v>
      </c>
      <c r="AT93" s="226" t="s">
        <v>147</v>
      </c>
      <c r="AU93" s="226" t="s">
        <v>92</v>
      </c>
      <c r="AY93" s="19" t="s">
        <v>144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23</v>
      </c>
      <c r="BK93" s="227">
        <f>ROUND(I93*H93,2)</f>
        <v>0</v>
      </c>
      <c r="BL93" s="19" t="s">
        <v>152</v>
      </c>
      <c r="BM93" s="226" t="s">
        <v>164</v>
      </c>
    </row>
    <row r="94" s="2" customFormat="1" ht="44.25" customHeight="1">
      <c r="A94" s="41"/>
      <c r="B94" s="42"/>
      <c r="C94" s="215" t="s">
        <v>145</v>
      </c>
      <c r="D94" s="215" t="s">
        <v>147</v>
      </c>
      <c r="E94" s="216" t="s">
        <v>165</v>
      </c>
      <c r="F94" s="217" t="s">
        <v>166</v>
      </c>
      <c r="G94" s="218" t="s">
        <v>163</v>
      </c>
      <c r="H94" s="219">
        <v>1</v>
      </c>
      <c r="I94" s="220"/>
      <c r="J94" s="221">
        <f>ROUND(I94*H94,2)</f>
        <v>0</v>
      </c>
      <c r="K94" s="217" t="s">
        <v>151</v>
      </c>
      <c r="L94" s="47"/>
      <c r="M94" s="222" t="s">
        <v>43</v>
      </c>
      <c r="N94" s="223" t="s">
        <v>55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152</v>
      </c>
      <c r="AT94" s="226" t="s">
        <v>147</v>
      </c>
      <c r="AU94" s="226" t="s">
        <v>92</v>
      </c>
      <c r="AY94" s="19" t="s">
        <v>144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23</v>
      </c>
      <c r="BK94" s="227">
        <f>ROUND(I94*H94,2)</f>
        <v>0</v>
      </c>
      <c r="BL94" s="19" t="s">
        <v>152</v>
      </c>
      <c r="BM94" s="226" t="s">
        <v>167</v>
      </c>
    </row>
    <row r="95" s="2" customFormat="1" ht="33" customHeight="1">
      <c r="A95" s="41"/>
      <c r="B95" s="42"/>
      <c r="C95" s="215" t="s">
        <v>168</v>
      </c>
      <c r="D95" s="215" t="s">
        <v>147</v>
      </c>
      <c r="E95" s="216" t="s">
        <v>169</v>
      </c>
      <c r="F95" s="217" t="s">
        <v>170</v>
      </c>
      <c r="G95" s="218" t="s">
        <v>150</v>
      </c>
      <c r="H95" s="219">
        <v>500</v>
      </c>
      <c r="I95" s="220"/>
      <c r="J95" s="221">
        <f>ROUND(I95*H95,2)</f>
        <v>0</v>
      </c>
      <c r="K95" s="217" t="s">
        <v>151</v>
      </c>
      <c r="L95" s="47"/>
      <c r="M95" s="222" t="s">
        <v>43</v>
      </c>
      <c r="N95" s="223" t="s">
        <v>55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152</v>
      </c>
      <c r="AT95" s="226" t="s">
        <v>147</v>
      </c>
      <c r="AU95" s="226" t="s">
        <v>92</v>
      </c>
      <c r="AY95" s="19" t="s">
        <v>144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23</v>
      </c>
      <c r="BK95" s="227">
        <f>ROUND(I95*H95,2)</f>
        <v>0</v>
      </c>
      <c r="BL95" s="19" t="s">
        <v>152</v>
      </c>
      <c r="BM95" s="226" t="s">
        <v>171</v>
      </c>
    </row>
    <row r="96" s="2" customFormat="1" ht="44.25" customHeight="1">
      <c r="A96" s="41"/>
      <c r="B96" s="42"/>
      <c r="C96" s="215" t="s">
        <v>172</v>
      </c>
      <c r="D96" s="215" t="s">
        <v>147</v>
      </c>
      <c r="E96" s="216" t="s">
        <v>173</v>
      </c>
      <c r="F96" s="217" t="s">
        <v>174</v>
      </c>
      <c r="G96" s="218" t="s">
        <v>150</v>
      </c>
      <c r="H96" s="219">
        <v>7000</v>
      </c>
      <c r="I96" s="220"/>
      <c r="J96" s="221">
        <f>ROUND(I96*H96,2)</f>
        <v>0</v>
      </c>
      <c r="K96" s="217" t="s">
        <v>151</v>
      </c>
      <c r="L96" s="47"/>
      <c r="M96" s="222" t="s">
        <v>43</v>
      </c>
      <c r="N96" s="223" t="s">
        <v>55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152</v>
      </c>
      <c r="AT96" s="226" t="s">
        <v>147</v>
      </c>
      <c r="AU96" s="226" t="s">
        <v>92</v>
      </c>
      <c r="AY96" s="19" t="s">
        <v>144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23</v>
      </c>
      <c r="BK96" s="227">
        <f>ROUND(I96*H96,2)</f>
        <v>0</v>
      </c>
      <c r="BL96" s="19" t="s">
        <v>152</v>
      </c>
      <c r="BM96" s="226" t="s">
        <v>175</v>
      </c>
    </row>
    <row r="97" s="2" customFormat="1" ht="44.25" customHeight="1">
      <c r="A97" s="41"/>
      <c r="B97" s="42"/>
      <c r="C97" s="215" t="s">
        <v>176</v>
      </c>
      <c r="D97" s="215" t="s">
        <v>147</v>
      </c>
      <c r="E97" s="216" t="s">
        <v>177</v>
      </c>
      <c r="F97" s="217" t="s">
        <v>178</v>
      </c>
      <c r="G97" s="218" t="s">
        <v>150</v>
      </c>
      <c r="H97" s="219">
        <v>10000</v>
      </c>
      <c r="I97" s="220"/>
      <c r="J97" s="221">
        <f>ROUND(I97*H97,2)</f>
        <v>0</v>
      </c>
      <c r="K97" s="217" t="s">
        <v>151</v>
      </c>
      <c r="L97" s="47"/>
      <c r="M97" s="222" t="s">
        <v>43</v>
      </c>
      <c r="N97" s="223" t="s">
        <v>55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152</v>
      </c>
      <c r="AT97" s="226" t="s">
        <v>147</v>
      </c>
      <c r="AU97" s="226" t="s">
        <v>92</v>
      </c>
      <c r="AY97" s="19" t="s">
        <v>144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23</v>
      </c>
      <c r="BK97" s="227">
        <f>ROUND(I97*H97,2)</f>
        <v>0</v>
      </c>
      <c r="BL97" s="19" t="s">
        <v>152</v>
      </c>
      <c r="BM97" s="226" t="s">
        <v>179</v>
      </c>
    </row>
    <row r="98" s="2" customFormat="1" ht="44.25" customHeight="1">
      <c r="A98" s="41"/>
      <c r="B98" s="42"/>
      <c r="C98" s="215" t="s">
        <v>180</v>
      </c>
      <c r="D98" s="215" t="s">
        <v>147</v>
      </c>
      <c r="E98" s="216" t="s">
        <v>181</v>
      </c>
      <c r="F98" s="217" t="s">
        <v>182</v>
      </c>
      <c r="G98" s="218" t="s">
        <v>150</v>
      </c>
      <c r="H98" s="219">
        <v>40000</v>
      </c>
      <c r="I98" s="220"/>
      <c r="J98" s="221">
        <f>ROUND(I98*H98,2)</f>
        <v>0</v>
      </c>
      <c r="K98" s="217" t="s">
        <v>151</v>
      </c>
      <c r="L98" s="47"/>
      <c r="M98" s="222" t="s">
        <v>43</v>
      </c>
      <c r="N98" s="223" t="s">
        <v>55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152</v>
      </c>
      <c r="AT98" s="226" t="s">
        <v>147</v>
      </c>
      <c r="AU98" s="226" t="s">
        <v>92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23</v>
      </c>
      <c r="BK98" s="227">
        <f>ROUND(I98*H98,2)</f>
        <v>0</v>
      </c>
      <c r="BL98" s="19" t="s">
        <v>152</v>
      </c>
      <c r="BM98" s="226" t="s">
        <v>183</v>
      </c>
    </row>
    <row r="99" s="2" customFormat="1" ht="44.25" customHeight="1">
      <c r="A99" s="41"/>
      <c r="B99" s="42"/>
      <c r="C99" s="215" t="s">
        <v>28</v>
      </c>
      <c r="D99" s="215" t="s">
        <v>147</v>
      </c>
      <c r="E99" s="216" t="s">
        <v>184</v>
      </c>
      <c r="F99" s="217" t="s">
        <v>185</v>
      </c>
      <c r="G99" s="218" t="s">
        <v>150</v>
      </c>
      <c r="H99" s="219">
        <v>120000</v>
      </c>
      <c r="I99" s="220"/>
      <c r="J99" s="221">
        <f>ROUND(I99*H99,2)</f>
        <v>0</v>
      </c>
      <c r="K99" s="217" t="s">
        <v>151</v>
      </c>
      <c r="L99" s="47"/>
      <c r="M99" s="222" t="s">
        <v>43</v>
      </c>
      <c r="N99" s="223" t="s">
        <v>55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152</v>
      </c>
      <c r="AT99" s="226" t="s">
        <v>147</v>
      </c>
      <c r="AU99" s="226" t="s">
        <v>92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23</v>
      </c>
      <c r="BK99" s="227">
        <f>ROUND(I99*H99,2)</f>
        <v>0</v>
      </c>
      <c r="BL99" s="19" t="s">
        <v>152</v>
      </c>
      <c r="BM99" s="226" t="s">
        <v>186</v>
      </c>
    </row>
    <row r="100" s="2" customFormat="1" ht="55.5" customHeight="1">
      <c r="A100" s="41"/>
      <c r="B100" s="42"/>
      <c r="C100" s="215" t="s">
        <v>187</v>
      </c>
      <c r="D100" s="215" t="s">
        <v>147</v>
      </c>
      <c r="E100" s="216" t="s">
        <v>188</v>
      </c>
      <c r="F100" s="217" t="s">
        <v>189</v>
      </c>
      <c r="G100" s="218" t="s">
        <v>190</v>
      </c>
      <c r="H100" s="219">
        <v>100</v>
      </c>
      <c r="I100" s="220"/>
      <c r="J100" s="221">
        <f>ROUND(I100*H100,2)</f>
        <v>0</v>
      </c>
      <c r="K100" s="217" t="s">
        <v>151</v>
      </c>
      <c r="L100" s="47"/>
      <c r="M100" s="222" t="s">
        <v>43</v>
      </c>
      <c r="N100" s="223" t="s">
        <v>55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152</v>
      </c>
      <c r="AT100" s="226" t="s">
        <v>147</v>
      </c>
      <c r="AU100" s="226" t="s">
        <v>92</v>
      </c>
      <c r="AY100" s="19" t="s">
        <v>144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23</v>
      </c>
      <c r="BK100" s="227">
        <f>ROUND(I100*H100,2)</f>
        <v>0</v>
      </c>
      <c r="BL100" s="19" t="s">
        <v>152</v>
      </c>
      <c r="BM100" s="226" t="s">
        <v>191</v>
      </c>
    </row>
    <row r="101" s="2" customFormat="1" ht="55.5" customHeight="1">
      <c r="A101" s="41"/>
      <c r="B101" s="42"/>
      <c r="C101" s="215" t="s">
        <v>8</v>
      </c>
      <c r="D101" s="215" t="s">
        <v>147</v>
      </c>
      <c r="E101" s="216" t="s">
        <v>192</v>
      </c>
      <c r="F101" s="217" t="s">
        <v>193</v>
      </c>
      <c r="G101" s="218" t="s">
        <v>190</v>
      </c>
      <c r="H101" s="219">
        <v>400</v>
      </c>
      <c r="I101" s="220"/>
      <c r="J101" s="221">
        <f>ROUND(I101*H101,2)</f>
        <v>0</v>
      </c>
      <c r="K101" s="217" t="s">
        <v>151</v>
      </c>
      <c r="L101" s="47"/>
      <c r="M101" s="222" t="s">
        <v>43</v>
      </c>
      <c r="N101" s="223" t="s">
        <v>55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152</v>
      </c>
      <c r="AT101" s="226" t="s">
        <v>147</v>
      </c>
      <c r="AU101" s="226" t="s">
        <v>92</v>
      </c>
      <c r="AY101" s="19" t="s">
        <v>144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23</v>
      </c>
      <c r="BK101" s="227">
        <f>ROUND(I101*H101,2)</f>
        <v>0</v>
      </c>
      <c r="BL101" s="19" t="s">
        <v>152</v>
      </c>
      <c r="BM101" s="226" t="s">
        <v>194</v>
      </c>
    </row>
    <row r="102" s="2" customFormat="1" ht="62.7" customHeight="1">
      <c r="A102" s="41"/>
      <c r="B102" s="42"/>
      <c r="C102" s="215" t="s">
        <v>195</v>
      </c>
      <c r="D102" s="215" t="s">
        <v>147</v>
      </c>
      <c r="E102" s="216" t="s">
        <v>196</v>
      </c>
      <c r="F102" s="217" t="s">
        <v>197</v>
      </c>
      <c r="G102" s="218" t="s">
        <v>198</v>
      </c>
      <c r="H102" s="219">
        <v>3</v>
      </c>
      <c r="I102" s="220"/>
      <c r="J102" s="221">
        <f>ROUND(I102*H102,2)</f>
        <v>0</v>
      </c>
      <c r="K102" s="217" t="s">
        <v>151</v>
      </c>
      <c r="L102" s="47"/>
      <c r="M102" s="222" t="s">
        <v>43</v>
      </c>
      <c r="N102" s="223" t="s">
        <v>55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152</v>
      </c>
      <c r="AT102" s="226" t="s">
        <v>147</v>
      </c>
      <c r="AU102" s="226" t="s">
        <v>92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23</v>
      </c>
      <c r="BK102" s="227">
        <f>ROUND(I102*H102,2)</f>
        <v>0</v>
      </c>
      <c r="BL102" s="19" t="s">
        <v>152</v>
      </c>
      <c r="BM102" s="226" t="s">
        <v>199</v>
      </c>
    </row>
    <row r="103" s="2" customFormat="1" ht="33" customHeight="1">
      <c r="A103" s="41"/>
      <c r="B103" s="42"/>
      <c r="C103" s="215" t="s">
        <v>200</v>
      </c>
      <c r="D103" s="215" t="s">
        <v>147</v>
      </c>
      <c r="E103" s="216" t="s">
        <v>201</v>
      </c>
      <c r="F103" s="217" t="s">
        <v>202</v>
      </c>
      <c r="G103" s="218" t="s">
        <v>150</v>
      </c>
      <c r="H103" s="219">
        <v>300</v>
      </c>
      <c r="I103" s="220"/>
      <c r="J103" s="221">
        <f>ROUND(I103*H103,2)</f>
        <v>0</v>
      </c>
      <c r="K103" s="217" t="s">
        <v>151</v>
      </c>
      <c r="L103" s="47"/>
      <c r="M103" s="222" t="s">
        <v>43</v>
      </c>
      <c r="N103" s="223" t="s">
        <v>55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152</v>
      </c>
      <c r="AT103" s="226" t="s">
        <v>147</v>
      </c>
      <c r="AU103" s="226" t="s">
        <v>92</v>
      </c>
      <c r="AY103" s="19" t="s">
        <v>144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23</v>
      </c>
      <c r="BK103" s="227">
        <f>ROUND(I103*H103,2)</f>
        <v>0</v>
      </c>
      <c r="BL103" s="19" t="s">
        <v>152</v>
      </c>
      <c r="BM103" s="226" t="s">
        <v>203</v>
      </c>
    </row>
    <row r="104" s="2" customFormat="1" ht="49.05" customHeight="1">
      <c r="A104" s="41"/>
      <c r="B104" s="42"/>
      <c r="C104" s="215" t="s">
        <v>204</v>
      </c>
      <c r="D104" s="215" t="s">
        <v>147</v>
      </c>
      <c r="E104" s="216" t="s">
        <v>205</v>
      </c>
      <c r="F104" s="217" t="s">
        <v>206</v>
      </c>
      <c r="G104" s="218" t="s">
        <v>163</v>
      </c>
      <c r="H104" s="219">
        <v>1</v>
      </c>
      <c r="I104" s="220"/>
      <c r="J104" s="221">
        <f>ROUND(I104*H104,2)</f>
        <v>0</v>
      </c>
      <c r="K104" s="217" t="s">
        <v>151</v>
      </c>
      <c r="L104" s="47"/>
      <c r="M104" s="222" t="s">
        <v>43</v>
      </c>
      <c r="N104" s="223" t="s">
        <v>55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152</v>
      </c>
      <c r="AT104" s="226" t="s">
        <v>147</v>
      </c>
      <c r="AU104" s="226" t="s">
        <v>92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23</v>
      </c>
      <c r="BK104" s="227">
        <f>ROUND(I104*H104,2)</f>
        <v>0</v>
      </c>
      <c r="BL104" s="19" t="s">
        <v>152</v>
      </c>
      <c r="BM104" s="226" t="s">
        <v>207</v>
      </c>
    </row>
    <row r="105" s="2" customFormat="1" ht="49.05" customHeight="1">
      <c r="A105" s="41"/>
      <c r="B105" s="42"/>
      <c r="C105" s="215" t="s">
        <v>208</v>
      </c>
      <c r="D105" s="215" t="s">
        <v>147</v>
      </c>
      <c r="E105" s="216" t="s">
        <v>209</v>
      </c>
      <c r="F105" s="217" t="s">
        <v>210</v>
      </c>
      <c r="G105" s="218" t="s">
        <v>163</v>
      </c>
      <c r="H105" s="219">
        <v>1</v>
      </c>
      <c r="I105" s="220"/>
      <c r="J105" s="221">
        <f>ROUND(I105*H105,2)</f>
        <v>0</v>
      </c>
      <c r="K105" s="217" t="s">
        <v>151</v>
      </c>
      <c r="L105" s="47"/>
      <c r="M105" s="222" t="s">
        <v>43</v>
      </c>
      <c r="N105" s="223" t="s">
        <v>55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152</v>
      </c>
      <c r="AT105" s="226" t="s">
        <v>147</v>
      </c>
      <c r="AU105" s="226" t="s">
        <v>92</v>
      </c>
      <c r="AY105" s="19" t="s">
        <v>144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23</v>
      </c>
      <c r="BK105" s="227">
        <f>ROUND(I105*H105,2)</f>
        <v>0</v>
      </c>
      <c r="BL105" s="19" t="s">
        <v>152</v>
      </c>
      <c r="BM105" s="226" t="s">
        <v>211</v>
      </c>
    </row>
    <row r="106" s="2" customFormat="1" ht="55.5" customHeight="1">
      <c r="A106" s="41"/>
      <c r="B106" s="42"/>
      <c r="C106" s="215" t="s">
        <v>212</v>
      </c>
      <c r="D106" s="215" t="s">
        <v>147</v>
      </c>
      <c r="E106" s="216" t="s">
        <v>213</v>
      </c>
      <c r="F106" s="217" t="s">
        <v>214</v>
      </c>
      <c r="G106" s="218" t="s">
        <v>215</v>
      </c>
      <c r="H106" s="219">
        <v>1000</v>
      </c>
      <c r="I106" s="220"/>
      <c r="J106" s="221">
        <f>ROUND(I106*H106,2)</f>
        <v>0</v>
      </c>
      <c r="K106" s="217" t="s">
        <v>151</v>
      </c>
      <c r="L106" s="47"/>
      <c r="M106" s="222" t="s">
        <v>43</v>
      </c>
      <c r="N106" s="223" t="s">
        <v>55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152</v>
      </c>
      <c r="AT106" s="226" t="s">
        <v>147</v>
      </c>
      <c r="AU106" s="226" t="s">
        <v>92</v>
      </c>
      <c r="AY106" s="19" t="s">
        <v>144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23</v>
      </c>
      <c r="BK106" s="227">
        <f>ROUND(I106*H106,2)</f>
        <v>0</v>
      </c>
      <c r="BL106" s="19" t="s">
        <v>152</v>
      </c>
      <c r="BM106" s="226" t="s">
        <v>216</v>
      </c>
    </row>
    <row r="107" s="2" customFormat="1">
      <c r="A107" s="41"/>
      <c r="B107" s="42"/>
      <c r="C107" s="43"/>
      <c r="D107" s="228" t="s">
        <v>217</v>
      </c>
      <c r="E107" s="43"/>
      <c r="F107" s="229" t="s">
        <v>218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217</v>
      </c>
      <c r="AU107" s="19" t="s">
        <v>92</v>
      </c>
    </row>
    <row r="108" s="2" customFormat="1" ht="55.5" customHeight="1">
      <c r="A108" s="41"/>
      <c r="B108" s="42"/>
      <c r="C108" s="215" t="s">
        <v>219</v>
      </c>
      <c r="D108" s="215" t="s">
        <v>147</v>
      </c>
      <c r="E108" s="216" t="s">
        <v>220</v>
      </c>
      <c r="F108" s="217" t="s">
        <v>221</v>
      </c>
      <c r="G108" s="218" t="s">
        <v>215</v>
      </c>
      <c r="H108" s="219">
        <v>900</v>
      </c>
      <c r="I108" s="220"/>
      <c r="J108" s="221">
        <f>ROUND(I108*H108,2)</f>
        <v>0</v>
      </c>
      <c r="K108" s="217" t="s">
        <v>151</v>
      </c>
      <c r="L108" s="47"/>
      <c r="M108" s="222" t="s">
        <v>43</v>
      </c>
      <c r="N108" s="223" t="s">
        <v>55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152</v>
      </c>
      <c r="AT108" s="226" t="s">
        <v>147</v>
      </c>
      <c r="AU108" s="226" t="s">
        <v>92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23</v>
      </c>
      <c r="BK108" s="227">
        <f>ROUND(I108*H108,2)</f>
        <v>0</v>
      </c>
      <c r="BL108" s="19" t="s">
        <v>152</v>
      </c>
      <c r="BM108" s="226" t="s">
        <v>222</v>
      </c>
    </row>
    <row r="109" s="2" customFormat="1">
      <c r="A109" s="41"/>
      <c r="B109" s="42"/>
      <c r="C109" s="43"/>
      <c r="D109" s="228" t="s">
        <v>217</v>
      </c>
      <c r="E109" s="43"/>
      <c r="F109" s="229" t="s">
        <v>223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217</v>
      </c>
      <c r="AU109" s="19" t="s">
        <v>92</v>
      </c>
    </row>
    <row r="110" s="2" customFormat="1" ht="55.5" customHeight="1">
      <c r="A110" s="41"/>
      <c r="B110" s="42"/>
      <c r="C110" s="215" t="s">
        <v>224</v>
      </c>
      <c r="D110" s="215" t="s">
        <v>147</v>
      </c>
      <c r="E110" s="216" t="s">
        <v>225</v>
      </c>
      <c r="F110" s="217" t="s">
        <v>226</v>
      </c>
      <c r="G110" s="218" t="s">
        <v>215</v>
      </c>
      <c r="H110" s="219">
        <v>390</v>
      </c>
      <c r="I110" s="220"/>
      <c r="J110" s="221">
        <f>ROUND(I110*H110,2)</f>
        <v>0</v>
      </c>
      <c r="K110" s="217" t="s">
        <v>151</v>
      </c>
      <c r="L110" s="47"/>
      <c r="M110" s="222" t="s">
        <v>43</v>
      </c>
      <c r="N110" s="223" t="s">
        <v>55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152</v>
      </c>
      <c r="AT110" s="226" t="s">
        <v>147</v>
      </c>
      <c r="AU110" s="226" t="s">
        <v>92</v>
      </c>
      <c r="AY110" s="19" t="s">
        <v>144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23</v>
      </c>
      <c r="BK110" s="227">
        <f>ROUND(I110*H110,2)</f>
        <v>0</v>
      </c>
      <c r="BL110" s="19" t="s">
        <v>152</v>
      </c>
      <c r="BM110" s="226" t="s">
        <v>227</v>
      </c>
    </row>
    <row r="111" s="2" customFormat="1">
      <c r="A111" s="41"/>
      <c r="B111" s="42"/>
      <c r="C111" s="43"/>
      <c r="D111" s="228" t="s">
        <v>217</v>
      </c>
      <c r="E111" s="43"/>
      <c r="F111" s="229" t="s">
        <v>228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217</v>
      </c>
      <c r="AU111" s="19" t="s">
        <v>92</v>
      </c>
    </row>
    <row r="112" s="2" customFormat="1" ht="55.5" customHeight="1">
      <c r="A112" s="41"/>
      <c r="B112" s="42"/>
      <c r="C112" s="215" t="s">
        <v>229</v>
      </c>
      <c r="D112" s="215" t="s">
        <v>147</v>
      </c>
      <c r="E112" s="216" t="s">
        <v>230</v>
      </c>
      <c r="F112" s="217" t="s">
        <v>231</v>
      </c>
      <c r="G112" s="218" t="s">
        <v>215</v>
      </c>
      <c r="H112" s="219">
        <v>50</v>
      </c>
      <c r="I112" s="220"/>
      <c r="J112" s="221">
        <f>ROUND(I112*H112,2)</f>
        <v>0</v>
      </c>
      <c r="K112" s="217" t="s">
        <v>151</v>
      </c>
      <c r="L112" s="47"/>
      <c r="M112" s="222" t="s">
        <v>43</v>
      </c>
      <c r="N112" s="223" t="s">
        <v>55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152</v>
      </c>
      <c r="AT112" s="226" t="s">
        <v>147</v>
      </c>
      <c r="AU112" s="226" t="s">
        <v>92</v>
      </c>
      <c r="AY112" s="19" t="s">
        <v>144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23</v>
      </c>
      <c r="BK112" s="227">
        <f>ROUND(I112*H112,2)</f>
        <v>0</v>
      </c>
      <c r="BL112" s="19" t="s">
        <v>152</v>
      </c>
      <c r="BM112" s="226" t="s">
        <v>232</v>
      </c>
    </row>
    <row r="113" s="2" customFormat="1">
      <c r="A113" s="41"/>
      <c r="B113" s="42"/>
      <c r="C113" s="43"/>
      <c r="D113" s="228" t="s">
        <v>217</v>
      </c>
      <c r="E113" s="43"/>
      <c r="F113" s="229" t="s">
        <v>233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217</v>
      </c>
      <c r="AU113" s="19" t="s">
        <v>92</v>
      </c>
    </row>
    <row r="114" s="2" customFormat="1" ht="55.5" customHeight="1">
      <c r="A114" s="41"/>
      <c r="B114" s="42"/>
      <c r="C114" s="215" t="s">
        <v>7</v>
      </c>
      <c r="D114" s="215" t="s">
        <v>147</v>
      </c>
      <c r="E114" s="216" t="s">
        <v>234</v>
      </c>
      <c r="F114" s="217" t="s">
        <v>235</v>
      </c>
      <c r="G114" s="218" t="s">
        <v>215</v>
      </c>
      <c r="H114" s="219">
        <v>15</v>
      </c>
      <c r="I114" s="220"/>
      <c r="J114" s="221">
        <f>ROUND(I114*H114,2)</f>
        <v>0</v>
      </c>
      <c r="K114" s="217" t="s">
        <v>151</v>
      </c>
      <c r="L114" s="47"/>
      <c r="M114" s="222" t="s">
        <v>43</v>
      </c>
      <c r="N114" s="223" t="s">
        <v>55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152</v>
      </c>
      <c r="AT114" s="226" t="s">
        <v>147</v>
      </c>
      <c r="AU114" s="226" t="s">
        <v>92</v>
      </c>
      <c r="AY114" s="19" t="s">
        <v>144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23</v>
      </c>
      <c r="BK114" s="227">
        <f>ROUND(I114*H114,2)</f>
        <v>0</v>
      </c>
      <c r="BL114" s="19" t="s">
        <v>152</v>
      </c>
      <c r="BM114" s="226" t="s">
        <v>236</v>
      </c>
    </row>
    <row r="115" s="2" customFormat="1">
      <c r="A115" s="41"/>
      <c r="B115" s="42"/>
      <c r="C115" s="43"/>
      <c r="D115" s="228" t="s">
        <v>217</v>
      </c>
      <c r="E115" s="43"/>
      <c r="F115" s="229" t="s">
        <v>237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217</v>
      </c>
      <c r="AU115" s="19" t="s">
        <v>92</v>
      </c>
    </row>
    <row r="116" s="2" customFormat="1" ht="55.5" customHeight="1">
      <c r="A116" s="41"/>
      <c r="B116" s="42"/>
      <c r="C116" s="215" t="s">
        <v>238</v>
      </c>
      <c r="D116" s="215" t="s">
        <v>147</v>
      </c>
      <c r="E116" s="216" t="s">
        <v>239</v>
      </c>
      <c r="F116" s="217" t="s">
        <v>240</v>
      </c>
      <c r="G116" s="218" t="s">
        <v>215</v>
      </c>
      <c r="H116" s="219">
        <v>10</v>
      </c>
      <c r="I116" s="220"/>
      <c r="J116" s="221">
        <f>ROUND(I116*H116,2)</f>
        <v>0</v>
      </c>
      <c r="K116" s="217" t="s">
        <v>151</v>
      </c>
      <c r="L116" s="47"/>
      <c r="M116" s="222" t="s">
        <v>43</v>
      </c>
      <c r="N116" s="223" t="s">
        <v>55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152</v>
      </c>
      <c r="AT116" s="226" t="s">
        <v>147</v>
      </c>
      <c r="AU116" s="226" t="s">
        <v>92</v>
      </c>
      <c r="AY116" s="19" t="s">
        <v>144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23</v>
      </c>
      <c r="BK116" s="227">
        <f>ROUND(I116*H116,2)</f>
        <v>0</v>
      </c>
      <c r="BL116" s="19" t="s">
        <v>152</v>
      </c>
      <c r="BM116" s="226" t="s">
        <v>241</v>
      </c>
    </row>
    <row r="117" s="2" customFormat="1">
      <c r="A117" s="41"/>
      <c r="B117" s="42"/>
      <c r="C117" s="43"/>
      <c r="D117" s="228" t="s">
        <v>217</v>
      </c>
      <c r="E117" s="43"/>
      <c r="F117" s="229" t="s">
        <v>242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217</v>
      </c>
      <c r="AU117" s="19" t="s">
        <v>92</v>
      </c>
    </row>
    <row r="118" s="2" customFormat="1" ht="55.5" customHeight="1">
      <c r="A118" s="41"/>
      <c r="B118" s="42"/>
      <c r="C118" s="215" t="s">
        <v>243</v>
      </c>
      <c r="D118" s="215" t="s">
        <v>147</v>
      </c>
      <c r="E118" s="216" t="s">
        <v>244</v>
      </c>
      <c r="F118" s="217" t="s">
        <v>245</v>
      </c>
      <c r="G118" s="218" t="s">
        <v>215</v>
      </c>
      <c r="H118" s="219">
        <v>1200</v>
      </c>
      <c r="I118" s="220"/>
      <c r="J118" s="221">
        <f>ROUND(I118*H118,2)</f>
        <v>0</v>
      </c>
      <c r="K118" s="217" t="s">
        <v>151</v>
      </c>
      <c r="L118" s="47"/>
      <c r="M118" s="222" t="s">
        <v>43</v>
      </c>
      <c r="N118" s="223" t="s">
        <v>55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152</v>
      </c>
      <c r="AT118" s="226" t="s">
        <v>147</v>
      </c>
      <c r="AU118" s="226" t="s">
        <v>92</v>
      </c>
      <c r="AY118" s="19" t="s">
        <v>144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23</v>
      </c>
      <c r="BK118" s="227">
        <f>ROUND(I118*H118,2)</f>
        <v>0</v>
      </c>
      <c r="BL118" s="19" t="s">
        <v>152</v>
      </c>
      <c r="BM118" s="226" t="s">
        <v>246</v>
      </c>
    </row>
    <row r="119" s="2" customFormat="1">
      <c r="A119" s="41"/>
      <c r="B119" s="42"/>
      <c r="C119" s="43"/>
      <c r="D119" s="228" t="s">
        <v>217</v>
      </c>
      <c r="E119" s="43"/>
      <c r="F119" s="229" t="s">
        <v>218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217</v>
      </c>
      <c r="AU119" s="19" t="s">
        <v>92</v>
      </c>
    </row>
    <row r="120" s="2" customFormat="1" ht="55.5" customHeight="1">
      <c r="A120" s="41"/>
      <c r="B120" s="42"/>
      <c r="C120" s="215" t="s">
        <v>247</v>
      </c>
      <c r="D120" s="215" t="s">
        <v>147</v>
      </c>
      <c r="E120" s="216" t="s">
        <v>248</v>
      </c>
      <c r="F120" s="217" t="s">
        <v>249</v>
      </c>
      <c r="G120" s="218" t="s">
        <v>215</v>
      </c>
      <c r="H120" s="219">
        <v>1200</v>
      </c>
      <c r="I120" s="220"/>
      <c r="J120" s="221">
        <f>ROUND(I120*H120,2)</f>
        <v>0</v>
      </c>
      <c r="K120" s="217" t="s">
        <v>151</v>
      </c>
      <c r="L120" s="47"/>
      <c r="M120" s="222" t="s">
        <v>43</v>
      </c>
      <c r="N120" s="223" t="s">
        <v>55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152</v>
      </c>
      <c r="AT120" s="226" t="s">
        <v>147</v>
      </c>
      <c r="AU120" s="226" t="s">
        <v>92</v>
      </c>
      <c r="AY120" s="19" t="s">
        <v>144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23</v>
      </c>
      <c r="BK120" s="227">
        <f>ROUND(I120*H120,2)</f>
        <v>0</v>
      </c>
      <c r="BL120" s="19" t="s">
        <v>152</v>
      </c>
      <c r="BM120" s="226" t="s">
        <v>250</v>
      </c>
    </row>
    <row r="121" s="2" customFormat="1">
      <c r="A121" s="41"/>
      <c r="B121" s="42"/>
      <c r="C121" s="43"/>
      <c r="D121" s="228" t="s">
        <v>217</v>
      </c>
      <c r="E121" s="43"/>
      <c r="F121" s="229" t="s">
        <v>223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217</v>
      </c>
      <c r="AU121" s="19" t="s">
        <v>92</v>
      </c>
    </row>
    <row r="122" s="2" customFormat="1" ht="55.5" customHeight="1">
      <c r="A122" s="41"/>
      <c r="B122" s="42"/>
      <c r="C122" s="215" t="s">
        <v>251</v>
      </c>
      <c r="D122" s="215" t="s">
        <v>147</v>
      </c>
      <c r="E122" s="216" t="s">
        <v>252</v>
      </c>
      <c r="F122" s="217" t="s">
        <v>253</v>
      </c>
      <c r="G122" s="218" t="s">
        <v>215</v>
      </c>
      <c r="H122" s="219">
        <v>300</v>
      </c>
      <c r="I122" s="220"/>
      <c r="J122" s="221">
        <f>ROUND(I122*H122,2)</f>
        <v>0</v>
      </c>
      <c r="K122" s="217" t="s">
        <v>151</v>
      </c>
      <c r="L122" s="47"/>
      <c r="M122" s="222" t="s">
        <v>43</v>
      </c>
      <c r="N122" s="223" t="s">
        <v>55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152</v>
      </c>
      <c r="AT122" s="226" t="s">
        <v>147</v>
      </c>
      <c r="AU122" s="226" t="s">
        <v>92</v>
      </c>
      <c r="AY122" s="19" t="s">
        <v>144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23</v>
      </c>
      <c r="BK122" s="227">
        <f>ROUND(I122*H122,2)</f>
        <v>0</v>
      </c>
      <c r="BL122" s="19" t="s">
        <v>152</v>
      </c>
      <c r="BM122" s="226" t="s">
        <v>254</v>
      </c>
    </row>
    <row r="123" s="2" customFormat="1">
      <c r="A123" s="41"/>
      <c r="B123" s="42"/>
      <c r="C123" s="43"/>
      <c r="D123" s="228" t="s">
        <v>217</v>
      </c>
      <c r="E123" s="43"/>
      <c r="F123" s="229" t="s">
        <v>228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217</v>
      </c>
      <c r="AU123" s="19" t="s">
        <v>92</v>
      </c>
    </row>
    <row r="124" s="2" customFormat="1" ht="55.5" customHeight="1">
      <c r="A124" s="41"/>
      <c r="B124" s="42"/>
      <c r="C124" s="215" t="s">
        <v>255</v>
      </c>
      <c r="D124" s="215" t="s">
        <v>147</v>
      </c>
      <c r="E124" s="216" t="s">
        <v>256</v>
      </c>
      <c r="F124" s="217" t="s">
        <v>257</v>
      </c>
      <c r="G124" s="218" t="s">
        <v>215</v>
      </c>
      <c r="H124" s="219">
        <v>30</v>
      </c>
      <c r="I124" s="220"/>
      <c r="J124" s="221">
        <f>ROUND(I124*H124,2)</f>
        <v>0</v>
      </c>
      <c r="K124" s="217" t="s">
        <v>151</v>
      </c>
      <c r="L124" s="47"/>
      <c r="M124" s="222" t="s">
        <v>43</v>
      </c>
      <c r="N124" s="223" t="s">
        <v>55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152</v>
      </c>
      <c r="AT124" s="226" t="s">
        <v>147</v>
      </c>
      <c r="AU124" s="226" t="s">
        <v>92</v>
      </c>
      <c r="AY124" s="19" t="s">
        <v>144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23</v>
      </c>
      <c r="BK124" s="227">
        <f>ROUND(I124*H124,2)</f>
        <v>0</v>
      </c>
      <c r="BL124" s="19" t="s">
        <v>152</v>
      </c>
      <c r="BM124" s="226" t="s">
        <v>258</v>
      </c>
    </row>
    <row r="125" s="2" customFormat="1">
      <c r="A125" s="41"/>
      <c r="B125" s="42"/>
      <c r="C125" s="43"/>
      <c r="D125" s="228" t="s">
        <v>217</v>
      </c>
      <c r="E125" s="43"/>
      <c r="F125" s="229" t="s">
        <v>233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217</v>
      </c>
      <c r="AU125" s="19" t="s">
        <v>92</v>
      </c>
    </row>
    <row r="126" s="2" customFormat="1" ht="55.5" customHeight="1">
      <c r="A126" s="41"/>
      <c r="B126" s="42"/>
      <c r="C126" s="215" t="s">
        <v>259</v>
      </c>
      <c r="D126" s="215" t="s">
        <v>147</v>
      </c>
      <c r="E126" s="216" t="s">
        <v>260</v>
      </c>
      <c r="F126" s="217" t="s">
        <v>261</v>
      </c>
      <c r="G126" s="218" t="s">
        <v>215</v>
      </c>
      <c r="H126" s="219">
        <v>6</v>
      </c>
      <c r="I126" s="220"/>
      <c r="J126" s="221">
        <f>ROUND(I126*H126,2)</f>
        <v>0</v>
      </c>
      <c r="K126" s="217" t="s">
        <v>151</v>
      </c>
      <c r="L126" s="47"/>
      <c r="M126" s="222" t="s">
        <v>43</v>
      </c>
      <c r="N126" s="223" t="s">
        <v>55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152</v>
      </c>
      <c r="AT126" s="226" t="s">
        <v>147</v>
      </c>
      <c r="AU126" s="226" t="s">
        <v>92</v>
      </c>
      <c r="AY126" s="19" t="s">
        <v>144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23</v>
      </c>
      <c r="BK126" s="227">
        <f>ROUND(I126*H126,2)</f>
        <v>0</v>
      </c>
      <c r="BL126" s="19" t="s">
        <v>152</v>
      </c>
      <c r="BM126" s="226" t="s">
        <v>262</v>
      </c>
    </row>
    <row r="127" s="2" customFormat="1">
      <c r="A127" s="41"/>
      <c r="B127" s="42"/>
      <c r="C127" s="43"/>
      <c r="D127" s="228" t="s">
        <v>217</v>
      </c>
      <c r="E127" s="43"/>
      <c r="F127" s="229" t="s">
        <v>237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217</v>
      </c>
      <c r="AU127" s="19" t="s">
        <v>92</v>
      </c>
    </row>
    <row r="128" s="2" customFormat="1" ht="55.5" customHeight="1">
      <c r="A128" s="41"/>
      <c r="B128" s="42"/>
      <c r="C128" s="215" t="s">
        <v>263</v>
      </c>
      <c r="D128" s="215" t="s">
        <v>147</v>
      </c>
      <c r="E128" s="216" t="s">
        <v>264</v>
      </c>
      <c r="F128" s="217" t="s">
        <v>265</v>
      </c>
      <c r="G128" s="218" t="s">
        <v>215</v>
      </c>
      <c r="H128" s="219">
        <v>6</v>
      </c>
      <c r="I128" s="220"/>
      <c r="J128" s="221">
        <f>ROUND(I128*H128,2)</f>
        <v>0</v>
      </c>
      <c r="K128" s="217" t="s">
        <v>151</v>
      </c>
      <c r="L128" s="47"/>
      <c r="M128" s="222" t="s">
        <v>43</v>
      </c>
      <c r="N128" s="223" t="s">
        <v>55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152</v>
      </c>
      <c r="AT128" s="226" t="s">
        <v>147</v>
      </c>
      <c r="AU128" s="226" t="s">
        <v>92</v>
      </c>
      <c r="AY128" s="19" t="s">
        <v>144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23</v>
      </c>
      <c r="BK128" s="227">
        <f>ROUND(I128*H128,2)</f>
        <v>0</v>
      </c>
      <c r="BL128" s="19" t="s">
        <v>152</v>
      </c>
      <c r="BM128" s="226" t="s">
        <v>266</v>
      </c>
    </row>
    <row r="129" s="2" customFormat="1">
      <c r="A129" s="41"/>
      <c r="B129" s="42"/>
      <c r="C129" s="43"/>
      <c r="D129" s="228" t="s">
        <v>217</v>
      </c>
      <c r="E129" s="43"/>
      <c r="F129" s="229" t="s">
        <v>242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217</v>
      </c>
      <c r="AU129" s="19" t="s">
        <v>92</v>
      </c>
    </row>
    <row r="130" s="2" customFormat="1" ht="55.5" customHeight="1">
      <c r="A130" s="41"/>
      <c r="B130" s="42"/>
      <c r="C130" s="215" t="s">
        <v>267</v>
      </c>
      <c r="D130" s="215" t="s">
        <v>147</v>
      </c>
      <c r="E130" s="216" t="s">
        <v>268</v>
      </c>
      <c r="F130" s="217" t="s">
        <v>269</v>
      </c>
      <c r="G130" s="218" t="s">
        <v>215</v>
      </c>
      <c r="H130" s="219">
        <v>60</v>
      </c>
      <c r="I130" s="220"/>
      <c r="J130" s="221">
        <f>ROUND(I130*H130,2)</f>
        <v>0</v>
      </c>
      <c r="K130" s="217" t="s">
        <v>151</v>
      </c>
      <c r="L130" s="47"/>
      <c r="M130" s="222" t="s">
        <v>43</v>
      </c>
      <c r="N130" s="223" t="s">
        <v>55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152</v>
      </c>
      <c r="AT130" s="226" t="s">
        <v>147</v>
      </c>
      <c r="AU130" s="226" t="s">
        <v>92</v>
      </c>
      <c r="AY130" s="19" t="s">
        <v>144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23</v>
      </c>
      <c r="BK130" s="227">
        <f>ROUND(I130*H130,2)</f>
        <v>0</v>
      </c>
      <c r="BL130" s="19" t="s">
        <v>152</v>
      </c>
      <c r="BM130" s="226" t="s">
        <v>270</v>
      </c>
    </row>
    <row r="131" s="2" customFormat="1">
      <c r="A131" s="41"/>
      <c r="B131" s="42"/>
      <c r="C131" s="43"/>
      <c r="D131" s="228" t="s">
        <v>217</v>
      </c>
      <c r="E131" s="43"/>
      <c r="F131" s="229" t="s">
        <v>218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217</v>
      </c>
      <c r="AU131" s="19" t="s">
        <v>92</v>
      </c>
    </row>
    <row r="132" s="2" customFormat="1" ht="55.5" customHeight="1">
      <c r="A132" s="41"/>
      <c r="B132" s="42"/>
      <c r="C132" s="215" t="s">
        <v>271</v>
      </c>
      <c r="D132" s="215" t="s">
        <v>147</v>
      </c>
      <c r="E132" s="216" t="s">
        <v>272</v>
      </c>
      <c r="F132" s="217" t="s">
        <v>273</v>
      </c>
      <c r="G132" s="218" t="s">
        <v>215</v>
      </c>
      <c r="H132" s="219">
        <v>60</v>
      </c>
      <c r="I132" s="220"/>
      <c r="J132" s="221">
        <f>ROUND(I132*H132,2)</f>
        <v>0</v>
      </c>
      <c r="K132" s="217" t="s">
        <v>151</v>
      </c>
      <c r="L132" s="47"/>
      <c r="M132" s="222" t="s">
        <v>43</v>
      </c>
      <c r="N132" s="223" t="s">
        <v>55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152</v>
      </c>
      <c r="AT132" s="226" t="s">
        <v>147</v>
      </c>
      <c r="AU132" s="226" t="s">
        <v>92</v>
      </c>
      <c r="AY132" s="19" t="s">
        <v>144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23</v>
      </c>
      <c r="BK132" s="227">
        <f>ROUND(I132*H132,2)</f>
        <v>0</v>
      </c>
      <c r="BL132" s="19" t="s">
        <v>152</v>
      </c>
      <c r="BM132" s="226" t="s">
        <v>274</v>
      </c>
    </row>
    <row r="133" s="2" customFormat="1">
      <c r="A133" s="41"/>
      <c r="B133" s="42"/>
      <c r="C133" s="43"/>
      <c r="D133" s="228" t="s">
        <v>217</v>
      </c>
      <c r="E133" s="43"/>
      <c r="F133" s="229" t="s">
        <v>223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217</v>
      </c>
      <c r="AU133" s="19" t="s">
        <v>92</v>
      </c>
    </row>
    <row r="134" s="2" customFormat="1" ht="55.5" customHeight="1">
      <c r="A134" s="41"/>
      <c r="B134" s="42"/>
      <c r="C134" s="215" t="s">
        <v>275</v>
      </c>
      <c r="D134" s="215" t="s">
        <v>147</v>
      </c>
      <c r="E134" s="216" t="s">
        <v>276</v>
      </c>
      <c r="F134" s="217" t="s">
        <v>277</v>
      </c>
      <c r="G134" s="218" t="s">
        <v>215</v>
      </c>
      <c r="H134" s="219">
        <v>30</v>
      </c>
      <c r="I134" s="220"/>
      <c r="J134" s="221">
        <f>ROUND(I134*H134,2)</f>
        <v>0</v>
      </c>
      <c r="K134" s="217" t="s">
        <v>151</v>
      </c>
      <c r="L134" s="47"/>
      <c r="M134" s="222" t="s">
        <v>43</v>
      </c>
      <c r="N134" s="223" t="s">
        <v>55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152</v>
      </c>
      <c r="AT134" s="226" t="s">
        <v>147</v>
      </c>
      <c r="AU134" s="226" t="s">
        <v>92</v>
      </c>
      <c r="AY134" s="19" t="s">
        <v>144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23</v>
      </c>
      <c r="BK134" s="227">
        <f>ROUND(I134*H134,2)</f>
        <v>0</v>
      </c>
      <c r="BL134" s="19" t="s">
        <v>152</v>
      </c>
      <c r="BM134" s="226" t="s">
        <v>278</v>
      </c>
    </row>
    <row r="135" s="2" customFormat="1">
      <c r="A135" s="41"/>
      <c r="B135" s="42"/>
      <c r="C135" s="43"/>
      <c r="D135" s="228" t="s">
        <v>217</v>
      </c>
      <c r="E135" s="43"/>
      <c r="F135" s="229" t="s">
        <v>228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217</v>
      </c>
      <c r="AU135" s="19" t="s">
        <v>92</v>
      </c>
    </row>
    <row r="136" s="2" customFormat="1" ht="55.5" customHeight="1">
      <c r="A136" s="41"/>
      <c r="B136" s="42"/>
      <c r="C136" s="215" t="s">
        <v>279</v>
      </c>
      <c r="D136" s="215" t="s">
        <v>147</v>
      </c>
      <c r="E136" s="216" t="s">
        <v>280</v>
      </c>
      <c r="F136" s="217" t="s">
        <v>281</v>
      </c>
      <c r="G136" s="218" t="s">
        <v>215</v>
      </c>
      <c r="H136" s="219">
        <v>30</v>
      </c>
      <c r="I136" s="220"/>
      <c r="J136" s="221">
        <f>ROUND(I136*H136,2)</f>
        <v>0</v>
      </c>
      <c r="K136" s="217" t="s">
        <v>151</v>
      </c>
      <c r="L136" s="47"/>
      <c r="M136" s="222" t="s">
        <v>43</v>
      </c>
      <c r="N136" s="223" t="s">
        <v>55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152</v>
      </c>
      <c r="AT136" s="226" t="s">
        <v>147</v>
      </c>
      <c r="AU136" s="226" t="s">
        <v>92</v>
      </c>
      <c r="AY136" s="19" t="s">
        <v>144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23</v>
      </c>
      <c r="BK136" s="227">
        <f>ROUND(I136*H136,2)</f>
        <v>0</v>
      </c>
      <c r="BL136" s="19" t="s">
        <v>152</v>
      </c>
      <c r="BM136" s="226" t="s">
        <v>282</v>
      </c>
    </row>
    <row r="137" s="2" customFormat="1">
      <c r="A137" s="41"/>
      <c r="B137" s="42"/>
      <c r="C137" s="43"/>
      <c r="D137" s="228" t="s">
        <v>217</v>
      </c>
      <c r="E137" s="43"/>
      <c r="F137" s="229" t="s">
        <v>233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217</v>
      </c>
      <c r="AU137" s="19" t="s">
        <v>92</v>
      </c>
    </row>
    <row r="138" s="2" customFormat="1" ht="55.5" customHeight="1">
      <c r="A138" s="41"/>
      <c r="B138" s="42"/>
      <c r="C138" s="215" t="s">
        <v>283</v>
      </c>
      <c r="D138" s="215" t="s">
        <v>147</v>
      </c>
      <c r="E138" s="216" t="s">
        <v>284</v>
      </c>
      <c r="F138" s="217" t="s">
        <v>285</v>
      </c>
      <c r="G138" s="218" t="s">
        <v>215</v>
      </c>
      <c r="H138" s="219">
        <v>30</v>
      </c>
      <c r="I138" s="220"/>
      <c r="J138" s="221">
        <f>ROUND(I138*H138,2)</f>
        <v>0</v>
      </c>
      <c r="K138" s="217" t="s">
        <v>151</v>
      </c>
      <c r="L138" s="47"/>
      <c r="M138" s="222" t="s">
        <v>43</v>
      </c>
      <c r="N138" s="223" t="s">
        <v>55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152</v>
      </c>
      <c r="AT138" s="226" t="s">
        <v>147</v>
      </c>
      <c r="AU138" s="226" t="s">
        <v>92</v>
      </c>
      <c r="AY138" s="19" t="s">
        <v>144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23</v>
      </c>
      <c r="BK138" s="227">
        <f>ROUND(I138*H138,2)</f>
        <v>0</v>
      </c>
      <c r="BL138" s="19" t="s">
        <v>152</v>
      </c>
      <c r="BM138" s="226" t="s">
        <v>286</v>
      </c>
    </row>
    <row r="139" s="2" customFormat="1">
      <c r="A139" s="41"/>
      <c r="B139" s="42"/>
      <c r="C139" s="43"/>
      <c r="D139" s="228" t="s">
        <v>217</v>
      </c>
      <c r="E139" s="43"/>
      <c r="F139" s="229" t="s">
        <v>237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217</v>
      </c>
      <c r="AU139" s="19" t="s">
        <v>92</v>
      </c>
    </row>
    <row r="140" s="2" customFormat="1" ht="55.5" customHeight="1">
      <c r="A140" s="41"/>
      <c r="B140" s="42"/>
      <c r="C140" s="215" t="s">
        <v>287</v>
      </c>
      <c r="D140" s="215" t="s">
        <v>147</v>
      </c>
      <c r="E140" s="216" t="s">
        <v>288</v>
      </c>
      <c r="F140" s="217" t="s">
        <v>289</v>
      </c>
      <c r="G140" s="218" t="s">
        <v>215</v>
      </c>
      <c r="H140" s="219">
        <v>3</v>
      </c>
      <c r="I140" s="220"/>
      <c r="J140" s="221">
        <f>ROUND(I140*H140,2)</f>
        <v>0</v>
      </c>
      <c r="K140" s="217" t="s">
        <v>151</v>
      </c>
      <c r="L140" s="47"/>
      <c r="M140" s="222" t="s">
        <v>43</v>
      </c>
      <c r="N140" s="223" t="s">
        <v>55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152</v>
      </c>
      <c r="AT140" s="226" t="s">
        <v>147</v>
      </c>
      <c r="AU140" s="226" t="s">
        <v>92</v>
      </c>
      <c r="AY140" s="19" t="s">
        <v>144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23</v>
      </c>
      <c r="BK140" s="227">
        <f>ROUND(I140*H140,2)</f>
        <v>0</v>
      </c>
      <c r="BL140" s="19" t="s">
        <v>152</v>
      </c>
      <c r="BM140" s="226" t="s">
        <v>290</v>
      </c>
    </row>
    <row r="141" s="2" customFormat="1">
      <c r="A141" s="41"/>
      <c r="B141" s="42"/>
      <c r="C141" s="43"/>
      <c r="D141" s="228" t="s">
        <v>217</v>
      </c>
      <c r="E141" s="43"/>
      <c r="F141" s="229" t="s">
        <v>242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217</v>
      </c>
      <c r="AU141" s="19" t="s">
        <v>92</v>
      </c>
    </row>
    <row r="142" s="2" customFormat="1" ht="55.5" customHeight="1">
      <c r="A142" s="41"/>
      <c r="B142" s="42"/>
      <c r="C142" s="215" t="s">
        <v>291</v>
      </c>
      <c r="D142" s="215" t="s">
        <v>147</v>
      </c>
      <c r="E142" s="216" t="s">
        <v>292</v>
      </c>
      <c r="F142" s="217" t="s">
        <v>293</v>
      </c>
      <c r="G142" s="218" t="s">
        <v>215</v>
      </c>
      <c r="H142" s="219">
        <v>90</v>
      </c>
      <c r="I142" s="220"/>
      <c r="J142" s="221">
        <f>ROUND(I142*H142,2)</f>
        <v>0</v>
      </c>
      <c r="K142" s="217" t="s">
        <v>151</v>
      </c>
      <c r="L142" s="47"/>
      <c r="M142" s="222" t="s">
        <v>43</v>
      </c>
      <c r="N142" s="223" t="s">
        <v>55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152</v>
      </c>
      <c r="AT142" s="226" t="s">
        <v>147</v>
      </c>
      <c r="AU142" s="226" t="s">
        <v>92</v>
      </c>
      <c r="AY142" s="19" t="s">
        <v>144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23</v>
      </c>
      <c r="BK142" s="227">
        <f>ROUND(I142*H142,2)</f>
        <v>0</v>
      </c>
      <c r="BL142" s="19" t="s">
        <v>152</v>
      </c>
      <c r="BM142" s="226" t="s">
        <v>294</v>
      </c>
    </row>
    <row r="143" s="2" customFormat="1">
      <c r="A143" s="41"/>
      <c r="B143" s="42"/>
      <c r="C143" s="43"/>
      <c r="D143" s="228" t="s">
        <v>217</v>
      </c>
      <c r="E143" s="43"/>
      <c r="F143" s="229" t="s">
        <v>218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217</v>
      </c>
      <c r="AU143" s="19" t="s">
        <v>92</v>
      </c>
    </row>
    <row r="144" s="2" customFormat="1" ht="55.5" customHeight="1">
      <c r="A144" s="41"/>
      <c r="B144" s="42"/>
      <c r="C144" s="215" t="s">
        <v>295</v>
      </c>
      <c r="D144" s="215" t="s">
        <v>147</v>
      </c>
      <c r="E144" s="216" t="s">
        <v>296</v>
      </c>
      <c r="F144" s="217" t="s">
        <v>297</v>
      </c>
      <c r="G144" s="218" t="s">
        <v>215</v>
      </c>
      <c r="H144" s="219">
        <v>30</v>
      </c>
      <c r="I144" s="220"/>
      <c r="J144" s="221">
        <f>ROUND(I144*H144,2)</f>
        <v>0</v>
      </c>
      <c r="K144" s="217" t="s">
        <v>151</v>
      </c>
      <c r="L144" s="47"/>
      <c r="M144" s="222" t="s">
        <v>43</v>
      </c>
      <c r="N144" s="223" t="s">
        <v>55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152</v>
      </c>
      <c r="AT144" s="226" t="s">
        <v>147</v>
      </c>
      <c r="AU144" s="226" t="s">
        <v>92</v>
      </c>
      <c r="AY144" s="19" t="s">
        <v>144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23</v>
      </c>
      <c r="BK144" s="227">
        <f>ROUND(I144*H144,2)</f>
        <v>0</v>
      </c>
      <c r="BL144" s="19" t="s">
        <v>152</v>
      </c>
      <c r="BM144" s="226" t="s">
        <v>298</v>
      </c>
    </row>
    <row r="145" s="2" customFormat="1">
      <c r="A145" s="41"/>
      <c r="B145" s="42"/>
      <c r="C145" s="43"/>
      <c r="D145" s="228" t="s">
        <v>217</v>
      </c>
      <c r="E145" s="43"/>
      <c r="F145" s="229" t="s">
        <v>223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217</v>
      </c>
      <c r="AU145" s="19" t="s">
        <v>92</v>
      </c>
    </row>
    <row r="146" s="2" customFormat="1" ht="55.5" customHeight="1">
      <c r="A146" s="41"/>
      <c r="B146" s="42"/>
      <c r="C146" s="215" t="s">
        <v>299</v>
      </c>
      <c r="D146" s="215" t="s">
        <v>147</v>
      </c>
      <c r="E146" s="216" t="s">
        <v>300</v>
      </c>
      <c r="F146" s="217" t="s">
        <v>301</v>
      </c>
      <c r="G146" s="218" t="s">
        <v>215</v>
      </c>
      <c r="H146" s="219">
        <v>20</v>
      </c>
      <c r="I146" s="220"/>
      <c r="J146" s="221">
        <f>ROUND(I146*H146,2)</f>
        <v>0</v>
      </c>
      <c r="K146" s="217" t="s">
        <v>151</v>
      </c>
      <c r="L146" s="47"/>
      <c r="M146" s="222" t="s">
        <v>43</v>
      </c>
      <c r="N146" s="223" t="s">
        <v>55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152</v>
      </c>
      <c r="AT146" s="226" t="s">
        <v>147</v>
      </c>
      <c r="AU146" s="226" t="s">
        <v>92</v>
      </c>
      <c r="AY146" s="19" t="s">
        <v>144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23</v>
      </c>
      <c r="BK146" s="227">
        <f>ROUND(I146*H146,2)</f>
        <v>0</v>
      </c>
      <c r="BL146" s="19" t="s">
        <v>152</v>
      </c>
      <c r="BM146" s="226" t="s">
        <v>302</v>
      </c>
    </row>
    <row r="147" s="2" customFormat="1">
      <c r="A147" s="41"/>
      <c r="B147" s="42"/>
      <c r="C147" s="43"/>
      <c r="D147" s="228" t="s">
        <v>217</v>
      </c>
      <c r="E147" s="43"/>
      <c r="F147" s="229" t="s">
        <v>228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217</v>
      </c>
      <c r="AU147" s="19" t="s">
        <v>92</v>
      </c>
    </row>
    <row r="148" s="2" customFormat="1" ht="55.5" customHeight="1">
      <c r="A148" s="41"/>
      <c r="B148" s="42"/>
      <c r="C148" s="215" t="s">
        <v>303</v>
      </c>
      <c r="D148" s="215" t="s">
        <v>147</v>
      </c>
      <c r="E148" s="216" t="s">
        <v>304</v>
      </c>
      <c r="F148" s="217" t="s">
        <v>305</v>
      </c>
      <c r="G148" s="218" t="s">
        <v>215</v>
      </c>
      <c r="H148" s="219">
        <v>15</v>
      </c>
      <c r="I148" s="220"/>
      <c r="J148" s="221">
        <f>ROUND(I148*H148,2)</f>
        <v>0</v>
      </c>
      <c r="K148" s="217" t="s">
        <v>151</v>
      </c>
      <c r="L148" s="47"/>
      <c r="M148" s="222" t="s">
        <v>43</v>
      </c>
      <c r="N148" s="223" t="s">
        <v>55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152</v>
      </c>
      <c r="AT148" s="226" t="s">
        <v>147</v>
      </c>
      <c r="AU148" s="226" t="s">
        <v>92</v>
      </c>
      <c r="AY148" s="19" t="s">
        <v>144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23</v>
      </c>
      <c r="BK148" s="227">
        <f>ROUND(I148*H148,2)</f>
        <v>0</v>
      </c>
      <c r="BL148" s="19" t="s">
        <v>152</v>
      </c>
      <c r="BM148" s="226" t="s">
        <v>306</v>
      </c>
    </row>
    <row r="149" s="2" customFormat="1">
      <c r="A149" s="41"/>
      <c r="B149" s="42"/>
      <c r="C149" s="43"/>
      <c r="D149" s="228" t="s">
        <v>217</v>
      </c>
      <c r="E149" s="43"/>
      <c r="F149" s="229" t="s">
        <v>233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217</v>
      </c>
      <c r="AU149" s="19" t="s">
        <v>92</v>
      </c>
    </row>
    <row r="150" s="2" customFormat="1" ht="55.5" customHeight="1">
      <c r="A150" s="41"/>
      <c r="B150" s="42"/>
      <c r="C150" s="215" t="s">
        <v>307</v>
      </c>
      <c r="D150" s="215" t="s">
        <v>147</v>
      </c>
      <c r="E150" s="216" t="s">
        <v>308</v>
      </c>
      <c r="F150" s="217" t="s">
        <v>309</v>
      </c>
      <c r="G150" s="218" t="s">
        <v>215</v>
      </c>
      <c r="H150" s="219">
        <v>3</v>
      </c>
      <c r="I150" s="220"/>
      <c r="J150" s="221">
        <f>ROUND(I150*H150,2)</f>
        <v>0</v>
      </c>
      <c r="K150" s="217" t="s">
        <v>151</v>
      </c>
      <c r="L150" s="47"/>
      <c r="M150" s="222" t="s">
        <v>43</v>
      </c>
      <c r="N150" s="223" t="s">
        <v>55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152</v>
      </c>
      <c r="AT150" s="226" t="s">
        <v>147</v>
      </c>
      <c r="AU150" s="226" t="s">
        <v>92</v>
      </c>
      <c r="AY150" s="19" t="s">
        <v>144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23</v>
      </c>
      <c r="BK150" s="227">
        <f>ROUND(I150*H150,2)</f>
        <v>0</v>
      </c>
      <c r="BL150" s="19" t="s">
        <v>152</v>
      </c>
      <c r="BM150" s="226" t="s">
        <v>310</v>
      </c>
    </row>
    <row r="151" s="2" customFormat="1">
      <c r="A151" s="41"/>
      <c r="B151" s="42"/>
      <c r="C151" s="43"/>
      <c r="D151" s="228" t="s">
        <v>217</v>
      </c>
      <c r="E151" s="43"/>
      <c r="F151" s="229" t="s">
        <v>237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217</v>
      </c>
      <c r="AU151" s="19" t="s">
        <v>92</v>
      </c>
    </row>
    <row r="152" s="2" customFormat="1" ht="55.5" customHeight="1">
      <c r="A152" s="41"/>
      <c r="B152" s="42"/>
      <c r="C152" s="215" t="s">
        <v>311</v>
      </c>
      <c r="D152" s="215" t="s">
        <v>147</v>
      </c>
      <c r="E152" s="216" t="s">
        <v>312</v>
      </c>
      <c r="F152" s="217" t="s">
        <v>313</v>
      </c>
      <c r="G152" s="218" t="s">
        <v>215</v>
      </c>
      <c r="H152" s="219">
        <v>3</v>
      </c>
      <c r="I152" s="220"/>
      <c r="J152" s="221">
        <f>ROUND(I152*H152,2)</f>
        <v>0</v>
      </c>
      <c r="K152" s="217" t="s">
        <v>151</v>
      </c>
      <c r="L152" s="47"/>
      <c r="M152" s="222" t="s">
        <v>43</v>
      </c>
      <c r="N152" s="223" t="s">
        <v>55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152</v>
      </c>
      <c r="AT152" s="226" t="s">
        <v>147</v>
      </c>
      <c r="AU152" s="226" t="s">
        <v>92</v>
      </c>
      <c r="AY152" s="19" t="s">
        <v>144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23</v>
      </c>
      <c r="BK152" s="227">
        <f>ROUND(I152*H152,2)</f>
        <v>0</v>
      </c>
      <c r="BL152" s="19" t="s">
        <v>152</v>
      </c>
      <c r="BM152" s="226" t="s">
        <v>314</v>
      </c>
    </row>
    <row r="153" s="2" customFormat="1">
      <c r="A153" s="41"/>
      <c r="B153" s="42"/>
      <c r="C153" s="43"/>
      <c r="D153" s="228" t="s">
        <v>217</v>
      </c>
      <c r="E153" s="43"/>
      <c r="F153" s="229" t="s">
        <v>242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217</v>
      </c>
      <c r="AU153" s="19" t="s">
        <v>92</v>
      </c>
    </row>
    <row r="154" s="2" customFormat="1" ht="55.5" customHeight="1">
      <c r="A154" s="41"/>
      <c r="B154" s="42"/>
      <c r="C154" s="215" t="s">
        <v>315</v>
      </c>
      <c r="D154" s="215" t="s">
        <v>147</v>
      </c>
      <c r="E154" s="216" t="s">
        <v>316</v>
      </c>
      <c r="F154" s="217" t="s">
        <v>317</v>
      </c>
      <c r="G154" s="218" t="s">
        <v>215</v>
      </c>
      <c r="H154" s="219">
        <v>60</v>
      </c>
      <c r="I154" s="220"/>
      <c r="J154" s="221">
        <f>ROUND(I154*H154,2)</f>
        <v>0</v>
      </c>
      <c r="K154" s="217" t="s">
        <v>151</v>
      </c>
      <c r="L154" s="47"/>
      <c r="M154" s="222" t="s">
        <v>43</v>
      </c>
      <c r="N154" s="223" t="s">
        <v>55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152</v>
      </c>
      <c r="AT154" s="226" t="s">
        <v>147</v>
      </c>
      <c r="AU154" s="226" t="s">
        <v>92</v>
      </c>
      <c r="AY154" s="19" t="s">
        <v>144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23</v>
      </c>
      <c r="BK154" s="227">
        <f>ROUND(I154*H154,2)</f>
        <v>0</v>
      </c>
      <c r="BL154" s="19" t="s">
        <v>152</v>
      </c>
      <c r="BM154" s="226" t="s">
        <v>318</v>
      </c>
    </row>
    <row r="155" s="2" customFormat="1">
      <c r="A155" s="41"/>
      <c r="B155" s="42"/>
      <c r="C155" s="43"/>
      <c r="D155" s="228" t="s">
        <v>217</v>
      </c>
      <c r="E155" s="43"/>
      <c r="F155" s="229" t="s">
        <v>218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217</v>
      </c>
      <c r="AU155" s="19" t="s">
        <v>92</v>
      </c>
    </row>
    <row r="156" s="2" customFormat="1" ht="55.5" customHeight="1">
      <c r="A156" s="41"/>
      <c r="B156" s="42"/>
      <c r="C156" s="215" t="s">
        <v>319</v>
      </c>
      <c r="D156" s="215" t="s">
        <v>147</v>
      </c>
      <c r="E156" s="216" t="s">
        <v>320</v>
      </c>
      <c r="F156" s="217" t="s">
        <v>321</v>
      </c>
      <c r="G156" s="218" t="s">
        <v>215</v>
      </c>
      <c r="H156" s="219">
        <v>60</v>
      </c>
      <c r="I156" s="220"/>
      <c r="J156" s="221">
        <f>ROUND(I156*H156,2)</f>
        <v>0</v>
      </c>
      <c r="K156" s="217" t="s">
        <v>151</v>
      </c>
      <c r="L156" s="47"/>
      <c r="M156" s="222" t="s">
        <v>43</v>
      </c>
      <c r="N156" s="223" t="s">
        <v>55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152</v>
      </c>
      <c r="AT156" s="226" t="s">
        <v>147</v>
      </c>
      <c r="AU156" s="226" t="s">
        <v>92</v>
      </c>
      <c r="AY156" s="19" t="s">
        <v>144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23</v>
      </c>
      <c r="BK156" s="227">
        <f>ROUND(I156*H156,2)</f>
        <v>0</v>
      </c>
      <c r="BL156" s="19" t="s">
        <v>152</v>
      </c>
      <c r="BM156" s="226" t="s">
        <v>322</v>
      </c>
    </row>
    <row r="157" s="2" customFormat="1">
      <c r="A157" s="41"/>
      <c r="B157" s="42"/>
      <c r="C157" s="43"/>
      <c r="D157" s="228" t="s">
        <v>217</v>
      </c>
      <c r="E157" s="43"/>
      <c r="F157" s="229" t="s">
        <v>223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217</v>
      </c>
      <c r="AU157" s="19" t="s">
        <v>92</v>
      </c>
    </row>
    <row r="158" s="2" customFormat="1" ht="55.5" customHeight="1">
      <c r="A158" s="41"/>
      <c r="B158" s="42"/>
      <c r="C158" s="215" t="s">
        <v>323</v>
      </c>
      <c r="D158" s="215" t="s">
        <v>147</v>
      </c>
      <c r="E158" s="216" t="s">
        <v>324</v>
      </c>
      <c r="F158" s="217" t="s">
        <v>325</v>
      </c>
      <c r="G158" s="218" t="s">
        <v>215</v>
      </c>
      <c r="H158" s="219">
        <v>60</v>
      </c>
      <c r="I158" s="220"/>
      <c r="J158" s="221">
        <f>ROUND(I158*H158,2)</f>
        <v>0</v>
      </c>
      <c r="K158" s="217" t="s">
        <v>151</v>
      </c>
      <c r="L158" s="47"/>
      <c r="M158" s="222" t="s">
        <v>43</v>
      </c>
      <c r="N158" s="223" t="s">
        <v>55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152</v>
      </c>
      <c r="AT158" s="226" t="s">
        <v>147</v>
      </c>
      <c r="AU158" s="226" t="s">
        <v>92</v>
      </c>
      <c r="AY158" s="19" t="s">
        <v>144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23</v>
      </c>
      <c r="BK158" s="227">
        <f>ROUND(I158*H158,2)</f>
        <v>0</v>
      </c>
      <c r="BL158" s="19" t="s">
        <v>152</v>
      </c>
      <c r="BM158" s="226" t="s">
        <v>326</v>
      </c>
    </row>
    <row r="159" s="2" customFormat="1">
      <c r="A159" s="41"/>
      <c r="B159" s="42"/>
      <c r="C159" s="43"/>
      <c r="D159" s="228" t="s">
        <v>217</v>
      </c>
      <c r="E159" s="43"/>
      <c r="F159" s="229" t="s">
        <v>228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217</v>
      </c>
      <c r="AU159" s="19" t="s">
        <v>92</v>
      </c>
    </row>
    <row r="160" s="2" customFormat="1" ht="55.5" customHeight="1">
      <c r="A160" s="41"/>
      <c r="B160" s="42"/>
      <c r="C160" s="215" t="s">
        <v>327</v>
      </c>
      <c r="D160" s="215" t="s">
        <v>147</v>
      </c>
      <c r="E160" s="216" t="s">
        <v>328</v>
      </c>
      <c r="F160" s="217" t="s">
        <v>329</v>
      </c>
      <c r="G160" s="218" t="s">
        <v>215</v>
      </c>
      <c r="H160" s="219">
        <v>15</v>
      </c>
      <c r="I160" s="220"/>
      <c r="J160" s="221">
        <f>ROUND(I160*H160,2)</f>
        <v>0</v>
      </c>
      <c r="K160" s="217" t="s">
        <v>151</v>
      </c>
      <c r="L160" s="47"/>
      <c r="M160" s="222" t="s">
        <v>43</v>
      </c>
      <c r="N160" s="223" t="s">
        <v>55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152</v>
      </c>
      <c r="AT160" s="226" t="s">
        <v>147</v>
      </c>
      <c r="AU160" s="226" t="s">
        <v>92</v>
      </c>
      <c r="AY160" s="19" t="s">
        <v>144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23</v>
      </c>
      <c r="BK160" s="227">
        <f>ROUND(I160*H160,2)</f>
        <v>0</v>
      </c>
      <c r="BL160" s="19" t="s">
        <v>152</v>
      </c>
      <c r="BM160" s="226" t="s">
        <v>330</v>
      </c>
    </row>
    <row r="161" s="2" customFormat="1">
      <c r="A161" s="41"/>
      <c r="B161" s="42"/>
      <c r="C161" s="43"/>
      <c r="D161" s="228" t="s">
        <v>217</v>
      </c>
      <c r="E161" s="43"/>
      <c r="F161" s="229" t="s">
        <v>233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217</v>
      </c>
      <c r="AU161" s="19" t="s">
        <v>92</v>
      </c>
    </row>
    <row r="162" s="2" customFormat="1" ht="55.5" customHeight="1">
      <c r="A162" s="41"/>
      <c r="B162" s="42"/>
      <c r="C162" s="215" t="s">
        <v>331</v>
      </c>
      <c r="D162" s="215" t="s">
        <v>147</v>
      </c>
      <c r="E162" s="216" t="s">
        <v>332</v>
      </c>
      <c r="F162" s="217" t="s">
        <v>333</v>
      </c>
      <c r="G162" s="218" t="s">
        <v>215</v>
      </c>
      <c r="H162" s="219">
        <v>15</v>
      </c>
      <c r="I162" s="220"/>
      <c r="J162" s="221">
        <f>ROUND(I162*H162,2)</f>
        <v>0</v>
      </c>
      <c r="K162" s="217" t="s">
        <v>151</v>
      </c>
      <c r="L162" s="47"/>
      <c r="M162" s="222" t="s">
        <v>43</v>
      </c>
      <c r="N162" s="223" t="s">
        <v>55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152</v>
      </c>
      <c r="AT162" s="226" t="s">
        <v>147</v>
      </c>
      <c r="AU162" s="226" t="s">
        <v>92</v>
      </c>
      <c r="AY162" s="19" t="s">
        <v>144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23</v>
      </c>
      <c r="BK162" s="227">
        <f>ROUND(I162*H162,2)</f>
        <v>0</v>
      </c>
      <c r="BL162" s="19" t="s">
        <v>152</v>
      </c>
      <c r="BM162" s="226" t="s">
        <v>334</v>
      </c>
    </row>
    <row r="163" s="2" customFormat="1">
      <c r="A163" s="41"/>
      <c r="B163" s="42"/>
      <c r="C163" s="43"/>
      <c r="D163" s="228" t="s">
        <v>217</v>
      </c>
      <c r="E163" s="43"/>
      <c r="F163" s="229" t="s">
        <v>237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217</v>
      </c>
      <c r="AU163" s="19" t="s">
        <v>92</v>
      </c>
    </row>
    <row r="164" s="2" customFormat="1" ht="55.5" customHeight="1">
      <c r="A164" s="41"/>
      <c r="B164" s="42"/>
      <c r="C164" s="215" t="s">
        <v>335</v>
      </c>
      <c r="D164" s="215" t="s">
        <v>147</v>
      </c>
      <c r="E164" s="216" t="s">
        <v>336</v>
      </c>
      <c r="F164" s="217" t="s">
        <v>337</v>
      </c>
      <c r="G164" s="218" t="s">
        <v>215</v>
      </c>
      <c r="H164" s="219">
        <v>6</v>
      </c>
      <c r="I164" s="220"/>
      <c r="J164" s="221">
        <f>ROUND(I164*H164,2)</f>
        <v>0</v>
      </c>
      <c r="K164" s="217" t="s">
        <v>151</v>
      </c>
      <c r="L164" s="47"/>
      <c r="M164" s="222" t="s">
        <v>43</v>
      </c>
      <c r="N164" s="223" t="s">
        <v>55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152</v>
      </c>
      <c r="AT164" s="226" t="s">
        <v>147</v>
      </c>
      <c r="AU164" s="226" t="s">
        <v>92</v>
      </c>
      <c r="AY164" s="19" t="s">
        <v>144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23</v>
      </c>
      <c r="BK164" s="227">
        <f>ROUND(I164*H164,2)</f>
        <v>0</v>
      </c>
      <c r="BL164" s="19" t="s">
        <v>152</v>
      </c>
      <c r="BM164" s="226" t="s">
        <v>338</v>
      </c>
    </row>
    <row r="165" s="2" customFormat="1">
      <c r="A165" s="41"/>
      <c r="B165" s="42"/>
      <c r="C165" s="43"/>
      <c r="D165" s="228" t="s">
        <v>217</v>
      </c>
      <c r="E165" s="43"/>
      <c r="F165" s="229" t="s">
        <v>242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217</v>
      </c>
      <c r="AU165" s="19" t="s">
        <v>92</v>
      </c>
    </row>
    <row r="166" s="2" customFormat="1" ht="55.5" customHeight="1">
      <c r="A166" s="41"/>
      <c r="B166" s="42"/>
      <c r="C166" s="215" t="s">
        <v>339</v>
      </c>
      <c r="D166" s="215" t="s">
        <v>147</v>
      </c>
      <c r="E166" s="216" t="s">
        <v>340</v>
      </c>
      <c r="F166" s="217" t="s">
        <v>341</v>
      </c>
      <c r="G166" s="218" t="s">
        <v>215</v>
      </c>
      <c r="H166" s="219">
        <v>60</v>
      </c>
      <c r="I166" s="220"/>
      <c r="J166" s="221">
        <f>ROUND(I166*H166,2)</f>
        <v>0</v>
      </c>
      <c r="K166" s="217" t="s">
        <v>151</v>
      </c>
      <c r="L166" s="47"/>
      <c r="M166" s="222" t="s">
        <v>43</v>
      </c>
      <c r="N166" s="223" t="s">
        <v>55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152</v>
      </c>
      <c r="AT166" s="226" t="s">
        <v>147</v>
      </c>
      <c r="AU166" s="226" t="s">
        <v>92</v>
      </c>
      <c r="AY166" s="19" t="s">
        <v>144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23</v>
      </c>
      <c r="BK166" s="227">
        <f>ROUND(I166*H166,2)</f>
        <v>0</v>
      </c>
      <c r="BL166" s="19" t="s">
        <v>152</v>
      </c>
      <c r="BM166" s="226" t="s">
        <v>342</v>
      </c>
    </row>
    <row r="167" s="2" customFormat="1">
      <c r="A167" s="41"/>
      <c r="B167" s="42"/>
      <c r="C167" s="43"/>
      <c r="D167" s="228" t="s">
        <v>217</v>
      </c>
      <c r="E167" s="43"/>
      <c r="F167" s="229" t="s">
        <v>218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217</v>
      </c>
      <c r="AU167" s="19" t="s">
        <v>92</v>
      </c>
    </row>
    <row r="168" s="2" customFormat="1" ht="55.5" customHeight="1">
      <c r="A168" s="41"/>
      <c r="B168" s="42"/>
      <c r="C168" s="215" t="s">
        <v>343</v>
      </c>
      <c r="D168" s="215" t="s">
        <v>147</v>
      </c>
      <c r="E168" s="216" t="s">
        <v>344</v>
      </c>
      <c r="F168" s="217" t="s">
        <v>345</v>
      </c>
      <c r="G168" s="218" t="s">
        <v>215</v>
      </c>
      <c r="H168" s="219">
        <v>60</v>
      </c>
      <c r="I168" s="220"/>
      <c r="J168" s="221">
        <f>ROUND(I168*H168,2)</f>
        <v>0</v>
      </c>
      <c r="K168" s="217" t="s">
        <v>151</v>
      </c>
      <c r="L168" s="47"/>
      <c r="M168" s="222" t="s">
        <v>43</v>
      </c>
      <c r="N168" s="223" t="s">
        <v>55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152</v>
      </c>
      <c r="AT168" s="226" t="s">
        <v>147</v>
      </c>
      <c r="AU168" s="226" t="s">
        <v>92</v>
      </c>
      <c r="AY168" s="19" t="s">
        <v>144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23</v>
      </c>
      <c r="BK168" s="227">
        <f>ROUND(I168*H168,2)</f>
        <v>0</v>
      </c>
      <c r="BL168" s="19" t="s">
        <v>152</v>
      </c>
      <c r="BM168" s="226" t="s">
        <v>346</v>
      </c>
    </row>
    <row r="169" s="2" customFormat="1">
      <c r="A169" s="41"/>
      <c r="B169" s="42"/>
      <c r="C169" s="43"/>
      <c r="D169" s="228" t="s">
        <v>217</v>
      </c>
      <c r="E169" s="43"/>
      <c r="F169" s="229" t="s">
        <v>223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217</v>
      </c>
      <c r="AU169" s="19" t="s">
        <v>92</v>
      </c>
    </row>
    <row r="170" s="2" customFormat="1" ht="55.5" customHeight="1">
      <c r="A170" s="41"/>
      <c r="B170" s="42"/>
      <c r="C170" s="215" t="s">
        <v>347</v>
      </c>
      <c r="D170" s="215" t="s">
        <v>147</v>
      </c>
      <c r="E170" s="216" t="s">
        <v>348</v>
      </c>
      <c r="F170" s="217" t="s">
        <v>349</v>
      </c>
      <c r="G170" s="218" t="s">
        <v>215</v>
      </c>
      <c r="H170" s="219">
        <v>15</v>
      </c>
      <c r="I170" s="220"/>
      <c r="J170" s="221">
        <f>ROUND(I170*H170,2)</f>
        <v>0</v>
      </c>
      <c r="K170" s="217" t="s">
        <v>151</v>
      </c>
      <c r="L170" s="47"/>
      <c r="M170" s="222" t="s">
        <v>43</v>
      </c>
      <c r="N170" s="223" t="s">
        <v>55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152</v>
      </c>
      <c r="AT170" s="226" t="s">
        <v>147</v>
      </c>
      <c r="AU170" s="226" t="s">
        <v>92</v>
      </c>
      <c r="AY170" s="19" t="s">
        <v>144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23</v>
      </c>
      <c r="BK170" s="227">
        <f>ROUND(I170*H170,2)</f>
        <v>0</v>
      </c>
      <c r="BL170" s="19" t="s">
        <v>152</v>
      </c>
      <c r="BM170" s="226" t="s">
        <v>350</v>
      </c>
    </row>
    <row r="171" s="2" customFormat="1">
      <c r="A171" s="41"/>
      <c r="B171" s="42"/>
      <c r="C171" s="43"/>
      <c r="D171" s="228" t="s">
        <v>217</v>
      </c>
      <c r="E171" s="43"/>
      <c r="F171" s="229" t="s">
        <v>228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217</v>
      </c>
      <c r="AU171" s="19" t="s">
        <v>92</v>
      </c>
    </row>
    <row r="172" s="2" customFormat="1" ht="55.5" customHeight="1">
      <c r="A172" s="41"/>
      <c r="B172" s="42"/>
      <c r="C172" s="215" t="s">
        <v>351</v>
      </c>
      <c r="D172" s="215" t="s">
        <v>147</v>
      </c>
      <c r="E172" s="216" t="s">
        <v>352</v>
      </c>
      <c r="F172" s="217" t="s">
        <v>353</v>
      </c>
      <c r="G172" s="218" t="s">
        <v>215</v>
      </c>
      <c r="H172" s="219">
        <v>15</v>
      </c>
      <c r="I172" s="220"/>
      <c r="J172" s="221">
        <f>ROUND(I172*H172,2)</f>
        <v>0</v>
      </c>
      <c r="K172" s="217" t="s">
        <v>151</v>
      </c>
      <c r="L172" s="47"/>
      <c r="M172" s="222" t="s">
        <v>43</v>
      </c>
      <c r="N172" s="223" t="s">
        <v>55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152</v>
      </c>
      <c r="AT172" s="226" t="s">
        <v>147</v>
      </c>
      <c r="AU172" s="226" t="s">
        <v>92</v>
      </c>
      <c r="AY172" s="19" t="s">
        <v>144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23</v>
      </c>
      <c r="BK172" s="227">
        <f>ROUND(I172*H172,2)</f>
        <v>0</v>
      </c>
      <c r="BL172" s="19" t="s">
        <v>152</v>
      </c>
      <c r="BM172" s="226" t="s">
        <v>354</v>
      </c>
    </row>
    <row r="173" s="2" customFormat="1">
      <c r="A173" s="41"/>
      <c r="B173" s="42"/>
      <c r="C173" s="43"/>
      <c r="D173" s="228" t="s">
        <v>217</v>
      </c>
      <c r="E173" s="43"/>
      <c r="F173" s="229" t="s">
        <v>233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217</v>
      </c>
      <c r="AU173" s="19" t="s">
        <v>92</v>
      </c>
    </row>
    <row r="174" s="2" customFormat="1" ht="55.5" customHeight="1">
      <c r="A174" s="41"/>
      <c r="B174" s="42"/>
      <c r="C174" s="215" t="s">
        <v>355</v>
      </c>
      <c r="D174" s="215" t="s">
        <v>147</v>
      </c>
      <c r="E174" s="216" t="s">
        <v>356</v>
      </c>
      <c r="F174" s="217" t="s">
        <v>357</v>
      </c>
      <c r="G174" s="218" t="s">
        <v>215</v>
      </c>
      <c r="H174" s="219">
        <v>3</v>
      </c>
      <c r="I174" s="220"/>
      <c r="J174" s="221">
        <f>ROUND(I174*H174,2)</f>
        <v>0</v>
      </c>
      <c r="K174" s="217" t="s">
        <v>151</v>
      </c>
      <c r="L174" s="47"/>
      <c r="M174" s="222" t="s">
        <v>43</v>
      </c>
      <c r="N174" s="223" t="s">
        <v>55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152</v>
      </c>
      <c r="AT174" s="226" t="s">
        <v>147</v>
      </c>
      <c r="AU174" s="226" t="s">
        <v>92</v>
      </c>
      <c r="AY174" s="19" t="s">
        <v>144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23</v>
      </c>
      <c r="BK174" s="227">
        <f>ROUND(I174*H174,2)</f>
        <v>0</v>
      </c>
      <c r="BL174" s="19" t="s">
        <v>152</v>
      </c>
      <c r="BM174" s="226" t="s">
        <v>358</v>
      </c>
    </row>
    <row r="175" s="2" customFormat="1">
      <c r="A175" s="41"/>
      <c r="B175" s="42"/>
      <c r="C175" s="43"/>
      <c r="D175" s="228" t="s">
        <v>217</v>
      </c>
      <c r="E175" s="43"/>
      <c r="F175" s="229" t="s">
        <v>237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217</v>
      </c>
      <c r="AU175" s="19" t="s">
        <v>92</v>
      </c>
    </row>
    <row r="176" s="2" customFormat="1" ht="55.5" customHeight="1">
      <c r="A176" s="41"/>
      <c r="B176" s="42"/>
      <c r="C176" s="215" t="s">
        <v>359</v>
      </c>
      <c r="D176" s="215" t="s">
        <v>147</v>
      </c>
      <c r="E176" s="216" t="s">
        <v>360</v>
      </c>
      <c r="F176" s="217" t="s">
        <v>361</v>
      </c>
      <c r="G176" s="218" t="s">
        <v>215</v>
      </c>
      <c r="H176" s="219">
        <v>3</v>
      </c>
      <c r="I176" s="220"/>
      <c r="J176" s="221">
        <f>ROUND(I176*H176,2)</f>
        <v>0</v>
      </c>
      <c r="K176" s="217" t="s">
        <v>151</v>
      </c>
      <c r="L176" s="47"/>
      <c r="M176" s="222" t="s">
        <v>43</v>
      </c>
      <c r="N176" s="223" t="s">
        <v>55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152</v>
      </c>
      <c r="AT176" s="226" t="s">
        <v>147</v>
      </c>
      <c r="AU176" s="226" t="s">
        <v>92</v>
      </c>
      <c r="AY176" s="19" t="s">
        <v>144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23</v>
      </c>
      <c r="BK176" s="227">
        <f>ROUND(I176*H176,2)</f>
        <v>0</v>
      </c>
      <c r="BL176" s="19" t="s">
        <v>152</v>
      </c>
      <c r="BM176" s="226" t="s">
        <v>362</v>
      </c>
    </row>
    <row r="177" s="2" customFormat="1">
      <c r="A177" s="41"/>
      <c r="B177" s="42"/>
      <c r="C177" s="43"/>
      <c r="D177" s="228" t="s">
        <v>217</v>
      </c>
      <c r="E177" s="43"/>
      <c r="F177" s="229" t="s">
        <v>242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19" t="s">
        <v>217</v>
      </c>
      <c r="AU177" s="19" t="s">
        <v>92</v>
      </c>
    </row>
    <row r="178" s="2" customFormat="1" ht="49.05" customHeight="1">
      <c r="A178" s="41"/>
      <c r="B178" s="42"/>
      <c r="C178" s="215" t="s">
        <v>363</v>
      </c>
      <c r="D178" s="215" t="s">
        <v>147</v>
      </c>
      <c r="E178" s="216" t="s">
        <v>364</v>
      </c>
      <c r="F178" s="217" t="s">
        <v>365</v>
      </c>
      <c r="G178" s="218" t="s">
        <v>215</v>
      </c>
      <c r="H178" s="219">
        <v>15</v>
      </c>
      <c r="I178" s="220"/>
      <c r="J178" s="221">
        <f>ROUND(I178*H178,2)</f>
        <v>0</v>
      </c>
      <c r="K178" s="217" t="s">
        <v>151</v>
      </c>
      <c r="L178" s="47"/>
      <c r="M178" s="222" t="s">
        <v>43</v>
      </c>
      <c r="N178" s="223" t="s">
        <v>55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152</v>
      </c>
      <c r="AT178" s="226" t="s">
        <v>147</v>
      </c>
      <c r="AU178" s="226" t="s">
        <v>92</v>
      </c>
      <c r="AY178" s="19" t="s">
        <v>144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23</v>
      </c>
      <c r="BK178" s="227">
        <f>ROUND(I178*H178,2)</f>
        <v>0</v>
      </c>
      <c r="BL178" s="19" t="s">
        <v>152</v>
      </c>
      <c r="BM178" s="226" t="s">
        <v>366</v>
      </c>
    </row>
    <row r="179" s="2" customFormat="1" ht="49.05" customHeight="1">
      <c r="A179" s="41"/>
      <c r="B179" s="42"/>
      <c r="C179" s="215" t="s">
        <v>367</v>
      </c>
      <c r="D179" s="215" t="s">
        <v>147</v>
      </c>
      <c r="E179" s="216" t="s">
        <v>368</v>
      </c>
      <c r="F179" s="217" t="s">
        <v>369</v>
      </c>
      <c r="G179" s="218" t="s">
        <v>215</v>
      </c>
      <c r="H179" s="219">
        <v>15</v>
      </c>
      <c r="I179" s="220"/>
      <c r="J179" s="221">
        <f>ROUND(I179*H179,2)</f>
        <v>0</v>
      </c>
      <c r="K179" s="217" t="s">
        <v>151</v>
      </c>
      <c r="L179" s="47"/>
      <c r="M179" s="222" t="s">
        <v>43</v>
      </c>
      <c r="N179" s="223" t="s">
        <v>55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152</v>
      </c>
      <c r="AT179" s="226" t="s">
        <v>147</v>
      </c>
      <c r="AU179" s="226" t="s">
        <v>92</v>
      </c>
      <c r="AY179" s="19" t="s">
        <v>144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23</v>
      </c>
      <c r="BK179" s="227">
        <f>ROUND(I179*H179,2)</f>
        <v>0</v>
      </c>
      <c r="BL179" s="19" t="s">
        <v>152</v>
      </c>
      <c r="BM179" s="226" t="s">
        <v>370</v>
      </c>
    </row>
    <row r="180" s="2" customFormat="1" ht="49.05" customHeight="1">
      <c r="A180" s="41"/>
      <c r="B180" s="42"/>
      <c r="C180" s="215" t="s">
        <v>371</v>
      </c>
      <c r="D180" s="215" t="s">
        <v>147</v>
      </c>
      <c r="E180" s="216" t="s">
        <v>372</v>
      </c>
      <c r="F180" s="217" t="s">
        <v>373</v>
      </c>
      <c r="G180" s="218" t="s">
        <v>215</v>
      </c>
      <c r="H180" s="219">
        <v>15</v>
      </c>
      <c r="I180" s="220"/>
      <c r="J180" s="221">
        <f>ROUND(I180*H180,2)</f>
        <v>0</v>
      </c>
      <c r="K180" s="217" t="s">
        <v>151</v>
      </c>
      <c r="L180" s="47"/>
      <c r="M180" s="222" t="s">
        <v>43</v>
      </c>
      <c r="N180" s="223" t="s">
        <v>55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152</v>
      </c>
      <c r="AT180" s="226" t="s">
        <v>147</v>
      </c>
      <c r="AU180" s="226" t="s">
        <v>92</v>
      </c>
      <c r="AY180" s="19" t="s">
        <v>144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23</v>
      </c>
      <c r="BK180" s="227">
        <f>ROUND(I180*H180,2)</f>
        <v>0</v>
      </c>
      <c r="BL180" s="19" t="s">
        <v>152</v>
      </c>
      <c r="BM180" s="226" t="s">
        <v>374</v>
      </c>
    </row>
    <row r="181" s="2" customFormat="1" ht="49.05" customHeight="1">
      <c r="A181" s="41"/>
      <c r="B181" s="42"/>
      <c r="C181" s="215" t="s">
        <v>375</v>
      </c>
      <c r="D181" s="215" t="s">
        <v>147</v>
      </c>
      <c r="E181" s="216" t="s">
        <v>376</v>
      </c>
      <c r="F181" s="217" t="s">
        <v>377</v>
      </c>
      <c r="G181" s="218" t="s">
        <v>215</v>
      </c>
      <c r="H181" s="219">
        <v>15</v>
      </c>
      <c r="I181" s="220"/>
      <c r="J181" s="221">
        <f>ROUND(I181*H181,2)</f>
        <v>0</v>
      </c>
      <c r="K181" s="217" t="s">
        <v>151</v>
      </c>
      <c r="L181" s="47"/>
      <c r="M181" s="222" t="s">
        <v>43</v>
      </c>
      <c r="N181" s="223" t="s">
        <v>55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152</v>
      </c>
      <c r="AT181" s="226" t="s">
        <v>147</v>
      </c>
      <c r="AU181" s="226" t="s">
        <v>92</v>
      </c>
      <c r="AY181" s="19" t="s">
        <v>144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23</v>
      </c>
      <c r="BK181" s="227">
        <f>ROUND(I181*H181,2)</f>
        <v>0</v>
      </c>
      <c r="BL181" s="19" t="s">
        <v>152</v>
      </c>
      <c r="BM181" s="226" t="s">
        <v>378</v>
      </c>
    </row>
    <row r="182" s="2" customFormat="1" ht="49.05" customHeight="1">
      <c r="A182" s="41"/>
      <c r="B182" s="42"/>
      <c r="C182" s="215" t="s">
        <v>379</v>
      </c>
      <c r="D182" s="215" t="s">
        <v>147</v>
      </c>
      <c r="E182" s="216" t="s">
        <v>380</v>
      </c>
      <c r="F182" s="217" t="s">
        <v>381</v>
      </c>
      <c r="G182" s="218" t="s">
        <v>215</v>
      </c>
      <c r="H182" s="219">
        <v>6</v>
      </c>
      <c r="I182" s="220"/>
      <c r="J182" s="221">
        <f>ROUND(I182*H182,2)</f>
        <v>0</v>
      </c>
      <c r="K182" s="217" t="s">
        <v>151</v>
      </c>
      <c r="L182" s="47"/>
      <c r="M182" s="222" t="s">
        <v>43</v>
      </c>
      <c r="N182" s="223" t="s">
        <v>55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152</v>
      </c>
      <c r="AT182" s="226" t="s">
        <v>147</v>
      </c>
      <c r="AU182" s="226" t="s">
        <v>92</v>
      </c>
      <c r="AY182" s="19" t="s">
        <v>144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23</v>
      </c>
      <c r="BK182" s="227">
        <f>ROUND(I182*H182,2)</f>
        <v>0</v>
      </c>
      <c r="BL182" s="19" t="s">
        <v>152</v>
      </c>
      <c r="BM182" s="226" t="s">
        <v>382</v>
      </c>
    </row>
    <row r="183" s="2" customFormat="1" ht="49.05" customHeight="1">
      <c r="A183" s="41"/>
      <c r="B183" s="42"/>
      <c r="C183" s="215" t="s">
        <v>383</v>
      </c>
      <c r="D183" s="215" t="s">
        <v>147</v>
      </c>
      <c r="E183" s="216" t="s">
        <v>384</v>
      </c>
      <c r="F183" s="217" t="s">
        <v>385</v>
      </c>
      <c r="G183" s="218" t="s">
        <v>215</v>
      </c>
      <c r="H183" s="219">
        <v>15</v>
      </c>
      <c r="I183" s="220"/>
      <c r="J183" s="221">
        <f>ROUND(I183*H183,2)</f>
        <v>0</v>
      </c>
      <c r="K183" s="217" t="s">
        <v>151</v>
      </c>
      <c r="L183" s="47"/>
      <c r="M183" s="222" t="s">
        <v>43</v>
      </c>
      <c r="N183" s="223" t="s">
        <v>55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152</v>
      </c>
      <c r="AT183" s="226" t="s">
        <v>147</v>
      </c>
      <c r="AU183" s="226" t="s">
        <v>92</v>
      </c>
      <c r="AY183" s="19" t="s">
        <v>144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23</v>
      </c>
      <c r="BK183" s="227">
        <f>ROUND(I183*H183,2)</f>
        <v>0</v>
      </c>
      <c r="BL183" s="19" t="s">
        <v>152</v>
      </c>
      <c r="BM183" s="226" t="s">
        <v>386</v>
      </c>
    </row>
    <row r="184" s="2" customFormat="1" ht="49.05" customHeight="1">
      <c r="A184" s="41"/>
      <c r="B184" s="42"/>
      <c r="C184" s="215" t="s">
        <v>387</v>
      </c>
      <c r="D184" s="215" t="s">
        <v>147</v>
      </c>
      <c r="E184" s="216" t="s">
        <v>388</v>
      </c>
      <c r="F184" s="217" t="s">
        <v>389</v>
      </c>
      <c r="G184" s="218" t="s">
        <v>215</v>
      </c>
      <c r="H184" s="219">
        <v>15</v>
      </c>
      <c r="I184" s="220"/>
      <c r="J184" s="221">
        <f>ROUND(I184*H184,2)</f>
        <v>0</v>
      </c>
      <c r="K184" s="217" t="s">
        <v>151</v>
      </c>
      <c r="L184" s="47"/>
      <c r="M184" s="222" t="s">
        <v>43</v>
      </c>
      <c r="N184" s="223" t="s">
        <v>55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152</v>
      </c>
      <c r="AT184" s="226" t="s">
        <v>147</v>
      </c>
      <c r="AU184" s="226" t="s">
        <v>92</v>
      </c>
      <c r="AY184" s="19" t="s">
        <v>144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23</v>
      </c>
      <c r="BK184" s="227">
        <f>ROUND(I184*H184,2)</f>
        <v>0</v>
      </c>
      <c r="BL184" s="19" t="s">
        <v>152</v>
      </c>
      <c r="BM184" s="226" t="s">
        <v>390</v>
      </c>
    </row>
    <row r="185" s="2" customFormat="1" ht="49.05" customHeight="1">
      <c r="A185" s="41"/>
      <c r="B185" s="42"/>
      <c r="C185" s="215" t="s">
        <v>391</v>
      </c>
      <c r="D185" s="215" t="s">
        <v>147</v>
      </c>
      <c r="E185" s="216" t="s">
        <v>392</v>
      </c>
      <c r="F185" s="217" t="s">
        <v>393</v>
      </c>
      <c r="G185" s="218" t="s">
        <v>215</v>
      </c>
      <c r="H185" s="219">
        <v>15</v>
      </c>
      <c r="I185" s="220"/>
      <c r="J185" s="221">
        <f>ROUND(I185*H185,2)</f>
        <v>0</v>
      </c>
      <c r="K185" s="217" t="s">
        <v>151</v>
      </c>
      <c r="L185" s="47"/>
      <c r="M185" s="222" t="s">
        <v>43</v>
      </c>
      <c r="N185" s="223" t="s">
        <v>55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152</v>
      </c>
      <c r="AT185" s="226" t="s">
        <v>147</v>
      </c>
      <c r="AU185" s="226" t="s">
        <v>92</v>
      </c>
      <c r="AY185" s="19" t="s">
        <v>144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23</v>
      </c>
      <c r="BK185" s="227">
        <f>ROUND(I185*H185,2)</f>
        <v>0</v>
      </c>
      <c r="BL185" s="19" t="s">
        <v>152</v>
      </c>
      <c r="BM185" s="226" t="s">
        <v>394</v>
      </c>
    </row>
    <row r="186" s="2" customFormat="1" ht="49.05" customHeight="1">
      <c r="A186" s="41"/>
      <c r="B186" s="42"/>
      <c r="C186" s="215" t="s">
        <v>395</v>
      </c>
      <c r="D186" s="215" t="s">
        <v>147</v>
      </c>
      <c r="E186" s="216" t="s">
        <v>396</v>
      </c>
      <c r="F186" s="217" t="s">
        <v>397</v>
      </c>
      <c r="G186" s="218" t="s">
        <v>215</v>
      </c>
      <c r="H186" s="219">
        <v>15</v>
      </c>
      <c r="I186" s="220"/>
      <c r="J186" s="221">
        <f>ROUND(I186*H186,2)</f>
        <v>0</v>
      </c>
      <c r="K186" s="217" t="s">
        <v>151</v>
      </c>
      <c r="L186" s="47"/>
      <c r="M186" s="222" t="s">
        <v>43</v>
      </c>
      <c r="N186" s="223" t="s">
        <v>55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152</v>
      </c>
      <c r="AT186" s="226" t="s">
        <v>147</v>
      </c>
      <c r="AU186" s="226" t="s">
        <v>92</v>
      </c>
      <c r="AY186" s="19" t="s">
        <v>144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23</v>
      </c>
      <c r="BK186" s="227">
        <f>ROUND(I186*H186,2)</f>
        <v>0</v>
      </c>
      <c r="BL186" s="19" t="s">
        <v>152</v>
      </c>
      <c r="BM186" s="226" t="s">
        <v>398</v>
      </c>
    </row>
    <row r="187" s="2" customFormat="1" ht="49.05" customHeight="1">
      <c r="A187" s="41"/>
      <c r="B187" s="42"/>
      <c r="C187" s="215" t="s">
        <v>399</v>
      </c>
      <c r="D187" s="215" t="s">
        <v>147</v>
      </c>
      <c r="E187" s="216" t="s">
        <v>400</v>
      </c>
      <c r="F187" s="217" t="s">
        <v>401</v>
      </c>
      <c r="G187" s="218" t="s">
        <v>215</v>
      </c>
      <c r="H187" s="219">
        <v>15</v>
      </c>
      <c r="I187" s="220"/>
      <c r="J187" s="221">
        <f>ROUND(I187*H187,2)</f>
        <v>0</v>
      </c>
      <c r="K187" s="217" t="s">
        <v>151</v>
      </c>
      <c r="L187" s="47"/>
      <c r="M187" s="222" t="s">
        <v>43</v>
      </c>
      <c r="N187" s="223" t="s">
        <v>55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152</v>
      </c>
      <c r="AT187" s="226" t="s">
        <v>147</v>
      </c>
      <c r="AU187" s="226" t="s">
        <v>92</v>
      </c>
      <c r="AY187" s="19" t="s">
        <v>144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23</v>
      </c>
      <c r="BK187" s="227">
        <f>ROUND(I187*H187,2)</f>
        <v>0</v>
      </c>
      <c r="BL187" s="19" t="s">
        <v>152</v>
      </c>
      <c r="BM187" s="226" t="s">
        <v>402</v>
      </c>
    </row>
    <row r="188" s="2" customFormat="1" ht="33" customHeight="1">
      <c r="A188" s="41"/>
      <c r="B188" s="42"/>
      <c r="C188" s="215" t="s">
        <v>403</v>
      </c>
      <c r="D188" s="215" t="s">
        <v>147</v>
      </c>
      <c r="E188" s="216" t="s">
        <v>404</v>
      </c>
      <c r="F188" s="217" t="s">
        <v>405</v>
      </c>
      <c r="G188" s="218" t="s">
        <v>215</v>
      </c>
      <c r="H188" s="219">
        <v>100</v>
      </c>
      <c r="I188" s="220"/>
      <c r="J188" s="221">
        <f>ROUND(I188*H188,2)</f>
        <v>0</v>
      </c>
      <c r="K188" s="217" t="s">
        <v>151</v>
      </c>
      <c r="L188" s="47"/>
      <c r="M188" s="222" t="s">
        <v>43</v>
      </c>
      <c r="N188" s="223" t="s">
        <v>55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152</v>
      </c>
      <c r="AT188" s="226" t="s">
        <v>147</v>
      </c>
      <c r="AU188" s="226" t="s">
        <v>92</v>
      </c>
      <c r="AY188" s="19" t="s">
        <v>144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23</v>
      </c>
      <c r="BK188" s="227">
        <f>ROUND(I188*H188,2)</f>
        <v>0</v>
      </c>
      <c r="BL188" s="19" t="s">
        <v>152</v>
      </c>
      <c r="BM188" s="226" t="s">
        <v>406</v>
      </c>
    </row>
    <row r="189" s="2" customFormat="1" ht="37.8" customHeight="1">
      <c r="A189" s="41"/>
      <c r="B189" s="42"/>
      <c r="C189" s="215" t="s">
        <v>407</v>
      </c>
      <c r="D189" s="215" t="s">
        <v>147</v>
      </c>
      <c r="E189" s="216" t="s">
        <v>408</v>
      </c>
      <c r="F189" s="217" t="s">
        <v>409</v>
      </c>
      <c r="G189" s="218" t="s">
        <v>215</v>
      </c>
      <c r="H189" s="219">
        <v>100</v>
      </c>
      <c r="I189" s="220"/>
      <c r="J189" s="221">
        <f>ROUND(I189*H189,2)</f>
        <v>0</v>
      </c>
      <c r="K189" s="217" t="s">
        <v>151</v>
      </c>
      <c r="L189" s="47"/>
      <c r="M189" s="222" t="s">
        <v>43</v>
      </c>
      <c r="N189" s="223" t="s">
        <v>55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152</v>
      </c>
      <c r="AT189" s="226" t="s">
        <v>147</v>
      </c>
      <c r="AU189" s="226" t="s">
        <v>92</v>
      </c>
      <c r="AY189" s="19" t="s">
        <v>144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23</v>
      </c>
      <c r="BK189" s="227">
        <f>ROUND(I189*H189,2)</f>
        <v>0</v>
      </c>
      <c r="BL189" s="19" t="s">
        <v>152</v>
      </c>
      <c r="BM189" s="226" t="s">
        <v>410</v>
      </c>
    </row>
    <row r="190" s="2" customFormat="1" ht="37.8" customHeight="1">
      <c r="A190" s="41"/>
      <c r="B190" s="42"/>
      <c r="C190" s="215" t="s">
        <v>411</v>
      </c>
      <c r="D190" s="215" t="s">
        <v>147</v>
      </c>
      <c r="E190" s="216" t="s">
        <v>412</v>
      </c>
      <c r="F190" s="217" t="s">
        <v>413</v>
      </c>
      <c r="G190" s="218" t="s">
        <v>215</v>
      </c>
      <c r="H190" s="219">
        <v>100</v>
      </c>
      <c r="I190" s="220"/>
      <c r="J190" s="221">
        <f>ROUND(I190*H190,2)</f>
        <v>0</v>
      </c>
      <c r="K190" s="217" t="s">
        <v>151</v>
      </c>
      <c r="L190" s="47"/>
      <c r="M190" s="222" t="s">
        <v>43</v>
      </c>
      <c r="N190" s="223" t="s">
        <v>55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152</v>
      </c>
      <c r="AT190" s="226" t="s">
        <v>147</v>
      </c>
      <c r="AU190" s="226" t="s">
        <v>92</v>
      </c>
      <c r="AY190" s="19" t="s">
        <v>144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23</v>
      </c>
      <c r="BK190" s="227">
        <f>ROUND(I190*H190,2)</f>
        <v>0</v>
      </c>
      <c r="BL190" s="19" t="s">
        <v>152</v>
      </c>
      <c r="BM190" s="226" t="s">
        <v>414</v>
      </c>
    </row>
    <row r="191" s="2" customFormat="1" ht="37.8" customHeight="1">
      <c r="A191" s="41"/>
      <c r="B191" s="42"/>
      <c r="C191" s="215" t="s">
        <v>415</v>
      </c>
      <c r="D191" s="215" t="s">
        <v>147</v>
      </c>
      <c r="E191" s="216" t="s">
        <v>416</v>
      </c>
      <c r="F191" s="217" t="s">
        <v>417</v>
      </c>
      <c r="G191" s="218" t="s">
        <v>215</v>
      </c>
      <c r="H191" s="219">
        <v>50</v>
      </c>
      <c r="I191" s="220"/>
      <c r="J191" s="221">
        <f>ROUND(I191*H191,2)</f>
        <v>0</v>
      </c>
      <c r="K191" s="217" t="s">
        <v>151</v>
      </c>
      <c r="L191" s="47"/>
      <c r="M191" s="222" t="s">
        <v>43</v>
      </c>
      <c r="N191" s="223" t="s">
        <v>55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152</v>
      </c>
      <c r="AT191" s="226" t="s">
        <v>147</v>
      </c>
      <c r="AU191" s="226" t="s">
        <v>92</v>
      </c>
      <c r="AY191" s="19" t="s">
        <v>144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23</v>
      </c>
      <c r="BK191" s="227">
        <f>ROUND(I191*H191,2)</f>
        <v>0</v>
      </c>
      <c r="BL191" s="19" t="s">
        <v>152</v>
      </c>
      <c r="BM191" s="226" t="s">
        <v>418</v>
      </c>
    </row>
    <row r="192" s="2" customFormat="1" ht="33" customHeight="1">
      <c r="A192" s="41"/>
      <c r="B192" s="42"/>
      <c r="C192" s="215" t="s">
        <v>419</v>
      </c>
      <c r="D192" s="215" t="s">
        <v>147</v>
      </c>
      <c r="E192" s="216" t="s">
        <v>420</v>
      </c>
      <c r="F192" s="217" t="s">
        <v>421</v>
      </c>
      <c r="G192" s="218" t="s">
        <v>215</v>
      </c>
      <c r="H192" s="219">
        <v>10</v>
      </c>
      <c r="I192" s="220"/>
      <c r="J192" s="221">
        <f>ROUND(I192*H192,2)</f>
        <v>0</v>
      </c>
      <c r="K192" s="217" t="s">
        <v>151</v>
      </c>
      <c r="L192" s="47"/>
      <c r="M192" s="222" t="s">
        <v>43</v>
      </c>
      <c r="N192" s="223" t="s">
        <v>55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152</v>
      </c>
      <c r="AT192" s="226" t="s">
        <v>147</v>
      </c>
      <c r="AU192" s="226" t="s">
        <v>92</v>
      </c>
      <c r="AY192" s="19" t="s">
        <v>144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23</v>
      </c>
      <c r="BK192" s="227">
        <f>ROUND(I192*H192,2)</f>
        <v>0</v>
      </c>
      <c r="BL192" s="19" t="s">
        <v>152</v>
      </c>
      <c r="BM192" s="226" t="s">
        <v>422</v>
      </c>
    </row>
    <row r="193" s="2" customFormat="1" ht="44.25" customHeight="1">
      <c r="A193" s="41"/>
      <c r="B193" s="42"/>
      <c r="C193" s="215" t="s">
        <v>423</v>
      </c>
      <c r="D193" s="215" t="s">
        <v>147</v>
      </c>
      <c r="E193" s="216" t="s">
        <v>424</v>
      </c>
      <c r="F193" s="217" t="s">
        <v>425</v>
      </c>
      <c r="G193" s="218" t="s">
        <v>198</v>
      </c>
      <c r="H193" s="219">
        <v>3</v>
      </c>
      <c r="I193" s="220"/>
      <c r="J193" s="221">
        <f>ROUND(I193*H193,2)</f>
        <v>0</v>
      </c>
      <c r="K193" s="217" t="s">
        <v>151</v>
      </c>
      <c r="L193" s="47"/>
      <c r="M193" s="222" t="s">
        <v>43</v>
      </c>
      <c r="N193" s="223" t="s">
        <v>55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152</v>
      </c>
      <c r="AT193" s="226" t="s">
        <v>147</v>
      </c>
      <c r="AU193" s="226" t="s">
        <v>92</v>
      </c>
      <c r="AY193" s="19" t="s">
        <v>144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23</v>
      </c>
      <c r="BK193" s="227">
        <f>ROUND(I193*H193,2)</f>
        <v>0</v>
      </c>
      <c r="BL193" s="19" t="s">
        <v>152</v>
      </c>
      <c r="BM193" s="226" t="s">
        <v>426</v>
      </c>
    </row>
    <row r="194" s="2" customFormat="1" ht="44.25" customHeight="1">
      <c r="A194" s="41"/>
      <c r="B194" s="42"/>
      <c r="C194" s="215" t="s">
        <v>427</v>
      </c>
      <c r="D194" s="215" t="s">
        <v>147</v>
      </c>
      <c r="E194" s="216" t="s">
        <v>428</v>
      </c>
      <c r="F194" s="217" t="s">
        <v>429</v>
      </c>
      <c r="G194" s="218" t="s">
        <v>198</v>
      </c>
      <c r="H194" s="219">
        <v>3</v>
      </c>
      <c r="I194" s="220"/>
      <c r="J194" s="221">
        <f>ROUND(I194*H194,2)</f>
        <v>0</v>
      </c>
      <c r="K194" s="217" t="s">
        <v>151</v>
      </c>
      <c r="L194" s="47"/>
      <c r="M194" s="222" t="s">
        <v>43</v>
      </c>
      <c r="N194" s="223" t="s">
        <v>55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152</v>
      </c>
      <c r="AT194" s="226" t="s">
        <v>147</v>
      </c>
      <c r="AU194" s="226" t="s">
        <v>92</v>
      </c>
      <c r="AY194" s="19" t="s">
        <v>144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23</v>
      </c>
      <c r="BK194" s="227">
        <f>ROUND(I194*H194,2)</f>
        <v>0</v>
      </c>
      <c r="BL194" s="19" t="s">
        <v>152</v>
      </c>
      <c r="BM194" s="226" t="s">
        <v>430</v>
      </c>
    </row>
    <row r="195" s="2" customFormat="1" ht="44.25" customHeight="1">
      <c r="A195" s="41"/>
      <c r="B195" s="42"/>
      <c r="C195" s="215" t="s">
        <v>431</v>
      </c>
      <c r="D195" s="215" t="s">
        <v>147</v>
      </c>
      <c r="E195" s="216" t="s">
        <v>432</v>
      </c>
      <c r="F195" s="217" t="s">
        <v>433</v>
      </c>
      <c r="G195" s="218" t="s">
        <v>198</v>
      </c>
      <c r="H195" s="219">
        <v>3</v>
      </c>
      <c r="I195" s="220"/>
      <c r="J195" s="221">
        <f>ROUND(I195*H195,2)</f>
        <v>0</v>
      </c>
      <c r="K195" s="217" t="s">
        <v>151</v>
      </c>
      <c r="L195" s="47"/>
      <c r="M195" s="222" t="s">
        <v>43</v>
      </c>
      <c r="N195" s="223" t="s">
        <v>55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152</v>
      </c>
      <c r="AT195" s="226" t="s">
        <v>147</v>
      </c>
      <c r="AU195" s="226" t="s">
        <v>92</v>
      </c>
      <c r="AY195" s="19" t="s">
        <v>144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23</v>
      </c>
      <c r="BK195" s="227">
        <f>ROUND(I195*H195,2)</f>
        <v>0</v>
      </c>
      <c r="BL195" s="19" t="s">
        <v>152</v>
      </c>
      <c r="BM195" s="226" t="s">
        <v>434</v>
      </c>
    </row>
    <row r="196" s="2" customFormat="1" ht="37.8" customHeight="1">
      <c r="A196" s="41"/>
      <c r="B196" s="42"/>
      <c r="C196" s="215" t="s">
        <v>435</v>
      </c>
      <c r="D196" s="215" t="s">
        <v>147</v>
      </c>
      <c r="E196" s="216" t="s">
        <v>436</v>
      </c>
      <c r="F196" s="217" t="s">
        <v>437</v>
      </c>
      <c r="G196" s="218" t="s">
        <v>215</v>
      </c>
      <c r="H196" s="219">
        <v>10</v>
      </c>
      <c r="I196" s="220"/>
      <c r="J196" s="221">
        <f>ROUND(I196*H196,2)</f>
        <v>0</v>
      </c>
      <c r="K196" s="217" t="s">
        <v>151</v>
      </c>
      <c r="L196" s="47"/>
      <c r="M196" s="222" t="s">
        <v>43</v>
      </c>
      <c r="N196" s="223" t="s">
        <v>55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152</v>
      </c>
      <c r="AT196" s="226" t="s">
        <v>147</v>
      </c>
      <c r="AU196" s="226" t="s">
        <v>92</v>
      </c>
      <c r="AY196" s="19" t="s">
        <v>144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23</v>
      </c>
      <c r="BK196" s="227">
        <f>ROUND(I196*H196,2)</f>
        <v>0</v>
      </c>
      <c r="BL196" s="19" t="s">
        <v>152</v>
      </c>
      <c r="BM196" s="226" t="s">
        <v>438</v>
      </c>
    </row>
    <row r="197" s="2" customFormat="1" ht="37.8" customHeight="1">
      <c r="A197" s="41"/>
      <c r="B197" s="42"/>
      <c r="C197" s="215" t="s">
        <v>439</v>
      </c>
      <c r="D197" s="215" t="s">
        <v>147</v>
      </c>
      <c r="E197" s="216" t="s">
        <v>440</v>
      </c>
      <c r="F197" s="217" t="s">
        <v>441</v>
      </c>
      <c r="G197" s="218" t="s">
        <v>215</v>
      </c>
      <c r="H197" s="219">
        <v>10</v>
      </c>
      <c r="I197" s="220"/>
      <c r="J197" s="221">
        <f>ROUND(I197*H197,2)</f>
        <v>0</v>
      </c>
      <c r="K197" s="217" t="s">
        <v>151</v>
      </c>
      <c r="L197" s="47"/>
      <c r="M197" s="222" t="s">
        <v>43</v>
      </c>
      <c r="N197" s="223" t="s">
        <v>55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152</v>
      </c>
      <c r="AT197" s="226" t="s">
        <v>147</v>
      </c>
      <c r="AU197" s="226" t="s">
        <v>92</v>
      </c>
      <c r="AY197" s="19" t="s">
        <v>144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23</v>
      </c>
      <c r="BK197" s="227">
        <f>ROUND(I197*H197,2)</f>
        <v>0</v>
      </c>
      <c r="BL197" s="19" t="s">
        <v>152</v>
      </c>
      <c r="BM197" s="226" t="s">
        <v>442</v>
      </c>
    </row>
    <row r="198" s="2" customFormat="1" ht="37.8" customHeight="1">
      <c r="A198" s="41"/>
      <c r="B198" s="42"/>
      <c r="C198" s="215" t="s">
        <v>443</v>
      </c>
      <c r="D198" s="215" t="s">
        <v>147</v>
      </c>
      <c r="E198" s="216" t="s">
        <v>444</v>
      </c>
      <c r="F198" s="217" t="s">
        <v>445</v>
      </c>
      <c r="G198" s="218" t="s">
        <v>215</v>
      </c>
      <c r="H198" s="219">
        <v>20</v>
      </c>
      <c r="I198" s="220"/>
      <c r="J198" s="221">
        <f>ROUND(I198*H198,2)</f>
        <v>0</v>
      </c>
      <c r="K198" s="217" t="s">
        <v>151</v>
      </c>
      <c r="L198" s="47"/>
      <c r="M198" s="222" t="s">
        <v>43</v>
      </c>
      <c r="N198" s="223" t="s">
        <v>55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152</v>
      </c>
      <c r="AT198" s="226" t="s">
        <v>147</v>
      </c>
      <c r="AU198" s="226" t="s">
        <v>92</v>
      </c>
      <c r="AY198" s="19" t="s">
        <v>144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23</v>
      </c>
      <c r="BK198" s="227">
        <f>ROUND(I198*H198,2)</f>
        <v>0</v>
      </c>
      <c r="BL198" s="19" t="s">
        <v>152</v>
      </c>
      <c r="BM198" s="226" t="s">
        <v>446</v>
      </c>
    </row>
    <row r="199" s="2" customFormat="1" ht="37.8" customHeight="1">
      <c r="A199" s="41"/>
      <c r="B199" s="42"/>
      <c r="C199" s="215" t="s">
        <v>447</v>
      </c>
      <c r="D199" s="215" t="s">
        <v>147</v>
      </c>
      <c r="E199" s="216" t="s">
        <v>448</v>
      </c>
      <c r="F199" s="217" t="s">
        <v>449</v>
      </c>
      <c r="G199" s="218" t="s">
        <v>215</v>
      </c>
      <c r="H199" s="219">
        <v>10</v>
      </c>
      <c r="I199" s="220"/>
      <c r="J199" s="221">
        <f>ROUND(I199*H199,2)</f>
        <v>0</v>
      </c>
      <c r="K199" s="217" t="s">
        <v>151</v>
      </c>
      <c r="L199" s="47"/>
      <c r="M199" s="222" t="s">
        <v>43</v>
      </c>
      <c r="N199" s="223" t="s">
        <v>55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152</v>
      </c>
      <c r="AT199" s="226" t="s">
        <v>147</v>
      </c>
      <c r="AU199" s="226" t="s">
        <v>92</v>
      </c>
      <c r="AY199" s="19" t="s">
        <v>144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23</v>
      </c>
      <c r="BK199" s="227">
        <f>ROUND(I199*H199,2)</f>
        <v>0</v>
      </c>
      <c r="BL199" s="19" t="s">
        <v>152</v>
      </c>
      <c r="BM199" s="226" t="s">
        <v>450</v>
      </c>
    </row>
    <row r="200" s="2" customFormat="1" ht="37.8" customHeight="1">
      <c r="A200" s="41"/>
      <c r="B200" s="42"/>
      <c r="C200" s="215" t="s">
        <v>451</v>
      </c>
      <c r="D200" s="215" t="s">
        <v>147</v>
      </c>
      <c r="E200" s="216" t="s">
        <v>452</v>
      </c>
      <c r="F200" s="217" t="s">
        <v>453</v>
      </c>
      <c r="G200" s="218" t="s">
        <v>215</v>
      </c>
      <c r="H200" s="219">
        <v>10</v>
      </c>
      <c r="I200" s="220"/>
      <c r="J200" s="221">
        <f>ROUND(I200*H200,2)</f>
        <v>0</v>
      </c>
      <c r="K200" s="217" t="s">
        <v>151</v>
      </c>
      <c r="L200" s="47"/>
      <c r="M200" s="222" t="s">
        <v>43</v>
      </c>
      <c r="N200" s="223" t="s">
        <v>55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152</v>
      </c>
      <c r="AT200" s="226" t="s">
        <v>147</v>
      </c>
      <c r="AU200" s="226" t="s">
        <v>92</v>
      </c>
      <c r="AY200" s="19" t="s">
        <v>144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23</v>
      </c>
      <c r="BK200" s="227">
        <f>ROUND(I200*H200,2)</f>
        <v>0</v>
      </c>
      <c r="BL200" s="19" t="s">
        <v>152</v>
      </c>
      <c r="BM200" s="226" t="s">
        <v>454</v>
      </c>
    </row>
    <row r="201" s="2" customFormat="1" ht="33" customHeight="1">
      <c r="A201" s="41"/>
      <c r="B201" s="42"/>
      <c r="C201" s="215" t="s">
        <v>455</v>
      </c>
      <c r="D201" s="215" t="s">
        <v>147</v>
      </c>
      <c r="E201" s="216" t="s">
        <v>456</v>
      </c>
      <c r="F201" s="217" t="s">
        <v>457</v>
      </c>
      <c r="G201" s="218" t="s">
        <v>215</v>
      </c>
      <c r="H201" s="219">
        <v>20</v>
      </c>
      <c r="I201" s="220"/>
      <c r="J201" s="221">
        <f>ROUND(I201*H201,2)</f>
        <v>0</v>
      </c>
      <c r="K201" s="217" t="s">
        <v>151</v>
      </c>
      <c r="L201" s="47"/>
      <c r="M201" s="222" t="s">
        <v>43</v>
      </c>
      <c r="N201" s="223" t="s">
        <v>55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152</v>
      </c>
      <c r="AT201" s="226" t="s">
        <v>147</v>
      </c>
      <c r="AU201" s="226" t="s">
        <v>92</v>
      </c>
      <c r="AY201" s="19" t="s">
        <v>144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23</v>
      </c>
      <c r="BK201" s="227">
        <f>ROUND(I201*H201,2)</f>
        <v>0</v>
      </c>
      <c r="BL201" s="19" t="s">
        <v>152</v>
      </c>
      <c r="BM201" s="226" t="s">
        <v>458</v>
      </c>
    </row>
    <row r="202" s="2" customFormat="1" ht="16.5" customHeight="1">
      <c r="A202" s="41"/>
      <c r="B202" s="42"/>
      <c r="C202" s="233" t="s">
        <v>459</v>
      </c>
      <c r="D202" s="233" t="s">
        <v>460</v>
      </c>
      <c r="E202" s="234" t="s">
        <v>461</v>
      </c>
      <c r="F202" s="235" t="s">
        <v>462</v>
      </c>
      <c r="G202" s="236" t="s">
        <v>463</v>
      </c>
      <c r="H202" s="237">
        <v>20</v>
      </c>
      <c r="I202" s="238"/>
      <c r="J202" s="239">
        <f>ROUND(I202*H202,2)</f>
        <v>0</v>
      </c>
      <c r="K202" s="235" t="s">
        <v>151</v>
      </c>
      <c r="L202" s="240"/>
      <c r="M202" s="241" t="s">
        <v>43</v>
      </c>
      <c r="N202" s="242" t="s">
        <v>55</v>
      </c>
      <c r="O202" s="87"/>
      <c r="P202" s="224">
        <f>O202*H202</f>
        <v>0</v>
      </c>
      <c r="Q202" s="224">
        <v>0.001</v>
      </c>
      <c r="R202" s="224">
        <f>Q202*H202</f>
        <v>0.02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176</v>
      </c>
      <c r="AT202" s="226" t="s">
        <v>460</v>
      </c>
      <c r="AU202" s="226" t="s">
        <v>92</v>
      </c>
      <c r="AY202" s="19" t="s">
        <v>144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23</v>
      </c>
      <c r="BK202" s="227">
        <f>ROUND(I202*H202,2)</f>
        <v>0</v>
      </c>
      <c r="BL202" s="19" t="s">
        <v>152</v>
      </c>
      <c r="BM202" s="226" t="s">
        <v>464</v>
      </c>
    </row>
    <row r="203" s="2" customFormat="1" ht="16.5" customHeight="1">
      <c r="A203" s="41"/>
      <c r="B203" s="42"/>
      <c r="C203" s="233" t="s">
        <v>465</v>
      </c>
      <c r="D203" s="233" t="s">
        <v>460</v>
      </c>
      <c r="E203" s="234" t="s">
        <v>466</v>
      </c>
      <c r="F203" s="235" t="s">
        <v>467</v>
      </c>
      <c r="G203" s="236" t="s">
        <v>463</v>
      </c>
      <c r="H203" s="237">
        <v>30</v>
      </c>
      <c r="I203" s="238"/>
      <c r="J203" s="239">
        <f>ROUND(I203*H203,2)</f>
        <v>0</v>
      </c>
      <c r="K203" s="235" t="s">
        <v>151</v>
      </c>
      <c r="L203" s="240"/>
      <c r="M203" s="241" t="s">
        <v>43</v>
      </c>
      <c r="N203" s="242" t="s">
        <v>55</v>
      </c>
      <c r="O203" s="87"/>
      <c r="P203" s="224">
        <f>O203*H203</f>
        <v>0</v>
      </c>
      <c r="Q203" s="224">
        <v>0.001</v>
      </c>
      <c r="R203" s="224">
        <f>Q203*H203</f>
        <v>0.029999999999999999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176</v>
      </c>
      <c r="AT203" s="226" t="s">
        <v>460</v>
      </c>
      <c r="AU203" s="226" t="s">
        <v>92</v>
      </c>
      <c r="AY203" s="19" t="s">
        <v>144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23</v>
      </c>
      <c r="BK203" s="227">
        <f>ROUND(I203*H203,2)</f>
        <v>0</v>
      </c>
      <c r="BL203" s="19" t="s">
        <v>152</v>
      </c>
      <c r="BM203" s="226" t="s">
        <v>468</v>
      </c>
    </row>
    <row r="204" s="2" customFormat="1" ht="16.5" customHeight="1">
      <c r="A204" s="41"/>
      <c r="B204" s="42"/>
      <c r="C204" s="233" t="s">
        <v>469</v>
      </c>
      <c r="D204" s="233" t="s">
        <v>460</v>
      </c>
      <c r="E204" s="234" t="s">
        <v>470</v>
      </c>
      <c r="F204" s="235" t="s">
        <v>471</v>
      </c>
      <c r="G204" s="236" t="s">
        <v>463</v>
      </c>
      <c r="H204" s="237">
        <v>30</v>
      </c>
      <c r="I204" s="238"/>
      <c r="J204" s="239">
        <f>ROUND(I204*H204,2)</f>
        <v>0</v>
      </c>
      <c r="K204" s="235" t="s">
        <v>151</v>
      </c>
      <c r="L204" s="240"/>
      <c r="M204" s="241" t="s">
        <v>43</v>
      </c>
      <c r="N204" s="242" t="s">
        <v>55</v>
      </c>
      <c r="O204" s="87"/>
      <c r="P204" s="224">
        <f>O204*H204</f>
        <v>0</v>
      </c>
      <c r="Q204" s="224">
        <v>0.001</v>
      </c>
      <c r="R204" s="224">
        <f>Q204*H204</f>
        <v>0.029999999999999999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176</v>
      </c>
      <c r="AT204" s="226" t="s">
        <v>460</v>
      </c>
      <c r="AU204" s="226" t="s">
        <v>92</v>
      </c>
      <c r="AY204" s="19" t="s">
        <v>144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23</v>
      </c>
      <c r="BK204" s="227">
        <f>ROUND(I204*H204,2)</f>
        <v>0</v>
      </c>
      <c r="BL204" s="19" t="s">
        <v>152</v>
      </c>
      <c r="BM204" s="226" t="s">
        <v>472</v>
      </c>
    </row>
    <row r="205" s="2" customFormat="1" ht="16.5" customHeight="1">
      <c r="A205" s="41"/>
      <c r="B205" s="42"/>
      <c r="C205" s="233" t="s">
        <v>473</v>
      </c>
      <c r="D205" s="233" t="s">
        <v>460</v>
      </c>
      <c r="E205" s="234" t="s">
        <v>474</v>
      </c>
      <c r="F205" s="235" t="s">
        <v>475</v>
      </c>
      <c r="G205" s="236" t="s">
        <v>463</v>
      </c>
      <c r="H205" s="237">
        <v>1</v>
      </c>
      <c r="I205" s="238"/>
      <c r="J205" s="239">
        <f>ROUND(I205*H205,2)</f>
        <v>0</v>
      </c>
      <c r="K205" s="235" t="s">
        <v>151</v>
      </c>
      <c r="L205" s="240"/>
      <c r="M205" s="241" t="s">
        <v>43</v>
      </c>
      <c r="N205" s="242" t="s">
        <v>55</v>
      </c>
      <c r="O205" s="87"/>
      <c r="P205" s="224">
        <f>O205*H205</f>
        <v>0</v>
      </c>
      <c r="Q205" s="224">
        <v>0.001</v>
      </c>
      <c r="R205" s="224">
        <f>Q205*H205</f>
        <v>0.001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176</v>
      </c>
      <c r="AT205" s="226" t="s">
        <v>460</v>
      </c>
      <c r="AU205" s="226" t="s">
        <v>92</v>
      </c>
      <c r="AY205" s="19" t="s">
        <v>144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23</v>
      </c>
      <c r="BK205" s="227">
        <f>ROUND(I205*H205,2)</f>
        <v>0</v>
      </c>
      <c r="BL205" s="19" t="s">
        <v>152</v>
      </c>
      <c r="BM205" s="226" t="s">
        <v>476</v>
      </c>
    </row>
    <row r="206" s="2" customFormat="1" ht="16.5" customHeight="1">
      <c r="A206" s="41"/>
      <c r="B206" s="42"/>
      <c r="C206" s="233" t="s">
        <v>477</v>
      </c>
      <c r="D206" s="233" t="s">
        <v>460</v>
      </c>
      <c r="E206" s="234" t="s">
        <v>478</v>
      </c>
      <c r="F206" s="235" t="s">
        <v>479</v>
      </c>
      <c r="G206" s="236" t="s">
        <v>215</v>
      </c>
      <c r="H206" s="237">
        <v>1</v>
      </c>
      <c r="I206" s="238"/>
      <c r="J206" s="239">
        <f>ROUND(I206*H206,2)</f>
        <v>0</v>
      </c>
      <c r="K206" s="235" t="s">
        <v>151</v>
      </c>
      <c r="L206" s="240"/>
      <c r="M206" s="241" t="s">
        <v>43</v>
      </c>
      <c r="N206" s="242" t="s">
        <v>55</v>
      </c>
      <c r="O206" s="87"/>
      <c r="P206" s="224">
        <f>O206*H206</f>
        <v>0</v>
      </c>
      <c r="Q206" s="224">
        <v>4.0000000000000003E-05</v>
      </c>
      <c r="R206" s="224">
        <f>Q206*H206</f>
        <v>4.0000000000000003E-05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176</v>
      </c>
      <c r="AT206" s="226" t="s">
        <v>460</v>
      </c>
      <c r="AU206" s="226" t="s">
        <v>92</v>
      </c>
      <c r="AY206" s="19" t="s">
        <v>144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23</v>
      </c>
      <c r="BK206" s="227">
        <f>ROUND(I206*H206,2)</f>
        <v>0</v>
      </c>
      <c r="BL206" s="19" t="s">
        <v>152</v>
      </c>
      <c r="BM206" s="226" t="s">
        <v>480</v>
      </c>
    </row>
    <row r="207" s="2" customFormat="1" ht="16.5" customHeight="1">
      <c r="A207" s="41"/>
      <c r="B207" s="42"/>
      <c r="C207" s="233" t="s">
        <v>481</v>
      </c>
      <c r="D207" s="233" t="s">
        <v>460</v>
      </c>
      <c r="E207" s="234" t="s">
        <v>482</v>
      </c>
      <c r="F207" s="235" t="s">
        <v>483</v>
      </c>
      <c r="G207" s="236" t="s">
        <v>215</v>
      </c>
      <c r="H207" s="237">
        <v>1</v>
      </c>
      <c r="I207" s="238"/>
      <c r="J207" s="239">
        <f>ROUND(I207*H207,2)</f>
        <v>0</v>
      </c>
      <c r="K207" s="235" t="s">
        <v>151</v>
      </c>
      <c r="L207" s="240"/>
      <c r="M207" s="241" t="s">
        <v>43</v>
      </c>
      <c r="N207" s="242" t="s">
        <v>55</v>
      </c>
      <c r="O207" s="87"/>
      <c r="P207" s="224">
        <f>O207*H207</f>
        <v>0</v>
      </c>
      <c r="Q207" s="224">
        <v>0.0033999999999999998</v>
      </c>
      <c r="R207" s="224">
        <f>Q207*H207</f>
        <v>0.0033999999999999998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176</v>
      </c>
      <c r="AT207" s="226" t="s">
        <v>460</v>
      </c>
      <c r="AU207" s="226" t="s">
        <v>92</v>
      </c>
      <c r="AY207" s="19" t="s">
        <v>144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23</v>
      </c>
      <c r="BK207" s="227">
        <f>ROUND(I207*H207,2)</f>
        <v>0</v>
      </c>
      <c r="BL207" s="19" t="s">
        <v>152</v>
      </c>
      <c r="BM207" s="226" t="s">
        <v>484</v>
      </c>
    </row>
    <row r="208" s="2" customFormat="1" ht="16.5" customHeight="1">
      <c r="A208" s="41"/>
      <c r="B208" s="42"/>
      <c r="C208" s="233" t="s">
        <v>485</v>
      </c>
      <c r="D208" s="233" t="s">
        <v>460</v>
      </c>
      <c r="E208" s="234" t="s">
        <v>486</v>
      </c>
      <c r="F208" s="235" t="s">
        <v>487</v>
      </c>
      <c r="G208" s="236" t="s">
        <v>215</v>
      </c>
      <c r="H208" s="237">
        <v>1</v>
      </c>
      <c r="I208" s="238"/>
      <c r="J208" s="239">
        <f>ROUND(I208*H208,2)</f>
        <v>0</v>
      </c>
      <c r="K208" s="235" t="s">
        <v>151</v>
      </c>
      <c r="L208" s="240"/>
      <c r="M208" s="241" t="s">
        <v>43</v>
      </c>
      <c r="N208" s="242" t="s">
        <v>55</v>
      </c>
      <c r="O208" s="87"/>
      <c r="P208" s="224">
        <f>O208*H208</f>
        <v>0</v>
      </c>
      <c r="Q208" s="224">
        <v>0.0035000000000000001</v>
      </c>
      <c r="R208" s="224">
        <f>Q208*H208</f>
        <v>0.0035000000000000001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176</v>
      </c>
      <c r="AT208" s="226" t="s">
        <v>460</v>
      </c>
      <c r="AU208" s="226" t="s">
        <v>92</v>
      </c>
      <c r="AY208" s="19" t="s">
        <v>144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23</v>
      </c>
      <c r="BK208" s="227">
        <f>ROUND(I208*H208,2)</f>
        <v>0</v>
      </c>
      <c r="BL208" s="19" t="s">
        <v>152</v>
      </c>
      <c r="BM208" s="226" t="s">
        <v>488</v>
      </c>
    </row>
    <row r="209" s="2" customFormat="1" ht="16.5" customHeight="1">
      <c r="A209" s="41"/>
      <c r="B209" s="42"/>
      <c r="C209" s="233" t="s">
        <v>489</v>
      </c>
      <c r="D209" s="233" t="s">
        <v>460</v>
      </c>
      <c r="E209" s="234" t="s">
        <v>490</v>
      </c>
      <c r="F209" s="235" t="s">
        <v>491</v>
      </c>
      <c r="G209" s="236" t="s">
        <v>215</v>
      </c>
      <c r="H209" s="237">
        <v>1</v>
      </c>
      <c r="I209" s="238"/>
      <c r="J209" s="239">
        <f>ROUND(I209*H209,2)</f>
        <v>0</v>
      </c>
      <c r="K209" s="235" t="s">
        <v>151</v>
      </c>
      <c r="L209" s="240"/>
      <c r="M209" s="241" t="s">
        <v>43</v>
      </c>
      <c r="N209" s="242" t="s">
        <v>55</v>
      </c>
      <c r="O209" s="87"/>
      <c r="P209" s="224">
        <f>O209*H209</f>
        <v>0</v>
      </c>
      <c r="Q209" s="224">
        <v>0.0011999999999999999</v>
      </c>
      <c r="R209" s="224">
        <f>Q209*H209</f>
        <v>0.0011999999999999999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176</v>
      </c>
      <c r="AT209" s="226" t="s">
        <v>460</v>
      </c>
      <c r="AU209" s="226" t="s">
        <v>92</v>
      </c>
      <c r="AY209" s="19" t="s">
        <v>144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23</v>
      </c>
      <c r="BK209" s="227">
        <f>ROUND(I209*H209,2)</f>
        <v>0</v>
      </c>
      <c r="BL209" s="19" t="s">
        <v>152</v>
      </c>
      <c r="BM209" s="226" t="s">
        <v>492</v>
      </c>
    </row>
    <row r="210" s="2" customFormat="1" ht="16.5" customHeight="1">
      <c r="A210" s="41"/>
      <c r="B210" s="42"/>
      <c r="C210" s="233" t="s">
        <v>493</v>
      </c>
      <c r="D210" s="233" t="s">
        <v>460</v>
      </c>
      <c r="E210" s="234" t="s">
        <v>494</v>
      </c>
      <c r="F210" s="235" t="s">
        <v>495</v>
      </c>
      <c r="G210" s="236" t="s">
        <v>215</v>
      </c>
      <c r="H210" s="237">
        <v>1</v>
      </c>
      <c r="I210" s="238"/>
      <c r="J210" s="239">
        <f>ROUND(I210*H210,2)</f>
        <v>0</v>
      </c>
      <c r="K210" s="235" t="s">
        <v>151</v>
      </c>
      <c r="L210" s="240"/>
      <c r="M210" s="241" t="s">
        <v>43</v>
      </c>
      <c r="N210" s="242" t="s">
        <v>55</v>
      </c>
      <c r="O210" s="87"/>
      <c r="P210" s="224">
        <f>O210*H210</f>
        <v>0</v>
      </c>
      <c r="Q210" s="224">
        <v>5.0000000000000002E-05</v>
      </c>
      <c r="R210" s="224">
        <f>Q210*H210</f>
        <v>5.0000000000000002E-05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176</v>
      </c>
      <c r="AT210" s="226" t="s">
        <v>460</v>
      </c>
      <c r="AU210" s="226" t="s">
        <v>92</v>
      </c>
      <c r="AY210" s="19" t="s">
        <v>144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23</v>
      </c>
      <c r="BK210" s="227">
        <f>ROUND(I210*H210,2)</f>
        <v>0</v>
      </c>
      <c r="BL210" s="19" t="s">
        <v>152</v>
      </c>
      <c r="BM210" s="226" t="s">
        <v>496</v>
      </c>
    </row>
    <row r="211" s="2" customFormat="1" ht="16.5" customHeight="1">
      <c r="A211" s="41"/>
      <c r="B211" s="42"/>
      <c r="C211" s="233" t="s">
        <v>497</v>
      </c>
      <c r="D211" s="233" t="s">
        <v>460</v>
      </c>
      <c r="E211" s="234" t="s">
        <v>498</v>
      </c>
      <c r="F211" s="235" t="s">
        <v>499</v>
      </c>
      <c r="G211" s="236" t="s">
        <v>215</v>
      </c>
      <c r="H211" s="237">
        <v>1</v>
      </c>
      <c r="I211" s="238"/>
      <c r="J211" s="239">
        <f>ROUND(I211*H211,2)</f>
        <v>0</v>
      </c>
      <c r="K211" s="235" t="s">
        <v>151</v>
      </c>
      <c r="L211" s="240"/>
      <c r="M211" s="241" t="s">
        <v>43</v>
      </c>
      <c r="N211" s="242" t="s">
        <v>55</v>
      </c>
      <c r="O211" s="87"/>
      <c r="P211" s="224">
        <f>O211*H211</f>
        <v>0</v>
      </c>
      <c r="Q211" s="224">
        <v>0.002</v>
      </c>
      <c r="R211" s="224">
        <f>Q211*H211</f>
        <v>0.002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176</v>
      </c>
      <c r="AT211" s="226" t="s">
        <v>460</v>
      </c>
      <c r="AU211" s="226" t="s">
        <v>92</v>
      </c>
      <c r="AY211" s="19" t="s">
        <v>144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23</v>
      </c>
      <c r="BK211" s="227">
        <f>ROUND(I211*H211,2)</f>
        <v>0</v>
      </c>
      <c r="BL211" s="19" t="s">
        <v>152</v>
      </c>
      <c r="BM211" s="226" t="s">
        <v>500</v>
      </c>
    </row>
    <row r="212" s="2" customFormat="1" ht="16.5" customHeight="1">
      <c r="A212" s="41"/>
      <c r="B212" s="42"/>
      <c r="C212" s="233" t="s">
        <v>501</v>
      </c>
      <c r="D212" s="233" t="s">
        <v>460</v>
      </c>
      <c r="E212" s="234" t="s">
        <v>502</v>
      </c>
      <c r="F212" s="235" t="s">
        <v>503</v>
      </c>
      <c r="G212" s="236" t="s">
        <v>215</v>
      </c>
      <c r="H212" s="237">
        <v>1</v>
      </c>
      <c r="I212" s="238"/>
      <c r="J212" s="239">
        <f>ROUND(I212*H212,2)</f>
        <v>0</v>
      </c>
      <c r="K212" s="235" t="s">
        <v>151</v>
      </c>
      <c r="L212" s="240"/>
      <c r="M212" s="241" t="s">
        <v>43</v>
      </c>
      <c r="N212" s="242" t="s">
        <v>55</v>
      </c>
      <c r="O212" s="87"/>
      <c r="P212" s="224">
        <f>O212*H212</f>
        <v>0</v>
      </c>
      <c r="Q212" s="224">
        <v>0.002</v>
      </c>
      <c r="R212" s="224">
        <f>Q212*H212</f>
        <v>0.002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176</v>
      </c>
      <c r="AT212" s="226" t="s">
        <v>460</v>
      </c>
      <c r="AU212" s="226" t="s">
        <v>92</v>
      </c>
      <c r="AY212" s="19" t="s">
        <v>144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23</v>
      </c>
      <c r="BK212" s="227">
        <f>ROUND(I212*H212,2)</f>
        <v>0</v>
      </c>
      <c r="BL212" s="19" t="s">
        <v>152</v>
      </c>
      <c r="BM212" s="226" t="s">
        <v>504</v>
      </c>
    </row>
    <row r="213" s="2" customFormat="1" ht="44.25" customHeight="1">
      <c r="A213" s="41"/>
      <c r="B213" s="42"/>
      <c r="C213" s="215" t="s">
        <v>505</v>
      </c>
      <c r="D213" s="215" t="s">
        <v>147</v>
      </c>
      <c r="E213" s="216" t="s">
        <v>506</v>
      </c>
      <c r="F213" s="217" t="s">
        <v>507</v>
      </c>
      <c r="G213" s="218" t="s">
        <v>150</v>
      </c>
      <c r="H213" s="219">
        <v>6000</v>
      </c>
      <c r="I213" s="220"/>
      <c r="J213" s="221">
        <f>ROUND(I213*H213,2)</f>
        <v>0</v>
      </c>
      <c r="K213" s="217" t="s">
        <v>151</v>
      </c>
      <c r="L213" s="47"/>
      <c r="M213" s="243" t="s">
        <v>43</v>
      </c>
      <c r="N213" s="244" t="s">
        <v>55</v>
      </c>
      <c r="O213" s="245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152</v>
      </c>
      <c r="AT213" s="226" t="s">
        <v>147</v>
      </c>
      <c r="AU213" s="226" t="s">
        <v>92</v>
      </c>
      <c r="AY213" s="19" t="s">
        <v>144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23</v>
      </c>
      <c r="BK213" s="227">
        <f>ROUND(I213*H213,2)</f>
        <v>0</v>
      </c>
      <c r="BL213" s="19" t="s">
        <v>152</v>
      </c>
      <c r="BM213" s="226" t="s">
        <v>508</v>
      </c>
    </row>
    <row r="214" s="2" customFormat="1" ht="6.96" customHeight="1">
      <c r="A214" s="41"/>
      <c r="B214" s="62"/>
      <c r="C214" s="63"/>
      <c r="D214" s="63"/>
      <c r="E214" s="63"/>
      <c r="F214" s="63"/>
      <c r="G214" s="63"/>
      <c r="H214" s="63"/>
      <c r="I214" s="63"/>
      <c r="J214" s="63"/>
      <c r="K214" s="63"/>
      <c r="L214" s="47"/>
      <c r="M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</row>
  </sheetData>
  <sheetProtection sheet="1" autoFilter="0" formatColumns="0" formatRows="0" objects="1" scenarios="1" spinCount="100000" saltValue="CZTEFuPvs6nDj8EL17TDleFRikGPoEHVGBX7zYuhx2WE7QFYogiSAfW8OnWxbEYJcVmj3rnjuR44DvRPRWMbfQ==" hashValue="rKQjH4XmfjdXeqIYyqej017jViV68saS0WN+9qg4RvEKkCvpnWLQJGul3OJ2H3GFNLj0Ppu3E+hM31KrK0GDXA==" algorithmName="SHA-512" password="CDD6"/>
  <autoFilter ref="C86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92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Údržba vyšší zeleně v obvodu OŘ Ústí n.L. 2025-2026 - OBLAST Č. 2</v>
      </c>
      <c r="F7" s="145"/>
      <c r="G7" s="145"/>
      <c r="H7" s="145"/>
      <c r="L7" s="22"/>
    </row>
    <row r="8" s="1" customFormat="1" ht="12" customHeight="1">
      <c r="B8" s="22"/>
      <c r="D8" s="145" t="s">
        <v>117</v>
      </c>
      <c r="L8" s="22"/>
    </row>
    <row r="9" s="2" customFormat="1" ht="16.5" customHeight="1">
      <c r="A9" s="41"/>
      <c r="B9" s="47"/>
      <c r="C9" s="41"/>
      <c r="D9" s="41"/>
      <c r="E9" s="146" t="s">
        <v>118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509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19</v>
      </c>
      <c r="E13" s="41"/>
      <c r="F13" s="136" t="s">
        <v>43</v>
      </c>
      <c r="G13" s="41"/>
      <c r="H13" s="41"/>
      <c r="I13" s="145" t="s">
        <v>21</v>
      </c>
      <c r="J13" s="136" t="s">
        <v>43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24</v>
      </c>
      <c r="E14" s="41"/>
      <c r="F14" s="136" t="s">
        <v>121</v>
      </c>
      <c r="G14" s="41"/>
      <c r="H14" s="41"/>
      <c r="I14" s="145" t="s">
        <v>26</v>
      </c>
      <c r="J14" s="149" t="str">
        <f>'Rekapitulace stavby'!AN8</f>
        <v>17. 2. 2025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34</v>
      </c>
      <c r="E16" s="41"/>
      <c r="F16" s="41"/>
      <c r="G16" s="41"/>
      <c r="H16" s="41"/>
      <c r="I16" s="145" t="s">
        <v>35</v>
      </c>
      <c r="J16" s="136" t="s">
        <v>36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37</v>
      </c>
      <c r="F17" s="41"/>
      <c r="G17" s="41"/>
      <c r="H17" s="41"/>
      <c r="I17" s="145" t="s">
        <v>38</v>
      </c>
      <c r="J17" s="136" t="s">
        <v>39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40</v>
      </c>
      <c r="E19" s="41"/>
      <c r="F19" s="41"/>
      <c r="G19" s="41"/>
      <c r="H19" s="41"/>
      <c r="I19" s="145" t="s">
        <v>35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38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42</v>
      </c>
      <c r="E22" s="41"/>
      <c r="F22" s="41"/>
      <c r="G22" s="41"/>
      <c r="H22" s="41"/>
      <c r="I22" s="145" t="s">
        <v>35</v>
      </c>
      <c r="J22" s="136" t="s">
        <v>43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44</v>
      </c>
      <c r="F23" s="41"/>
      <c r="G23" s="41"/>
      <c r="H23" s="41"/>
      <c r="I23" s="145" t="s">
        <v>38</v>
      </c>
      <c r="J23" s="136" t="s">
        <v>43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46</v>
      </c>
      <c r="E25" s="41"/>
      <c r="F25" s="41"/>
      <c r="G25" s="41"/>
      <c r="H25" s="41"/>
      <c r="I25" s="145" t="s">
        <v>35</v>
      </c>
      <c r="J25" s="136" t="s">
        <v>43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47</v>
      </c>
      <c r="F26" s="41"/>
      <c r="G26" s="41"/>
      <c r="H26" s="41"/>
      <c r="I26" s="145" t="s">
        <v>38</v>
      </c>
      <c r="J26" s="136" t="s">
        <v>43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50</v>
      </c>
      <c r="E32" s="41"/>
      <c r="F32" s="41"/>
      <c r="G32" s="41"/>
      <c r="H32" s="41"/>
      <c r="I32" s="41"/>
      <c r="J32" s="156">
        <f>ROUND(J86,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52</v>
      </c>
      <c r="G34" s="41"/>
      <c r="H34" s="41"/>
      <c r="I34" s="157" t="s">
        <v>51</v>
      </c>
      <c r="J34" s="157" t="s">
        <v>53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54</v>
      </c>
      <c r="E35" s="145" t="s">
        <v>55</v>
      </c>
      <c r="F35" s="159">
        <f>ROUND((SUM(BE86:BE121)),  2)</f>
        <v>0</v>
      </c>
      <c r="G35" s="41"/>
      <c r="H35" s="41"/>
      <c r="I35" s="160">
        <v>0.20999999999999999</v>
      </c>
      <c r="J35" s="159">
        <f>ROUND(((SUM(BE86:BE121))*I35),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56</v>
      </c>
      <c r="F36" s="159">
        <f>ROUND((SUM(BF86:BF121)),  2)</f>
        <v>0</v>
      </c>
      <c r="G36" s="41"/>
      <c r="H36" s="41"/>
      <c r="I36" s="160">
        <v>0.12</v>
      </c>
      <c r="J36" s="159">
        <f>ROUND(((SUM(BF86:BF121))*I36),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57</v>
      </c>
      <c r="F37" s="159">
        <f>ROUND((SUM(BG86:BG121)),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58</v>
      </c>
      <c r="F38" s="159">
        <f>ROUND((SUM(BH86:BH121)),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59</v>
      </c>
      <c r="F39" s="159">
        <f>ROUND((SUM(BI86:BI121)),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60</v>
      </c>
      <c r="E41" s="163"/>
      <c r="F41" s="163"/>
      <c r="G41" s="164" t="s">
        <v>61</v>
      </c>
      <c r="H41" s="165" t="s">
        <v>62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Údržba vyšší zeleně v obvodu OŘ Ústí n.L. 2025-2026 - OBLAST Č. 2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Č1_2 - Mimostaveništní doprava materiálu a likvidace odpadů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OŘ UNL - správa tratí Most</v>
      </c>
      <c r="G56" s="43"/>
      <c r="H56" s="43"/>
      <c r="I56" s="34" t="s">
        <v>26</v>
      </c>
      <c r="J56" s="75" t="str">
        <f>IF(J14="","",J14)</f>
        <v>17. 2. 2025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34</v>
      </c>
      <c r="D58" s="43"/>
      <c r="E58" s="43"/>
      <c r="F58" s="29" t="str">
        <f>E17</f>
        <v>Správa železnic, státní organizace; OŘ ÚNL</v>
      </c>
      <c r="G58" s="43"/>
      <c r="H58" s="43"/>
      <c r="I58" s="34" t="s">
        <v>42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4" t="s">
        <v>40</v>
      </c>
      <c r="D59" s="43"/>
      <c r="E59" s="43"/>
      <c r="F59" s="29" t="str">
        <f>IF(E20="","",E20)</f>
        <v>Vyplň údaj</v>
      </c>
      <c r="G59" s="43"/>
      <c r="H59" s="43"/>
      <c r="I59" s="34" t="s">
        <v>46</v>
      </c>
      <c r="J59" s="39" t="str">
        <f>E26</f>
        <v>Bc.Řehák, RehakMa@spravazeleznic.cz, 725 057 275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82</v>
      </c>
      <c r="D63" s="43"/>
      <c r="E63" s="43"/>
      <c r="F63" s="43"/>
      <c r="G63" s="43"/>
      <c r="H63" s="43"/>
      <c r="I63" s="43"/>
      <c r="J63" s="105">
        <f>J86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9" customFormat="1" ht="24.96" customHeight="1">
      <c r="A64" s="9"/>
      <c r="B64" s="177"/>
      <c r="C64" s="178"/>
      <c r="D64" s="179" t="s">
        <v>510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129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2" t="str">
        <f>E7</f>
        <v>Údržba vyšší zeleně v obvodu OŘ Ústí n.L. 2025-2026 - OBLAST Č. 2</v>
      </c>
      <c r="F74" s="34"/>
      <c r="G74" s="34"/>
      <c r="H74" s="34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3"/>
      <c r="C75" s="34" t="s">
        <v>117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1"/>
      <c r="B76" s="42"/>
      <c r="C76" s="43"/>
      <c r="D76" s="43"/>
      <c r="E76" s="172" t="s">
        <v>118</v>
      </c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119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E11</f>
        <v>Č1_2 - Mimostaveništní doprava materiálu a likvidace odpadů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24</v>
      </c>
      <c r="D80" s="43"/>
      <c r="E80" s="43"/>
      <c r="F80" s="29" t="str">
        <f>F14</f>
        <v>OŘ UNL - správa tratí Most</v>
      </c>
      <c r="G80" s="43"/>
      <c r="H80" s="43"/>
      <c r="I80" s="34" t="s">
        <v>26</v>
      </c>
      <c r="J80" s="75" t="str">
        <f>IF(J14="","",J14)</f>
        <v>17. 2. 2025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34</v>
      </c>
      <c r="D82" s="43"/>
      <c r="E82" s="43"/>
      <c r="F82" s="29" t="str">
        <f>E17</f>
        <v>Správa železnic, státní organizace; OŘ ÚNL</v>
      </c>
      <c r="G82" s="43"/>
      <c r="H82" s="43"/>
      <c r="I82" s="34" t="s">
        <v>42</v>
      </c>
      <c r="J82" s="39" t="str">
        <f>E23</f>
        <v xml:space="preserve"> 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40.05" customHeight="1">
      <c r="A83" s="41"/>
      <c r="B83" s="42"/>
      <c r="C83" s="34" t="s">
        <v>40</v>
      </c>
      <c r="D83" s="43"/>
      <c r="E83" s="43"/>
      <c r="F83" s="29" t="str">
        <f>IF(E20="","",E20)</f>
        <v>Vyplň údaj</v>
      </c>
      <c r="G83" s="43"/>
      <c r="H83" s="43"/>
      <c r="I83" s="34" t="s">
        <v>46</v>
      </c>
      <c r="J83" s="39" t="str">
        <f>E26</f>
        <v>Bc.Řehák, RehakMa@spravazeleznic.cz, 725 057 275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8"/>
      <c r="B85" s="189"/>
      <c r="C85" s="190" t="s">
        <v>130</v>
      </c>
      <c r="D85" s="191" t="s">
        <v>69</v>
      </c>
      <c r="E85" s="191" t="s">
        <v>65</v>
      </c>
      <c r="F85" s="191" t="s">
        <v>66</v>
      </c>
      <c r="G85" s="191" t="s">
        <v>131</v>
      </c>
      <c r="H85" s="191" t="s">
        <v>132</v>
      </c>
      <c r="I85" s="191" t="s">
        <v>133</v>
      </c>
      <c r="J85" s="191" t="s">
        <v>125</v>
      </c>
      <c r="K85" s="192" t="s">
        <v>134</v>
      </c>
      <c r="L85" s="193"/>
      <c r="M85" s="95" t="s">
        <v>43</v>
      </c>
      <c r="N85" s="96" t="s">
        <v>54</v>
      </c>
      <c r="O85" s="96" t="s">
        <v>135</v>
      </c>
      <c r="P85" s="96" t="s">
        <v>136</v>
      </c>
      <c r="Q85" s="96" t="s">
        <v>137</v>
      </c>
      <c r="R85" s="96" t="s">
        <v>138</v>
      </c>
      <c r="S85" s="96" t="s">
        <v>139</v>
      </c>
      <c r="T85" s="97" t="s">
        <v>140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1"/>
      <c r="B86" s="42"/>
      <c r="C86" s="102" t="s">
        <v>141</v>
      </c>
      <c r="D86" s="43"/>
      <c r="E86" s="43"/>
      <c r="F86" s="43"/>
      <c r="G86" s="43"/>
      <c r="H86" s="43"/>
      <c r="I86" s="43"/>
      <c r="J86" s="194">
        <f>BK86</f>
        <v>0</v>
      </c>
      <c r="K86" s="43"/>
      <c r="L86" s="47"/>
      <c r="M86" s="98"/>
      <c r="N86" s="195"/>
      <c r="O86" s="99"/>
      <c r="P86" s="196">
        <f>P87</f>
        <v>0</v>
      </c>
      <c r="Q86" s="99"/>
      <c r="R86" s="196">
        <f>R87</f>
        <v>0</v>
      </c>
      <c r="S86" s="99"/>
      <c r="T86" s="197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83</v>
      </c>
      <c r="AU86" s="19" t="s">
        <v>126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83</v>
      </c>
      <c r="E87" s="202" t="s">
        <v>511</v>
      </c>
      <c r="F87" s="202" t="s">
        <v>512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SUM(P88:P121)</f>
        <v>0</v>
      </c>
      <c r="Q87" s="207"/>
      <c r="R87" s="208">
        <f>SUM(R88:R121)</f>
        <v>0</v>
      </c>
      <c r="S87" s="207"/>
      <c r="T87" s="209">
        <f>SUM(T88:T121)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152</v>
      </c>
      <c r="AT87" s="211" t="s">
        <v>83</v>
      </c>
      <c r="AU87" s="211" t="s">
        <v>84</v>
      </c>
      <c r="AY87" s="210" t="s">
        <v>144</v>
      </c>
      <c r="BK87" s="212">
        <f>SUM(BK88:BK121)</f>
        <v>0</v>
      </c>
    </row>
    <row r="88" s="2" customFormat="1" ht="55.5" customHeight="1">
      <c r="A88" s="41"/>
      <c r="B88" s="42"/>
      <c r="C88" s="215" t="s">
        <v>23</v>
      </c>
      <c r="D88" s="215" t="s">
        <v>147</v>
      </c>
      <c r="E88" s="216" t="s">
        <v>513</v>
      </c>
      <c r="F88" s="217" t="s">
        <v>514</v>
      </c>
      <c r="G88" s="218" t="s">
        <v>215</v>
      </c>
      <c r="H88" s="219">
        <v>22</v>
      </c>
      <c r="I88" s="220"/>
      <c r="J88" s="221">
        <f>ROUND(I88*H88,2)</f>
        <v>0</v>
      </c>
      <c r="K88" s="217" t="s">
        <v>151</v>
      </c>
      <c r="L88" s="47"/>
      <c r="M88" s="222" t="s">
        <v>43</v>
      </c>
      <c r="N88" s="223" t="s">
        <v>55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515</v>
      </c>
      <c r="AT88" s="226" t="s">
        <v>147</v>
      </c>
      <c r="AU88" s="226" t="s">
        <v>23</v>
      </c>
      <c r="AY88" s="19" t="s">
        <v>144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23</v>
      </c>
      <c r="BK88" s="227">
        <f>ROUND(I88*H88,2)</f>
        <v>0</v>
      </c>
      <c r="BL88" s="19" t="s">
        <v>515</v>
      </c>
      <c r="BM88" s="226" t="s">
        <v>516</v>
      </c>
    </row>
    <row r="89" s="2" customFormat="1" ht="62.7" customHeight="1">
      <c r="A89" s="41"/>
      <c r="B89" s="42"/>
      <c r="C89" s="215" t="s">
        <v>92</v>
      </c>
      <c r="D89" s="215" t="s">
        <v>147</v>
      </c>
      <c r="E89" s="216" t="s">
        <v>517</v>
      </c>
      <c r="F89" s="217" t="s">
        <v>518</v>
      </c>
      <c r="G89" s="218" t="s">
        <v>215</v>
      </c>
      <c r="H89" s="219">
        <v>132</v>
      </c>
      <c r="I89" s="220"/>
      <c r="J89" s="221">
        <f>ROUND(I89*H89,2)</f>
        <v>0</v>
      </c>
      <c r="K89" s="217" t="s">
        <v>151</v>
      </c>
      <c r="L89" s="47"/>
      <c r="M89" s="222" t="s">
        <v>43</v>
      </c>
      <c r="N89" s="223" t="s">
        <v>55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515</v>
      </c>
      <c r="AT89" s="226" t="s">
        <v>147</v>
      </c>
      <c r="AU89" s="226" t="s">
        <v>23</v>
      </c>
      <c r="AY89" s="19" t="s">
        <v>144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23</v>
      </c>
      <c r="BK89" s="227">
        <f>ROUND(I89*H89,2)</f>
        <v>0</v>
      </c>
      <c r="BL89" s="19" t="s">
        <v>515</v>
      </c>
      <c r="BM89" s="226" t="s">
        <v>519</v>
      </c>
    </row>
    <row r="90" s="13" customFormat="1">
      <c r="A90" s="13"/>
      <c r="B90" s="248"/>
      <c r="C90" s="249"/>
      <c r="D90" s="228" t="s">
        <v>520</v>
      </c>
      <c r="E90" s="250" t="s">
        <v>43</v>
      </c>
      <c r="F90" s="251" t="s">
        <v>521</v>
      </c>
      <c r="G90" s="249"/>
      <c r="H90" s="250" t="s">
        <v>43</v>
      </c>
      <c r="I90" s="252"/>
      <c r="J90" s="249"/>
      <c r="K90" s="249"/>
      <c r="L90" s="253"/>
      <c r="M90" s="254"/>
      <c r="N90" s="255"/>
      <c r="O90" s="255"/>
      <c r="P90" s="255"/>
      <c r="Q90" s="255"/>
      <c r="R90" s="255"/>
      <c r="S90" s="255"/>
      <c r="T90" s="25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57" t="s">
        <v>520</v>
      </c>
      <c r="AU90" s="257" t="s">
        <v>23</v>
      </c>
      <c r="AV90" s="13" t="s">
        <v>23</v>
      </c>
      <c r="AW90" s="13" t="s">
        <v>45</v>
      </c>
      <c r="AX90" s="13" t="s">
        <v>84</v>
      </c>
      <c r="AY90" s="257" t="s">
        <v>144</v>
      </c>
    </row>
    <row r="91" s="14" customFormat="1">
      <c r="A91" s="14"/>
      <c r="B91" s="258"/>
      <c r="C91" s="259"/>
      <c r="D91" s="228" t="s">
        <v>520</v>
      </c>
      <c r="E91" s="260" t="s">
        <v>43</v>
      </c>
      <c r="F91" s="261" t="s">
        <v>522</v>
      </c>
      <c r="G91" s="259"/>
      <c r="H91" s="262">
        <v>12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8" t="s">
        <v>520</v>
      </c>
      <c r="AU91" s="268" t="s">
        <v>23</v>
      </c>
      <c r="AV91" s="14" t="s">
        <v>92</v>
      </c>
      <c r="AW91" s="14" t="s">
        <v>45</v>
      </c>
      <c r="AX91" s="14" t="s">
        <v>84</v>
      </c>
      <c r="AY91" s="268" t="s">
        <v>144</v>
      </c>
    </row>
    <row r="92" s="14" customFormat="1">
      <c r="A92" s="14"/>
      <c r="B92" s="258"/>
      <c r="C92" s="259"/>
      <c r="D92" s="228" t="s">
        <v>520</v>
      </c>
      <c r="E92" s="260" t="s">
        <v>43</v>
      </c>
      <c r="F92" s="261" t="s">
        <v>523</v>
      </c>
      <c r="G92" s="259"/>
      <c r="H92" s="262">
        <v>20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68" t="s">
        <v>520</v>
      </c>
      <c r="AU92" s="268" t="s">
        <v>23</v>
      </c>
      <c r="AV92" s="14" t="s">
        <v>92</v>
      </c>
      <c r="AW92" s="14" t="s">
        <v>45</v>
      </c>
      <c r="AX92" s="14" t="s">
        <v>84</v>
      </c>
      <c r="AY92" s="268" t="s">
        <v>144</v>
      </c>
    </row>
    <row r="93" s="14" customFormat="1">
      <c r="A93" s="14"/>
      <c r="B93" s="258"/>
      <c r="C93" s="259"/>
      <c r="D93" s="228" t="s">
        <v>520</v>
      </c>
      <c r="E93" s="260" t="s">
        <v>43</v>
      </c>
      <c r="F93" s="261" t="s">
        <v>524</v>
      </c>
      <c r="G93" s="259"/>
      <c r="H93" s="262">
        <v>24</v>
      </c>
      <c r="I93" s="263"/>
      <c r="J93" s="259"/>
      <c r="K93" s="259"/>
      <c r="L93" s="264"/>
      <c r="M93" s="265"/>
      <c r="N93" s="266"/>
      <c r="O93" s="266"/>
      <c r="P93" s="266"/>
      <c r="Q93" s="266"/>
      <c r="R93" s="266"/>
      <c r="S93" s="266"/>
      <c r="T93" s="26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8" t="s">
        <v>520</v>
      </c>
      <c r="AU93" s="268" t="s">
        <v>23</v>
      </c>
      <c r="AV93" s="14" t="s">
        <v>92</v>
      </c>
      <c r="AW93" s="14" t="s">
        <v>45</v>
      </c>
      <c r="AX93" s="14" t="s">
        <v>84</v>
      </c>
      <c r="AY93" s="268" t="s">
        <v>144</v>
      </c>
    </row>
    <row r="94" s="14" customFormat="1">
      <c r="A94" s="14"/>
      <c r="B94" s="258"/>
      <c r="C94" s="259"/>
      <c r="D94" s="228" t="s">
        <v>520</v>
      </c>
      <c r="E94" s="260" t="s">
        <v>43</v>
      </c>
      <c r="F94" s="261" t="s">
        <v>525</v>
      </c>
      <c r="G94" s="259"/>
      <c r="H94" s="262">
        <v>30</v>
      </c>
      <c r="I94" s="263"/>
      <c r="J94" s="259"/>
      <c r="K94" s="259"/>
      <c r="L94" s="264"/>
      <c r="M94" s="265"/>
      <c r="N94" s="266"/>
      <c r="O94" s="266"/>
      <c r="P94" s="266"/>
      <c r="Q94" s="266"/>
      <c r="R94" s="266"/>
      <c r="S94" s="266"/>
      <c r="T94" s="26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8" t="s">
        <v>520</v>
      </c>
      <c r="AU94" s="268" t="s">
        <v>23</v>
      </c>
      <c r="AV94" s="14" t="s">
        <v>92</v>
      </c>
      <c r="AW94" s="14" t="s">
        <v>45</v>
      </c>
      <c r="AX94" s="14" t="s">
        <v>84</v>
      </c>
      <c r="AY94" s="268" t="s">
        <v>144</v>
      </c>
    </row>
    <row r="95" s="14" customFormat="1">
      <c r="A95" s="14"/>
      <c r="B95" s="258"/>
      <c r="C95" s="259"/>
      <c r="D95" s="228" t="s">
        <v>520</v>
      </c>
      <c r="E95" s="260" t="s">
        <v>43</v>
      </c>
      <c r="F95" s="261" t="s">
        <v>526</v>
      </c>
      <c r="G95" s="259"/>
      <c r="H95" s="262">
        <v>28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8" t="s">
        <v>520</v>
      </c>
      <c r="AU95" s="268" t="s">
        <v>23</v>
      </c>
      <c r="AV95" s="14" t="s">
        <v>92</v>
      </c>
      <c r="AW95" s="14" t="s">
        <v>45</v>
      </c>
      <c r="AX95" s="14" t="s">
        <v>84</v>
      </c>
      <c r="AY95" s="268" t="s">
        <v>144</v>
      </c>
    </row>
    <row r="96" s="14" customFormat="1">
      <c r="A96" s="14"/>
      <c r="B96" s="258"/>
      <c r="C96" s="259"/>
      <c r="D96" s="228" t="s">
        <v>520</v>
      </c>
      <c r="E96" s="260" t="s">
        <v>43</v>
      </c>
      <c r="F96" s="261" t="s">
        <v>527</v>
      </c>
      <c r="G96" s="259"/>
      <c r="H96" s="262">
        <v>18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8" t="s">
        <v>520</v>
      </c>
      <c r="AU96" s="268" t="s">
        <v>23</v>
      </c>
      <c r="AV96" s="14" t="s">
        <v>92</v>
      </c>
      <c r="AW96" s="14" t="s">
        <v>45</v>
      </c>
      <c r="AX96" s="14" t="s">
        <v>84</v>
      </c>
      <c r="AY96" s="268" t="s">
        <v>144</v>
      </c>
    </row>
    <row r="97" s="15" customFormat="1">
      <c r="A97" s="15"/>
      <c r="B97" s="269"/>
      <c r="C97" s="270"/>
      <c r="D97" s="228" t="s">
        <v>520</v>
      </c>
      <c r="E97" s="271" t="s">
        <v>43</v>
      </c>
      <c r="F97" s="272" t="s">
        <v>528</v>
      </c>
      <c r="G97" s="270"/>
      <c r="H97" s="273">
        <v>132</v>
      </c>
      <c r="I97" s="274"/>
      <c r="J97" s="270"/>
      <c r="K97" s="270"/>
      <c r="L97" s="275"/>
      <c r="M97" s="276"/>
      <c r="N97" s="277"/>
      <c r="O97" s="277"/>
      <c r="P97" s="277"/>
      <c r="Q97" s="277"/>
      <c r="R97" s="277"/>
      <c r="S97" s="277"/>
      <c r="T97" s="27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9" t="s">
        <v>520</v>
      </c>
      <c r="AU97" s="279" t="s">
        <v>23</v>
      </c>
      <c r="AV97" s="15" t="s">
        <v>152</v>
      </c>
      <c r="AW97" s="15" t="s">
        <v>45</v>
      </c>
      <c r="AX97" s="15" t="s">
        <v>23</v>
      </c>
      <c r="AY97" s="279" t="s">
        <v>144</v>
      </c>
    </row>
    <row r="98" s="2" customFormat="1" ht="55.5" customHeight="1">
      <c r="A98" s="41"/>
      <c r="B98" s="42"/>
      <c r="C98" s="215" t="s">
        <v>157</v>
      </c>
      <c r="D98" s="215" t="s">
        <v>147</v>
      </c>
      <c r="E98" s="216" t="s">
        <v>529</v>
      </c>
      <c r="F98" s="217" t="s">
        <v>530</v>
      </c>
      <c r="G98" s="218" t="s">
        <v>531</v>
      </c>
      <c r="H98" s="219">
        <v>180</v>
      </c>
      <c r="I98" s="220"/>
      <c r="J98" s="221">
        <f>ROUND(I98*H98,2)</f>
        <v>0</v>
      </c>
      <c r="K98" s="217" t="s">
        <v>151</v>
      </c>
      <c r="L98" s="47"/>
      <c r="M98" s="222" t="s">
        <v>43</v>
      </c>
      <c r="N98" s="223" t="s">
        <v>55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152</v>
      </c>
      <c r="AT98" s="226" t="s">
        <v>147</v>
      </c>
      <c r="AU98" s="226" t="s">
        <v>23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23</v>
      </c>
      <c r="BK98" s="227">
        <f>ROUND(I98*H98,2)</f>
        <v>0</v>
      </c>
      <c r="BL98" s="19" t="s">
        <v>152</v>
      </c>
      <c r="BM98" s="226" t="s">
        <v>532</v>
      </c>
    </row>
    <row r="99" s="2" customFormat="1" ht="55.5" customHeight="1">
      <c r="A99" s="41"/>
      <c r="B99" s="42"/>
      <c r="C99" s="215" t="s">
        <v>152</v>
      </c>
      <c r="D99" s="215" t="s">
        <v>147</v>
      </c>
      <c r="E99" s="216" t="s">
        <v>533</v>
      </c>
      <c r="F99" s="217" t="s">
        <v>534</v>
      </c>
      <c r="G99" s="218" t="s">
        <v>531</v>
      </c>
      <c r="H99" s="219">
        <v>340</v>
      </c>
      <c r="I99" s="220"/>
      <c r="J99" s="221">
        <f>ROUND(I99*H99,2)</f>
        <v>0</v>
      </c>
      <c r="K99" s="217" t="s">
        <v>151</v>
      </c>
      <c r="L99" s="47"/>
      <c r="M99" s="222" t="s">
        <v>43</v>
      </c>
      <c r="N99" s="223" t="s">
        <v>55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515</v>
      </c>
      <c r="AT99" s="226" t="s">
        <v>147</v>
      </c>
      <c r="AU99" s="226" t="s">
        <v>23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23</v>
      </c>
      <c r="BK99" s="227">
        <f>ROUND(I99*H99,2)</f>
        <v>0</v>
      </c>
      <c r="BL99" s="19" t="s">
        <v>515</v>
      </c>
      <c r="BM99" s="226" t="s">
        <v>535</v>
      </c>
    </row>
    <row r="100" s="13" customFormat="1">
      <c r="A100" s="13"/>
      <c r="B100" s="248"/>
      <c r="C100" s="249"/>
      <c r="D100" s="228" t="s">
        <v>520</v>
      </c>
      <c r="E100" s="250" t="s">
        <v>43</v>
      </c>
      <c r="F100" s="251" t="s">
        <v>536</v>
      </c>
      <c r="G100" s="249"/>
      <c r="H100" s="250" t="s">
        <v>43</v>
      </c>
      <c r="I100" s="252"/>
      <c r="J100" s="249"/>
      <c r="K100" s="249"/>
      <c r="L100" s="253"/>
      <c r="M100" s="254"/>
      <c r="N100" s="255"/>
      <c r="O100" s="255"/>
      <c r="P100" s="255"/>
      <c r="Q100" s="255"/>
      <c r="R100" s="255"/>
      <c r="S100" s="255"/>
      <c r="T100" s="25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7" t="s">
        <v>520</v>
      </c>
      <c r="AU100" s="257" t="s">
        <v>23</v>
      </c>
      <c r="AV100" s="13" t="s">
        <v>23</v>
      </c>
      <c r="AW100" s="13" t="s">
        <v>45</v>
      </c>
      <c r="AX100" s="13" t="s">
        <v>84</v>
      </c>
      <c r="AY100" s="257" t="s">
        <v>144</v>
      </c>
    </row>
    <row r="101" s="14" customFormat="1">
      <c r="A101" s="14"/>
      <c r="B101" s="258"/>
      <c r="C101" s="259"/>
      <c r="D101" s="228" t="s">
        <v>520</v>
      </c>
      <c r="E101" s="260" t="s">
        <v>43</v>
      </c>
      <c r="F101" s="261" t="s">
        <v>537</v>
      </c>
      <c r="G101" s="259"/>
      <c r="H101" s="262">
        <v>30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8" t="s">
        <v>520</v>
      </c>
      <c r="AU101" s="268" t="s">
        <v>23</v>
      </c>
      <c r="AV101" s="14" t="s">
        <v>92</v>
      </c>
      <c r="AW101" s="14" t="s">
        <v>45</v>
      </c>
      <c r="AX101" s="14" t="s">
        <v>84</v>
      </c>
      <c r="AY101" s="268" t="s">
        <v>144</v>
      </c>
    </row>
    <row r="102" s="14" customFormat="1">
      <c r="A102" s="14"/>
      <c r="B102" s="258"/>
      <c r="C102" s="259"/>
      <c r="D102" s="228" t="s">
        <v>520</v>
      </c>
      <c r="E102" s="260" t="s">
        <v>43</v>
      </c>
      <c r="F102" s="261" t="s">
        <v>538</v>
      </c>
      <c r="G102" s="259"/>
      <c r="H102" s="262">
        <v>40</v>
      </c>
      <c r="I102" s="263"/>
      <c r="J102" s="259"/>
      <c r="K102" s="259"/>
      <c r="L102" s="264"/>
      <c r="M102" s="265"/>
      <c r="N102" s="266"/>
      <c r="O102" s="266"/>
      <c r="P102" s="266"/>
      <c r="Q102" s="266"/>
      <c r="R102" s="266"/>
      <c r="S102" s="266"/>
      <c r="T102" s="26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8" t="s">
        <v>520</v>
      </c>
      <c r="AU102" s="268" t="s">
        <v>23</v>
      </c>
      <c r="AV102" s="14" t="s">
        <v>92</v>
      </c>
      <c r="AW102" s="14" t="s">
        <v>45</v>
      </c>
      <c r="AX102" s="14" t="s">
        <v>84</v>
      </c>
      <c r="AY102" s="268" t="s">
        <v>144</v>
      </c>
    </row>
    <row r="103" s="14" customFormat="1">
      <c r="A103" s="14"/>
      <c r="B103" s="258"/>
      <c r="C103" s="259"/>
      <c r="D103" s="228" t="s">
        <v>520</v>
      </c>
      <c r="E103" s="260" t="s">
        <v>43</v>
      </c>
      <c r="F103" s="261" t="s">
        <v>539</v>
      </c>
      <c r="G103" s="259"/>
      <c r="H103" s="262">
        <v>60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8" t="s">
        <v>520</v>
      </c>
      <c r="AU103" s="268" t="s">
        <v>23</v>
      </c>
      <c r="AV103" s="14" t="s">
        <v>92</v>
      </c>
      <c r="AW103" s="14" t="s">
        <v>45</v>
      </c>
      <c r="AX103" s="14" t="s">
        <v>84</v>
      </c>
      <c r="AY103" s="268" t="s">
        <v>144</v>
      </c>
    </row>
    <row r="104" s="14" customFormat="1">
      <c r="A104" s="14"/>
      <c r="B104" s="258"/>
      <c r="C104" s="259"/>
      <c r="D104" s="228" t="s">
        <v>520</v>
      </c>
      <c r="E104" s="260" t="s">
        <v>43</v>
      </c>
      <c r="F104" s="261" t="s">
        <v>540</v>
      </c>
      <c r="G104" s="259"/>
      <c r="H104" s="262">
        <v>50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8" t="s">
        <v>520</v>
      </c>
      <c r="AU104" s="268" t="s">
        <v>23</v>
      </c>
      <c r="AV104" s="14" t="s">
        <v>92</v>
      </c>
      <c r="AW104" s="14" t="s">
        <v>45</v>
      </c>
      <c r="AX104" s="14" t="s">
        <v>84</v>
      </c>
      <c r="AY104" s="268" t="s">
        <v>144</v>
      </c>
    </row>
    <row r="105" s="14" customFormat="1">
      <c r="A105" s="14"/>
      <c r="B105" s="258"/>
      <c r="C105" s="259"/>
      <c r="D105" s="228" t="s">
        <v>520</v>
      </c>
      <c r="E105" s="260" t="s">
        <v>43</v>
      </c>
      <c r="F105" s="261" t="s">
        <v>541</v>
      </c>
      <c r="G105" s="259"/>
      <c r="H105" s="262">
        <v>70</v>
      </c>
      <c r="I105" s="263"/>
      <c r="J105" s="259"/>
      <c r="K105" s="259"/>
      <c r="L105" s="264"/>
      <c r="M105" s="265"/>
      <c r="N105" s="266"/>
      <c r="O105" s="266"/>
      <c r="P105" s="266"/>
      <c r="Q105" s="266"/>
      <c r="R105" s="266"/>
      <c r="S105" s="266"/>
      <c r="T105" s="26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8" t="s">
        <v>520</v>
      </c>
      <c r="AU105" s="268" t="s">
        <v>23</v>
      </c>
      <c r="AV105" s="14" t="s">
        <v>92</v>
      </c>
      <c r="AW105" s="14" t="s">
        <v>45</v>
      </c>
      <c r="AX105" s="14" t="s">
        <v>84</v>
      </c>
      <c r="AY105" s="268" t="s">
        <v>144</v>
      </c>
    </row>
    <row r="106" s="14" customFormat="1">
      <c r="A106" s="14"/>
      <c r="B106" s="258"/>
      <c r="C106" s="259"/>
      <c r="D106" s="228" t="s">
        <v>520</v>
      </c>
      <c r="E106" s="260" t="s">
        <v>43</v>
      </c>
      <c r="F106" s="261" t="s">
        <v>542</v>
      </c>
      <c r="G106" s="259"/>
      <c r="H106" s="262">
        <v>90</v>
      </c>
      <c r="I106" s="263"/>
      <c r="J106" s="259"/>
      <c r="K106" s="259"/>
      <c r="L106" s="264"/>
      <c r="M106" s="265"/>
      <c r="N106" s="266"/>
      <c r="O106" s="266"/>
      <c r="P106" s="266"/>
      <c r="Q106" s="266"/>
      <c r="R106" s="266"/>
      <c r="S106" s="266"/>
      <c r="T106" s="26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8" t="s">
        <v>520</v>
      </c>
      <c r="AU106" s="268" t="s">
        <v>23</v>
      </c>
      <c r="AV106" s="14" t="s">
        <v>92</v>
      </c>
      <c r="AW106" s="14" t="s">
        <v>45</v>
      </c>
      <c r="AX106" s="14" t="s">
        <v>84</v>
      </c>
      <c r="AY106" s="268" t="s">
        <v>144</v>
      </c>
    </row>
    <row r="107" s="15" customFormat="1">
      <c r="A107" s="15"/>
      <c r="B107" s="269"/>
      <c r="C107" s="270"/>
      <c r="D107" s="228" t="s">
        <v>520</v>
      </c>
      <c r="E107" s="271" t="s">
        <v>43</v>
      </c>
      <c r="F107" s="272" t="s">
        <v>528</v>
      </c>
      <c r="G107" s="270"/>
      <c r="H107" s="273">
        <v>340</v>
      </c>
      <c r="I107" s="274"/>
      <c r="J107" s="270"/>
      <c r="K107" s="270"/>
      <c r="L107" s="275"/>
      <c r="M107" s="276"/>
      <c r="N107" s="277"/>
      <c r="O107" s="277"/>
      <c r="P107" s="277"/>
      <c r="Q107" s="277"/>
      <c r="R107" s="277"/>
      <c r="S107" s="277"/>
      <c r="T107" s="278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9" t="s">
        <v>520</v>
      </c>
      <c r="AU107" s="279" t="s">
        <v>23</v>
      </c>
      <c r="AV107" s="15" t="s">
        <v>152</v>
      </c>
      <c r="AW107" s="15" t="s">
        <v>45</v>
      </c>
      <c r="AX107" s="15" t="s">
        <v>23</v>
      </c>
      <c r="AY107" s="279" t="s">
        <v>144</v>
      </c>
    </row>
    <row r="108" s="2" customFormat="1" ht="62.7" customHeight="1">
      <c r="A108" s="41"/>
      <c r="B108" s="42"/>
      <c r="C108" s="215" t="s">
        <v>145</v>
      </c>
      <c r="D108" s="215" t="s">
        <v>147</v>
      </c>
      <c r="E108" s="216" t="s">
        <v>543</v>
      </c>
      <c r="F108" s="217" t="s">
        <v>544</v>
      </c>
      <c r="G108" s="218" t="s">
        <v>531</v>
      </c>
      <c r="H108" s="219">
        <v>240</v>
      </c>
      <c r="I108" s="220"/>
      <c r="J108" s="221">
        <f>ROUND(I108*H108,2)</f>
        <v>0</v>
      </c>
      <c r="K108" s="217" t="s">
        <v>151</v>
      </c>
      <c r="L108" s="47"/>
      <c r="M108" s="222" t="s">
        <v>43</v>
      </c>
      <c r="N108" s="223" t="s">
        <v>55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152</v>
      </c>
      <c r="AT108" s="226" t="s">
        <v>147</v>
      </c>
      <c r="AU108" s="226" t="s">
        <v>23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23</v>
      </c>
      <c r="BK108" s="227">
        <f>ROUND(I108*H108,2)</f>
        <v>0</v>
      </c>
      <c r="BL108" s="19" t="s">
        <v>152</v>
      </c>
      <c r="BM108" s="226" t="s">
        <v>545</v>
      </c>
    </row>
    <row r="109" s="2" customFormat="1" ht="62.7" customHeight="1">
      <c r="A109" s="41"/>
      <c r="B109" s="42"/>
      <c r="C109" s="215" t="s">
        <v>168</v>
      </c>
      <c r="D109" s="215" t="s">
        <v>147</v>
      </c>
      <c r="E109" s="216" t="s">
        <v>546</v>
      </c>
      <c r="F109" s="217" t="s">
        <v>547</v>
      </c>
      <c r="G109" s="218" t="s">
        <v>531</v>
      </c>
      <c r="H109" s="219">
        <v>630</v>
      </c>
      <c r="I109" s="220"/>
      <c r="J109" s="221">
        <f>ROUND(I109*H109,2)</f>
        <v>0</v>
      </c>
      <c r="K109" s="217" t="s">
        <v>151</v>
      </c>
      <c r="L109" s="47"/>
      <c r="M109" s="222" t="s">
        <v>43</v>
      </c>
      <c r="N109" s="223" t="s">
        <v>55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515</v>
      </c>
      <c r="AT109" s="226" t="s">
        <v>147</v>
      </c>
      <c r="AU109" s="226" t="s">
        <v>23</v>
      </c>
      <c r="AY109" s="19" t="s">
        <v>144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23</v>
      </c>
      <c r="BK109" s="227">
        <f>ROUND(I109*H109,2)</f>
        <v>0</v>
      </c>
      <c r="BL109" s="19" t="s">
        <v>515</v>
      </c>
      <c r="BM109" s="226" t="s">
        <v>548</v>
      </c>
    </row>
    <row r="110" s="13" customFormat="1">
      <c r="A110" s="13"/>
      <c r="B110" s="248"/>
      <c r="C110" s="249"/>
      <c r="D110" s="228" t="s">
        <v>520</v>
      </c>
      <c r="E110" s="250" t="s">
        <v>43</v>
      </c>
      <c r="F110" s="251" t="s">
        <v>536</v>
      </c>
      <c r="G110" s="249"/>
      <c r="H110" s="250" t="s">
        <v>43</v>
      </c>
      <c r="I110" s="252"/>
      <c r="J110" s="249"/>
      <c r="K110" s="249"/>
      <c r="L110" s="253"/>
      <c r="M110" s="254"/>
      <c r="N110" s="255"/>
      <c r="O110" s="255"/>
      <c r="P110" s="255"/>
      <c r="Q110" s="255"/>
      <c r="R110" s="255"/>
      <c r="S110" s="255"/>
      <c r="T110" s="25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7" t="s">
        <v>520</v>
      </c>
      <c r="AU110" s="257" t="s">
        <v>23</v>
      </c>
      <c r="AV110" s="13" t="s">
        <v>23</v>
      </c>
      <c r="AW110" s="13" t="s">
        <v>45</v>
      </c>
      <c r="AX110" s="13" t="s">
        <v>84</v>
      </c>
      <c r="AY110" s="257" t="s">
        <v>144</v>
      </c>
    </row>
    <row r="111" s="14" customFormat="1">
      <c r="A111" s="14"/>
      <c r="B111" s="258"/>
      <c r="C111" s="259"/>
      <c r="D111" s="228" t="s">
        <v>520</v>
      </c>
      <c r="E111" s="260" t="s">
        <v>43</v>
      </c>
      <c r="F111" s="261" t="s">
        <v>537</v>
      </c>
      <c r="G111" s="259"/>
      <c r="H111" s="262">
        <v>30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8" t="s">
        <v>520</v>
      </c>
      <c r="AU111" s="268" t="s">
        <v>23</v>
      </c>
      <c r="AV111" s="14" t="s">
        <v>92</v>
      </c>
      <c r="AW111" s="14" t="s">
        <v>45</v>
      </c>
      <c r="AX111" s="14" t="s">
        <v>84</v>
      </c>
      <c r="AY111" s="268" t="s">
        <v>144</v>
      </c>
    </row>
    <row r="112" s="14" customFormat="1">
      <c r="A112" s="14"/>
      <c r="B112" s="258"/>
      <c r="C112" s="259"/>
      <c r="D112" s="228" t="s">
        <v>520</v>
      </c>
      <c r="E112" s="260" t="s">
        <v>43</v>
      </c>
      <c r="F112" s="261" t="s">
        <v>538</v>
      </c>
      <c r="G112" s="259"/>
      <c r="H112" s="262">
        <v>40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8" t="s">
        <v>520</v>
      </c>
      <c r="AU112" s="268" t="s">
        <v>23</v>
      </c>
      <c r="AV112" s="14" t="s">
        <v>92</v>
      </c>
      <c r="AW112" s="14" t="s">
        <v>45</v>
      </c>
      <c r="AX112" s="14" t="s">
        <v>84</v>
      </c>
      <c r="AY112" s="268" t="s">
        <v>144</v>
      </c>
    </row>
    <row r="113" s="14" customFormat="1">
      <c r="A113" s="14"/>
      <c r="B113" s="258"/>
      <c r="C113" s="259"/>
      <c r="D113" s="228" t="s">
        <v>520</v>
      </c>
      <c r="E113" s="260" t="s">
        <v>43</v>
      </c>
      <c r="F113" s="261" t="s">
        <v>539</v>
      </c>
      <c r="G113" s="259"/>
      <c r="H113" s="262">
        <v>60</v>
      </c>
      <c r="I113" s="263"/>
      <c r="J113" s="259"/>
      <c r="K113" s="259"/>
      <c r="L113" s="264"/>
      <c r="M113" s="265"/>
      <c r="N113" s="266"/>
      <c r="O113" s="266"/>
      <c r="P113" s="266"/>
      <c r="Q113" s="266"/>
      <c r="R113" s="266"/>
      <c r="S113" s="266"/>
      <c r="T113" s="26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8" t="s">
        <v>520</v>
      </c>
      <c r="AU113" s="268" t="s">
        <v>23</v>
      </c>
      <c r="AV113" s="14" t="s">
        <v>92</v>
      </c>
      <c r="AW113" s="14" t="s">
        <v>45</v>
      </c>
      <c r="AX113" s="14" t="s">
        <v>84</v>
      </c>
      <c r="AY113" s="268" t="s">
        <v>144</v>
      </c>
    </row>
    <row r="114" s="14" customFormat="1">
      <c r="A114" s="14"/>
      <c r="B114" s="258"/>
      <c r="C114" s="259"/>
      <c r="D114" s="228" t="s">
        <v>520</v>
      </c>
      <c r="E114" s="260" t="s">
        <v>43</v>
      </c>
      <c r="F114" s="261" t="s">
        <v>549</v>
      </c>
      <c r="G114" s="259"/>
      <c r="H114" s="262">
        <v>150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8" t="s">
        <v>520</v>
      </c>
      <c r="AU114" s="268" t="s">
        <v>23</v>
      </c>
      <c r="AV114" s="14" t="s">
        <v>92</v>
      </c>
      <c r="AW114" s="14" t="s">
        <v>45</v>
      </c>
      <c r="AX114" s="14" t="s">
        <v>84</v>
      </c>
      <c r="AY114" s="268" t="s">
        <v>144</v>
      </c>
    </row>
    <row r="115" s="14" customFormat="1">
      <c r="A115" s="14"/>
      <c r="B115" s="258"/>
      <c r="C115" s="259"/>
      <c r="D115" s="228" t="s">
        <v>520</v>
      </c>
      <c r="E115" s="260" t="s">
        <v>43</v>
      </c>
      <c r="F115" s="261" t="s">
        <v>550</v>
      </c>
      <c r="G115" s="259"/>
      <c r="H115" s="262">
        <v>210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8" t="s">
        <v>520</v>
      </c>
      <c r="AU115" s="268" t="s">
        <v>23</v>
      </c>
      <c r="AV115" s="14" t="s">
        <v>92</v>
      </c>
      <c r="AW115" s="14" t="s">
        <v>45</v>
      </c>
      <c r="AX115" s="14" t="s">
        <v>84</v>
      </c>
      <c r="AY115" s="268" t="s">
        <v>144</v>
      </c>
    </row>
    <row r="116" s="14" customFormat="1">
      <c r="A116" s="14"/>
      <c r="B116" s="258"/>
      <c r="C116" s="259"/>
      <c r="D116" s="228" t="s">
        <v>520</v>
      </c>
      <c r="E116" s="260" t="s">
        <v>43</v>
      </c>
      <c r="F116" s="261" t="s">
        <v>551</v>
      </c>
      <c r="G116" s="259"/>
      <c r="H116" s="262">
        <v>140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8" t="s">
        <v>520</v>
      </c>
      <c r="AU116" s="268" t="s">
        <v>23</v>
      </c>
      <c r="AV116" s="14" t="s">
        <v>92</v>
      </c>
      <c r="AW116" s="14" t="s">
        <v>45</v>
      </c>
      <c r="AX116" s="14" t="s">
        <v>84</v>
      </c>
      <c r="AY116" s="268" t="s">
        <v>144</v>
      </c>
    </row>
    <row r="117" s="15" customFormat="1">
      <c r="A117" s="15"/>
      <c r="B117" s="269"/>
      <c r="C117" s="270"/>
      <c r="D117" s="228" t="s">
        <v>520</v>
      </c>
      <c r="E117" s="271" t="s">
        <v>43</v>
      </c>
      <c r="F117" s="272" t="s">
        <v>528</v>
      </c>
      <c r="G117" s="270"/>
      <c r="H117" s="273">
        <v>630</v>
      </c>
      <c r="I117" s="274"/>
      <c r="J117" s="270"/>
      <c r="K117" s="270"/>
      <c r="L117" s="275"/>
      <c r="M117" s="276"/>
      <c r="N117" s="277"/>
      <c r="O117" s="277"/>
      <c r="P117" s="277"/>
      <c r="Q117" s="277"/>
      <c r="R117" s="277"/>
      <c r="S117" s="277"/>
      <c r="T117" s="27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9" t="s">
        <v>520</v>
      </c>
      <c r="AU117" s="279" t="s">
        <v>23</v>
      </c>
      <c r="AV117" s="15" t="s">
        <v>152</v>
      </c>
      <c r="AW117" s="15" t="s">
        <v>45</v>
      </c>
      <c r="AX117" s="15" t="s">
        <v>23</v>
      </c>
      <c r="AY117" s="279" t="s">
        <v>144</v>
      </c>
    </row>
    <row r="118" s="2" customFormat="1" ht="24.15" customHeight="1">
      <c r="A118" s="41"/>
      <c r="B118" s="42"/>
      <c r="C118" s="215" t="s">
        <v>172</v>
      </c>
      <c r="D118" s="215" t="s">
        <v>147</v>
      </c>
      <c r="E118" s="216" t="s">
        <v>552</v>
      </c>
      <c r="F118" s="217" t="s">
        <v>553</v>
      </c>
      <c r="G118" s="218" t="s">
        <v>531</v>
      </c>
      <c r="H118" s="219">
        <v>5</v>
      </c>
      <c r="I118" s="220"/>
      <c r="J118" s="221">
        <f>ROUND(I118*H118,2)</f>
        <v>0</v>
      </c>
      <c r="K118" s="217" t="s">
        <v>151</v>
      </c>
      <c r="L118" s="47"/>
      <c r="M118" s="222" t="s">
        <v>43</v>
      </c>
      <c r="N118" s="223" t="s">
        <v>55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515</v>
      </c>
      <c r="AT118" s="226" t="s">
        <v>147</v>
      </c>
      <c r="AU118" s="226" t="s">
        <v>23</v>
      </c>
      <c r="AY118" s="19" t="s">
        <v>144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23</v>
      </c>
      <c r="BK118" s="227">
        <f>ROUND(I118*H118,2)</f>
        <v>0</v>
      </c>
      <c r="BL118" s="19" t="s">
        <v>515</v>
      </c>
      <c r="BM118" s="226" t="s">
        <v>554</v>
      </c>
    </row>
    <row r="119" s="2" customFormat="1" ht="24.15" customHeight="1">
      <c r="A119" s="41"/>
      <c r="B119" s="42"/>
      <c r="C119" s="215" t="s">
        <v>176</v>
      </c>
      <c r="D119" s="215" t="s">
        <v>147</v>
      </c>
      <c r="E119" s="216" t="s">
        <v>555</v>
      </c>
      <c r="F119" s="217" t="s">
        <v>556</v>
      </c>
      <c r="G119" s="218" t="s">
        <v>531</v>
      </c>
      <c r="H119" s="219">
        <v>5</v>
      </c>
      <c r="I119" s="220"/>
      <c r="J119" s="221">
        <f>ROUND(I119*H119,2)</f>
        <v>0</v>
      </c>
      <c r="K119" s="217" t="s">
        <v>151</v>
      </c>
      <c r="L119" s="47"/>
      <c r="M119" s="222" t="s">
        <v>43</v>
      </c>
      <c r="N119" s="223" t="s">
        <v>55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515</v>
      </c>
      <c r="AT119" s="226" t="s">
        <v>147</v>
      </c>
      <c r="AU119" s="226" t="s">
        <v>23</v>
      </c>
      <c r="AY119" s="19" t="s">
        <v>144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23</v>
      </c>
      <c r="BK119" s="227">
        <f>ROUND(I119*H119,2)</f>
        <v>0</v>
      </c>
      <c r="BL119" s="19" t="s">
        <v>515</v>
      </c>
      <c r="BM119" s="226" t="s">
        <v>557</v>
      </c>
    </row>
    <row r="120" s="2" customFormat="1" ht="44.25" customHeight="1">
      <c r="A120" s="41"/>
      <c r="B120" s="42"/>
      <c r="C120" s="215" t="s">
        <v>180</v>
      </c>
      <c r="D120" s="215" t="s">
        <v>147</v>
      </c>
      <c r="E120" s="216" t="s">
        <v>558</v>
      </c>
      <c r="F120" s="217" t="s">
        <v>559</v>
      </c>
      <c r="G120" s="218" t="s">
        <v>531</v>
      </c>
      <c r="H120" s="219">
        <v>180</v>
      </c>
      <c r="I120" s="220"/>
      <c r="J120" s="221">
        <f>ROUND(I120*H120,2)</f>
        <v>0</v>
      </c>
      <c r="K120" s="217" t="s">
        <v>151</v>
      </c>
      <c r="L120" s="47"/>
      <c r="M120" s="222" t="s">
        <v>43</v>
      </c>
      <c r="N120" s="223" t="s">
        <v>55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152</v>
      </c>
      <c r="AT120" s="226" t="s">
        <v>147</v>
      </c>
      <c r="AU120" s="226" t="s">
        <v>23</v>
      </c>
      <c r="AY120" s="19" t="s">
        <v>144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23</v>
      </c>
      <c r="BK120" s="227">
        <f>ROUND(I120*H120,2)</f>
        <v>0</v>
      </c>
      <c r="BL120" s="19" t="s">
        <v>152</v>
      </c>
      <c r="BM120" s="226" t="s">
        <v>560</v>
      </c>
    </row>
    <row r="121" s="2" customFormat="1" ht="44.25" customHeight="1">
      <c r="A121" s="41"/>
      <c r="B121" s="42"/>
      <c r="C121" s="215" t="s">
        <v>28</v>
      </c>
      <c r="D121" s="215" t="s">
        <v>147</v>
      </c>
      <c r="E121" s="216" t="s">
        <v>561</v>
      </c>
      <c r="F121" s="217" t="s">
        <v>562</v>
      </c>
      <c r="G121" s="218" t="s">
        <v>531</v>
      </c>
      <c r="H121" s="219">
        <v>240</v>
      </c>
      <c r="I121" s="220"/>
      <c r="J121" s="221">
        <f>ROUND(I121*H121,2)</f>
        <v>0</v>
      </c>
      <c r="K121" s="217" t="s">
        <v>151</v>
      </c>
      <c r="L121" s="47"/>
      <c r="M121" s="243" t="s">
        <v>43</v>
      </c>
      <c r="N121" s="244" t="s">
        <v>55</v>
      </c>
      <c r="O121" s="245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152</v>
      </c>
      <c r="AT121" s="226" t="s">
        <v>147</v>
      </c>
      <c r="AU121" s="226" t="s">
        <v>23</v>
      </c>
      <c r="AY121" s="19" t="s">
        <v>144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23</v>
      </c>
      <c r="BK121" s="227">
        <f>ROUND(I121*H121,2)</f>
        <v>0</v>
      </c>
      <c r="BL121" s="19" t="s">
        <v>152</v>
      </c>
      <c r="BM121" s="226" t="s">
        <v>563</v>
      </c>
    </row>
    <row r="122" s="2" customFormat="1" ht="6.96" customHeight="1">
      <c r="A122" s="41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47"/>
      <c r="M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</sheetData>
  <sheetProtection sheet="1" autoFilter="0" formatColumns="0" formatRows="0" objects="1" scenarios="1" spinCount="100000" saltValue="Zrb67nMQmFSNEiUmfP4Cb241M18vMqupO9ctHbFh+S2gWXnA+Jw87Iq7wpHfI7X3BeOQItNivt2KM09G0UAUFw==" hashValue="HMo/H4HufDmA2a+WAI3fe7NC4OsxWBIZ+6m2qGBFRj1DfQw9/Oqoz0kCGXSiLuE1r7L86dteJt5+zrLdCCgaXg==" algorithmName="SHA-512" password="CDD6"/>
  <autoFilter ref="C85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92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Údržba vyšší zeleně v obvodu OŘ Ústí n.L. 2025-2026 - OBLAST Č. 2</v>
      </c>
      <c r="F7" s="145"/>
      <c r="G7" s="145"/>
      <c r="H7" s="145"/>
      <c r="L7" s="22"/>
    </row>
    <row r="8" s="1" customFormat="1" ht="12" customHeight="1">
      <c r="B8" s="22"/>
      <c r="D8" s="145" t="s">
        <v>117</v>
      </c>
      <c r="L8" s="22"/>
    </row>
    <row r="9" s="2" customFormat="1" ht="16.5" customHeight="1">
      <c r="A9" s="41"/>
      <c r="B9" s="47"/>
      <c r="C9" s="41"/>
      <c r="D9" s="41"/>
      <c r="E9" s="146" t="s">
        <v>564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565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19</v>
      </c>
      <c r="E13" s="41"/>
      <c r="F13" s="136" t="s">
        <v>20</v>
      </c>
      <c r="G13" s="41"/>
      <c r="H13" s="41"/>
      <c r="I13" s="145" t="s">
        <v>21</v>
      </c>
      <c r="J13" s="136" t="s">
        <v>43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24</v>
      </c>
      <c r="E14" s="41"/>
      <c r="F14" s="136" t="s">
        <v>121</v>
      </c>
      <c r="G14" s="41"/>
      <c r="H14" s="41"/>
      <c r="I14" s="145" t="s">
        <v>26</v>
      </c>
      <c r="J14" s="149" t="str">
        <f>'Rekapitulace stavby'!AN8</f>
        <v>17. 2. 2025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34</v>
      </c>
      <c r="E16" s="41"/>
      <c r="F16" s="41"/>
      <c r="G16" s="41"/>
      <c r="H16" s="41"/>
      <c r="I16" s="145" t="s">
        <v>35</v>
      </c>
      <c r="J16" s="136" t="s">
        <v>36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37</v>
      </c>
      <c r="F17" s="41"/>
      <c r="G17" s="41"/>
      <c r="H17" s="41"/>
      <c r="I17" s="145" t="s">
        <v>38</v>
      </c>
      <c r="J17" s="136" t="s">
        <v>39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40</v>
      </c>
      <c r="E19" s="41"/>
      <c r="F19" s="41"/>
      <c r="G19" s="41"/>
      <c r="H19" s="41"/>
      <c r="I19" s="145" t="s">
        <v>35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38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42</v>
      </c>
      <c r="E22" s="41"/>
      <c r="F22" s="41"/>
      <c r="G22" s="41"/>
      <c r="H22" s="41"/>
      <c r="I22" s="145" t="s">
        <v>35</v>
      </c>
      <c r="J22" s="136" t="s">
        <v>43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44</v>
      </c>
      <c r="F23" s="41"/>
      <c r="G23" s="41"/>
      <c r="H23" s="41"/>
      <c r="I23" s="145" t="s">
        <v>38</v>
      </c>
      <c r="J23" s="136" t="s">
        <v>43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46</v>
      </c>
      <c r="E25" s="41"/>
      <c r="F25" s="41"/>
      <c r="G25" s="41"/>
      <c r="H25" s="41"/>
      <c r="I25" s="145" t="s">
        <v>35</v>
      </c>
      <c r="J25" s="136" t="s">
        <v>43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47</v>
      </c>
      <c r="F26" s="41"/>
      <c r="G26" s="41"/>
      <c r="H26" s="41"/>
      <c r="I26" s="145" t="s">
        <v>38</v>
      </c>
      <c r="J26" s="136" t="s">
        <v>43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50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52</v>
      </c>
      <c r="G34" s="41"/>
      <c r="H34" s="41"/>
      <c r="I34" s="157" t="s">
        <v>51</v>
      </c>
      <c r="J34" s="157" t="s">
        <v>53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54</v>
      </c>
      <c r="E35" s="145" t="s">
        <v>55</v>
      </c>
      <c r="F35" s="159">
        <f>ROUND((SUM(BE87:BE105)),  2)</f>
        <v>0</v>
      </c>
      <c r="G35" s="41"/>
      <c r="H35" s="41"/>
      <c r="I35" s="160">
        <v>0.20999999999999999</v>
      </c>
      <c r="J35" s="159">
        <f>ROUND(((SUM(BE87:BE105))*I35),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56</v>
      </c>
      <c r="F36" s="159">
        <f>ROUND((SUM(BF87:BF105)),  2)</f>
        <v>0</v>
      </c>
      <c r="G36" s="41"/>
      <c r="H36" s="41"/>
      <c r="I36" s="160">
        <v>0.12</v>
      </c>
      <c r="J36" s="159">
        <f>ROUND(((SUM(BF87:BF105))*I36),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57</v>
      </c>
      <c r="F37" s="159">
        <f>ROUND((SUM(BG87:BG105)),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58</v>
      </c>
      <c r="F38" s="159">
        <f>ROUND((SUM(BH87:BH105)),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59</v>
      </c>
      <c r="F39" s="159">
        <f>ROUND((SUM(BI87:BI105)),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60</v>
      </c>
      <c r="E41" s="163"/>
      <c r="F41" s="163"/>
      <c r="G41" s="164" t="s">
        <v>61</v>
      </c>
      <c r="H41" s="165" t="s">
        <v>62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Údržba vyšší zeleně v obvodu OŘ Ústí n.L. 2025-2026 - OBLAST Č. 2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564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Č2_1 - Ošetřování a hubení vegetace (Práce neobsažené ve Sborníku ÚOŽI)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OŘ UNL - správa tratí Most</v>
      </c>
      <c r="G56" s="43"/>
      <c r="H56" s="43"/>
      <c r="I56" s="34" t="s">
        <v>26</v>
      </c>
      <c r="J56" s="75" t="str">
        <f>IF(J14="","",J14)</f>
        <v>17. 2. 2025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34</v>
      </c>
      <c r="D58" s="43"/>
      <c r="E58" s="43"/>
      <c r="F58" s="29" t="str">
        <f>E17</f>
        <v>Správa železnic, státní organizace; OŘ ÚNL</v>
      </c>
      <c r="G58" s="43"/>
      <c r="H58" s="43"/>
      <c r="I58" s="34" t="s">
        <v>42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4" t="s">
        <v>40</v>
      </c>
      <c r="D59" s="43"/>
      <c r="E59" s="43"/>
      <c r="F59" s="29" t="str">
        <f>IF(E20="","",E20)</f>
        <v>Vyplň údaj</v>
      </c>
      <c r="G59" s="43"/>
      <c r="H59" s="43"/>
      <c r="I59" s="34" t="s">
        <v>46</v>
      </c>
      <c r="J59" s="39" t="str">
        <f>E26</f>
        <v>Bc.Řehák, RehakMa@spravazeleznic.cz, 725 057 275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82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566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129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Údržba vyšší zeleně v obvodu OŘ Ústí n.L. 2025-2026 - OBLAST Č. 2</v>
      </c>
      <c r="F75" s="34"/>
      <c r="G75" s="34"/>
      <c r="H75" s="34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3"/>
      <c r="C76" s="34" t="s">
        <v>117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1"/>
      <c r="B77" s="42"/>
      <c r="C77" s="43"/>
      <c r="D77" s="43"/>
      <c r="E77" s="172" t="s">
        <v>564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119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Č2_1 - Ošetřování a hubení vegetace (Práce neobsažené ve Sborníku ÚOŽI)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24</v>
      </c>
      <c r="D81" s="43"/>
      <c r="E81" s="43"/>
      <c r="F81" s="29" t="str">
        <f>F14</f>
        <v>OŘ UNL - správa tratí Most</v>
      </c>
      <c r="G81" s="43"/>
      <c r="H81" s="43"/>
      <c r="I81" s="34" t="s">
        <v>26</v>
      </c>
      <c r="J81" s="75" t="str">
        <f>IF(J14="","",J14)</f>
        <v>17. 2. 2025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34</v>
      </c>
      <c r="D83" s="43"/>
      <c r="E83" s="43"/>
      <c r="F83" s="29" t="str">
        <f>E17</f>
        <v>Správa železnic, státní organizace; OŘ ÚNL</v>
      </c>
      <c r="G83" s="43"/>
      <c r="H83" s="43"/>
      <c r="I83" s="34" t="s">
        <v>42</v>
      </c>
      <c r="J83" s="39" t="str">
        <f>E23</f>
        <v xml:space="preserve"> 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4" t="s">
        <v>40</v>
      </c>
      <c r="D84" s="43"/>
      <c r="E84" s="43"/>
      <c r="F84" s="29" t="str">
        <f>IF(E20="","",E20)</f>
        <v>Vyplň údaj</v>
      </c>
      <c r="G84" s="43"/>
      <c r="H84" s="43"/>
      <c r="I84" s="34" t="s">
        <v>46</v>
      </c>
      <c r="J84" s="39" t="str">
        <f>E26</f>
        <v>Bc.Řehák, RehakMa@spravazeleznic.cz, 725 057 275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130</v>
      </c>
      <c r="D86" s="191" t="s">
        <v>69</v>
      </c>
      <c r="E86" s="191" t="s">
        <v>65</v>
      </c>
      <c r="F86" s="191" t="s">
        <v>66</v>
      </c>
      <c r="G86" s="191" t="s">
        <v>131</v>
      </c>
      <c r="H86" s="191" t="s">
        <v>132</v>
      </c>
      <c r="I86" s="191" t="s">
        <v>133</v>
      </c>
      <c r="J86" s="191" t="s">
        <v>125</v>
      </c>
      <c r="K86" s="192" t="s">
        <v>134</v>
      </c>
      <c r="L86" s="193"/>
      <c r="M86" s="95" t="s">
        <v>43</v>
      </c>
      <c r="N86" s="96" t="s">
        <v>54</v>
      </c>
      <c r="O86" s="96" t="s">
        <v>135</v>
      </c>
      <c r="P86" s="96" t="s">
        <v>136</v>
      </c>
      <c r="Q86" s="96" t="s">
        <v>137</v>
      </c>
      <c r="R86" s="96" t="s">
        <v>138</v>
      </c>
      <c r="S86" s="96" t="s">
        <v>139</v>
      </c>
      <c r="T86" s="97" t="s">
        <v>140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141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83</v>
      </c>
      <c r="AU87" s="19" t="s">
        <v>126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83</v>
      </c>
      <c r="E88" s="202" t="s">
        <v>142</v>
      </c>
      <c r="F88" s="202" t="s">
        <v>143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23</v>
      </c>
      <c r="AT88" s="211" t="s">
        <v>83</v>
      </c>
      <c r="AU88" s="211" t="s">
        <v>84</v>
      </c>
      <c r="AY88" s="210" t="s">
        <v>144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83</v>
      </c>
      <c r="E89" s="213" t="s">
        <v>23</v>
      </c>
      <c r="F89" s="213" t="s">
        <v>567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SUM(P90:P105)</f>
        <v>0</v>
      </c>
      <c r="Q89" s="207"/>
      <c r="R89" s="208">
        <f>SUM(R90:R105)</f>
        <v>0</v>
      </c>
      <c r="S89" s="207"/>
      <c r="T89" s="209">
        <f>SUM(T90:T105)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23</v>
      </c>
      <c r="AT89" s="211" t="s">
        <v>83</v>
      </c>
      <c r="AU89" s="211" t="s">
        <v>23</v>
      </c>
      <c r="AY89" s="210" t="s">
        <v>144</v>
      </c>
      <c r="BK89" s="212">
        <f>SUM(BK90:BK105)</f>
        <v>0</v>
      </c>
    </row>
    <row r="90" s="2" customFormat="1" ht="24.15" customHeight="1">
      <c r="A90" s="41"/>
      <c r="B90" s="42"/>
      <c r="C90" s="215" t="s">
        <v>23</v>
      </c>
      <c r="D90" s="215" t="s">
        <v>147</v>
      </c>
      <c r="E90" s="216" t="s">
        <v>568</v>
      </c>
      <c r="F90" s="217" t="s">
        <v>569</v>
      </c>
      <c r="G90" s="218" t="s">
        <v>215</v>
      </c>
      <c r="H90" s="219">
        <v>600</v>
      </c>
      <c r="I90" s="220"/>
      <c r="J90" s="221">
        <f>ROUND(I90*H90,2)</f>
        <v>0</v>
      </c>
      <c r="K90" s="217" t="s">
        <v>570</v>
      </c>
      <c r="L90" s="47"/>
      <c r="M90" s="222" t="s">
        <v>43</v>
      </c>
      <c r="N90" s="223" t="s">
        <v>55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152</v>
      </c>
      <c r="AT90" s="226" t="s">
        <v>147</v>
      </c>
      <c r="AU90" s="226" t="s">
        <v>92</v>
      </c>
      <c r="AY90" s="19" t="s">
        <v>144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23</v>
      </c>
      <c r="BK90" s="227">
        <f>ROUND(I90*H90,2)</f>
        <v>0</v>
      </c>
      <c r="BL90" s="19" t="s">
        <v>152</v>
      </c>
      <c r="BM90" s="226" t="s">
        <v>571</v>
      </c>
    </row>
    <row r="91" s="2" customFormat="1">
      <c r="A91" s="41"/>
      <c r="B91" s="42"/>
      <c r="C91" s="43"/>
      <c r="D91" s="280" t="s">
        <v>572</v>
      </c>
      <c r="E91" s="43"/>
      <c r="F91" s="281" t="s">
        <v>573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572</v>
      </c>
      <c r="AU91" s="19" t="s">
        <v>92</v>
      </c>
    </row>
    <row r="92" s="2" customFormat="1" ht="24.15" customHeight="1">
      <c r="A92" s="41"/>
      <c r="B92" s="42"/>
      <c r="C92" s="215" t="s">
        <v>92</v>
      </c>
      <c r="D92" s="215" t="s">
        <v>147</v>
      </c>
      <c r="E92" s="216" t="s">
        <v>574</v>
      </c>
      <c r="F92" s="217" t="s">
        <v>575</v>
      </c>
      <c r="G92" s="218" t="s">
        <v>215</v>
      </c>
      <c r="H92" s="219">
        <v>600</v>
      </c>
      <c r="I92" s="220"/>
      <c r="J92" s="221">
        <f>ROUND(I92*H92,2)</f>
        <v>0</v>
      </c>
      <c r="K92" s="217" t="s">
        <v>570</v>
      </c>
      <c r="L92" s="47"/>
      <c r="M92" s="222" t="s">
        <v>43</v>
      </c>
      <c r="N92" s="223" t="s">
        <v>55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152</v>
      </c>
      <c r="AT92" s="226" t="s">
        <v>147</v>
      </c>
      <c r="AU92" s="226" t="s">
        <v>92</v>
      </c>
      <c r="AY92" s="19" t="s">
        <v>144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23</v>
      </c>
      <c r="BK92" s="227">
        <f>ROUND(I92*H92,2)</f>
        <v>0</v>
      </c>
      <c r="BL92" s="19" t="s">
        <v>152</v>
      </c>
      <c r="BM92" s="226" t="s">
        <v>576</v>
      </c>
    </row>
    <row r="93" s="2" customFormat="1">
      <c r="A93" s="41"/>
      <c r="B93" s="42"/>
      <c r="C93" s="43"/>
      <c r="D93" s="280" t="s">
        <v>572</v>
      </c>
      <c r="E93" s="43"/>
      <c r="F93" s="281" t="s">
        <v>577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572</v>
      </c>
      <c r="AU93" s="19" t="s">
        <v>92</v>
      </c>
    </row>
    <row r="94" s="2" customFormat="1" ht="24.15" customHeight="1">
      <c r="A94" s="41"/>
      <c r="B94" s="42"/>
      <c r="C94" s="215" t="s">
        <v>157</v>
      </c>
      <c r="D94" s="215" t="s">
        <v>147</v>
      </c>
      <c r="E94" s="216" t="s">
        <v>578</v>
      </c>
      <c r="F94" s="217" t="s">
        <v>579</v>
      </c>
      <c r="G94" s="218" t="s">
        <v>215</v>
      </c>
      <c r="H94" s="219">
        <v>600</v>
      </c>
      <c r="I94" s="220"/>
      <c r="J94" s="221">
        <f>ROUND(I94*H94,2)</f>
        <v>0</v>
      </c>
      <c r="K94" s="217" t="s">
        <v>570</v>
      </c>
      <c r="L94" s="47"/>
      <c r="M94" s="222" t="s">
        <v>43</v>
      </c>
      <c r="N94" s="223" t="s">
        <v>55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152</v>
      </c>
      <c r="AT94" s="226" t="s">
        <v>147</v>
      </c>
      <c r="AU94" s="226" t="s">
        <v>92</v>
      </c>
      <c r="AY94" s="19" t="s">
        <v>144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23</v>
      </c>
      <c r="BK94" s="227">
        <f>ROUND(I94*H94,2)</f>
        <v>0</v>
      </c>
      <c r="BL94" s="19" t="s">
        <v>152</v>
      </c>
      <c r="BM94" s="226" t="s">
        <v>580</v>
      </c>
    </row>
    <row r="95" s="2" customFormat="1">
      <c r="A95" s="41"/>
      <c r="B95" s="42"/>
      <c r="C95" s="43"/>
      <c r="D95" s="280" t="s">
        <v>572</v>
      </c>
      <c r="E95" s="43"/>
      <c r="F95" s="281" t="s">
        <v>581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572</v>
      </c>
      <c r="AU95" s="19" t="s">
        <v>92</v>
      </c>
    </row>
    <row r="96" s="2" customFormat="1" ht="24.15" customHeight="1">
      <c r="A96" s="41"/>
      <c r="B96" s="42"/>
      <c r="C96" s="215" t="s">
        <v>152</v>
      </c>
      <c r="D96" s="215" t="s">
        <v>147</v>
      </c>
      <c r="E96" s="216" t="s">
        <v>582</v>
      </c>
      <c r="F96" s="217" t="s">
        <v>583</v>
      </c>
      <c r="G96" s="218" t="s">
        <v>215</v>
      </c>
      <c r="H96" s="219">
        <v>600</v>
      </c>
      <c r="I96" s="220"/>
      <c r="J96" s="221">
        <f>ROUND(I96*H96,2)</f>
        <v>0</v>
      </c>
      <c r="K96" s="217" t="s">
        <v>570</v>
      </c>
      <c r="L96" s="47"/>
      <c r="M96" s="222" t="s">
        <v>43</v>
      </c>
      <c r="N96" s="223" t="s">
        <v>55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152</v>
      </c>
      <c r="AT96" s="226" t="s">
        <v>147</v>
      </c>
      <c r="AU96" s="226" t="s">
        <v>92</v>
      </c>
      <c r="AY96" s="19" t="s">
        <v>144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23</v>
      </c>
      <c r="BK96" s="227">
        <f>ROUND(I96*H96,2)</f>
        <v>0</v>
      </c>
      <c r="BL96" s="19" t="s">
        <v>152</v>
      </c>
      <c r="BM96" s="226" t="s">
        <v>584</v>
      </c>
    </row>
    <row r="97" s="2" customFormat="1">
      <c r="A97" s="41"/>
      <c r="B97" s="42"/>
      <c r="C97" s="43"/>
      <c r="D97" s="280" t="s">
        <v>572</v>
      </c>
      <c r="E97" s="43"/>
      <c r="F97" s="281" t="s">
        <v>585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572</v>
      </c>
      <c r="AU97" s="19" t="s">
        <v>92</v>
      </c>
    </row>
    <row r="98" s="2" customFormat="1" ht="24.15" customHeight="1">
      <c r="A98" s="41"/>
      <c r="B98" s="42"/>
      <c r="C98" s="215" t="s">
        <v>145</v>
      </c>
      <c r="D98" s="215" t="s">
        <v>147</v>
      </c>
      <c r="E98" s="216" t="s">
        <v>586</v>
      </c>
      <c r="F98" s="217" t="s">
        <v>587</v>
      </c>
      <c r="G98" s="218" t="s">
        <v>215</v>
      </c>
      <c r="H98" s="219">
        <v>600</v>
      </c>
      <c r="I98" s="220"/>
      <c r="J98" s="221">
        <f>ROUND(I98*H98,2)</f>
        <v>0</v>
      </c>
      <c r="K98" s="217" t="s">
        <v>570</v>
      </c>
      <c r="L98" s="47"/>
      <c r="M98" s="222" t="s">
        <v>43</v>
      </c>
      <c r="N98" s="223" t="s">
        <v>55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152</v>
      </c>
      <c r="AT98" s="226" t="s">
        <v>147</v>
      </c>
      <c r="AU98" s="226" t="s">
        <v>92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23</v>
      </c>
      <c r="BK98" s="227">
        <f>ROUND(I98*H98,2)</f>
        <v>0</v>
      </c>
      <c r="BL98" s="19" t="s">
        <v>152</v>
      </c>
      <c r="BM98" s="226" t="s">
        <v>588</v>
      </c>
    </row>
    <row r="99" s="2" customFormat="1">
      <c r="A99" s="41"/>
      <c r="B99" s="42"/>
      <c r="C99" s="43"/>
      <c r="D99" s="280" t="s">
        <v>572</v>
      </c>
      <c r="E99" s="43"/>
      <c r="F99" s="281" t="s">
        <v>589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572</v>
      </c>
      <c r="AU99" s="19" t="s">
        <v>92</v>
      </c>
    </row>
    <row r="100" s="2" customFormat="1" ht="24.15" customHeight="1">
      <c r="A100" s="41"/>
      <c r="B100" s="42"/>
      <c r="C100" s="215" t="s">
        <v>168</v>
      </c>
      <c r="D100" s="215" t="s">
        <v>147</v>
      </c>
      <c r="E100" s="216" t="s">
        <v>590</v>
      </c>
      <c r="F100" s="217" t="s">
        <v>591</v>
      </c>
      <c r="G100" s="218" t="s">
        <v>215</v>
      </c>
      <c r="H100" s="219">
        <v>600</v>
      </c>
      <c r="I100" s="220"/>
      <c r="J100" s="221">
        <f>ROUND(I100*H100,2)</f>
        <v>0</v>
      </c>
      <c r="K100" s="217" t="s">
        <v>570</v>
      </c>
      <c r="L100" s="47"/>
      <c r="M100" s="222" t="s">
        <v>43</v>
      </c>
      <c r="N100" s="223" t="s">
        <v>55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152</v>
      </c>
      <c r="AT100" s="226" t="s">
        <v>147</v>
      </c>
      <c r="AU100" s="226" t="s">
        <v>92</v>
      </c>
      <c r="AY100" s="19" t="s">
        <v>144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23</v>
      </c>
      <c r="BK100" s="227">
        <f>ROUND(I100*H100,2)</f>
        <v>0</v>
      </c>
      <c r="BL100" s="19" t="s">
        <v>152</v>
      </c>
      <c r="BM100" s="226" t="s">
        <v>592</v>
      </c>
    </row>
    <row r="101" s="2" customFormat="1">
      <c r="A101" s="41"/>
      <c r="B101" s="42"/>
      <c r="C101" s="43"/>
      <c r="D101" s="280" t="s">
        <v>572</v>
      </c>
      <c r="E101" s="43"/>
      <c r="F101" s="281" t="s">
        <v>593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572</v>
      </c>
      <c r="AU101" s="19" t="s">
        <v>92</v>
      </c>
    </row>
    <row r="102" s="2" customFormat="1" ht="24.15" customHeight="1">
      <c r="A102" s="41"/>
      <c r="B102" s="42"/>
      <c r="C102" s="215" t="s">
        <v>172</v>
      </c>
      <c r="D102" s="215" t="s">
        <v>147</v>
      </c>
      <c r="E102" s="216" t="s">
        <v>594</v>
      </c>
      <c r="F102" s="217" t="s">
        <v>595</v>
      </c>
      <c r="G102" s="218" t="s">
        <v>215</v>
      </c>
      <c r="H102" s="219">
        <v>600</v>
      </c>
      <c r="I102" s="220"/>
      <c r="J102" s="221">
        <f>ROUND(I102*H102,2)</f>
        <v>0</v>
      </c>
      <c r="K102" s="217" t="s">
        <v>570</v>
      </c>
      <c r="L102" s="47"/>
      <c r="M102" s="222" t="s">
        <v>43</v>
      </c>
      <c r="N102" s="223" t="s">
        <v>55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152</v>
      </c>
      <c r="AT102" s="226" t="s">
        <v>147</v>
      </c>
      <c r="AU102" s="226" t="s">
        <v>92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23</v>
      </c>
      <c r="BK102" s="227">
        <f>ROUND(I102*H102,2)</f>
        <v>0</v>
      </c>
      <c r="BL102" s="19" t="s">
        <v>152</v>
      </c>
      <c r="BM102" s="226" t="s">
        <v>596</v>
      </c>
    </row>
    <row r="103" s="2" customFormat="1">
      <c r="A103" s="41"/>
      <c r="B103" s="42"/>
      <c r="C103" s="43"/>
      <c r="D103" s="280" t="s">
        <v>572</v>
      </c>
      <c r="E103" s="43"/>
      <c r="F103" s="281" t="s">
        <v>597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572</v>
      </c>
      <c r="AU103" s="19" t="s">
        <v>92</v>
      </c>
    </row>
    <row r="104" s="2" customFormat="1" ht="24.15" customHeight="1">
      <c r="A104" s="41"/>
      <c r="B104" s="42"/>
      <c r="C104" s="215" t="s">
        <v>176</v>
      </c>
      <c r="D104" s="215" t="s">
        <v>147</v>
      </c>
      <c r="E104" s="216" t="s">
        <v>598</v>
      </c>
      <c r="F104" s="217" t="s">
        <v>599</v>
      </c>
      <c r="G104" s="218" t="s">
        <v>215</v>
      </c>
      <c r="H104" s="219">
        <v>600</v>
      </c>
      <c r="I104" s="220"/>
      <c r="J104" s="221">
        <f>ROUND(I104*H104,2)</f>
        <v>0</v>
      </c>
      <c r="K104" s="217" t="s">
        <v>570</v>
      </c>
      <c r="L104" s="47"/>
      <c r="M104" s="222" t="s">
        <v>43</v>
      </c>
      <c r="N104" s="223" t="s">
        <v>55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152</v>
      </c>
      <c r="AT104" s="226" t="s">
        <v>147</v>
      </c>
      <c r="AU104" s="226" t="s">
        <v>92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23</v>
      </c>
      <c r="BK104" s="227">
        <f>ROUND(I104*H104,2)</f>
        <v>0</v>
      </c>
      <c r="BL104" s="19" t="s">
        <v>152</v>
      </c>
      <c r="BM104" s="226" t="s">
        <v>600</v>
      </c>
    </row>
    <row r="105" s="2" customFormat="1">
      <c r="A105" s="41"/>
      <c r="B105" s="42"/>
      <c r="C105" s="43"/>
      <c r="D105" s="280" t="s">
        <v>572</v>
      </c>
      <c r="E105" s="43"/>
      <c r="F105" s="281" t="s">
        <v>601</v>
      </c>
      <c r="G105" s="43"/>
      <c r="H105" s="43"/>
      <c r="I105" s="230"/>
      <c r="J105" s="43"/>
      <c r="K105" s="43"/>
      <c r="L105" s="47"/>
      <c r="M105" s="282"/>
      <c r="N105" s="283"/>
      <c r="O105" s="245"/>
      <c r="P105" s="245"/>
      <c r="Q105" s="245"/>
      <c r="R105" s="245"/>
      <c r="S105" s="245"/>
      <c r="T105" s="284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572</v>
      </c>
      <c r="AU105" s="19" t="s">
        <v>92</v>
      </c>
    </row>
    <row r="106" s="2" customFormat="1" ht="6.96" customHeight="1">
      <c r="A106" s="41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47"/>
      <c r="M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</sheetData>
  <sheetProtection sheet="1" autoFilter="0" formatColumns="0" formatRows="0" objects="1" scenarios="1" spinCount="100000" saltValue="Ei8uKCG9MQFEMdH/u87ktE1gnk77PAKPlyvsyild4vuQqdZBQDnlm7u4BQjgWv0WU2PdrNe6gmsbf06jp75Eqg==" hashValue="XMCnxzoyG9kTGxnqG5qNwhp5/MJpSKp56OTFGbtKF0r4XgWbE6dOo5HwsZUTYHO2TJ3Gk8YvDrjpNVMO83pwSA==" algorithmName="SHA-512" password="CDD6"/>
  <autoFilter ref="C86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1/111211211"/>
    <hyperlink ref="F93" r:id="rId2" display="https://podminky.urs.cz/item/CS_URS_2025_01/111211212"/>
    <hyperlink ref="F95" r:id="rId3" display="https://podminky.urs.cz/item/CS_URS_2025_01/111211221"/>
    <hyperlink ref="F97" r:id="rId4" display="https://podminky.urs.cz/item/CS_URS_2025_01/111211222"/>
    <hyperlink ref="F99" r:id="rId5" display="https://podminky.urs.cz/item/CS_URS_2025_01/111211231"/>
    <hyperlink ref="F101" r:id="rId6" display="https://podminky.urs.cz/item/CS_URS_2025_01/111211232"/>
    <hyperlink ref="F103" r:id="rId7" display="https://podminky.urs.cz/item/CS_URS_2025_01/111211241"/>
    <hyperlink ref="F105" r:id="rId8" display="https://podminky.urs.cz/item/CS_URS_2025_01/1112112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92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Údržba vyšší zeleně v obvodu OŘ Ústí n.L. 2025-2026 - OBLAST Č. 2</v>
      </c>
      <c r="F7" s="145"/>
      <c r="G7" s="145"/>
      <c r="H7" s="145"/>
      <c r="L7" s="22"/>
    </row>
    <row r="8" s="1" customFormat="1" ht="12" customHeight="1">
      <c r="B8" s="22"/>
      <c r="D8" s="145" t="s">
        <v>117</v>
      </c>
      <c r="L8" s="22"/>
    </row>
    <row r="9" s="2" customFormat="1" ht="16.5" customHeight="1">
      <c r="A9" s="41"/>
      <c r="B9" s="47"/>
      <c r="C9" s="41"/>
      <c r="D9" s="41"/>
      <c r="E9" s="146" t="s">
        <v>564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602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19</v>
      </c>
      <c r="E13" s="41"/>
      <c r="F13" s="136" t="s">
        <v>20</v>
      </c>
      <c r="G13" s="41"/>
      <c r="H13" s="41"/>
      <c r="I13" s="145" t="s">
        <v>21</v>
      </c>
      <c r="J13" s="136" t="s">
        <v>43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24</v>
      </c>
      <c r="E14" s="41"/>
      <c r="F14" s="136" t="s">
        <v>121</v>
      </c>
      <c r="G14" s="41"/>
      <c r="H14" s="41"/>
      <c r="I14" s="145" t="s">
        <v>26</v>
      </c>
      <c r="J14" s="149" t="str">
        <f>'Rekapitulace stavby'!AN8</f>
        <v>17. 2. 2025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34</v>
      </c>
      <c r="E16" s="41"/>
      <c r="F16" s="41"/>
      <c r="G16" s="41"/>
      <c r="H16" s="41"/>
      <c r="I16" s="145" t="s">
        <v>35</v>
      </c>
      <c r="J16" s="136" t="s">
        <v>36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37</v>
      </c>
      <c r="F17" s="41"/>
      <c r="G17" s="41"/>
      <c r="H17" s="41"/>
      <c r="I17" s="145" t="s">
        <v>38</v>
      </c>
      <c r="J17" s="136" t="s">
        <v>39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40</v>
      </c>
      <c r="E19" s="41"/>
      <c r="F19" s="41"/>
      <c r="G19" s="41"/>
      <c r="H19" s="41"/>
      <c r="I19" s="145" t="s">
        <v>35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38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42</v>
      </c>
      <c r="E22" s="41"/>
      <c r="F22" s="41"/>
      <c r="G22" s="41"/>
      <c r="H22" s="41"/>
      <c r="I22" s="145" t="s">
        <v>35</v>
      </c>
      <c r="J22" s="136" t="s">
        <v>43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44</v>
      </c>
      <c r="F23" s="41"/>
      <c r="G23" s="41"/>
      <c r="H23" s="41"/>
      <c r="I23" s="145" t="s">
        <v>38</v>
      </c>
      <c r="J23" s="136" t="s">
        <v>43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46</v>
      </c>
      <c r="E25" s="41"/>
      <c r="F25" s="41"/>
      <c r="G25" s="41"/>
      <c r="H25" s="41"/>
      <c r="I25" s="145" t="s">
        <v>35</v>
      </c>
      <c r="J25" s="136" t="s">
        <v>43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47</v>
      </c>
      <c r="F26" s="41"/>
      <c r="G26" s="41"/>
      <c r="H26" s="41"/>
      <c r="I26" s="145" t="s">
        <v>38</v>
      </c>
      <c r="J26" s="136" t="s">
        <v>43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50</v>
      </c>
      <c r="E32" s="41"/>
      <c r="F32" s="41"/>
      <c r="G32" s="41"/>
      <c r="H32" s="41"/>
      <c r="I32" s="41"/>
      <c r="J32" s="156">
        <f>ROUND(J85,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52</v>
      </c>
      <c r="G34" s="41"/>
      <c r="H34" s="41"/>
      <c r="I34" s="157" t="s">
        <v>51</v>
      </c>
      <c r="J34" s="157" t="s">
        <v>53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54</v>
      </c>
      <c r="E35" s="145" t="s">
        <v>55</v>
      </c>
      <c r="F35" s="159">
        <f>ROUND((SUM(BE85:BE108)),  2)</f>
        <v>0</v>
      </c>
      <c r="G35" s="41"/>
      <c r="H35" s="41"/>
      <c r="I35" s="160">
        <v>0.20999999999999999</v>
      </c>
      <c r="J35" s="159">
        <f>ROUND(((SUM(BE85:BE108))*I35),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56</v>
      </c>
      <c r="F36" s="159">
        <f>ROUND((SUM(BF85:BF108)),  2)</f>
        <v>0</v>
      </c>
      <c r="G36" s="41"/>
      <c r="H36" s="41"/>
      <c r="I36" s="160">
        <v>0.12</v>
      </c>
      <c r="J36" s="159">
        <f>ROUND(((SUM(BF85:BF108))*I36),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57</v>
      </c>
      <c r="F37" s="159">
        <f>ROUND((SUM(BG85:BG108)),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58</v>
      </c>
      <c r="F38" s="159">
        <f>ROUND((SUM(BH85:BH108)),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59</v>
      </c>
      <c r="F39" s="159">
        <f>ROUND((SUM(BI85:BI108)),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60</v>
      </c>
      <c r="E41" s="163"/>
      <c r="F41" s="163"/>
      <c r="G41" s="164" t="s">
        <v>61</v>
      </c>
      <c r="H41" s="165" t="s">
        <v>62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Údržba vyšší zeleně v obvodu OŘ Ústí n.L. 2025-2026 - OBLAST Č. 2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564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Č2_2 - Další sazebnice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OŘ UNL - správa tratí Most</v>
      </c>
      <c r="G56" s="43"/>
      <c r="H56" s="43"/>
      <c r="I56" s="34" t="s">
        <v>26</v>
      </c>
      <c r="J56" s="75" t="str">
        <f>IF(J14="","",J14)</f>
        <v>17. 2. 2025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34</v>
      </c>
      <c r="D58" s="43"/>
      <c r="E58" s="43"/>
      <c r="F58" s="29" t="str">
        <f>E17</f>
        <v>Správa železnic, státní organizace; OŘ ÚNL</v>
      </c>
      <c r="G58" s="43"/>
      <c r="H58" s="43"/>
      <c r="I58" s="34" t="s">
        <v>42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4" t="s">
        <v>40</v>
      </c>
      <c r="D59" s="43"/>
      <c r="E59" s="43"/>
      <c r="F59" s="29" t="str">
        <f>IF(E20="","",E20)</f>
        <v>Vyplň údaj</v>
      </c>
      <c r="G59" s="43"/>
      <c r="H59" s="43"/>
      <c r="I59" s="34" t="s">
        <v>46</v>
      </c>
      <c r="J59" s="39" t="str">
        <f>E26</f>
        <v>Bc.Řehák, RehakMa@spravazeleznic.cz, 725 057 275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82</v>
      </c>
      <c r="D63" s="43"/>
      <c r="E63" s="43"/>
      <c r="F63" s="43"/>
      <c r="G63" s="43"/>
      <c r="H63" s="43"/>
      <c r="I63" s="43"/>
      <c r="J63" s="105">
        <f>J85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5" t="s">
        <v>129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2" t="str">
        <f>E7</f>
        <v>Údržba vyšší zeleně v obvodu OŘ Ústí n.L. 2025-2026 - OBLAST Č. 2</v>
      </c>
      <c r="F73" s="34"/>
      <c r="G73" s="34"/>
      <c r="H73" s="34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1" customFormat="1" ht="12" customHeight="1">
      <c r="B74" s="23"/>
      <c r="C74" s="34" t="s">
        <v>117</v>
      </c>
      <c r="D74" s="24"/>
      <c r="E74" s="24"/>
      <c r="F74" s="24"/>
      <c r="G74" s="24"/>
      <c r="H74" s="24"/>
      <c r="I74" s="24"/>
      <c r="J74" s="24"/>
      <c r="K74" s="24"/>
      <c r="L74" s="22"/>
    </row>
    <row r="75" s="2" customFormat="1" ht="16.5" customHeight="1">
      <c r="A75" s="41"/>
      <c r="B75" s="42"/>
      <c r="C75" s="43"/>
      <c r="D75" s="43"/>
      <c r="E75" s="172" t="s">
        <v>564</v>
      </c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119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E11</f>
        <v>Č2_2 - Další sazebnice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24</v>
      </c>
      <c r="D79" s="43"/>
      <c r="E79" s="43"/>
      <c r="F79" s="29" t="str">
        <f>F14</f>
        <v>OŘ UNL - správa tratí Most</v>
      </c>
      <c r="G79" s="43"/>
      <c r="H79" s="43"/>
      <c r="I79" s="34" t="s">
        <v>26</v>
      </c>
      <c r="J79" s="75" t="str">
        <f>IF(J14="","",J14)</f>
        <v>17. 2. 2025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34</v>
      </c>
      <c r="D81" s="43"/>
      <c r="E81" s="43"/>
      <c r="F81" s="29" t="str">
        <f>E17</f>
        <v>Správa železnic, státní organizace; OŘ ÚNL</v>
      </c>
      <c r="G81" s="43"/>
      <c r="H81" s="43"/>
      <c r="I81" s="34" t="s">
        <v>42</v>
      </c>
      <c r="J81" s="39" t="str">
        <f>E23</f>
        <v xml:space="preserve"> 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4" t="s">
        <v>40</v>
      </c>
      <c r="D82" s="43"/>
      <c r="E82" s="43"/>
      <c r="F82" s="29" t="str">
        <f>IF(E20="","",E20)</f>
        <v>Vyplň údaj</v>
      </c>
      <c r="G82" s="43"/>
      <c r="H82" s="43"/>
      <c r="I82" s="34" t="s">
        <v>46</v>
      </c>
      <c r="J82" s="39" t="str">
        <f>E26</f>
        <v>Bc.Řehák, RehakMa@spravazeleznic.cz, 725 057 275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130</v>
      </c>
      <c r="D84" s="191" t="s">
        <v>69</v>
      </c>
      <c r="E84" s="191" t="s">
        <v>65</v>
      </c>
      <c r="F84" s="191" t="s">
        <v>66</v>
      </c>
      <c r="G84" s="191" t="s">
        <v>131</v>
      </c>
      <c r="H84" s="191" t="s">
        <v>132</v>
      </c>
      <c r="I84" s="191" t="s">
        <v>133</v>
      </c>
      <c r="J84" s="191" t="s">
        <v>125</v>
      </c>
      <c r="K84" s="192" t="s">
        <v>134</v>
      </c>
      <c r="L84" s="193"/>
      <c r="M84" s="95" t="s">
        <v>43</v>
      </c>
      <c r="N84" s="96" t="s">
        <v>54</v>
      </c>
      <c r="O84" s="96" t="s">
        <v>135</v>
      </c>
      <c r="P84" s="96" t="s">
        <v>136</v>
      </c>
      <c r="Q84" s="96" t="s">
        <v>137</v>
      </c>
      <c r="R84" s="96" t="s">
        <v>138</v>
      </c>
      <c r="S84" s="96" t="s">
        <v>139</v>
      </c>
      <c r="T84" s="97" t="s">
        <v>140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141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SUM(P86:P108)</f>
        <v>0</v>
      </c>
      <c r="Q85" s="99"/>
      <c r="R85" s="196">
        <f>SUM(R86:R108)</f>
        <v>0.31833000000000006</v>
      </c>
      <c r="S85" s="99"/>
      <c r="T85" s="197">
        <f>SUM(T86:T108)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83</v>
      </c>
      <c r="AU85" s="19" t="s">
        <v>126</v>
      </c>
      <c r="BK85" s="198">
        <f>SUM(BK86:BK108)</f>
        <v>0</v>
      </c>
    </row>
    <row r="86" s="2" customFormat="1" ht="16.5" customHeight="1">
      <c r="A86" s="41"/>
      <c r="B86" s="42"/>
      <c r="C86" s="233" t="s">
        <v>23</v>
      </c>
      <c r="D86" s="233" t="s">
        <v>460</v>
      </c>
      <c r="E86" s="234" t="s">
        <v>603</v>
      </c>
      <c r="F86" s="235" t="s">
        <v>604</v>
      </c>
      <c r="G86" s="236" t="s">
        <v>215</v>
      </c>
      <c r="H86" s="237">
        <v>1</v>
      </c>
      <c r="I86" s="238"/>
      <c r="J86" s="239">
        <f>ROUND(I86*H86,2)</f>
        <v>0</v>
      </c>
      <c r="K86" s="235" t="s">
        <v>570</v>
      </c>
      <c r="L86" s="240"/>
      <c r="M86" s="241" t="s">
        <v>43</v>
      </c>
      <c r="N86" s="242" t="s">
        <v>55</v>
      </c>
      <c r="O86" s="87"/>
      <c r="P86" s="224">
        <f>O86*H86</f>
        <v>0</v>
      </c>
      <c r="Q86" s="224">
        <v>0.0089999999999999993</v>
      </c>
      <c r="R86" s="224">
        <f>Q86*H86</f>
        <v>0.0089999999999999993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176</v>
      </c>
      <c r="AT86" s="226" t="s">
        <v>460</v>
      </c>
      <c r="AU86" s="226" t="s">
        <v>84</v>
      </c>
      <c r="AY86" s="19" t="s">
        <v>144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23</v>
      </c>
      <c r="BK86" s="227">
        <f>ROUND(I86*H86,2)</f>
        <v>0</v>
      </c>
      <c r="BL86" s="19" t="s">
        <v>152</v>
      </c>
      <c r="BM86" s="226" t="s">
        <v>605</v>
      </c>
    </row>
    <row r="87" s="2" customFormat="1" ht="16.5" customHeight="1">
      <c r="A87" s="41"/>
      <c r="B87" s="42"/>
      <c r="C87" s="233" t="s">
        <v>92</v>
      </c>
      <c r="D87" s="233" t="s">
        <v>460</v>
      </c>
      <c r="E87" s="234" t="s">
        <v>606</v>
      </c>
      <c r="F87" s="235" t="s">
        <v>607</v>
      </c>
      <c r="G87" s="236" t="s">
        <v>215</v>
      </c>
      <c r="H87" s="237">
        <v>1</v>
      </c>
      <c r="I87" s="238"/>
      <c r="J87" s="239">
        <f>ROUND(I87*H87,2)</f>
        <v>0</v>
      </c>
      <c r="K87" s="235" t="s">
        <v>570</v>
      </c>
      <c r="L87" s="240"/>
      <c r="M87" s="241" t="s">
        <v>43</v>
      </c>
      <c r="N87" s="242" t="s">
        <v>55</v>
      </c>
      <c r="O87" s="87"/>
      <c r="P87" s="224">
        <f>O87*H87</f>
        <v>0</v>
      </c>
      <c r="Q87" s="224">
        <v>0.01</v>
      </c>
      <c r="R87" s="224">
        <f>Q87*H87</f>
        <v>0.01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176</v>
      </c>
      <c r="AT87" s="226" t="s">
        <v>460</v>
      </c>
      <c r="AU87" s="226" t="s">
        <v>84</v>
      </c>
      <c r="AY87" s="19" t="s">
        <v>144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9" t="s">
        <v>23</v>
      </c>
      <c r="BK87" s="227">
        <f>ROUND(I87*H87,2)</f>
        <v>0</v>
      </c>
      <c r="BL87" s="19" t="s">
        <v>152</v>
      </c>
      <c r="BM87" s="226" t="s">
        <v>608</v>
      </c>
    </row>
    <row r="88" s="2" customFormat="1" ht="16.5" customHeight="1">
      <c r="A88" s="41"/>
      <c r="B88" s="42"/>
      <c r="C88" s="233" t="s">
        <v>157</v>
      </c>
      <c r="D88" s="233" t="s">
        <v>460</v>
      </c>
      <c r="E88" s="234" t="s">
        <v>609</v>
      </c>
      <c r="F88" s="235" t="s">
        <v>610</v>
      </c>
      <c r="G88" s="236" t="s">
        <v>215</v>
      </c>
      <c r="H88" s="237">
        <v>1</v>
      </c>
      <c r="I88" s="238"/>
      <c r="J88" s="239">
        <f>ROUND(I88*H88,2)</f>
        <v>0</v>
      </c>
      <c r="K88" s="235" t="s">
        <v>570</v>
      </c>
      <c r="L88" s="240"/>
      <c r="M88" s="241" t="s">
        <v>43</v>
      </c>
      <c r="N88" s="242" t="s">
        <v>55</v>
      </c>
      <c r="O88" s="87"/>
      <c r="P88" s="224">
        <f>O88*H88</f>
        <v>0</v>
      </c>
      <c r="Q88" s="224">
        <v>0.01</v>
      </c>
      <c r="R88" s="224">
        <f>Q88*H88</f>
        <v>0.01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176</v>
      </c>
      <c r="AT88" s="226" t="s">
        <v>460</v>
      </c>
      <c r="AU88" s="226" t="s">
        <v>84</v>
      </c>
      <c r="AY88" s="19" t="s">
        <v>144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23</v>
      </c>
      <c r="BK88" s="227">
        <f>ROUND(I88*H88,2)</f>
        <v>0</v>
      </c>
      <c r="BL88" s="19" t="s">
        <v>152</v>
      </c>
      <c r="BM88" s="226" t="s">
        <v>611</v>
      </c>
    </row>
    <row r="89" s="2" customFormat="1" ht="16.5" customHeight="1">
      <c r="A89" s="41"/>
      <c r="B89" s="42"/>
      <c r="C89" s="233" t="s">
        <v>152</v>
      </c>
      <c r="D89" s="233" t="s">
        <v>460</v>
      </c>
      <c r="E89" s="234" t="s">
        <v>612</v>
      </c>
      <c r="F89" s="235" t="s">
        <v>613</v>
      </c>
      <c r="G89" s="236" t="s">
        <v>215</v>
      </c>
      <c r="H89" s="237">
        <v>1</v>
      </c>
      <c r="I89" s="238"/>
      <c r="J89" s="239">
        <f>ROUND(I89*H89,2)</f>
        <v>0</v>
      </c>
      <c r="K89" s="235" t="s">
        <v>570</v>
      </c>
      <c r="L89" s="240"/>
      <c r="M89" s="241" t="s">
        <v>43</v>
      </c>
      <c r="N89" s="242" t="s">
        <v>55</v>
      </c>
      <c r="O89" s="87"/>
      <c r="P89" s="224">
        <f>O89*H89</f>
        <v>0</v>
      </c>
      <c r="Q89" s="224">
        <v>0.01</v>
      </c>
      <c r="R89" s="224">
        <f>Q89*H89</f>
        <v>0.01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176</v>
      </c>
      <c r="AT89" s="226" t="s">
        <v>460</v>
      </c>
      <c r="AU89" s="226" t="s">
        <v>84</v>
      </c>
      <c r="AY89" s="19" t="s">
        <v>144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23</v>
      </c>
      <c r="BK89" s="227">
        <f>ROUND(I89*H89,2)</f>
        <v>0</v>
      </c>
      <c r="BL89" s="19" t="s">
        <v>152</v>
      </c>
      <c r="BM89" s="226" t="s">
        <v>614</v>
      </c>
    </row>
    <row r="90" s="2" customFormat="1" ht="16.5" customHeight="1">
      <c r="A90" s="41"/>
      <c r="B90" s="42"/>
      <c r="C90" s="233" t="s">
        <v>145</v>
      </c>
      <c r="D90" s="233" t="s">
        <v>460</v>
      </c>
      <c r="E90" s="234" t="s">
        <v>615</v>
      </c>
      <c r="F90" s="235" t="s">
        <v>616</v>
      </c>
      <c r="G90" s="236" t="s">
        <v>215</v>
      </c>
      <c r="H90" s="237">
        <v>1</v>
      </c>
      <c r="I90" s="238"/>
      <c r="J90" s="239">
        <f>ROUND(I90*H90,2)</f>
        <v>0</v>
      </c>
      <c r="K90" s="235" t="s">
        <v>570</v>
      </c>
      <c r="L90" s="240"/>
      <c r="M90" s="241" t="s">
        <v>43</v>
      </c>
      <c r="N90" s="242" t="s">
        <v>55</v>
      </c>
      <c r="O90" s="87"/>
      <c r="P90" s="224">
        <f>O90*H90</f>
        <v>0</v>
      </c>
      <c r="Q90" s="224">
        <v>0.01</v>
      </c>
      <c r="R90" s="224">
        <f>Q90*H90</f>
        <v>0.01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176</v>
      </c>
      <c r="AT90" s="226" t="s">
        <v>460</v>
      </c>
      <c r="AU90" s="226" t="s">
        <v>84</v>
      </c>
      <c r="AY90" s="19" t="s">
        <v>144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23</v>
      </c>
      <c r="BK90" s="227">
        <f>ROUND(I90*H90,2)</f>
        <v>0</v>
      </c>
      <c r="BL90" s="19" t="s">
        <v>152</v>
      </c>
      <c r="BM90" s="226" t="s">
        <v>617</v>
      </c>
    </row>
    <row r="91" s="2" customFormat="1" ht="16.5" customHeight="1">
      <c r="A91" s="41"/>
      <c r="B91" s="42"/>
      <c r="C91" s="233" t="s">
        <v>168</v>
      </c>
      <c r="D91" s="233" t="s">
        <v>460</v>
      </c>
      <c r="E91" s="234" t="s">
        <v>618</v>
      </c>
      <c r="F91" s="235" t="s">
        <v>619</v>
      </c>
      <c r="G91" s="236" t="s">
        <v>215</v>
      </c>
      <c r="H91" s="237">
        <v>1</v>
      </c>
      <c r="I91" s="238"/>
      <c r="J91" s="239">
        <f>ROUND(I91*H91,2)</f>
        <v>0</v>
      </c>
      <c r="K91" s="235" t="s">
        <v>570</v>
      </c>
      <c r="L91" s="240"/>
      <c r="M91" s="241" t="s">
        <v>43</v>
      </c>
      <c r="N91" s="242" t="s">
        <v>55</v>
      </c>
      <c r="O91" s="87"/>
      <c r="P91" s="224">
        <f>O91*H91</f>
        <v>0</v>
      </c>
      <c r="Q91" s="224">
        <v>0.01</v>
      </c>
      <c r="R91" s="224">
        <f>Q91*H91</f>
        <v>0.01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176</v>
      </c>
      <c r="AT91" s="226" t="s">
        <v>460</v>
      </c>
      <c r="AU91" s="226" t="s">
        <v>84</v>
      </c>
      <c r="AY91" s="19" t="s">
        <v>144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23</v>
      </c>
      <c r="BK91" s="227">
        <f>ROUND(I91*H91,2)</f>
        <v>0</v>
      </c>
      <c r="BL91" s="19" t="s">
        <v>152</v>
      </c>
      <c r="BM91" s="226" t="s">
        <v>620</v>
      </c>
    </row>
    <row r="92" s="2" customFormat="1" ht="16.5" customHeight="1">
      <c r="A92" s="41"/>
      <c r="B92" s="42"/>
      <c r="C92" s="233" t="s">
        <v>172</v>
      </c>
      <c r="D92" s="233" t="s">
        <v>460</v>
      </c>
      <c r="E92" s="234" t="s">
        <v>621</v>
      </c>
      <c r="F92" s="235" t="s">
        <v>622</v>
      </c>
      <c r="G92" s="236" t="s">
        <v>215</v>
      </c>
      <c r="H92" s="237">
        <v>1</v>
      </c>
      <c r="I92" s="238"/>
      <c r="J92" s="239">
        <f>ROUND(I92*H92,2)</f>
        <v>0</v>
      </c>
      <c r="K92" s="235" t="s">
        <v>570</v>
      </c>
      <c r="L92" s="240"/>
      <c r="M92" s="241" t="s">
        <v>43</v>
      </c>
      <c r="N92" s="242" t="s">
        <v>55</v>
      </c>
      <c r="O92" s="87"/>
      <c r="P92" s="224">
        <f>O92*H92</f>
        <v>0</v>
      </c>
      <c r="Q92" s="224">
        <v>0.017999999999999999</v>
      </c>
      <c r="R92" s="224">
        <f>Q92*H92</f>
        <v>0.017999999999999999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176</v>
      </c>
      <c r="AT92" s="226" t="s">
        <v>460</v>
      </c>
      <c r="AU92" s="226" t="s">
        <v>84</v>
      </c>
      <c r="AY92" s="19" t="s">
        <v>144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23</v>
      </c>
      <c r="BK92" s="227">
        <f>ROUND(I92*H92,2)</f>
        <v>0</v>
      </c>
      <c r="BL92" s="19" t="s">
        <v>152</v>
      </c>
      <c r="BM92" s="226" t="s">
        <v>623</v>
      </c>
    </row>
    <row r="93" s="2" customFormat="1" ht="16.5" customHeight="1">
      <c r="A93" s="41"/>
      <c r="B93" s="42"/>
      <c r="C93" s="233" t="s">
        <v>176</v>
      </c>
      <c r="D93" s="233" t="s">
        <v>460</v>
      </c>
      <c r="E93" s="234" t="s">
        <v>624</v>
      </c>
      <c r="F93" s="235" t="s">
        <v>625</v>
      </c>
      <c r="G93" s="236" t="s">
        <v>215</v>
      </c>
      <c r="H93" s="237">
        <v>1</v>
      </c>
      <c r="I93" s="238"/>
      <c r="J93" s="239">
        <f>ROUND(I93*H93,2)</f>
        <v>0</v>
      </c>
      <c r="K93" s="235" t="s">
        <v>570</v>
      </c>
      <c r="L93" s="240"/>
      <c r="M93" s="241" t="s">
        <v>43</v>
      </c>
      <c r="N93" s="242" t="s">
        <v>55</v>
      </c>
      <c r="O93" s="87"/>
      <c r="P93" s="224">
        <f>O93*H93</f>
        <v>0</v>
      </c>
      <c r="Q93" s="224">
        <v>0.070000000000000007</v>
      </c>
      <c r="R93" s="224">
        <f>Q93*H93</f>
        <v>0.070000000000000007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176</v>
      </c>
      <c r="AT93" s="226" t="s">
        <v>460</v>
      </c>
      <c r="AU93" s="226" t="s">
        <v>84</v>
      </c>
      <c r="AY93" s="19" t="s">
        <v>144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23</v>
      </c>
      <c r="BK93" s="227">
        <f>ROUND(I93*H93,2)</f>
        <v>0</v>
      </c>
      <c r="BL93" s="19" t="s">
        <v>152</v>
      </c>
      <c r="BM93" s="226" t="s">
        <v>626</v>
      </c>
    </row>
    <row r="94" s="2" customFormat="1" ht="16.5" customHeight="1">
      <c r="A94" s="41"/>
      <c r="B94" s="42"/>
      <c r="C94" s="233" t="s">
        <v>180</v>
      </c>
      <c r="D94" s="233" t="s">
        <v>460</v>
      </c>
      <c r="E94" s="234" t="s">
        <v>627</v>
      </c>
      <c r="F94" s="235" t="s">
        <v>628</v>
      </c>
      <c r="G94" s="236" t="s">
        <v>215</v>
      </c>
      <c r="H94" s="237">
        <v>1</v>
      </c>
      <c r="I94" s="238"/>
      <c r="J94" s="239">
        <f>ROUND(I94*H94,2)</f>
        <v>0</v>
      </c>
      <c r="K94" s="235" t="s">
        <v>570</v>
      </c>
      <c r="L94" s="240"/>
      <c r="M94" s="241" t="s">
        <v>43</v>
      </c>
      <c r="N94" s="242" t="s">
        <v>55</v>
      </c>
      <c r="O94" s="87"/>
      <c r="P94" s="224">
        <f>O94*H94</f>
        <v>0</v>
      </c>
      <c r="Q94" s="224">
        <v>0.017999999999999999</v>
      </c>
      <c r="R94" s="224">
        <f>Q94*H94</f>
        <v>0.017999999999999999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176</v>
      </c>
      <c r="AT94" s="226" t="s">
        <v>460</v>
      </c>
      <c r="AU94" s="226" t="s">
        <v>84</v>
      </c>
      <c r="AY94" s="19" t="s">
        <v>144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23</v>
      </c>
      <c r="BK94" s="227">
        <f>ROUND(I94*H94,2)</f>
        <v>0</v>
      </c>
      <c r="BL94" s="19" t="s">
        <v>152</v>
      </c>
      <c r="BM94" s="226" t="s">
        <v>629</v>
      </c>
    </row>
    <row r="95" s="2" customFormat="1" ht="16.5" customHeight="1">
      <c r="A95" s="41"/>
      <c r="B95" s="42"/>
      <c r="C95" s="233" t="s">
        <v>28</v>
      </c>
      <c r="D95" s="233" t="s">
        <v>460</v>
      </c>
      <c r="E95" s="234" t="s">
        <v>630</v>
      </c>
      <c r="F95" s="235" t="s">
        <v>631</v>
      </c>
      <c r="G95" s="236" t="s">
        <v>215</v>
      </c>
      <c r="H95" s="237">
        <v>1</v>
      </c>
      <c r="I95" s="238"/>
      <c r="J95" s="239">
        <f>ROUND(I95*H95,2)</f>
        <v>0</v>
      </c>
      <c r="K95" s="235" t="s">
        <v>570</v>
      </c>
      <c r="L95" s="240"/>
      <c r="M95" s="241" t="s">
        <v>43</v>
      </c>
      <c r="N95" s="242" t="s">
        <v>55</v>
      </c>
      <c r="O95" s="87"/>
      <c r="P95" s="224">
        <f>O95*H95</f>
        <v>0</v>
      </c>
      <c r="Q95" s="224">
        <v>0.01</v>
      </c>
      <c r="R95" s="224">
        <f>Q95*H95</f>
        <v>0.01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176</v>
      </c>
      <c r="AT95" s="226" t="s">
        <v>460</v>
      </c>
      <c r="AU95" s="226" t="s">
        <v>84</v>
      </c>
      <c r="AY95" s="19" t="s">
        <v>144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23</v>
      </c>
      <c r="BK95" s="227">
        <f>ROUND(I95*H95,2)</f>
        <v>0</v>
      </c>
      <c r="BL95" s="19" t="s">
        <v>152</v>
      </c>
      <c r="BM95" s="226" t="s">
        <v>632</v>
      </c>
    </row>
    <row r="96" s="2" customFormat="1" ht="16.5" customHeight="1">
      <c r="A96" s="41"/>
      <c r="B96" s="42"/>
      <c r="C96" s="233" t="s">
        <v>187</v>
      </c>
      <c r="D96" s="233" t="s">
        <v>460</v>
      </c>
      <c r="E96" s="234" t="s">
        <v>633</v>
      </c>
      <c r="F96" s="235" t="s">
        <v>634</v>
      </c>
      <c r="G96" s="236" t="s">
        <v>215</v>
      </c>
      <c r="H96" s="237">
        <v>1</v>
      </c>
      <c r="I96" s="238"/>
      <c r="J96" s="239">
        <f>ROUND(I96*H96,2)</f>
        <v>0</v>
      </c>
      <c r="K96" s="235" t="s">
        <v>570</v>
      </c>
      <c r="L96" s="240"/>
      <c r="M96" s="241" t="s">
        <v>43</v>
      </c>
      <c r="N96" s="242" t="s">
        <v>55</v>
      </c>
      <c r="O96" s="87"/>
      <c r="P96" s="224">
        <f>O96*H96</f>
        <v>0</v>
      </c>
      <c r="Q96" s="224">
        <v>0.0089999999999999993</v>
      </c>
      <c r="R96" s="224">
        <f>Q96*H96</f>
        <v>0.0089999999999999993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176</v>
      </c>
      <c r="AT96" s="226" t="s">
        <v>460</v>
      </c>
      <c r="AU96" s="226" t="s">
        <v>84</v>
      </c>
      <c r="AY96" s="19" t="s">
        <v>144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23</v>
      </c>
      <c r="BK96" s="227">
        <f>ROUND(I96*H96,2)</f>
        <v>0</v>
      </c>
      <c r="BL96" s="19" t="s">
        <v>152</v>
      </c>
      <c r="BM96" s="226" t="s">
        <v>635</v>
      </c>
    </row>
    <row r="97" s="2" customFormat="1" ht="16.5" customHeight="1">
      <c r="A97" s="41"/>
      <c r="B97" s="42"/>
      <c r="C97" s="233" t="s">
        <v>8</v>
      </c>
      <c r="D97" s="233" t="s">
        <v>460</v>
      </c>
      <c r="E97" s="234" t="s">
        <v>636</v>
      </c>
      <c r="F97" s="235" t="s">
        <v>637</v>
      </c>
      <c r="G97" s="236" t="s">
        <v>215</v>
      </c>
      <c r="H97" s="237">
        <v>1</v>
      </c>
      <c r="I97" s="238"/>
      <c r="J97" s="239">
        <f>ROUND(I97*H97,2)</f>
        <v>0</v>
      </c>
      <c r="K97" s="235" t="s">
        <v>570</v>
      </c>
      <c r="L97" s="240"/>
      <c r="M97" s="241" t="s">
        <v>43</v>
      </c>
      <c r="N97" s="242" t="s">
        <v>55</v>
      </c>
      <c r="O97" s="87"/>
      <c r="P97" s="224">
        <f>O97*H97</f>
        <v>0</v>
      </c>
      <c r="Q97" s="224">
        <v>0.017999999999999999</v>
      </c>
      <c r="R97" s="224">
        <f>Q97*H97</f>
        <v>0.017999999999999999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176</v>
      </c>
      <c r="AT97" s="226" t="s">
        <v>460</v>
      </c>
      <c r="AU97" s="226" t="s">
        <v>84</v>
      </c>
      <c r="AY97" s="19" t="s">
        <v>144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23</v>
      </c>
      <c r="BK97" s="227">
        <f>ROUND(I97*H97,2)</f>
        <v>0</v>
      </c>
      <c r="BL97" s="19" t="s">
        <v>152</v>
      </c>
      <c r="BM97" s="226" t="s">
        <v>638</v>
      </c>
    </row>
    <row r="98" s="2" customFormat="1" ht="16.5" customHeight="1">
      <c r="A98" s="41"/>
      <c r="B98" s="42"/>
      <c r="C98" s="233" t="s">
        <v>195</v>
      </c>
      <c r="D98" s="233" t="s">
        <v>460</v>
      </c>
      <c r="E98" s="234" t="s">
        <v>639</v>
      </c>
      <c r="F98" s="235" t="s">
        <v>640</v>
      </c>
      <c r="G98" s="236" t="s">
        <v>215</v>
      </c>
      <c r="H98" s="237">
        <v>1</v>
      </c>
      <c r="I98" s="238"/>
      <c r="J98" s="239">
        <f>ROUND(I98*H98,2)</f>
        <v>0</v>
      </c>
      <c r="K98" s="235" t="s">
        <v>570</v>
      </c>
      <c r="L98" s="240"/>
      <c r="M98" s="241" t="s">
        <v>43</v>
      </c>
      <c r="N98" s="242" t="s">
        <v>55</v>
      </c>
      <c r="O98" s="87"/>
      <c r="P98" s="224">
        <f>O98*H98</f>
        <v>0</v>
      </c>
      <c r="Q98" s="224">
        <v>0.029999999999999999</v>
      </c>
      <c r="R98" s="224">
        <f>Q98*H98</f>
        <v>0.029999999999999999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176</v>
      </c>
      <c r="AT98" s="226" t="s">
        <v>460</v>
      </c>
      <c r="AU98" s="226" t="s">
        <v>84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23</v>
      </c>
      <c r="BK98" s="227">
        <f>ROUND(I98*H98,2)</f>
        <v>0</v>
      </c>
      <c r="BL98" s="19" t="s">
        <v>152</v>
      </c>
      <c r="BM98" s="226" t="s">
        <v>641</v>
      </c>
    </row>
    <row r="99" s="2" customFormat="1" ht="16.5" customHeight="1">
      <c r="A99" s="41"/>
      <c r="B99" s="42"/>
      <c r="C99" s="233" t="s">
        <v>200</v>
      </c>
      <c r="D99" s="233" t="s">
        <v>460</v>
      </c>
      <c r="E99" s="234" t="s">
        <v>642</v>
      </c>
      <c r="F99" s="235" t="s">
        <v>643</v>
      </c>
      <c r="G99" s="236" t="s">
        <v>215</v>
      </c>
      <c r="H99" s="237">
        <v>1</v>
      </c>
      <c r="I99" s="238"/>
      <c r="J99" s="239">
        <f>ROUND(I99*H99,2)</f>
        <v>0</v>
      </c>
      <c r="K99" s="235" t="s">
        <v>570</v>
      </c>
      <c r="L99" s="240"/>
      <c r="M99" s="241" t="s">
        <v>43</v>
      </c>
      <c r="N99" s="242" t="s">
        <v>55</v>
      </c>
      <c r="O99" s="87"/>
      <c r="P99" s="224">
        <f>O99*H99</f>
        <v>0</v>
      </c>
      <c r="Q99" s="224">
        <v>0.0023</v>
      </c>
      <c r="R99" s="224">
        <f>Q99*H99</f>
        <v>0.0023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176</v>
      </c>
      <c r="AT99" s="226" t="s">
        <v>460</v>
      </c>
      <c r="AU99" s="226" t="s">
        <v>84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23</v>
      </c>
      <c r="BK99" s="227">
        <f>ROUND(I99*H99,2)</f>
        <v>0</v>
      </c>
      <c r="BL99" s="19" t="s">
        <v>152</v>
      </c>
      <c r="BM99" s="226" t="s">
        <v>644</v>
      </c>
    </row>
    <row r="100" s="2" customFormat="1" ht="16.5" customHeight="1">
      <c r="A100" s="41"/>
      <c r="B100" s="42"/>
      <c r="C100" s="233" t="s">
        <v>204</v>
      </c>
      <c r="D100" s="233" t="s">
        <v>460</v>
      </c>
      <c r="E100" s="234" t="s">
        <v>645</v>
      </c>
      <c r="F100" s="235" t="s">
        <v>646</v>
      </c>
      <c r="G100" s="236" t="s">
        <v>215</v>
      </c>
      <c r="H100" s="237">
        <v>1</v>
      </c>
      <c r="I100" s="238"/>
      <c r="J100" s="239">
        <f>ROUND(I100*H100,2)</f>
        <v>0</v>
      </c>
      <c r="K100" s="235" t="s">
        <v>570</v>
      </c>
      <c r="L100" s="240"/>
      <c r="M100" s="241" t="s">
        <v>43</v>
      </c>
      <c r="N100" s="242" t="s">
        <v>55</v>
      </c>
      <c r="O100" s="87"/>
      <c r="P100" s="224">
        <f>O100*H100</f>
        <v>0</v>
      </c>
      <c r="Q100" s="224">
        <v>0.027</v>
      </c>
      <c r="R100" s="224">
        <f>Q100*H100</f>
        <v>0.027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176</v>
      </c>
      <c r="AT100" s="226" t="s">
        <v>460</v>
      </c>
      <c r="AU100" s="226" t="s">
        <v>84</v>
      </c>
      <c r="AY100" s="19" t="s">
        <v>144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23</v>
      </c>
      <c r="BK100" s="227">
        <f>ROUND(I100*H100,2)</f>
        <v>0</v>
      </c>
      <c r="BL100" s="19" t="s">
        <v>152</v>
      </c>
      <c r="BM100" s="226" t="s">
        <v>647</v>
      </c>
    </row>
    <row r="101" s="2" customFormat="1" ht="16.5" customHeight="1">
      <c r="A101" s="41"/>
      <c r="B101" s="42"/>
      <c r="C101" s="233" t="s">
        <v>208</v>
      </c>
      <c r="D101" s="233" t="s">
        <v>460</v>
      </c>
      <c r="E101" s="234" t="s">
        <v>648</v>
      </c>
      <c r="F101" s="235" t="s">
        <v>649</v>
      </c>
      <c r="G101" s="236" t="s">
        <v>215</v>
      </c>
      <c r="H101" s="237">
        <v>1</v>
      </c>
      <c r="I101" s="238"/>
      <c r="J101" s="239">
        <f>ROUND(I101*H101,2)</f>
        <v>0</v>
      </c>
      <c r="K101" s="235" t="s">
        <v>570</v>
      </c>
      <c r="L101" s="240"/>
      <c r="M101" s="241" t="s">
        <v>43</v>
      </c>
      <c r="N101" s="242" t="s">
        <v>55</v>
      </c>
      <c r="O101" s="87"/>
      <c r="P101" s="224">
        <f>O101*H101</f>
        <v>0</v>
      </c>
      <c r="Q101" s="224">
        <v>0.01</v>
      </c>
      <c r="R101" s="224">
        <f>Q101*H101</f>
        <v>0.01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176</v>
      </c>
      <c r="AT101" s="226" t="s">
        <v>460</v>
      </c>
      <c r="AU101" s="226" t="s">
        <v>84</v>
      </c>
      <c r="AY101" s="19" t="s">
        <v>144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23</v>
      </c>
      <c r="BK101" s="227">
        <f>ROUND(I101*H101,2)</f>
        <v>0</v>
      </c>
      <c r="BL101" s="19" t="s">
        <v>152</v>
      </c>
      <c r="BM101" s="226" t="s">
        <v>650</v>
      </c>
    </row>
    <row r="102" s="2" customFormat="1" ht="16.5" customHeight="1">
      <c r="A102" s="41"/>
      <c r="B102" s="42"/>
      <c r="C102" s="233" t="s">
        <v>212</v>
      </c>
      <c r="D102" s="233" t="s">
        <v>460</v>
      </c>
      <c r="E102" s="234" t="s">
        <v>651</v>
      </c>
      <c r="F102" s="235" t="s">
        <v>652</v>
      </c>
      <c r="G102" s="236" t="s">
        <v>215</v>
      </c>
      <c r="H102" s="237">
        <v>1</v>
      </c>
      <c r="I102" s="238"/>
      <c r="J102" s="239">
        <f>ROUND(I102*H102,2)</f>
        <v>0</v>
      </c>
      <c r="K102" s="235" t="s">
        <v>570</v>
      </c>
      <c r="L102" s="240"/>
      <c r="M102" s="241" t="s">
        <v>43</v>
      </c>
      <c r="N102" s="242" t="s">
        <v>55</v>
      </c>
      <c r="O102" s="87"/>
      <c r="P102" s="224">
        <f>O102*H102</f>
        <v>0</v>
      </c>
      <c r="Q102" s="224">
        <v>3.0000000000000001E-05</v>
      </c>
      <c r="R102" s="224">
        <f>Q102*H102</f>
        <v>3.0000000000000001E-05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176</v>
      </c>
      <c r="AT102" s="226" t="s">
        <v>460</v>
      </c>
      <c r="AU102" s="226" t="s">
        <v>84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23</v>
      </c>
      <c r="BK102" s="227">
        <f>ROUND(I102*H102,2)</f>
        <v>0</v>
      </c>
      <c r="BL102" s="19" t="s">
        <v>152</v>
      </c>
      <c r="BM102" s="226" t="s">
        <v>653</v>
      </c>
    </row>
    <row r="103" s="2" customFormat="1" ht="16.5" customHeight="1">
      <c r="A103" s="41"/>
      <c r="B103" s="42"/>
      <c r="C103" s="233" t="s">
        <v>219</v>
      </c>
      <c r="D103" s="233" t="s">
        <v>460</v>
      </c>
      <c r="E103" s="234" t="s">
        <v>654</v>
      </c>
      <c r="F103" s="235" t="s">
        <v>655</v>
      </c>
      <c r="G103" s="236" t="s">
        <v>215</v>
      </c>
      <c r="H103" s="237">
        <v>1</v>
      </c>
      <c r="I103" s="238"/>
      <c r="J103" s="239">
        <f>ROUND(I103*H103,2)</f>
        <v>0</v>
      </c>
      <c r="K103" s="235" t="s">
        <v>570</v>
      </c>
      <c r="L103" s="240"/>
      <c r="M103" s="241" t="s">
        <v>43</v>
      </c>
      <c r="N103" s="242" t="s">
        <v>55</v>
      </c>
      <c r="O103" s="87"/>
      <c r="P103" s="224">
        <f>O103*H103</f>
        <v>0</v>
      </c>
      <c r="Q103" s="224">
        <v>0.0050000000000000001</v>
      </c>
      <c r="R103" s="224">
        <f>Q103*H103</f>
        <v>0.0050000000000000001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176</v>
      </c>
      <c r="AT103" s="226" t="s">
        <v>460</v>
      </c>
      <c r="AU103" s="226" t="s">
        <v>84</v>
      </c>
      <c r="AY103" s="19" t="s">
        <v>144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23</v>
      </c>
      <c r="BK103" s="227">
        <f>ROUND(I103*H103,2)</f>
        <v>0</v>
      </c>
      <c r="BL103" s="19" t="s">
        <v>152</v>
      </c>
      <c r="BM103" s="226" t="s">
        <v>656</v>
      </c>
    </row>
    <row r="104" s="2" customFormat="1" ht="16.5" customHeight="1">
      <c r="A104" s="41"/>
      <c r="B104" s="42"/>
      <c r="C104" s="233" t="s">
        <v>224</v>
      </c>
      <c r="D104" s="233" t="s">
        <v>460</v>
      </c>
      <c r="E104" s="234" t="s">
        <v>657</v>
      </c>
      <c r="F104" s="235" t="s">
        <v>658</v>
      </c>
      <c r="G104" s="236" t="s">
        <v>215</v>
      </c>
      <c r="H104" s="237">
        <v>1</v>
      </c>
      <c r="I104" s="238"/>
      <c r="J104" s="239">
        <f>ROUND(I104*H104,2)</f>
        <v>0</v>
      </c>
      <c r="K104" s="235" t="s">
        <v>570</v>
      </c>
      <c r="L104" s="240"/>
      <c r="M104" s="241" t="s">
        <v>43</v>
      </c>
      <c r="N104" s="242" t="s">
        <v>55</v>
      </c>
      <c r="O104" s="87"/>
      <c r="P104" s="224">
        <f>O104*H104</f>
        <v>0</v>
      </c>
      <c r="Q104" s="224">
        <v>0.001</v>
      </c>
      <c r="R104" s="224">
        <f>Q104*H104</f>
        <v>0.001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176</v>
      </c>
      <c r="AT104" s="226" t="s">
        <v>460</v>
      </c>
      <c r="AU104" s="226" t="s">
        <v>84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23</v>
      </c>
      <c r="BK104" s="227">
        <f>ROUND(I104*H104,2)</f>
        <v>0</v>
      </c>
      <c r="BL104" s="19" t="s">
        <v>152</v>
      </c>
      <c r="BM104" s="226" t="s">
        <v>659</v>
      </c>
    </row>
    <row r="105" s="2" customFormat="1" ht="16.5" customHeight="1">
      <c r="A105" s="41"/>
      <c r="B105" s="42"/>
      <c r="C105" s="233" t="s">
        <v>229</v>
      </c>
      <c r="D105" s="233" t="s">
        <v>460</v>
      </c>
      <c r="E105" s="234" t="s">
        <v>660</v>
      </c>
      <c r="F105" s="235" t="s">
        <v>661</v>
      </c>
      <c r="G105" s="236" t="s">
        <v>215</v>
      </c>
      <c r="H105" s="237">
        <v>1</v>
      </c>
      <c r="I105" s="238"/>
      <c r="J105" s="239">
        <f>ROUND(I105*H105,2)</f>
        <v>0</v>
      </c>
      <c r="K105" s="235" t="s">
        <v>570</v>
      </c>
      <c r="L105" s="240"/>
      <c r="M105" s="241" t="s">
        <v>43</v>
      </c>
      <c r="N105" s="242" t="s">
        <v>55</v>
      </c>
      <c r="O105" s="87"/>
      <c r="P105" s="224">
        <f>O105*H105</f>
        <v>0</v>
      </c>
      <c r="Q105" s="224">
        <v>0.0030000000000000001</v>
      </c>
      <c r="R105" s="224">
        <f>Q105*H105</f>
        <v>0.0030000000000000001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176</v>
      </c>
      <c r="AT105" s="226" t="s">
        <v>460</v>
      </c>
      <c r="AU105" s="226" t="s">
        <v>84</v>
      </c>
      <c r="AY105" s="19" t="s">
        <v>144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23</v>
      </c>
      <c r="BK105" s="227">
        <f>ROUND(I105*H105,2)</f>
        <v>0</v>
      </c>
      <c r="BL105" s="19" t="s">
        <v>152</v>
      </c>
      <c r="BM105" s="226" t="s">
        <v>662</v>
      </c>
    </row>
    <row r="106" s="2" customFormat="1" ht="16.5" customHeight="1">
      <c r="A106" s="41"/>
      <c r="B106" s="42"/>
      <c r="C106" s="233" t="s">
        <v>7</v>
      </c>
      <c r="D106" s="233" t="s">
        <v>460</v>
      </c>
      <c r="E106" s="234" t="s">
        <v>663</v>
      </c>
      <c r="F106" s="235" t="s">
        <v>664</v>
      </c>
      <c r="G106" s="236" t="s">
        <v>215</v>
      </c>
      <c r="H106" s="237">
        <v>1</v>
      </c>
      <c r="I106" s="238"/>
      <c r="J106" s="239">
        <f>ROUND(I106*H106,2)</f>
        <v>0</v>
      </c>
      <c r="K106" s="235" t="s">
        <v>570</v>
      </c>
      <c r="L106" s="240"/>
      <c r="M106" s="241" t="s">
        <v>43</v>
      </c>
      <c r="N106" s="242" t="s">
        <v>55</v>
      </c>
      <c r="O106" s="87"/>
      <c r="P106" s="224">
        <f>O106*H106</f>
        <v>0</v>
      </c>
      <c r="Q106" s="224">
        <v>0.0050000000000000001</v>
      </c>
      <c r="R106" s="224">
        <f>Q106*H106</f>
        <v>0.0050000000000000001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176</v>
      </c>
      <c r="AT106" s="226" t="s">
        <v>460</v>
      </c>
      <c r="AU106" s="226" t="s">
        <v>84</v>
      </c>
      <c r="AY106" s="19" t="s">
        <v>144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23</v>
      </c>
      <c r="BK106" s="227">
        <f>ROUND(I106*H106,2)</f>
        <v>0</v>
      </c>
      <c r="BL106" s="19" t="s">
        <v>152</v>
      </c>
      <c r="BM106" s="226" t="s">
        <v>665</v>
      </c>
    </row>
    <row r="107" s="2" customFormat="1" ht="16.5" customHeight="1">
      <c r="A107" s="41"/>
      <c r="B107" s="42"/>
      <c r="C107" s="233" t="s">
        <v>238</v>
      </c>
      <c r="D107" s="233" t="s">
        <v>460</v>
      </c>
      <c r="E107" s="234" t="s">
        <v>666</v>
      </c>
      <c r="F107" s="235" t="s">
        <v>667</v>
      </c>
      <c r="G107" s="236" t="s">
        <v>215</v>
      </c>
      <c r="H107" s="237">
        <v>1</v>
      </c>
      <c r="I107" s="238"/>
      <c r="J107" s="239">
        <f>ROUND(I107*H107,2)</f>
        <v>0</v>
      </c>
      <c r="K107" s="235" t="s">
        <v>570</v>
      </c>
      <c r="L107" s="240"/>
      <c r="M107" s="241" t="s">
        <v>43</v>
      </c>
      <c r="N107" s="242" t="s">
        <v>55</v>
      </c>
      <c r="O107" s="87"/>
      <c r="P107" s="224">
        <f>O107*H107</f>
        <v>0</v>
      </c>
      <c r="Q107" s="224">
        <v>0.014999999999999999</v>
      </c>
      <c r="R107" s="224">
        <f>Q107*H107</f>
        <v>0.014999999999999999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176</v>
      </c>
      <c r="AT107" s="226" t="s">
        <v>460</v>
      </c>
      <c r="AU107" s="226" t="s">
        <v>84</v>
      </c>
      <c r="AY107" s="19" t="s">
        <v>144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23</v>
      </c>
      <c r="BK107" s="227">
        <f>ROUND(I107*H107,2)</f>
        <v>0</v>
      </c>
      <c r="BL107" s="19" t="s">
        <v>152</v>
      </c>
      <c r="BM107" s="226" t="s">
        <v>668</v>
      </c>
    </row>
    <row r="108" s="2" customFormat="1" ht="16.5" customHeight="1">
      <c r="A108" s="41"/>
      <c r="B108" s="42"/>
      <c r="C108" s="233" t="s">
        <v>243</v>
      </c>
      <c r="D108" s="233" t="s">
        <v>460</v>
      </c>
      <c r="E108" s="234" t="s">
        <v>669</v>
      </c>
      <c r="F108" s="235" t="s">
        <v>670</v>
      </c>
      <c r="G108" s="236" t="s">
        <v>215</v>
      </c>
      <c r="H108" s="237">
        <v>1</v>
      </c>
      <c r="I108" s="238"/>
      <c r="J108" s="239">
        <f>ROUND(I108*H108,2)</f>
        <v>0</v>
      </c>
      <c r="K108" s="235" t="s">
        <v>570</v>
      </c>
      <c r="L108" s="240"/>
      <c r="M108" s="285" t="s">
        <v>43</v>
      </c>
      <c r="N108" s="286" t="s">
        <v>55</v>
      </c>
      <c r="O108" s="245"/>
      <c r="P108" s="246">
        <f>O108*H108</f>
        <v>0</v>
      </c>
      <c r="Q108" s="246">
        <v>0.017999999999999999</v>
      </c>
      <c r="R108" s="246">
        <f>Q108*H108</f>
        <v>0.017999999999999999</v>
      </c>
      <c r="S108" s="246">
        <v>0</v>
      </c>
      <c r="T108" s="24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176</v>
      </c>
      <c r="AT108" s="226" t="s">
        <v>460</v>
      </c>
      <c r="AU108" s="226" t="s">
        <v>84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23</v>
      </c>
      <c r="BK108" s="227">
        <f>ROUND(I108*H108,2)</f>
        <v>0</v>
      </c>
      <c r="BL108" s="19" t="s">
        <v>152</v>
      </c>
      <c r="BM108" s="226" t="s">
        <v>671</v>
      </c>
    </row>
    <row r="109" s="2" customFormat="1" ht="6.96" customHeight="1">
      <c r="A109" s="41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47"/>
      <c r="M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</sheetData>
  <sheetProtection sheet="1" autoFilter="0" formatColumns="0" formatRows="0" objects="1" scenarios="1" spinCount="100000" saltValue="sSi9HCZmqv65kw/VoVx4h1cOmYrN73kJIxcJKt7n8EvPSsbZh5bK4BOjXVfA7FYD8Wkbtd5NyXuWWMsvTGpBHQ==" hashValue="K1J+R0Qs7KZM0dKoiOpXo7oxFBB417GXg06pyrRTpvxWvn1OtnZkRw0RA1Nu7Kx53YGXyr+IwcHfLtscMbDZfQ==" algorithmName="SHA-512" password="CDD6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92</v>
      </c>
    </row>
    <row r="4" s="1" customFormat="1" ht="24.96" customHeight="1">
      <c r="B4" s="22"/>
      <c r="D4" s="143" t="s">
        <v>116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Údržba vyšší zeleně v obvodu OŘ Ústí n.L. 2025-2026 - OBLAST Č. 2</v>
      </c>
      <c r="F7" s="145"/>
      <c r="G7" s="145"/>
      <c r="H7" s="145"/>
      <c r="L7" s="22"/>
    </row>
    <row r="8" s="1" customFormat="1" ht="12" customHeight="1">
      <c r="B8" s="22"/>
      <c r="D8" s="145" t="s">
        <v>117</v>
      </c>
      <c r="L8" s="22"/>
    </row>
    <row r="9" s="2" customFormat="1" ht="16.5" customHeight="1">
      <c r="A9" s="41"/>
      <c r="B9" s="47"/>
      <c r="C9" s="41"/>
      <c r="D9" s="41"/>
      <c r="E9" s="146" t="s">
        <v>672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673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19</v>
      </c>
      <c r="E13" s="41"/>
      <c r="F13" s="136" t="s">
        <v>43</v>
      </c>
      <c r="G13" s="41"/>
      <c r="H13" s="41"/>
      <c r="I13" s="145" t="s">
        <v>21</v>
      </c>
      <c r="J13" s="136" t="s">
        <v>43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24</v>
      </c>
      <c r="E14" s="41"/>
      <c r="F14" s="136" t="s">
        <v>121</v>
      </c>
      <c r="G14" s="41"/>
      <c r="H14" s="41"/>
      <c r="I14" s="145" t="s">
        <v>26</v>
      </c>
      <c r="J14" s="149" t="str">
        <f>'Rekapitulace stavby'!AN8</f>
        <v>17. 2. 2025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34</v>
      </c>
      <c r="E16" s="41"/>
      <c r="F16" s="41"/>
      <c r="G16" s="41"/>
      <c r="H16" s="41"/>
      <c r="I16" s="145" t="s">
        <v>35</v>
      </c>
      <c r="J16" s="136" t="s">
        <v>36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37</v>
      </c>
      <c r="F17" s="41"/>
      <c r="G17" s="41"/>
      <c r="H17" s="41"/>
      <c r="I17" s="145" t="s">
        <v>38</v>
      </c>
      <c r="J17" s="136" t="s">
        <v>39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40</v>
      </c>
      <c r="E19" s="41"/>
      <c r="F19" s="41"/>
      <c r="G19" s="41"/>
      <c r="H19" s="41"/>
      <c r="I19" s="145" t="s">
        <v>35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38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42</v>
      </c>
      <c r="E22" s="41"/>
      <c r="F22" s="41"/>
      <c r="G22" s="41"/>
      <c r="H22" s="41"/>
      <c r="I22" s="145" t="s">
        <v>35</v>
      </c>
      <c r="J22" s="136" t="s">
        <v>43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44</v>
      </c>
      <c r="F23" s="41"/>
      <c r="G23" s="41"/>
      <c r="H23" s="41"/>
      <c r="I23" s="145" t="s">
        <v>38</v>
      </c>
      <c r="J23" s="136" t="s">
        <v>43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46</v>
      </c>
      <c r="E25" s="41"/>
      <c r="F25" s="41"/>
      <c r="G25" s="41"/>
      <c r="H25" s="41"/>
      <c r="I25" s="145" t="s">
        <v>35</v>
      </c>
      <c r="J25" s="136" t="s">
        <v>43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47</v>
      </c>
      <c r="F26" s="41"/>
      <c r="G26" s="41"/>
      <c r="H26" s="41"/>
      <c r="I26" s="145" t="s">
        <v>38</v>
      </c>
      <c r="J26" s="136" t="s">
        <v>43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50</v>
      </c>
      <c r="E32" s="41"/>
      <c r="F32" s="41"/>
      <c r="G32" s="41"/>
      <c r="H32" s="41"/>
      <c r="I32" s="41"/>
      <c r="J32" s="156">
        <f>ROUND(J85,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52</v>
      </c>
      <c r="G34" s="41"/>
      <c r="H34" s="41"/>
      <c r="I34" s="157" t="s">
        <v>51</v>
      </c>
      <c r="J34" s="157" t="s">
        <v>53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54</v>
      </c>
      <c r="E35" s="145" t="s">
        <v>55</v>
      </c>
      <c r="F35" s="159">
        <f>ROUND((SUM(BE85:BE88)),  2)</f>
        <v>0</v>
      </c>
      <c r="G35" s="41"/>
      <c r="H35" s="41"/>
      <c r="I35" s="160">
        <v>0.20999999999999999</v>
      </c>
      <c r="J35" s="159">
        <f>ROUND(((SUM(BE85:BE88))*I35),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56</v>
      </c>
      <c r="F36" s="159">
        <f>ROUND((SUM(BF85:BF88)),  2)</f>
        <v>0</v>
      </c>
      <c r="G36" s="41"/>
      <c r="H36" s="41"/>
      <c r="I36" s="160">
        <v>0.12</v>
      </c>
      <c r="J36" s="159">
        <f>ROUND(((SUM(BF85:BF88))*I36),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57</v>
      </c>
      <c r="F37" s="159">
        <f>ROUND((SUM(BG85:BG88)),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58</v>
      </c>
      <c r="F38" s="159">
        <f>ROUND((SUM(BH85:BH88)),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59</v>
      </c>
      <c r="F39" s="159">
        <f>ROUND((SUM(BI85:BI88)),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60</v>
      </c>
      <c r="E41" s="163"/>
      <c r="F41" s="163"/>
      <c r="G41" s="164" t="s">
        <v>61</v>
      </c>
      <c r="H41" s="165" t="s">
        <v>62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Údržba vyšší zeleně v obvodu OŘ Ústí n.L. 2025-2026 - OBLAST Č. 2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672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Č3_1 - Vedlejší rozpočtové náklady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OŘ UNL - správa tratí Most</v>
      </c>
      <c r="G56" s="43"/>
      <c r="H56" s="43"/>
      <c r="I56" s="34" t="s">
        <v>26</v>
      </c>
      <c r="J56" s="75" t="str">
        <f>IF(J14="","",J14)</f>
        <v>17. 2. 2025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34</v>
      </c>
      <c r="D58" s="43"/>
      <c r="E58" s="43"/>
      <c r="F58" s="29" t="str">
        <f>E17</f>
        <v>Správa železnic, státní organizace; OŘ ÚNL</v>
      </c>
      <c r="G58" s="43"/>
      <c r="H58" s="43"/>
      <c r="I58" s="34" t="s">
        <v>42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4" t="s">
        <v>40</v>
      </c>
      <c r="D59" s="43"/>
      <c r="E59" s="43"/>
      <c r="F59" s="29" t="str">
        <f>IF(E20="","",E20)</f>
        <v>Vyplň údaj</v>
      </c>
      <c r="G59" s="43"/>
      <c r="H59" s="43"/>
      <c r="I59" s="34" t="s">
        <v>46</v>
      </c>
      <c r="J59" s="39" t="str">
        <f>E26</f>
        <v>Bc.Řehák, RehakMa@spravazeleznic.cz, 725 057 275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82</v>
      </c>
      <c r="D63" s="43"/>
      <c r="E63" s="43"/>
      <c r="F63" s="43"/>
      <c r="G63" s="43"/>
      <c r="H63" s="43"/>
      <c r="I63" s="43"/>
      <c r="J63" s="105">
        <f>J85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5" t="s">
        <v>129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2" t="str">
        <f>E7</f>
        <v>Údržba vyšší zeleně v obvodu OŘ Ústí n.L. 2025-2026 - OBLAST Č. 2</v>
      </c>
      <c r="F73" s="34"/>
      <c r="G73" s="34"/>
      <c r="H73" s="34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1" customFormat="1" ht="12" customHeight="1">
      <c r="B74" s="23"/>
      <c r="C74" s="34" t="s">
        <v>117</v>
      </c>
      <c r="D74" s="24"/>
      <c r="E74" s="24"/>
      <c r="F74" s="24"/>
      <c r="G74" s="24"/>
      <c r="H74" s="24"/>
      <c r="I74" s="24"/>
      <c r="J74" s="24"/>
      <c r="K74" s="24"/>
      <c r="L74" s="22"/>
    </row>
    <row r="75" s="2" customFormat="1" ht="16.5" customHeight="1">
      <c r="A75" s="41"/>
      <c r="B75" s="42"/>
      <c r="C75" s="43"/>
      <c r="D75" s="43"/>
      <c r="E75" s="172" t="s">
        <v>672</v>
      </c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119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E11</f>
        <v>Č3_1 - Vedlejší rozpočtové náklady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24</v>
      </c>
      <c r="D79" s="43"/>
      <c r="E79" s="43"/>
      <c r="F79" s="29" t="str">
        <f>F14</f>
        <v>OŘ UNL - správa tratí Most</v>
      </c>
      <c r="G79" s="43"/>
      <c r="H79" s="43"/>
      <c r="I79" s="34" t="s">
        <v>26</v>
      </c>
      <c r="J79" s="75" t="str">
        <f>IF(J14="","",J14)</f>
        <v>17. 2. 2025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34</v>
      </c>
      <c r="D81" s="43"/>
      <c r="E81" s="43"/>
      <c r="F81" s="29" t="str">
        <f>E17</f>
        <v>Správa železnic, státní organizace; OŘ ÚNL</v>
      </c>
      <c r="G81" s="43"/>
      <c r="H81" s="43"/>
      <c r="I81" s="34" t="s">
        <v>42</v>
      </c>
      <c r="J81" s="39" t="str">
        <f>E23</f>
        <v xml:space="preserve"> 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4" t="s">
        <v>40</v>
      </c>
      <c r="D82" s="43"/>
      <c r="E82" s="43"/>
      <c r="F82" s="29" t="str">
        <f>IF(E20="","",E20)</f>
        <v>Vyplň údaj</v>
      </c>
      <c r="G82" s="43"/>
      <c r="H82" s="43"/>
      <c r="I82" s="34" t="s">
        <v>46</v>
      </c>
      <c r="J82" s="39" t="str">
        <f>E26</f>
        <v>Bc.Řehák, RehakMa@spravazeleznic.cz, 725 057 275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130</v>
      </c>
      <c r="D84" s="191" t="s">
        <v>69</v>
      </c>
      <c r="E84" s="191" t="s">
        <v>65</v>
      </c>
      <c r="F84" s="191" t="s">
        <v>66</v>
      </c>
      <c r="G84" s="191" t="s">
        <v>131</v>
      </c>
      <c r="H84" s="191" t="s">
        <v>132</v>
      </c>
      <c r="I84" s="191" t="s">
        <v>133</v>
      </c>
      <c r="J84" s="191" t="s">
        <v>125</v>
      </c>
      <c r="K84" s="192" t="s">
        <v>134</v>
      </c>
      <c r="L84" s="193"/>
      <c r="M84" s="95" t="s">
        <v>43</v>
      </c>
      <c r="N84" s="96" t="s">
        <v>54</v>
      </c>
      <c r="O84" s="96" t="s">
        <v>135</v>
      </c>
      <c r="P84" s="96" t="s">
        <v>136</v>
      </c>
      <c r="Q84" s="96" t="s">
        <v>137</v>
      </c>
      <c r="R84" s="96" t="s">
        <v>138</v>
      </c>
      <c r="S84" s="96" t="s">
        <v>139</v>
      </c>
      <c r="T84" s="97" t="s">
        <v>140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141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SUM(P86:P88)</f>
        <v>0</v>
      </c>
      <c r="Q85" s="99"/>
      <c r="R85" s="196">
        <f>SUM(R86:R88)</f>
        <v>0</v>
      </c>
      <c r="S85" s="99"/>
      <c r="T85" s="197">
        <f>SUM(T86:T88)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83</v>
      </c>
      <c r="AU85" s="19" t="s">
        <v>126</v>
      </c>
      <c r="BK85" s="198">
        <f>SUM(BK86:BK88)</f>
        <v>0</v>
      </c>
    </row>
    <row r="86" s="2" customFormat="1" ht="16.5" customHeight="1">
      <c r="A86" s="41"/>
      <c r="B86" s="42"/>
      <c r="C86" s="215" t="s">
        <v>23</v>
      </c>
      <c r="D86" s="215" t="s">
        <v>147</v>
      </c>
      <c r="E86" s="216" t="s">
        <v>674</v>
      </c>
      <c r="F86" s="217" t="s">
        <v>675</v>
      </c>
      <c r="G86" s="218" t="s">
        <v>676</v>
      </c>
      <c r="H86" s="287"/>
      <c r="I86" s="220"/>
      <c r="J86" s="221">
        <f>ROUND(I86*H86,2)</f>
        <v>0</v>
      </c>
      <c r="K86" s="217" t="s">
        <v>151</v>
      </c>
      <c r="L86" s="47"/>
      <c r="M86" s="222" t="s">
        <v>43</v>
      </c>
      <c r="N86" s="223" t="s">
        <v>55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152</v>
      </c>
      <c r="AT86" s="226" t="s">
        <v>147</v>
      </c>
      <c r="AU86" s="226" t="s">
        <v>84</v>
      </c>
      <c r="AY86" s="19" t="s">
        <v>144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23</v>
      </c>
      <c r="BK86" s="227">
        <f>ROUND(I86*H86,2)</f>
        <v>0</v>
      </c>
      <c r="BL86" s="19" t="s">
        <v>152</v>
      </c>
      <c r="BM86" s="226" t="s">
        <v>677</v>
      </c>
    </row>
    <row r="87" s="2" customFormat="1" ht="33" customHeight="1">
      <c r="A87" s="41"/>
      <c r="B87" s="42"/>
      <c r="C87" s="215" t="s">
        <v>92</v>
      </c>
      <c r="D87" s="215" t="s">
        <v>147</v>
      </c>
      <c r="E87" s="216" t="s">
        <v>678</v>
      </c>
      <c r="F87" s="217" t="s">
        <v>679</v>
      </c>
      <c r="G87" s="218" t="s">
        <v>676</v>
      </c>
      <c r="H87" s="287"/>
      <c r="I87" s="220"/>
      <c r="J87" s="221">
        <f>ROUND(I87*H87,2)</f>
        <v>0</v>
      </c>
      <c r="K87" s="217" t="s">
        <v>151</v>
      </c>
      <c r="L87" s="47"/>
      <c r="M87" s="222" t="s">
        <v>43</v>
      </c>
      <c r="N87" s="223" t="s">
        <v>55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152</v>
      </c>
      <c r="AT87" s="226" t="s">
        <v>147</v>
      </c>
      <c r="AU87" s="226" t="s">
        <v>84</v>
      </c>
      <c r="AY87" s="19" t="s">
        <v>144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9" t="s">
        <v>23</v>
      </c>
      <c r="BK87" s="227">
        <f>ROUND(I87*H87,2)</f>
        <v>0</v>
      </c>
      <c r="BL87" s="19" t="s">
        <v>152</v>
      </c>
      <c r="BM87" s="226" t="s">
        <v>680</v>
      </c>
    </row>
    <row r="88" s="2" customFormat="1" ht="16.5" customHeight="1">
      <c r="A88" s="41"/>
      <c r="B88" s="42"/>
      <c r="C88" s="215" t="s">
        <v>157</v>
      </c>
      <c r="D88" s="215" t="s">
        <v>147</v>
      </c>
      <c r="E88" s="216" t="s">
        <v>681</v>
      </c>
      <c r="F88" s="217" t="s">
        <v>682</v>
      </c>
      <c r="G88" s="218" t="s">
        <v>676</v>
      </c>
      <c r="H88" s="287"/>
      <c r="I88" s="220"/>
      <c r="J88" s="221">
        <f>ROUND(I88*H88,2)</f>
        <v>0</v>
      </c>
      <c r="K88" s="217" t="s">
        <v>151</v>
      </c>
      <c r="L88" s="47"/>
      <c r="M88" s="243" t="s">
        <v>43</v>
      </c>
      <c r="N88" s="244" t="s">
        <v>55</v>
      </c>
      <c r="O88" s="245"/>
      <c r="P88" s="246">
        <f>O88*H88</f>
        <v>0</v>
      </c>
      <c r="Q88" s="246">
        <v>0</v>
      </c>
      <c r="R88" s="246">
        <f>Q88*H88</f>
        <v>0</v>
      </c>
      <c r="S88" s="246">
        <v>0</v>
      </c>
      <c r="T88" s="24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152</v>
      </c>
      <c r="AT88" s="226" t="s">
        <v>147</v>
      </c>
      <c r="AU88" s="226" t="s">
        <v>84</v>
      </c>
      <c r="AY88" s="19" t="s">
        <v>144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23</v>
      </c>
      <c r="BK88" s="227">
        <f>ROUND(I88*H88,2)</f>
        <v>0</v>
      </c>
      <c r="BL88" s="19" t="s">
        <v>152</v>
      </c>
      <c r="BM88" s="226" t="s">
        <v>683</v>
      </c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47"/>
      <c r="M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</sheetData>
  <sheetProtection sheet="1" autoFilter="0" formatColumns="0" formatRows="0" objects="1" scenarios="1" spinCount="100000" saltValue="G1Jqxk7Cosv04gpgqTsSyA/oiNYZB3aGv6zCCg2IxZlqUiDoawUIVKT+UVVlK2m041P0vKU+ErfXWFGsxCt40w==" hashValue="kyi284pJ2uknzZmnRHSalLbmVPtgq/TZlMdJUEftmCiTLMCtnqjBNdTz5gf7vBNIsheIjDR8ipAU7sspveXzUw==" algorithmName="SHA-512" password="CDD6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684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685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686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687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688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689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690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691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692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693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694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90</v>
      </c>
      <c r="F18" s="299" t="s">
        <v>695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696</v>
      </c>
      <c r="F19" s="299" t="s">
        <v>697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698</v>
      </c>
      <c r="F20" s="299" t="s">
        <v>699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700</v>
      </c>
      <c r="F21" s="299" t="s">
        <v>701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511</v>
      </c>
      <c r="F22" s="299" t="s">
        <v>512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96</v>
      </c>
      <c r="F23" s="299" t="s">
        <v>702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703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704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705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706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707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708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709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710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711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130</v>
      </c>
      <c r="F36" s="299"/>
      <c r="G36" s="299" t="s">
        <v>712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713</v>
      </c>
      <c r="F37" s="299"/>
      <c r="G37" s="299" t="s">
        <v>714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65</v>
      </c>
      <c r="F38" s="299"/>
      <c r="G38" s="299" t="s">
        <v>715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66</v>
      </c>
      <c r="F39" s="299"/>
      <c r="G39" s="299" t="s">
        <v>716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131</v>
      </c>
      <c r="F40" s="299"/>
      <c r="G40" s="299" t="s">
        <v>717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132</v>
      </c>
      <c r="F41" s="299"/>
      <c r="G41" s="299" t="s">
        <v>718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719</v>
      </c>
      <c r="F42" s="299"/>
      <c r="G42" s="299" t="s">
        <v>720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721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722</v>
      </c>
      <c r="F44" s="299"/>
      <c r="G44" s="299" t="s">
        <v>723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134</v>
      </c>
      <c r="F45" s="299"/>
      <c r="G45" s="299" t="s">
        <v>724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725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726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727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728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729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730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731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732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733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734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735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736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737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738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739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740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741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742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743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744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745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746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747</v>
      </c>
      <c r="D76" s="317"/>
      <c r="E76" s="317"/>
      <c r="F76" s="317" t="s">
        <v>748</v>
      </c>
      <c r="G76" s="318"/>
      <c r="H76" s="317" t="s">
        <v>66</v>
      </c>
      <c r="I76" s="317" t="s">
        <v>69</v>
      </c>
      <c r="J76" s="317" t="s">
        <v>749</v>
      </c>
      <c r="K76" s="316"/>
    </row>
    <row r="77" s="1" customFormat="1" ht="17.25" customHeight="1">
      <c r="B77" s="314"/>
      <c r="C77" s="319" t="s">
        <v>750</v>
      </c>
      <c r="D77" s="319"/>
      <c r="E77" s="319"/>
      <c r="F77" s="320" t="s">
        <v>751</v>
      </c>
      <c r="G77" s="321"/>
      <c r="H77" s="319"/>
      <c r="I77" s="319"/>
      <c r="J77" s="319" t="s">
        <v>752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65</v>
      </c>
      <c r="D79" s="324"/>
      <c r="E79" s="324"/>
      <c r="F79" s="325" t="s">
        <v>753</v>
      </c>
      <c r="G79" s="326"/>
      <c r="H79" s="302" t="s">
        <v>754</v>
      </c>
      <c r="I79" s="302" t="s">
        <v>755</v>
      </c>
      <c r="J79" s="302">
        <v>20</v>
      </c>
      <c r="K79" s="316"/>
    </row>
    <row r="80" s="1" customFormat="1" ht="15" customHeight="1">
      <c r="B80" s="314"/>
      <c r="C80" s="302" t="s">
        <v>756</v>
      </c>
      <c r="D80" s="302"/>
      <c r="E80" s="302"/>
      <c r="F80" s="325" t="s">
        <v>753</v>
      </c>
      <c r="G80" s="326"/>
      <c r="H80" s="302" t="s">
        <v>757</v>
      </c>
      <c r="I80" s="302" t="s">
        <v>755</v>
      </c>
      <c r="J80" s="302">
        <v>120</v>
      </c>
      <c r="K80" s="316"/>
    </row>
    <row r="81" s="1" customFormat="1" ht="15" customHeight="1">
      <c r="B81" s="327"/>
      <c r="C81" s="302" t="s">
        <v>758</v>
      </c>
      <c r="D81" s="302"/>
      <c r="E81" s="302"/>
      <c r="F81" s="325" t="s">
        <v>759</v>
      </c>
      <c r="G81" s="326"/>
      <c r="H81" s="302" t="s">
        <v>760</v>
      </c>
      <c r="I81" s="302" t="s">
        <v>755</v>
      </c>
      <c r="J81" s="302">
        <v>50</v>
      </c>
      <c r="K81" s="316"/>
    </row>
    <row r="82" s="1" customFormat="1" ht="15" customHeight="1">
      <c r="B82" s="327"/>
      <c r="C82" s="302" t="s">
        <v>761</v>
      </c>
      <c r="D82" s="302"/>
      <c r="E82" s="302"/>
      <c r="F82" s="325" t="s">
        <v>753</v>
      </c>
      <c r="G82" s="326"/>
      <c r="H82" s="302" t="s">
        <v>762</v>
      </c>
      <c r="I82" s="302" t="s">
        <v>763</v>
      </c>
      <c r="J82" s="302"/>
      <c r="K82" s="316"/>
    </row>
    <row r="83" s="1" customFormat="1" ht="15" customHeight="1">
      <c r="B83" s="327"/>
      <c r="C83" s="328" t="s">
        <v>764</v>
      </c>
      <c r="D83" s="328"/>
      <c r="E83" s="328"/>
      <c r="F83" s="329" t="s">
        <v>759</v>
      </c>
      <c r="G83" s="328"/>
      <c r="H83" s="328" t="s">
        <v>765</v>
      </c>
      <c r="I83" s="328" t="s">
        <v>755</v>
      </c>
      <c r="J83" s="328">
        <v>15</v>
      </c>
      <c r="K83" s="316"/>
    </row>
    <row r="84" s="1" customFormat="1" ht="15" customHeight="1">
      <c r="B84" s="327"/>
      <c r="C84" s="328" t="s">
        <v>766</v>
      </c>
      <c r="D84" s="328"/>
      <c r="E84" s="328"/>
      <c r="F84" s="329" t="s">
        <v>759</v>
      </c>
      <c r="G84" s="328"/>
      <c r="H84" s="328" t="s">
        <v>767</v>
      </c>
      <c r="I84" s="328" t="s">
        <v>755</v>
      </c>
      <c r="J84" s="328">
        <v>15</v>
      </c>
      <c r="K84" s="316"/>
    </row>
    <row r="85" s="1" customFormat="1" ht="15" customHeight="1">
      <c r="B85" s="327"/>
      <c r="C85" s="328" t="s">
        <v>768</v>
      </c>
      <c r="D85" s="328"/>
      <c r="E85" s="328"/>
      <c r="F85" s="329" t="s">
        <v>759</v>
      </c>
      <c r="G85" s="328"/>
      <c r="H85" s="328" t="s">
        <v>769</v>
      </c>
      <c r="I85" s="328" t="s">
        <v>755</v>
      </c>
      <c r="J85" s="328">
        <v>20</v>
      </c>
      <c r="K85" s="316"/>
    </row>
    <row r="86" s="1" customFormat="1" ht="15" customHeight="1">
      <c r="B86" s="327"/>
      <c r="C86" s="328" t="s">
        <v>770</v>
      </c>
      <c r="D86" s="328"/>
      <c r="E86" s="328"/>
      <c r="F86" s="329" t="s">
        <v>759</v>
      </c>
      <c r="G86" s="328"/>
      <c r="H86" s="328" t="s">
        <v>771</v>
      </c>
      <c r="I86" s="328" t="s">
        <v>755</v>
      </c>
      <c r="J86" s="328">
        <v>20</v>
      </c>
      <c r="K86" s="316"/>
    </row>
    <row r="87" s="1" customFormat="1" ht="15" customHeight="1">
      <c r="B87" s="327"/>
      <c r="C87" s="302" t="s">
        <v>772</v>
      </c>
      <c r="D87" s="302"/>
      <c r="E87" s="302"/>
      <c r="F87" s="325" t="s">
        <v>759</v>
      </c>
      <c r="G87" s="326"/>
      <c r="H87" s="302" t="s">
        <v>773</v>
      </c>
      <c r="I87" s="302" t="s">
        <v>755</v>
      </c>
      <c r="J87" s="302">
        <v>50</v>
      </c>
      <c r="K87" s="316"/>
    </row>
    <row r="88" s="1" customFormat="1" ht="15" customHeight="1">
      <c r="B88" s="327"/>
      <c r="C88" s="302" t="s">
        <v>774</v>
      </c>
      <c r="D88" s="302"/>
      <c r="E88" s="302"/>
      <c r="F88" s="325" t="s">
        <v>759</v>
      </c>
      <c r="G88" s="326"/>
      <c r="H88" s="302" t="s">
        <v>775</v>
      </c>
      <c r="I88" s="302" t="s">
        <v>755</v>
      </c>
      <c r="J88" s="302">
        <v>20</v>
      </c>
      <c r="K88" s="316"/>
    </row>
    <row r="89" s="1" customFormat="1" ht="15" customHeight="1">
      <c r="B89" s="327"/>
      <c r="C89" s="302" t="s">
        <v>776</v>
      </c>
      <c r="D89" s="302"/>
      <c r="E89" s="302"/>
      <c r="F89" s="325" t="s">
        <v>759</v>
      </c>
      <c r="G89" s="326"/>
      <c r="H89" s="302" t="s">
        <v>777</v>
      </c>
      <c r="I89" s="302" t="s">
        <v>755</v>
      </c>
      <c r="J89" s="302">
        <v>20</v>
      </c>
      <c r="K89" s="316"/>
    </row>
    <row r="90" s="1" customFormat="1" ht="15" customHeight="1">
      <c r="B90" s="327"/>
      <c r="C90" s="302" t="s">
        <v>778</v>
      </c>
      <c r="D90" s="302"/>
      <c r="E90" s="302"/>
      <c r="F90" s="325" t="s">
        <v>759</v>
      </c>
      <c r="G90" s="326"/>
      <c r="H90" s="302" t="s">
        <v>779</v>
      </c>
      <c r="I90" s="302" t="s">
        <v>755</v>
      </c>
      <c r="J90" s="302">
        <v>50</v>
      </c>
      <c r="K90" s="316"/>
    </row>
    <row r="91" s="1" customFormat="1" ht="15" customHeight="1">
      <c r="B91" s="327"/>
      <c r="C91" s="302" t="s">
        <v>780</v>
      </c>
      <c r="D91" s="302"/>
      <c r="E91" s="302"/>
      <c r="F91" s="325" t="s">
        <v>759</v>
      </c>
      <c r="G91" s="326"/>
      <c r="H91" s="302" t="s">
        <v>780</v>
      </c>
      <c r="I91" s="302" t="s">
        <v>755</v>
      </c>
      <c r="J91" s="302">
        <v>50</v>
      </c>
      <c r="K91" s="316"/>
    </row>
    <row r="92" s="1" customFormat="1" ht="15" customHeight="1">
      <c r="B92" s="327"/>
      <c r="C92" s="302" t="s">
        <v>781</v>
      </c>
      <c r="D92" s="302"/>
      <c r="E92" s="302"/>
      <c r="F92" s="325" t="s">
        <v>759</v>
      </c>
      <c r="G92" s="326"/>
      <c r="H92" s="302" t="s">
        <v>782</v>
      </c>
      <c r="I92" s="302" t="s">
        <v>755</v>
      </c>
      <c r="J92" s="302">
        <v>255</v>
      </c>
      <c r="K92" s="316"/>
    </row>
    <row r="93" s="1" customFormat="1" ht="15" customHeight="1">
      <c r="B93" s="327"/>
      <c r="C93" s="302" t="s">
        <v>783</v>
      </c>
      <c r="D93" s="302"/>
      <c r="E93" s="302"/>
      <c r="F93" s="325" t="s">
        <v>753</v>
      </c>
      <c r="G93" s="326"/>
      <c r="H93" s="302" t="s">
        <v>784</v>
      </c>
      <c r="I93" s="302" t="s">
        <v>785</v>
      </c>
      <c r="J93" s="302"/>
      <c r="K93" s="316"/>
    </row>
    <row r="94" s="1" customFormat="1" ht="15" customHeight="1">
      <c r="B94" s="327"/>
      <c r="C94" s="302" t="s">
        <v>786</v>
      </c>
      <c r="D94" s="302"/>
      <c r="E94" s="302"/>
      <c r="F94" s="325" t="s">
        <v>753</v>
      </c>
      <c r="G94" s="326"/>
      <c r="H94" s="302" t="s">
        <v>787</v>
      </c>
      <c r="I94" s="302" t="s">
        <v>788</v>
      </c>
      <c r="J94" s="302"/>
      <c r="K94" s="316"/>
    </row>
    <row r="95" s="1" customFormat="1" ht="15" customHeight="1">
      <c r="B95" s="327"/>
      <c r="C95" s="302" t="s">
        <v>789</v>
      </c>
      <c r="D95" s="302"/>
      <c r="E95" s="302"/>
      <c r="F95" s="325" t="s">
        <v>753</v>
      </c>
      <c r="G95" s="326"/>
      <c r="H95" s="302" t="s">
        <v>789</v>
      </c>
      <c r="I95" s="302" t="s">
        <v>788</v>
      </c>
      <c r="J95" s="302"/>
      <c r="K95" s="316"/>
    </row>
    <row r="96" s="1" customFormat="1" ht="15" customHeight="1">
      <c r="B96" s="327"/>
      <c r="C96" s="302" t="s">
        <v>50</v>
      </c>
      <c r="D96" s="302"/>
      <c r="E96" s="302"/>
      <c r="F96" s="325" t="s">
        <v>753</v>
      </c>
      <c r="G96" s="326"/>
      <c r="H96" s="302" t="s">
        <v>790</v>
      </c>
      <c r="I96" s="302" t="s">
        <v>788</v>
      </c>
      <c r="J96" s="302"/>
      <c r="K96" s="316"/>
    </row>
    <row r="97" s="1" customFormat="1" ht="15" customHeight="1">
      <c r="B97" s="327"/>
      <c r="C97" s="302" t="s">
        <v>60</v>
      </c>
      <c r="D97" s="302"/>
      <c r="E97" s="302"/>
      <c r="F97" s="325" t="s">
        <v>753</v>
      </c>
      <c r="G97" s="326"/>
      <c r="H97" s="302" t="s">
        <v>791</v>
      </c>
      <c r="I97" s="302" t="s">
        <v>788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792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747</v>
      </c>
      <c r="D103" s="317"/>
      <c r="E103" s="317"/>
      <c r="F103" s="317" t="s">
        <v>748</v>
      </c>
      <c r="G103" s="318"/>
      <c r="H103" s="317" t="s">
        <v>66</v>
      </c>
      <c r="I103" s="317" t="s">
        <v>69</v>
      </c>
      <c r="J103" s="317" t="s">
        <v>749</v>
      </c>
      <c r="K103" s="316"/>
    </row>
    <row r="104" s="1" customFormat="1" ht="17.25" customHeight="1">
      <c r="B104" s="314"/>
      <c r="C104" s="319" t="s">
        <v>750</v>
      </c>
      <c r="D104" s="319"/>
      <c r="E104" s="319"/>
      <c r="F104" s="320" t="s">
        <v>751</v>
      </c>
      <c r="G104" s="321"/>
      <c r="H104" s="319"/>
      <c r="I104" s="319"/>
      <c r="J104" s="319" t="s">
        <v>752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65</v>
      </c>
      <c r="D106" s="324"/>
      <c r="E106" s="324"/>
      <c r="F106" s="325" t="s">
        <v>753</v>
      </c>
      <c r="G106" s="302"/>
      <c r="H106" s="302" t="s">
        <v>793</v>
      </c>
      <c r="I106" s="302" t="s">
        <v>755</v>
      </c>
      <c r="J106" s="302">
        <v>20</v>
      </c>
      <c r="K106" s="316"/>
    </row>
    <row r="107" s="1" customFormat="1" ht="15" customHeight="1">
      <c r="B107" s="314"/>
      <c r="C107" s="302" t="s">
        <v>756</v>
      </c>
      <c r="D107" s="302"/>
      <c r="E107" s="302"/>
      <c r="F107" s="325" t="s">
        <v>753</v>
      </c>
      <c r="G107" s="302"/>
      <c r="H107" s="302" t="s">
        <v>793</v>
      </c>
      <c r="I107" s="302" t="s">
        <v>755</v>
      </c>
      <c r="J107" s="302">
        <v>120</v>
      </c>
      <c r="K107" s="316"/>
    </row>
    <row r="108" s="1" customFormat="1" ht="15" customHeight="1">
      <c r="B108" s="327"/>
      <c r="C108" s="302" t="s">
        <v>758</v>
      </c>
      <c r="D108" s="302"/>
      <c r="E108" s="302"/>
      <c r="F108" s="325" t="s">
        <v>759</v>
      </c>
      <c r="G108" s="302"/>
      <c r="H108" s="302" t="s">
        <v>793</v>
      </c>
      <c r="I108" s="302" t="s">
        <v>755</v>
      </c>
      <c r="J108" s="302">
        <v>50</v>
      </c>
      <c r="K108" s="316"/>
    </row>
    <row r="109" s="1" customFormat="1" ht="15" customHeight="1">
      <c r="B109" s="327"/>
      <c r="C109" s="302" t="s">
        <v>761</v>
      </c>
      <c r="D109" s="302"/>
      <c r="E109" s="302"/>
      <c r="F109" s="325" t="s">
        <v>753</v>
      </c>
      <c r="G109" s="302"/>
      <c r="H109" s="302" t="s">
        <v>793</v>
      </c>
      <c r="I109" s="302" t="s">
        <v>763</v>
      </c>
      <c r="J109" s="302"/>
      <c r="K109" s="316"/>
    </row>
    <row r="110" s="1" customFormat="1" ht="15" customHeight="1">
      <c r="B110" s="327"/>
      <c r="C110" s="302" t="s">
        <v>772</v>
      </c>
      <c r="D110" s="302"/>
      <c r="E110" s="302"/>
      <c r="F110" s="325" t="s">
        <v>759</v>
      </c>
      <c r="G110" s="302"/>
      <c r="H110" s="302" t="s">
        <v>793</v>
      </c>
      <c r="I110" s="302" t="s">
        <v>755</v>
      </c>
      <c r="J110" s="302">
        <v>50</v>
      </c>
      <c r="K110" s="316"/>
    </row>
    <row r="111" s="1" customFormat="1" ht="15" customHeight="1">
      <c r="B111" s="327"/>
      <c r="C111" s="302" t="s">
        <v>780</v>
      </c>
      <c r="D111" s="302"/>
      <c r="E111" s="302"/>
      <c r="F111" s="325" t="s">
        <v>759</v>
      </c>
      <c r="G111" s="302"/>
      <c r="H111" s="302" t="s">
        <v>793</v>
      </c>
      <c r="I111" s="302" t="s">
        <v>755</v>
      </c>
      <c r="J111" s="302">
        <v>50</v>
      </c>
      <c r="K111" s="316"/>
    </row>
    <row r="112" s="1" customFormat="1" ht="15" customHeight="1">
      <c r="B112" s="327"/>
      <c r="C112" s="302" t="s">
        <v>778</v>
      </c>
      <c r="D112" s="302"/>
      <c r="E112" s="302"/>
      <c r="F112" s="325" t="s">
        <v>759</v>
      </c>
      <c r="G112" s="302"/>
      <c r="H112" s="302" t="s">
        <v>793</v>
      </c>
      <c r="I112" s="302" t="s">
        <v>755</v>
      </c>
      <c r="J112" s="302">
        <v>50</v>
      </c>
      <c r="K112" s="316"/>
    </row>
    <row r="113" s="1" customFormat="1" ht="15" customHeight="1">
      <c r="B113" s="327"/>
      <c r="C113" s="302" t="s">
        <v>65</v>
      </c>
      <c r="D113" s="302"/>
      <c r="E113" s="302"/>
      <c r="F113" s="325" t="s">
        <v>753</v>
      </c>
      <c r="G113" s="302"/>
      <c r="H113" s="302" t="s">
        <v>794</v>
      </c>
      <c r="I113" s="302" t="s">
        <v>755</v>
      </c>
      <c r="J113" s="302">
        <v>20</v>
      </c>
      <c r="K113" s="316"/>
    </row>
    <row r="114" s="1" customFormat="1" ht="15" customHeight="1">
      <c r="B114" s="327"/>
      <c r="C114" s="302" t="s">
        <v>795</v>
      </c>
      <c r="D114" s="302"/>
      <c r="E114" s="302"/>
      <c r="F114" s="325" t="s">
        <v>753</v>
      </c>
      <c r="G114" s="302"/>
      <c r="H114" s="302" t="s">
        <v>796</v>
      </c>
      <c r="I114" s="302" t="s">
        <v>755</v>
      </c>
      <c r="J114" s="302">
        <v>120</v>
      </c>
      <c r="K114" s="316"/>
    </row>
    <row r="115" s="1" customFormat="1" ht="15" customHeight="1">
      <c r="B115" s="327"/>
      <c r="C115" s="302" t="s">
        <v>50</v>
      </c>
      <c r="D115" s="302"/>
      <c r="E115" s="302"/>
      <c r="F115" s="325" t="s">
        <v>753</v>
      </c>
      <c r="G115" s="302"/>
      <c r="H115" s="302" t="s">
        <v>797</v>
      </c>
      <c r="I115" s="302" t="s">
        <v>788</v>
      </c>
      <c r="J115" s="302"/>
      <c r="K115" s="316"/>
    </row>
    <row r="116" s="1" customFormat="1" ht="15" customHeight="1">
      <c r="B116" s="327"/>
      <c r="C116" s="302" t="s">
        <v>60</v>
      </c>
      <c r="D116" s="302"/>
      <c r="E116" s="302"/>
      <c r="F116" s="325" t="s">
        <v>753</v>
      </c>
      <c r="G116" s="302"/>
      <c r="H116" s="302" t="s">
        <v>798</v>
      </c>
      <c r="I116" s="302" t="s">
        <v>788</v>
      </c>
      <c r="J116" s="302"/>
      <c r="K116" s="316"/>
    </row>
    <row r="117" s="1" customFormat="1" ht="15" customHeight="1">
      <c r="B117" s="327"/>
      <c r="C117" s="302" t="s">
        <v>69</v>
      </c>
      <c r="D117" s="302"/>
      <c r="E117" s="302"/>
      <c r="F117" s="325" t="s">
        <v>753</v>
      </c>
      <c r="G117" s="302"/>
      <c r="H117" s="302" t="s">
        <v>799</v>
      </c>
      <c r="I117" s="302" t="s">
        <v>800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801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747</v>
      </c>
      <c r="D123" s="317"/>
      <c r="E123" s="317"/>
      <c r="F123" s="317" t="s">
        <v>748</v>
      </c>
      <c r="G123" s="318"/>
      <c r="H123" s="317" t="s">
        <v>66</v>
      </c>
      <c r="I123" s="317" t="s">
        <v>69</v>
      </c>
      <c r="J123" s="317" t="s">
        <v>749</v>
      </c>
      <c r="K123" s="346"/>
    </row>
    <row r="124" s="1" customFormat="1" ht="17.25" customHeight="1">
      <c r="B124" s="345"/>
      <c r="C124" s="319" t="s">
        <v>750</v>
      </c>
      <c r="D124" s="319"/>
      <c r="E124" s="319"/>
      <c r="F124" s="320" t="s">
        <v>751</v>
      </c>
      <c r="G124" s="321"/>
      <c r="H124" s="319"/>
      <c r="I124" s="319"/>
      <c r="J124" s="319" t="s">
        <v>752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756</v>
      </c>
      <c r="D126" s="324"/>
      <c r="E126" s="324"/>
      <c r="F126" s="325" t="s">
        <v>753</v>
      </c>
      <c r="G126" s="302"/>
      <c r="H126" s="302" t="s">
        <v>793</v>
      </c>
      <c r="I126" s="302" t="s">
        <v>755</v>
      </c>
      <c r="J126" s="302">
        <v>120</v>
      </c>
      <c r="K126" s="350"/>
    </row>
    <row r="127" s="1" customFormat="1" ht="15" customHeight="1">
      <c r="B127" s="347"/>
      <c r="C127" s="302" t="s">
        <v>802</v>
      </c>
      <c r="D127" s="302"/>
      <c r="E127" s="302"/>
      <c r="F127" s="325" t="s">
        <v>753</v>
      </c>
      <c r="G127" s="302"/>
      <c r="H127" s="302" t="s">
        <v>803</v>
      </c>
      <c r="I127" s="302" t="s">
        <v>755</v>
      </c>
      <c r="J127" s="302" t="s">
        <v>804</v>
      </c>
      <c r="K127" s="350"/>
    </row>
    <row r="128" s="1" customFormat="1" ht="15" customHeight="1">
      <c r="B128" s="347"/>
      <c r="C128" s="302" t="s">
        <v>96</v>
      </c>
      <c r="D128" s="302"/>
      <c r="E128" s="302"/>
      <c r="F128" s="325" t="s">
        <v>753</v>
      </c>
      <c r="G128" s="302"/>
      <c r="H128" s="302" t="s">
        <v>805</v>
      </c>
      <c r="I128" s="302" t="s">
        <v>755</v>
      </c>
      <c r="J128" s="302" t="s">
        <v>804</v>
      </c>
      <c r="K128" s="350"/>
    </row>
    <row r="129" s="1" customFormat="1" ht="15" customHeight="1">
      <c r="B129" s="347"/>
      <c r="C129" s="302" t="s">
        <v>764</v>
      </c>
      <c r="D129" s="302"/>
      <c r="E129" s="302"/>
      <c r="F129" s="325" t="s">
        <v>759</v>
      </c>
      <c r="G129" s="302"/>
      <c r="H129" s="302" t="s">
        <v>765</v>
      </c>
      <c r="I129" s="302" t="s">
        <v>755</v>
      </c>
      <c r="J129" s="302">
        <v>15</v>
      </c>
      <c r="K129" s="350"/>
    </row>
    <row r="130" s="1" customFormat="1" ht="15" customHeight="1">
      <c r="B130" s="347"/>
      <c r="C130" s="328" t="s">
        <v>766</v>
      </c>
      <c r="D130" s="328"/>
      <c r="E130" s="328"/>
      <c r="F130" s="329" t="s">
        <v>759</v>
      </c>
      <c r="G130" s="328"/>
      <c r="H130" s="328" t="s">
        <v>767</v>
      </c>
      <c r="I130" s="328" t="s">
        <v>755</v>
      </c>
      <c r="J130" s="328">
        <v>15</v>
      </c>
      <c r="K130" s="350"/>
    </row>
    <row r="131" s="1" customFormat="1" ht="15" customHeight="1">
      <c r="B131" s="347"/>
      <c r="C131" s="328" t="s">
        <v>768</v>
      </c>
      <c r="D131" s="328"/>
      <c r="E131" s="328"/>
      <c r="F131" s="329" t="s">
        <v>759</v>
      </c>
      <c r="G131" s="328"/>
      <c r="H131" s="328" t="s">
        <v>769</v>
      </c>
      <c r="I131" s="328" t="s">
        <v>755</v>
      </c>
      <c r="J131" s="328">
        <v>20</v>
      </c>
      <c r="K131" s="350"/>
    </row>
    <row r="132" s="1" customFormat="1" ht="15" customHeight="1">
      <c r="B132" s="347"/>
      <c r="C132" s="328" t="s">
        <v>770</v>
      </c>
      <c r="D132" s="328"/>
      <c r="E132" s="328"/>
      <c r="F132" s="329" t="s">
        <v>759</v>
      </c>
      <c r="G132" s="328"/>
      <c r="H132" s="328" t="s">
        <v>771</v>
      </c>
      <c r="I132" s="328" t="s">
        <v>755</v>
      </c>
      <c r="J132" s="328">
        <v>20</v>
      </c>
      <c r="K132" s="350"/>
    </row>
    <row r="133" s="1" customFormat="1" ht="15" customHeight="1">
      <c r="B133" s="347"/>
      <c r="C133" s="302" t="s">
        <v>758</v>
      </c>
      <c r="D133" s="302"/>
      <c r="E133" s="302"/>
      <c r="F133" s="325" t="s">
        <v>759</v>
      </c>
      <c r="G133" s="302"/>
      <c r="H133" s="302" t="s">
        <v>793</v>
      </c>
      <c r="I133" s="302" t="s">
        <v>755</v>
      </c>
      <c r="J133" s="302">
        <v>50</v>
      </c>
      <c r="K133" s="350"/>
    </row>
    <row r="134" s="1" customFormat="1" ht="15" customHeight="1">
      <c r="B134" s="347"/>
      <c r="C134" s="302" t="s">
        <v>772</v>
      </c>
      <c r="D134" s="302"/>
      <c r="E134" s="302"/>
      <c r="F134" s="325" t="s">
        <v>759</v>
      </c>
      <c r="G134" s="302"/>
      <c r="H134" s="302" t="s">
        <v>793</v>
      </c>
      <c r="I134" s="302" t="s">
        <v>755</v>
      </c>
      <c r="J134" s="302">
        <v>50</v>
      </c>
      <c r="K134" s="350"/>
    </row>
    <row r="135" s="1" customFormat="1" ht="15" customHeight="1">
      <c r="B135" s="347"/>
      <c r="C135" s="302" t="s">
        <v>778</v>
      </c>
      <c r="D135" s="302"/>
      <c r="E135" s="302"/>
      <c r="F135" s="325" t="s">
        <v>759</v>
      </c>
      <c r="G135" s="302"/>
      <c r="H135" s="302" t="s">
        <v>793</v>
      </c>
      <c r="I135" s="302" t="s">
        <v>755</v>
      </c>
      <c r="J135" s="302">
        <v>50</v>
      </c>
      <c r="K135" s="350"/>
    </row>
    <row r="136" s="1" customFormat="1" ht="15" customHeight="1">
      <c r="B136" s="347"/>
      <c r="C136" s="302" t="s">
        <v>780</v>
      </c>
      <c r="D136" s="302"/>
      <c r="E136" s="302"/>
      <c r="F136" s="325" t="s">
        <v>759</v>
      </c>
      <c r="G136" s="302"/>
      <c r="H136" s="302" t="s">
        <v>793</v>
      </c>
      <c r="I136" s="302" t="s">
        <v>755</v>
      </c>
      <c r="J136" s="302">
        <v>50</v>
      </c>
      <c r="K136" s="350"/>
    </row>
    <row r="137" s="1" customFormat="1" ht="15" customHeight="1">
      <c r="B137" s="347"/>
      <c r="C137" s="302" t="s">
        <v>781</v>
      </c>
      <c r="D137" s="302"/>
      <c r="E137" s="302"/>
      <c r="F137" s="325" t="s">
        <v>759</v>
      </c>
      <c r="G137" s="302"/>
      <c r="H137" s="302" t="s">
        <v>806</v>
      </c>
      <c r="I137" s="302" t="s">
        <v>755</v>
      </c>
      <c r="J137" s="302">
        <v>255</v>
      </c>
      <c r="K137" s="350"/>
    </row>
    <row r="138" s="1" customFormat="1" ht="15" customHeight="1">
      <c r="B138" s="347"/>
      <c r="C138" s="302" t="s">
        <v>783</v>
      </c>
      <c r="D138" s="302"/>
      <c r="E138" s="302"/>
      <c r="F138" s="325" t="s">
        <v>753</v>
      </c>
      <c r="G138" s="302"/>
      <c r="H138" s="302" t="s">
        <v>807</v>
      </c>
      <c r="I138" s="302" t="s">
        <v>785</v>
      </c>
      <c r="J138" s="302"/>
      <c r="K138" s="350"/>
    </row>
    <row r="139" s="1" customFormat="1" ht="15" customHeight="1">
      <c r="B139" s="347"/>
      <c r="C139" s="302" t="s">
        <v>786</v>
      </c>
      <c r="D139" s="302"/>
      <c r="E139" s="302"/>
      <c r="F139" s="325" t="s">
        <v>753</v>
      </c>
      <c r="G139" s="302"/>
      <c r="H139" s="302" t="s">
        <v>808</v>
      </c>
      <c r="I139" s="302" t="s">
        <v>788</v>
      </c>
      <c r="J139" s="302"/>
      <c r="K139" s="350"/>
    </row>
    <row r="140" s="1" customFormat="1" ht="15" customHeight="1">
      <c r="B140" s="347"/>
      <c r="C140" s="302" t="s">
        <v>789</v>
      </c>
      <c r="D140" s="302"/>
      <c r="E140" s="302"/>
      <c r="F140" s="325" t="s">
        <v>753</v>
      </c>
      <c r="G140" s="302"/>
      <c r="H140" s="302" t="s">
        <v>789</v>
      </c>
      <c r="I140" s="302" t="s">
        <v>788</v>
      </c>
      <c r="J140" s="302"/>
      <c r="K140" s="350"/>
    </row>
    <row r="141" s="1" customFormat="1" ht="15" customHeight="1">
      <c r="B141" s="347"/>
      <c r="C141" s="302" t="s">
        <v>50</v>
      </c>
      <c r="D141" s="302"/>
      <c r="E141" s="302"/>
      <c r="F141" s="325" t="s">
        <v>753</v>
      </c>
      <c r="G141" s="302"/>
      <c r="H141" s="302" t="s">
        <v>809</v>
      </c>
      <c r="I141" s="302" t="s">
        <v>788</v>
      </c>
      <c r="J141" s="302"/>
      <c r="K141" s="350"/>
    </row>
    <row r="142" s="1" customFormat="1" ht="15" customHeight="1">
      <c r="B142" s="347"/>
      <c r="C142" s="302" t="s">
        <v>810</v>
      </c>
      <c r="D142" s="302"/>
      <c r="E142" s="302"/>
      <c r="F142" s="325" t="s">
        <v>753</v>
      </c>
      <c r="G142" s="302"/>
      <c r="H142" s="302" t="s">
        <v>811</v>
      </c>
      <c r="I142" s="302" t="s">
        <v>788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812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747</v>
      </c>
      <c r="D148" s="317"/>
      <c r="E148" s="317"/>
      <c r="F148" s="317" t="s">
        <v>748</v>
      </c>
      <c r="G148" s="318"/>
      <c r="H148" s="317" t="s">
        <v>66</v>
      </c>
      <c r="I148" s="317" t="s">
        <v>69</v>
      </c>
      <c r="J148" s="317" t="s">
        <v>749</v>
      </c>
      <c r="K148" s="316"/>
    </row>
    <row r="149" s="1" customFormat="1" ht="17.25" customHeight="1">
      <c r="B149" s="314"/>
      <c r="C149" s="319" t="s">
        <v>750</v>
      </c>
      <c r="D149" s="319"/>
      <c r="E149" s="319"/>
      <c r="F149" s="320" t="s">
        <v>751</v>
      </c>
      <c r="G149" s="321"/>
      <c r="H149" s="319"/>
      <c r="I149" s="319"/>
      <c r="J149" s="319" t="s">
        <v>752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756</v>
      </c>
      <c r="D151" s="302"/>
      <c r="E151" s="302"/>
      <c r="F151" s="355" t="s">
        <v>753</v>
      </c>
      <c r="G151" s="302"/>
      <c r="H151" s="354" t="s">
        <v>793</v>
      </c>
      <c r="I151" s="354" t="s">
        <v>755</v>
      </c>
      <c r="J151" s="354">
        <v>120</v>
      </c>
      <c r="K151" s="350"/>
    </row>
    <row r="152" s="1" customFormat="1" ht="15" customHeight="1">
      <c r="B152" s="327"/>
      <c r="C152" s="354" t="s">
        <v>802</v>
      </c>
      <c r="D152" s="302"/>
      <c r="E152" s="302"/>
      <c r="F152" s="355" t="s">
        <v>753</v>
      </c>
      <c r="G152" s="302"/>
      <c r="H152" s="354" t="s">
        <v>813</v>
      </c>
      <c r="I152" s="354" t="s">
        <v>755</v>
      </c>
      <c r="J152" s="354" t="s">
        <v>804</v>
      </c>
      <c r="K152" s="350"/>
    </row>
    <row r="153" s="1" customFormat="1" ht="15" customHeight="1">
      <c r="B153" s="327"/>
      <c r="C153" s="354" t="s">
        <v>96</v>
      </c>
      <c r="D153" s="302"/>
      <c r="E153" s="302"/>
      <c r="F153" s="355" t="s">
        <v>753</v>
      </c>
      <c r="G153" s="302"/>
      <c r="H153" s="354" t="s">
        <v>814</v>
      </c>
      <c r="I153" s="354" t="s">
        <v>755</v>
      </c>
      <c r="J153" s="354" t="s">
        <v>804</v>
      </c>
      <c r="K153" s="350"/>
    </row>
    <row r="154" s="1" customFormat="1" ht="15" customHeight="1">
      <c r="B154" s="327"/>
      <c r="C154" s="354" t="s">
        <v>758</v>
      </c>
      <c r="D154" s="302"/>
      <c r="E154" s="302"/>
      <c r="F154" s="355" t="s">
        <v>759</v>
      </c>
      <c r="G154" s="302"/>
      <c r="H154" s="354" t="s">
        <v>793</v>
      </c>
      <c r="I154" s="354" t="s">
        <v>755</v>
      </c>
      <c r="J154" s="354">
        <v>50</v>
      </c>
      <c r="K154" s="350"/>
    </row>
    <row r="155" s="1" customFormat="1" ht="15" customHeight="1">
      <c r="B155" s="327"/>
      <c r="C155" s="354" t="s">
        <v>761</v>
      </c>
      <c r="D155" s="302"/>
      <c r="E155" s="302"/>
      <c r="F155" s="355" t="s">
        <v>753</v>
      </c>
      <c r="G155" s="302"/>
      <c r="H155" s="354" t="s">
        <v>793</v>
      </c>
      <c r="I155" s="354" t="s">
        <v>763</v>
      </c>
      <c r="J155" s="354"/>
      <c r="K155" s="350"/>
    </row>
    <row r="156" s="1" customFormat="1" ht="15" customHeight="1">
      <c r="B156" s="327"/>
      <c r="C156" s="354" t="s">
        <v>772</v>
      </c>
      <c r="D156" s="302"/>
      <c r="E156" s="302"/>
      <c r="F156" s="355" t="s">
        <v>759</v>
      </c>
      <c r="G156" s="302"/>
      <c r="H156" s="354" t="s">
        <v>793</v>
      </c>
      <c r="I156" s="354" t="s">
        <v>755</v>
      </c>
      <c r="J156" s="354">
        <v>50</v>
      </c>
      <c r="K156" s="350"/>
    </row>
    <row r="157" s="1" customFormat="1" ht="15" customHeight="1">
      <c r="B157" s="327"/>
      <c r="C157" s="354" t="s">
        <v>780</v>
      </c>
      <c r="D157" s="302"/>
      <c r="E157" s="302"/>
      <c r="F157" s="355" t="s">
        <v>759</v>
      </c>
      <c r="G157" s="302"/>
      <c r="H157" s="354" t="s">
        <v>793</v>
      </c>
      <c r="I157" s="354" t="s">
        <v>755</v>
      </c>
      <c r="J157" s="354">
        <v>50</v>
      </c>
      <c r="K157" s="350"/>
    </row>
    <row r="158" s="1" customFormat="1" ht="15" customHeight="1">
      <c r="B158" s="327"/>
      <c r="C158" s="354" t="s">
        <v>778</v>
      </c>
      <c r="D158" s="302"/>
      <c r="E158" s="302"/>
      <c r="F158" s="355" t="s">
        <v>759</v>
      </c>
      <c r="G158" s="302"/>
      <c r="H158" s="354" t="s">
        <v>793</v>
      </c>
      <c r="I158" s="354" t="s">
        <v>755</v>
      </c>
      <c r="J158" s="354">
        <v>50</v>
      </c>
      <c r="K158" s="350"/>
    </row>
    <row r="159" s="1" customFormat="1" ht="15" customHeight="1">
      <c r="B159" s="327"/>
      <c r="C159" s="354" t="s">
        <v>124</v>
      </c>
      <c r="D159" s="302"/>
      <c r="E159" s="302"/>
      <c r="F159" s="355" t="s">
        <v>753</v>
      </c>
      <c r="G159" s="302"/>
      <c r="H159" s="354" t="s">
        <v>815</v>
      </c>
      <c r="I159" s="354" t="s">
        <v>755</v>
      </c>
      <c r="J159" s="354" t="s">
        <v>816</v>
      </c>
      <c r="K159" s="350"/>
    </row>
    <row r="160" s="1" customFormat="1" ht="15" customHeight="1">
      <c r="B160" s="327"/>
      <c r="C160" s="354" t="s">
        <v>817</v>
      </c>
      <c r="D160" s="302"/>
      <c r="E160" s="302"/>
      <c r="F160" s="355" t="s">
        <v>753</v>
      </c>
      <c r="G160" s="302"/>
      <c r="H160" s="354" t="s">
        <v>818</v>
      </c>
      <c r="I160" s="354" t="s">
        <v>788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819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747</v>
      </c>
      <c r="D166" s="317"/>
      <c r="E166" s="317"/>
      <c r="F166" s="317" t="s">
        <v>748</v>
      </c>
      <c r="G166" s="359"/>
      <c r="H166" s="360" t="s">
        <v>66</v>
      </c>
      <c r="I166" s="360" t="s">
        <v>69</v>
      </c>
      <c r="J166" s="317" t="s">
        <v>749</v>
      </c>
      <c r="K166" s="294"/>
    </row>
    <row r="167" s="1" customFormat="1" ht="17.25" customHeight="1">
      <c r="B167" s="295"/>
      <c r="C167" s="319" t="s">
        <v>750</v>
      </c>
      <c r="D167" s="319"/>
      <c r="E167" s="319"/>
      <c r="F167" s="320" t="s">
        <v>751</v>
      </c>
      <c r="G167" s="361"/>
      <c r="H167" s="362"/>
      <c r="I167" s="362"/>
      <c r="J167" s="319" t="s">
        <v>752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756</v>
      </c>
      <c r="D169" s="302"/>
      <c r="E169" s="302"/>
      <c r="F169" s="325" t="s">
        <v>753</v>
      </c>
      <c r="G169" s="302"/>
      <c r="H169" s="302" t="s">
        <v>793</v>
      </c>
      <c r="I169" s="302" t="s">
        <v>755</v>
      </c>
      <c r="J169" s="302">
        <v>120</v>
      </c>
      <c r="K169" s="350"/>
    </row>
    <row r="170" s="1" customFormat="1" ht="15" customHeight="1">
      <c r="B170" s="327"/>
      <c r="C170" s="302" t="s">
        <v>802</v>
      </c>
      <c r="D170" s="302"/>
      <c r="E170" s="302"/>
      <c r="F170" s="325" t="s">
        <v>753</v>
      </c>
      <c r="G170" s="302"/>
      <c r="H170" s="302" t="s">
        <v>803</v>
      </c>
      <c r="I170" s="302" t="s">
        <v>755</v>
      </c>
      <c r="J170" s="302" t="s">
        <v>804</v>
      </c>
      <c r="K170" s="350"/>
    </row>
    <row r="171" s="1" customFormat="1" ht="15" customHeight="1">
      <c r="B171" s="327"/>
      <c r="C171" s="302" t="s">
        <v>96</v>
      </c>
      <c r="D171" s="302"/>
      <c r="E171" s="302"/>
      <c r="F171" s="325" t="s">
        <v>753</v>
      </c>
      <c r="G171" s="302"/>
      <c r="H171" s="302" t="s">
        <v>820</v>
      </c>
      <c r="I171" s="302" t="s">
        <v>755</v>
      </c>
      <c r="J171" s="302" t="s">
        <v>804</v>
      </c>
      <c r="K171" s="350"/>
    </row>
    <row r="172" s="1" customFormat="1" ht="15" customHeight="1">
      <c r="B172" s="327"/>
      <c r="C172" s="302" t="s">
        <v>758</v>
      </c>
      <c r="D172" s="302"/>
      <c r="E172" s="302"/>
      <c r="F172" s="325" t="s">
        <v>759</v>
      </c>
      <c r="G172" s="302"/>
      <c r="H172" s="302" t="s">
        <v>820</v>
      </c>
      <c r="I172" s="302" t="s">
        <v>755</v>
      </c>
      <c r="J172" s="302">
        <v>50</v>
      </c>
      <c r="K172" s="350"/>
    </row>
    <row r="173" s="1" customFormat="1" ht="15" customHeight="1">
      <c r="B173" s="327"/>
      <c r="C173" s="302" t="s">
        <v>761</v>
      </c>
      <c r="D173" s="302"/>
      <c r="E173" s="302"/>
      <c r="F173" s="325" t="s">
        <v>753</v>
      </c>
      <c r="G173" s="302"/>
      <c r="H173" s="302" t="s">
        <v>820</v>
      </c>
      <c r="I173" s="302" t="s">
        <v>763</v>
      </c>
      <c r="J173" s="302"/>
      <c r="K173" s="350"/>
    </row>
    <row r="174" s="1" customFormat="1" ht="15" customHeight="1">
      <c r="B174" s="327"/>
      <c r="C174" s="302" t="s">
        <v>772</v>
      </c>
      <c r="D174" s="302"/>
      <c r="E174" s="302"/>
      <c r="F174" s="325" t="s">
        <v>759</v>
      </c>
      <c r="G174" s="302"/>
      <c r="H174" s="302" t="s">
        <v>820</v>
      </c>
      <c r="I174" s="302" t="s">
        <v>755</v>
      </c>
      <c r="J174" s="302">
        <v>50</v>
      </c>
      <c r="K174" s="350"/>
    </row>
    <row r="175" s="1" customFormat="1" ht="15" customHeight="1">
      <c r="B175" s="327"/>
      <c r="C175" s="302" t="s">
        <v>780</v>
      </c>
      <c r="D175" s="302"/>
      <c r="E175" s="302"/>
      <c r="F175" s="325" t="s">
        <v>759</v>
      </c>
      <c r="G175" s="302"/>
      <c r="H175" s="302" t="s">
        <v>820</v>
      </c>
      <c r="I175" s="302" t="s">
        <v>755</v>
      </c>
      <c r="J175" s="302">
        <v>50</v>
      </c>
      <c r="K175" s="350"/>
    </row>
    <row r="176" s="1" customFormat="1" ht="15" customHeight="1">
      <c r="B176" s="327"/>
      <c r="C176" s="302" t="s">
        <v>778</v>
      </c>
      <c r="D176" s="302"/>
      <c r="E176" s="302"/>
      <c r="F176" s="325" t="s">
        <v>759</v>
      </c>
      <c r="G176" s="302"/>
      <c r="H176" s="302" t="s">
        <v>820</v>
      </c>
      <c r="I176" s="302" t="s">
        <v>755</v>
      </c>
      <c r="J176" s="302">
        <v>50</v>
      </c>
      <c r="K176" s="350"/>
    </row>
    <row r="177" s="1" customFormat="1" ht="15" customHeight="1">
      <c r="B177" s="327"/>
      <c r="C177" s="302" t="s">
        <v>130</v>
      </c>
      <c r="D177" s="302"/>
      <c r="E177" s="302"/>
      <c r="F177" s="325" t="s">
        <v>753</v>
      </c>
      <c r="G177" s="302"/>
      <c r="H177" s="302" t="s">
        <v>821</v>
      </c>
      <c r="I177" s="302" t="s">
        <v>822</v>
      </c>
      <c r="J177" s="302"/>
      <c r="K177" s="350"/>
    </row>
    <row r="178" s="1" customFormat="1" ht="15" customHeight="1">
      <c r="B178" s="327"/>
      <c r="C178" s="302" t="s">
        <v>69</v>
      </c>
      <c r="D178" s="302"/>
      <c r="E178" s="302"/>
      <c r="F178" s="325" t="s">
        <v>753</v>
      </c>
      <c r="G178" s="302"/>
      <c r="H178" s="302" t="s">
        <v>823</v>
      </c>
      <c r="I178" s="302" t="s">
        <v>824</v>
      </c>
      <c r="J178" s="302">
        <v>1</v>
      </c>
      <c r="K178" s="350"/>
    </row>
    <row r="179" s="1" customFormat="1" ht="15" customHeight="1">
      <c r="B179" s="327"/>
      <c r="C179" s="302" t="s">
        <v>65</v>
      </c>
      <c r="D179" s="302"/>
      <c r="E179" s="302"/>
      <c r="F179" s="325" t="s">
        <v>753</v>
      </c>
      <c r="G179" s="302"/>
      <c r="H179" s="302" t="s">
        <v>825</v>
      </c>
      <c r="I179" s="302" t="s">
        <v>755</v>
      </c>
      <c r="J179" s="302">
        <v>20</v>
      </c>
      <c r="K179" s="350"/>
    </row>
    <row r="180" s="1" customFormat="1" ht="15" customHeight="1">
      <c r="B180" s="327"/>
      <c r="C180" s="302" t="s">
        <v>66</v>
      </c>
      <c r="D180" s="302"/>
      <c r="E180" s="302"/>
      <c r="F180" s="325" t="s">
        <v>753</v>
      </c>
      <c r="G180" s="302"/>
      <c r="H180" s="302" t="s">
        <v>826</v>
      </c>
      <c r="I180" s="302" t="s">
        <v>755</v>
      </c>
      <c r="J180" s="302">
        <v>255</v>
      </c>
      <c r="K180" s="350"/>
    </row>
    <row r="181" s="1" customFormat="1" ht="15" customHeight="1">
      <c r="B181" s="327"/>
      <c r="C181" s="302" t="s">
        <v>131</v>
      </c>
      <c r="D181" s="302"/>
      <c r="E181" s="302"/>
      <c r="F181" s="325" t="s">
        <v>753</v>
      </c>
      <c r="G181" s="302"/>
      <c r="H181" s="302" t="s">
        <v>717</v>
      </c>
      <c r="I181" s="302" t="s">
        <v>755</v>
      </c>
      <c r="J181" s="302">
        <v>10</v>
      </c>
      <c r="K181" s="350"/>
    </row>
    <row r="182" s="1" customFormat="1" ht="15" customHeight="1">
      <c r="B182" s="327"/>
      <c r="C182" s="302" t="s">
        <v>132</v>
      </c>
      <c r="D182" s="302"/>
      <c r="E182" s="302"/>
      <c r="F182" s="325" t="s">
        <v>753</v>
      </c>
      <c r="G182" s="302"/>
      <c r="H182" s="302" t="s">
        <v>827</v>
      </c>
      <c r="I182" s="302" t="s">
        <v>788</v>
      </c>
      <c r="J182" s="302"/>
      <c r="K182" s="350"/>
    </row>
    <row r="183" s="1" customFormat="1" ht="15" customHeight="1">
      <c r="B183" s="327"/>
      <c r="C183" s="302" t="s">
        <v>828</v>
      </c>
      <c r="D183" s="302"/>
      <c r="E183" s="302"/>
      <c r="F183" s="325" t="s">
        <v>753</v>
      </c>
      <c r="G183" s="302"/>
      <c r="H183" s="302" t="s">
        <v>829</v>
      </c>
      <c r="I183" s="302" t="s">
        <v>788</v>
      </c>
      <c r="J183" s="302"/>
      <c r="K183" s="350"/>
    </row>
    <row r="184" s="1" customFormat="1" ht="15" customHeight="1">
      <c r="B184" s="327"/>
      <c r="C184" s="302" t="s">
        <v>817</v>
      </c>
      <c r="D184" s="302"/>
      <c r="E184" s="302"/>
      <c r="F184" s="325" t="s">
        <v>753</v>
      </c>
      <c r="G184" s="302"/>
      <c r="H184" s="302" t="s">
        <v>830</v>
      </c>
      <c r="I184" s="302" t="s">
        <v>788</v>
      </c>
      <c r="J184" s="302"/>
      <c r="K184" s="350"/>
    </row>
    <row r="185" s="1" customFormat="1" ht="15" customHeight="1">
      <c r="B185" s="327"/>
      <c r="C185" s="302" t="s">
        <v>134</v>
      </c>
      <c r="D185" s="302"/>
      <c r="E185" s="302"/>
      <c r="F185" s="325" t="s">
        <v>759</v>
      </c>
      <c r="G185" s="302"/>
      <c r="H185" s="302" t="s">
        <v>831</v>
      </c>
      <c r="I185" s="302" t="s">
        <v>755</v>
      </c>
      <c r="J185" s="302">
        <v>50</v>
      </c>
      <c r="K185" s="350"/>
    </row>
    <row r="186" s="1" customFormat="1" ht="15" customHeight="1">
      <c r="B186" s="327"/>
      <c r="C186" s="302" t="s">
        <v>832</v>
      </c>
      <c r="D186" s="302"/>
      <c r="E186" s="302"/>
      <c r="F186" s="325" t="s">
        <v>759</v>
      </c>
      <c r="G186" s="302"/>
      <c r="H186" s="302" t="s">
        <v>833</v>
      </c>
      <c r="I186" s="302" t="s">
        <v>834</v>
      </c>
      <c r="J186" s="302"/>
      <c r="K186" s="350"/>
    </row>
    <row r="187" s="1" customFormat="1" ht="15" customHeight="1">
      <c r="B187" s="327"/>
      <c r="C187" s="302" t="s">
        <v>835</v>
      </c>
      <c r="D187" s="302"/>
      <c r="E187" s="302"/>
      <c r="F187" s="325" t="s">
        <v>759</v>
      </c>
      <c r="G187" s="302"/>
      <c r="H187" s="302" t="s">
        <v>836</v>
      </c>
      <c r="I187" s="302" t="s">
        <v>834</v>
      </c>
      <c r="J187" s="302"/>
      <c r="K187" s="350"/>
    </row>
    <row r="188" s="1" customFormat="1" ht="15" customHeight="1">
      <c r="B188" s="327"/>
      <c r="C188" s="302" t="s">
        <v>837</v>
      </c>
      <c r="D188" s="302"/>
      <c r="E188" s="302"/>
      <c r="F188" s="325" t="s">
        <v>759</v>
      </c>
      <c r="G188" s="302"/>
      <c r="H188" s="302" t="s">
        <v>838</v>
      </c>
      <c r="I188" s="302" t="s">
        <v>834</v>
      </c>
      <c r="J188" s="302"/>
      <c r="K188" s="350"/>
    </row>
    <row r="189" s="1" customFormat="1" ht="15" customHeight="1">
      <c r="B189" s="327"/>
      <c r="C189" s="363" t="s">
        <v>839</v>
      </c>
      <c r="D189" s="302"/>
      <c r="E189" s="302"/>
      <c r="F189" s="325" t="s">
        <v>759</v>
      </c>
      <c r="G189" s="302"/>
      <c r="H189" s="302" t="s">
        <v>840</v>
      </c>
      <c r="I189" s="302" t="s">
        <v>841</v>
      </c>
      <c r="J189" s="364" t="s">
        <v>842</v>
      </c>
      <c r="K189" s="350"/>
    </row>
    <row r="190" s="17" customFormat="1" ht="15" customHeight="1">
      <c r="B190" s="365"/>
      <c r="C190" s="366" t="s">
        <v>843</v>
      </c>
      <c r="D190" s="367"/>
      <c r="E190" s="367"/>
      <c r="F190" s="368" t="s">
        <v>759</v>
      </c>
      <c r="G190" s="367"/>
      <c r="H190" s="367" t="s">
        <v>844</v>
      </c>
      <c r="I190" s="367" t="s">
        <v>841</v>
      </c>
      <c r="J190" s="369" t="s">
        <v>842</v>
      </c>
      <c r="K190" s="370"/>
    </row>
    <row r="191" s="1" customFormat="1" ht="15" customHeight="1">
      <c r="B191" s="327"/>
      <c r="C191" s="363" t="s">
        <v>54</v>
      </c>
      <c r="D191" s="302"/>
      <c r="E191" s="302"/>
      <c r="F191" s="325" t="s">
        <v>753</v>
      </c>
      <c r="G191" s="302"/>
      <c r="H191" s="299" t="s">
        <v>845</v>
      </c>
      <c r="I191" s="302" t="s">
        <v>846</v>
      </c>
      <c r="J191" s="302"/>
      <c r="K191" s="350"/>
    </row>
    <row r="192" s="1" customFormat="1" ht="15" customHeight="1">
      <c r="B192" s="327"/>
      <c r="C192" s="363" t="s">
        <v>847</v>
      </c>
      <c r="D192" s="302"/>
      <c r="E192" s="302"/>
      <c r="F192" s="325" t="s">
        <v>753</v>
      </c>
      <c r="G192" s="302"/>
      <c r="H192" s="302" t="s">
        <v>848</v>
      </c>
      <c r="I192" s="302" t="s">
        <v>788</v>
      </c>
      <c r="J192" s="302"/>
      <c r="K192" s="350"/>
    </row>
    <row r="193" s="1" customFormat="1" ht="15" customHeight="1">
      <c r="B193" s="327"/>
      <c r="C193" s="363" t="s">
        <v>849</v>
      </c>
      <c r="D193" s="302"/>
      <c r="E193" s="302"/>
      <c r="F193" s="325" t="s">
        <v>753</v>
      </c>
      <c r="G193" s="302"/>
      <c r="H193" s="302" t="s">
        <v>850</v>
      </c>
      <c r="I193" s="302" t="s">
        <v>788</v>
      </c>
      <c r="J193" s="302"/>
      <c r="K193" s="350"/>
    </row>
    <row r="194" s="1" customFormat="1" ht="15" customHeight="1">
      <c r="B194" s="327"/>
      <c r="C194" s="363" t="s">
        <v>851</v>
      </c>
      <c r="D194" s="302"/>
      <c r="E194" s="302"/>
      <c r="F194" s="325" t="s">
        <v>759</v>
      </c>
      <c r="G194" s="302"/>
      <c r="H194" s="302" t="s">
        <v>852</v>
      </c>
      <c r="I194" s="302" t="s">
        <v>788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853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854</v>
      </c>
      <c r="D201" s="372"/>
      <c r="E201" s="372"/>
      <c r="F201" s="372" t="s">
        <v>855</v>
      </c>
      <c r="G201" s="373"/>
      <c r="H201" s="372" t="s">
        <v>856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846</v>
      </c>
      <c r="D203" s="302"/>
      <c r="E203" s="302"/>
      <c r="F203" s="325" t="s">
        <v>55</v>
      </c>
      <c r="G203" s="302"/>
      <c r="H203" s="302" t="s">
        <v>857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56</v>
      </c>
      <c r="G204" s="302"/>
      <c r="H204" s="302" t="s">
        <v>858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59</v>
      </c>
      <c r="G205" s="302"/>
      <c r="H205" s="302" t="s">
        <v>859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57</v>
      </c>
      <c r="G206" s="302"/>
      <c r="H206" s="302" t="s">
        <v>860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58</v>
      </c>
      <c r="G207" s="302"/>
      <c r="H207" s="302" t="s">
        <v>861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800</v>
      </c>
      <c r="D209" s="302"/>
      <c r="E209" s="302"/>
      <c r="F209" s="325" t="s">
        <v>90</v>
      </c>
      <c r="G209" s="302"/>
      <c r="H209" s="302" t="s">
        <v>862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698</v>
      </c>
      <c r="G210" s="302"/>
      <c r="H210" s="302" t="s">
        <v>699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696</v>
      </c>
      <c r="G211" s="302"/>
      <c r="H211" s="302" t="s">
        <v>863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700</v>
      </c>
      <c r="G212" s="363"/>
      <c r="H212" s="354" t="s">
        <v>701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511</v>
      </c>
      <c r="G213" s="363"/>
      <c r="H213" s="354" t="s">
        <v>864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824</v>
      </c>
      <c r="D215" s="302"/>
      <c r="E215" s="302"/>
      <c r="F215" s="325">
        <v>1</v>
      </c>
      <c r="G215" s="363"/>
      <c r="H215" s="354" t="s">
        <v>865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866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867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868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Řehák Martin, Bc., DiS.</dc:creator>
  <cp:lastModifiedBy>Řehák Martin, Bc., DiS.</cp:lastModifiedBy>
  <dcterms:created xsi:type="dcterms:W3CDTF">2025-02-28T09:26:14Z</dcterms:created>
  <dcterms:modified xsi:type="dcterms:W3CDTF">2025-02-28T09:26:21Z</dcterms:modified>
</cp:coreProperties>
</file>