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ACOVNI_SKUPINY\_95\Docs_ALL\SERVER\Zakazky2025\250029223I95_Melnik_Litomerice\ZZ\"/>
    </mc:Choice>
  </mc:AlternateContent>
  <xr:revisionPtr revIDLastSave="0" documentId="13_ncr:1_{17A34C02-04A6-416B-9138-9235AE9CBFD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ez_cen" sheetId="16" r:id="rId1"/>
  </sheets>
  <externalReferences>
    <externalReference r:id="rId2"/>
  </externalReferences>
  <definedNames>
    <definedName name="Print_Area">#REF!</definedName>
    <definedName name="Print_Titles">#REF!</definedName>
    <definedName name="VV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1" i="16" l="1"/>
  <c r="H140" i="16"/>
  <c r="C140" i="16"/>
  <c r="C139" i="16"/>
  <c r="H138" i="16"/>
  <c r="H137" i="16"/>
  <c r="C136" i="16"/>
  <c r="C135" i="16"/>
  <c r="C134" i="16"/>
  <c r="C133" i="16"/>
  <c r="C132" i="16"/>
  <c r="C131" i="16"/>
  <c r="J119" i="16"/>
  <c r="J118" i="16"/>
  <c r="J117" i="16"/>
  <c r="J116" i="16"/>
  <c r="J115" i="16"/>
  <c r="J114" i="16"/>
  <c r="J113" i="16"/>
  <c r="J112" i="16"/>
  <c r="J111" i="16"/>
  <c r="J110" i="16"/>
  <c r="J109" i="16"/>
  <c r="J108" i="16"/>
  <c r="J105" i="16"/>
  <c r="J98" i="16"/>
  <c r="J97" i="16"/>
  <c r="J94" i="16"/>
  <c r="G94" i="16"/>
  <c r="G95" i="16" s="1"/>
  <c r="J95" i="16" s="1"/>
  <c r="J93" i="16"/>
  <c r="J90" i="16"/>
  <c r="H136" i="16" s="1"/>
  <c r="J78" i="16"/>
  <c r="G75" i="16"/>
  <c r="G76" i="16" s="1"/>
  <c r="G74" i="16"/>
  <c r="J74" i="16" s="1"/>
  <c r="J73" i="16"/>
  <c r="G73" i="16"/>
  <c r="G69" i="16"/>
  <c r="J69" i="16" s="1"/>
  <c r="G68" i="16"/>
  <c r="J68" i="16" s="1"/>
  <c r="G67" i="16"/>
  <c r="J67" i="16" s="1"/>
  <c r="G66" i="16"/>
  <c r="J66" i="16" s="1"/>
  <c r="J65" i="16"/>
  <c r="G64" i="16"/>
  <c r="J64" i="16" s="1"/>
  <c r="G61" i="16"/>
  <c r="G62" i="16" s="1"/>
  <c r="G60" i="16"/>
  <c r="J60" i="16" s="1"/>
  <c r="J57" i="16"/>
  <c r="J56" i="16"/>
  <c r="J55" i="16"/>
  <c r="G53" i="16"/>
  <c r="J53" i="16" s="1"/>
  <c r="J52" i="16"/>
  <c r="J51" i="16"/>
  <c r="J48" i="16"/>
  <c r="J47" i="16"/>
  <c r="G46" i="16"/>
  <c r="J46" i="16" s="1"/>
  <c r="G45" i="16"/>
  <c r="J45" i="16" s="1"/>
  <c r="G43" i="16"/>
  <c r="J43" i="16" s="1"/>
  <c r="G42" i="16"/>
  <c r="J42" i="16" s="1"/>
  <c r="G41" i="16"/>
  <c r="J41" i="16" s="1"/>
  <c r="J38" i="16"/>
  <c r="G37" i="16"/>
  <c r="J37" i="16" s="1"/>
  <c r="G36" i="16"/>
  <c r="J36" i="16" s="1"/>
  <c r="G35" i="16"/>
  <c r="J35" i="16" s="1"/>
  <c r="G34" i="16"/>
  <c r="J34" i="16" s="1"/>
  <c r="G33" i="16"/>
  <c r="J33" i="16" s="1"/>
  <c r="G32" i="16"/>
  <c r="J32" i="16" s="1"/>
  <c r="J29" i="16"/>
  <c r="J28" i="16"/>
  <c r="J26" i="16"/>
  <c r="J24" i="16"/>
  <c r="J23" i="16"/>
  <c r="J22" i="16"/>
  <c r="G22" i="16"/>
  <c r="G21" i="16"/>
  <c r="J21" i="16" s="1"/>
  <c r="G20" i="16"/>
  <c r="J20" i="16" s="1"/>
  <c r="G17" i="16"/>
  <c r="J17" i="16" s="1"/>
  <c r="J16" i="16"/>
  <c r="G16" i="16"/>
  <c r="G15" i="16"/>
  <c r="J15" i="16" s="1"/>
  <c r="J14" i="16"/>
  <c r="G13" i="16"/>
  <c r="J13" i="16" s="1"/>
  <c r="G12" i="16"/>
  <c r="J12" i="16" s="1"/>
  <c r="G11" i="16"/>
  <c r="J11" i="16" s="1"/>
  <c r="G10" i="16"/>
  <c r="J10" i="16" s="1"/>
  <c r="G9" i="16"/>
  <c r="J9" i="16" s="1"/>
  <c r="J120" i="16" l="1"/>
  <c r="H141" i="16" s="1"/>
  <c r="J99" i="16"/>
  <c r="H139" i="16" s="1"/>
  <c r="G63" i="16"/>
  <c r="J63" i="16" s="1"/>
  <c r="J62" i="16"/>
  <c r="G77" i="16"/>
  <c r="J77" i="16" s="1"/>
  <c r="J76" i="16"/>
  <c r="J79" i="16" s="1"/>
  <c r="H135" i="16" s="1"/>
  <c r="J61" i="16"/>
  <c r="J71" i="16" s="1"/>
  <c r="H134" i="16" s="1"/>
  <c r="G70" i="16"/>
  <c r="J70" i="16" s="1"/>
  <c r="J75" i="16"/>
  <c r="G54" i="16"/>
  <c r="J54" i="16" s="1"/>
  <c r="J58" i="16" s="1"/>
  <c r="H133" i="16" s="1"/>
  <c r="G25" i="16"/>
  <c r="J25" i="16" s="1"/>
  <c r="J39" i="16" s="1"/>
  <c r="H131" i="16" s="1"/>
  <c r="G27" i="16"/>
  <c r="J27" i="16" s="1"/>
  <c r="G44" i="16"/>
  <c r="J44" i="16" s="1"/>
  <c r="J49" i="16" s="1"/>
  <c r="H132" i="16" s="1"/>
  <c r="H142" i="16" l="1"/>
  <c r="J144" i="16" s="1"/>
</calcChain>
</file>

<file path=xl/sharedStrings.xml><?xml version="1.0" encoding="utf-8"?>
<sst xmlns="http://schemas.openxmlformats.org/spreadsheetml/2006/main" count="308" uniqueCount="140">
  <si>
    <t>Položka</t>
  </si>
  <si>
    <t>Výkon / dodávka prací</t>
  </si>
  <si>
    <t>jedn.</t>
  </si>
  <si>
    <t>cena</t>
  </si>
  <si>
    <t>Kč</t>
  </si>
  <si>
    <t>1.</t>
  </si>
  <si>
    <t xml:space="preserve">VRTÁNÍ  A  ODKRYVNÉ  PRÁCE </t>
  </si>
  <si>
    <t>1.1.</t>
  </si>
  <si>
    <t>bm</t>
  </si>
  <si>
    <t>1.2.</t>
  </si>
  <si>
    <t>dílčí mezisoučet - pol. 1.</t>
  </si>
  <si>
    <t>bez DPH</t>
  </si>
  <si>
    <t>2.</t>
  </si>
  <si>
    <t>zk.</t>
  </si>
  <si>
    <t>hod.</t>
  </si>
  <si>
    <t>dílčí mezisoučet - pol. 2.</t>
  </si>
  <si>
    <t>3.</t>
  </si>
  <si>
    <t xml:space="preserve">Vytýčení sond a polních zkoušek </t>
  </si>
  <si>
    <t>Polohopisné a výškopisné zaměření sond a zk.  JTSK, Bpv</t>
  </si>
  <si>
    <t>ks</t>
  </si>
  <si>
    <t>dílčí mezisoučet - pol. 3.</t>
  </si>
  <si>
    <t>4.</t>
  </si>
  <si>
    <t>m</t>
  </si>
  <si>
    <t>5.</t>
  </si>
  <si>
    <t>dílčí mezisoučet - pol. 5.</t>
  </si>
  <si>
    <t>6.</t>
  </si>
  <si>
    <t>dílčí mezisoučet - pol. 6.</t>
  </si>
  <si>
    <t>dílčí mezisoučet - pol. 7.</t>
  </si>
  <si>
    <t>cena celkem bez DPH</t>
  </si>
  <si>
    <t xml:space="preserve">R E K A P I T U L A C E </t>
  </si>
  <si>
    <t>počet</t>
  </si>
  <si>
    <t>Komplexní vyhodnocení polních zkoušek</t>
  </si>
  <si>
    <t>dílčí mezisoučet - pol. 4.</t>
  </si>
  <si>
    <t>VÝKAZ VÝMĚR</t>
  </si>
  <si>
    <t>Vyhodnocení geotechnických vlastností zemin a hornin</t>
  </si>
  <si>
    <t>m.j.</t>
  </si>
  <si>
    <t>Provozní pažení a odpažení vrtů</t>
  </si>
  <si>
    <t>Likvidace vrtů hutněným záhozem</t>
  </si>
  <si>
    <t>prac.</t>
  </si>
  <si>
    <t>LABORATORNÍ PRÁCE</t>
  </si>
  <si>
    <t>Odběr vzorků vody</t>
  </si>
  <si>
    <t>Měření kapesním penetrometrem</t>
  </si>
  <si>
    <t>HYDROGEOLOGICKÉ PRÁCE</t>
  </si>
  <si>
    <t>profil</t>
  </si>
  <si>
    <t>9.</t>
  </si>
  <si>
    <t>Doprava vzorků do laboratoře</t>
  </si>
  <si>
    <t>Rozbor vody - stanovení agresivity na beton a ocelové konstrukce</t>
  </si>
  <si>
    <t>Zkoušky vzorků 1 (2) A (neporušených vzorků) - stlačitelnost s časovým průběhem</t>
  </si>
  <si>
    <t>Celkem bez DPH</t>
  </si>
  <si>
    <t>Celkem:</t>
  </si>
  <si>
    <t>Příprava sondážního pracoviště pro vrty vrtané TK</t>
  </si>
  <si>
    <t>1.3.</t>
  </si>
  <si>
    <t>Odběr vzorků  zemin / hornin - neporušené -  třída 1 (2) A - vtlačným břitovým odběrákem</t>
  </si>
  <si>
    <t>Zkoušky vzorků 1 (2) A (neporušených vzorků)  - krabicový smyk (4 krabice) - efektivní pevnost</t>
  </si>
  <si>
    <t>Placená meteorologická data ČHMÚ - srážkové úhrny, hladiny podzemních vod</t>
  </si>
  <si>
    <t>Jádrové vrty vrtané TK v hloubkovém intervalu 0,0 - 10,0 m</t>
  </si>
  <si>
    <t>Jádrové vrty vrtané TK v hloubce &gt; 10,0 m</t>
  </si>
  <si>
    <t xml:space="preserve"> </t>
  </si>
  <si>
    <t>7.</t>
  </si>
  <si>
    <t>8.</t>
  </si>
  <si>
    <t>hod</t>
  </si>
  <si>
    <t>AKTIVACE V PŘÍPADĚ MIMOŘÁDNE SITUACE</t>
  </si>
  <si>
    <t>Cena</t>
  </si>
  <si>
    <t>celkem</t>
  </si>
  <si>
    <t>ZPRACOVÁNÍ PROJEKTU IGP</t>
  </si>
  <si>
    <t>Soupis prací</t>
  </si>
  <si>
    <t>kpl</t>
  </si>
  <si>
    <t>dílčí mezisoučet - pol. 9.</t>
  </si>
  <si>
    <t>Příprava sondážního pracoviště pro vrty vrtané TK v obtížně přístupném terénu</t>
  </si>
  <si>
    <t>Bezpečnostní předkopy pro ověření polohy podzemních inženýrských sítí</t>
  </si>
  <si>
    <t>Osazení zhlaví vrtu (hydro, inklino)</t>
  </si>
  <si>
    <t>Doprava vrtné a doprovodné techniky *)</t>
  </si>
  <si>
    <t>Vybudování přístupových cest, zajištění dopravních omezení a pronájmu dopravního značení **)</t>
  </si>
  <si>
    <t>Škody na pozemcích</t>
  </si>
  <si>
    <t>Odběr vzorků  zemin / hornin - porušené - třída 3B - z vrtů a kopaných sond</t>
  </si>
  <si>
    <t>Odběr vzorků  zemin / hornin - technologické - třída 3B - z vrtů a kopaných sond</t>
  </si>
  <si>
    <t>POLNÍ ZKOUŠKY A MĚŘENÍ</t>
  </si>
  <si>
    <t>Příprava a likvidace pracoviště a techniky pro dynamickou penetrační zkoušku</t>
  </si>
  <si>
    <t>Statické zatěžovací zkoušky v kopaných sondách, vč. přípravy a likvidace pracoviště</t>
  </si>
  <si>
    <t>Doprava - položka 2 *)</t>
  </si>
  <si>
    <t>Přípravné práce a rešerše pro hydrogeologické práce</t>
  </si>
  <si>
    <t>Rekognoskace terénu a hydrogeologická dokumentace</t>
  </si>
  <si>
    <t>Hydrodynamické zkoušky - orientační čerpací zkouška</t>
  </si>
  <si>
    <t>Odběry vzorků vody z IG vrtů</t>
  </si>
  <si>
    <t>Vypracování závěrečné hydrogeologické zprávy</t>
  </si>
  <si>
    <t>Doprava - položka 3 *)</t>
  </si>
  <si>
    <t>Základní klasifikační rozbory porušených vzorků 3B (včetně vzorků z kopaných sond pro návrh pražcového podloží)</t>
  </si>
  <si>
    <t>Základní klasifikační rozbory neporušených vzorků 1 (2) A</t>
  </si>
  <si>
    <t>Zkoušky technologických vzorků - základní klasifikační rozbor + PS + CBR + CBRsat, IBI (vč. vzorků z kopaných sond pro návrh pražcového podloží)</t>
  </si>
  <si>
    <t>Zkoušky technologických vzorků - rozbory s přidáním pojiva (PS + CBR + CBR s aditivy + IBI s aditivy (vč. vzorků z kopaných sond pro návrh pražcového podloží)</t>
  </si>
  <si>
    <t>Zkoušky technologických vzorků odebraných ze štěrkového lože - Stanovení vlastností dle tab. 3.1 OTP, vč. petrografie stanovené vizuálně</t>
  </si>
  <si>
    <t>4</t>
  </si>
  <si>
    <t>Zajištění vstupu na pozemky s využitím zákona č. 200/1994 Sb. nebo zákona č. 416/2009 Sb. - v součinnosti se SŽ</t>
  </si>
  <si>
    <t>Zajištění vyjádření správců podzemních inženýrských sítí a vytyčení</t>
  </si>
  <si>
    <t>Doprava - položka 5 *)</t>
  </si>
  <si>
    <t>GEOFYZIKÁLNÍ PRŮZKUM</t>
  </si>
  <si>
    <t>PRŮZKUM PRAŽCOVÉHO PODLOŽÍ A MATERIÁLU KOLEJOVÉHO LOŽE, VČ. ZAJIŠTĚNÍ PRACOVIŠŤ NA ŽELEZNIČNÍM SPODKU</t>
  </si>
  <si>
    <t>Pronájem MUV s obsluhou, přívěsných vozíků, vč. zajištění výkonů funkce OZOV a ZPŘS</t>
  </si>
  <si>
    <t>Odběr vzorků štěrkového lože na zkoušky dle OTP - technologické, vč. pomocných kopaných sond a dopravy do laboratoře</t>
  </si>
  <si>
    <t>Odběry finálních vzorků (směsných nebo bodových) pro chemické analýzy, vč. pomocných kopaných sond a dopravy do laboratoře (90 ks pro pražcové podloží + navíc 1 ks pro kontaminaci)</t>
  </si>
  <si>
    <t>Doprava - položka 7 *)</t>
  </si>
  <si>
    <t>Příplatky za práce v nočních výlukách - pracovníci zhotovitele a jeho subdodavatelé na části železničního spodku - v případě realizace nočních výluk (uvažováno cca 1/2 sond)</t>
  </si>
  <si>
    <t>Zpracování a vyhodnocení naměřených dat, vypracování závěrečné zprávy včetně zprávy pověřené osoby o výsledcích zkoušek kontaminace a zkoušek dle OTP</t>
  </si>
  <si>
    <t>PEDOLOGICKÝ PRŮZKUM</t>
  </si>
  <si>
    <t>VÝKONY GEOLOGICKÉ SLUŽBY</t>
  </si>
  <si>
    <t>Zajištění kolejových a napěťových výluk, jednání se ST</t>
  </si>
  <si>
    <t>Archivní rešerše a příprava průzkumných prací pro jednotlivé části, rekognoskace lokality</t>
  </si>
  <si>
    <t>den</t>
  </si>
  <si>
    <t>Sled, řízení, koordinace sondážních prací, GT dozor</t>
  </si>
  <si>
    <t>Geologická dokumentace průzkumných sond</t>
  </si>
  <si>
    <t>Zpracování závěrečné zprávy (včetně graf. a digitálních výstupů, fotodokumentace), digitalizace a reprografie čistopisu</t>
  </si>
  <si>
    <t>Přepis a digitální zpracování vrtných protokolů, evidence odebraných vzorků, zpracování programu laboratorních zkoušek a průběhu podle hloubky odběru, typu objektu, zatížení atd.</t>
  </si>
  <si>
    <t>Inženýrskogeologické a hydrogeologické zhodnocení zájmového území</t>
  </si>
  <si>
    <t>Zpracování konceptu závěrečné zprávy</t>
  </si>
  <si>
    <t>dílčí mezisoučet - pol. 8.</t>
  </si>
  <si>
    <t>GEODETICKÉ PRÁCE, VYTYČENÍ A OVĚŘENÍ PODZEMNÍCH INŽ. SÍTÍ, INŽENÝRING VYUŽÍVÁNÍ CIZÍCH POZEMKŮ PRO ÚČELY PRŮZKUMU</t>
  </si>
  <si>
    <t>Vytyčení a ověření podzemních inž. sítí, vč. event. kopaných sond prováděných za tímto účelem</t>
  </si>
  <si>
    <r>
      <t>A-</t>
    </r>
    <r>
      <rPr>
        <sz val="9"/>
        <rFont val="Arial CE"/>
        <charset val="238"/>
      </rPr>
      <t xml:space="preserve"> VRTNÉ A KOPNÉ PRÁCE </t>
    </r>
  </si>
  <si>
    <r>
      <t>B-</t>
    </r>
    <r>
      <rPr>
        <sz val="9"/>
        <rFont val="Arial CE"/>
        <charset val="238"/>
      </rPr>
      <t xml:space="preserve"> SOUVISEJÍCÍ PRÁCE </t>
    </r>
  </si>
  <si>
    <r>
      <t>C-</t>
    </r>
    <r>
      <rPr>
        <sz val="9"/>
        <rFont val="Arial CE"/>
        <charset val="238"/>
      </rPr>
      <t xml:space="preserve"> ODBĚR VZORKŮ</t>
    </r>
  </si>
  <si>
    <t xml:space="preserve">Jádrové vrty vrtané TK speciální soupravou  z kolejiště (např. pásový podvozek) v hloubkovém intervalu 0,0 - 10,0 m </t>
  </si>
  <si>
    <t xml:space="preserve">Jádrové vrty vrtané TK speciální soupravou z kolejiště (např. pásový podvozek) v hloubce &gt; 10,0 m </t>
  </si>
  <si>
    <t>HG vrty vrtané TK v hloubkovém intervalu 0,0 - 10,0 m</t>
  </si>
  <si>
    <t>HG vrty vrtané TK v hloubce &gt; 10,0 m</t>
  </si>
  <si>
    <t>IG kopané sondy hl. á 1,5 m vč. likvidace záhozem (mimo kolejiště)</t>
  </si>
  <si>
    <t>Trvalé vystrojení jádrových monitorovacích vrtů PVC pažnicí   (obsyp, pažnice, chránička)</t>
  </si>
  <si>
    <t>Odběr vzorků - mechanické znečištění</t>
  </si>
  <si>
    <t>Odběr vzorků materiálů konstrukcí</t>
  </si>
  <si>
    <t>Dynamické penetrační zkoušky v kolejišti</t>
  </si>
  <si>
    <t>Vodní tlakové zkoušky</t>
  </si>
  <si>
    <t>zkouška</t>
  </si>
  <si>
    <t>Nedestruktivní testování konstrukcí</t>
  </si>
  <si>
    <t xml:space="preserve">Chemické analýzy dle vyhlášky č. 273/2021 Sb. - dle tab. 10.1, 10.2, 5.1 a 5.2 </t>
  </si>
  <si>
    <t>Chemické analýzy dle vyhlášky č. 273/2021 Sb. - dle tab. 5.3</t>
  </si>
  <si>
    <t>DIA maloprofilové vrty do konstrukcí</t>
  </si>
  <si>
    <t>Zkoušky vzorků konstrukčních materiálů (pevnost v prostém tlaku)</t>
  </si>
  <si>
    <t>Kopané sondy v kolejišti</t>
  </si>
  <si>
    <t>Optimalizace trati Mělník (včetně) - Litoměřice d.n. (mimo)</t>
  </si>
  <si>
    <t>Posouzení sedání a časového průběhu sedání násypů v km 400,000-401,400</t>
  </si>
  <si>
    <t>Posouzení stability svahů zářezů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</si>
</sst>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#,##0\ &quot;Kč&quot;"/>
    <numFmt numFmtId="166" formatCode="0.0"/>
  </numFmts>
  <fonts count="16" x14ac:knownFonts="1">
    <font>
      <sz val="10"/>
      <name val="Times New Roman"/>
      <charset val="238"/>
    </font>
    <font>
      <sz val="10"/>
      <name val="Arial"/>
      <family val="2"/>
      <charset val="238"/>
    </font>
    <font>
      <sz val="10"/>
      <name val="Times New Roman CE"/>
      <charset val="238"/>
    </font>
    <font>
      <b/>
      <sz val="10"/>
      <name val="Arial CE"/>
      <charset val="238"/>
    </font>
    <font>
      <b/>
      <sz val="10"/>
      <color indexed="8"/>
      <name val="Arial CE"/>
      <charset val="238"/>
    </font>
    <font>
      <sz val="9"/>
      <name val="Arial CE"/>
      <charset val="238"/>
    </font>
    <font>
      <sz val="10"/>
      <name val="Arial CE"/>
      <charset val="238"/>
    </font>
    <font>
      <b/>
      <i/>
      <sz val="10"/>
      <name val="Arial CE"/>
      <charset val="238"/>
    </font>
    <font>
      <sz val="10"/>
      <color indexed="8"/>
      <name val="Arial ce"/>
      <charset val="238"/>
    </font>
    <font>
      <b/>
      <sz val="9"/>
      <name val="Arial ce"/>
      <charset val="238"/>
    </font>
    <font>
      <sz val="9"/>
      <color rgb="FFFF0000"/>
      <name val="Arial CE"/>
      <charset val="238"/>
    </font>
    <font>
      <sz val="8"/>
      <name val="Arial CE"/>
      <charset val="238"/>
    </font>
    <font>
      <i/>
      <sz val="9"/>
      <name val="Arial CE"/>
      <charset val="238"/>
    </font>
    <font>
      <b/>
      <u/>
      <sz val="9"/>
      <color indexed="10"/>
      <name val="Arial CE"/>
      <charset val="238"/>
    </font>
    <font>
      <sz val="11"/>
      <name val="Arial CE"/>
      <charset val="238"/>
    </font>
    <font>
      <sz val="10"/>
      <color indexed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75">
    <xf numFmtId="0" fontId="0" fillId="0" borderId="0" xfId="0"/>
    <xf numFmtId="0" fontId="3" fillId="0" borderId="0" xfId="0" quotePrefix="1" applyFont="1" applyAlignment="1">
      <alignment horizontal="left"/>
    </xf>
    <xf numFmtId="3" fontId="3" fillId="0" borderId="0" xfId="0" applyNumberFormat="1" applyFont="1" applyAlignment="1">
      <alignment horizontal="right"/>
    </xf>
    <xf numFmtId="0" fontId="5" fillId="0" borderId="0" xfId="0" applyFont="1"/>
    <xf numFmtId="0" fontId="6" fillId="0" borderId="1" xfId="0" applyFont="1" applyBorder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quotePrefix="1" applyFont="1" applyAlignment="1">
      <alignment horizontal="left"/>
    </xf>
    <xf numFmtId="0" fontId="7" fillId="0" borderId="3" xfId="0" quotePrefix="1" applyFont="1" applyBorder="1" applyAlignment="1">
      <alignment horizontal="right"/>
    </xf>
    <xf numFmtId="0" fontId="7" fillId="0" borderId="3" xfId="0" applyFont="1" applyBorder="1"/>
    <xf numFmtId="3" fontId="7" fillId="0" borderId="3" xfId="0" applyNumberFormat="1" applyFont="1" applyBorder="1"/>
    <xf numFmtId="0" fontId="7" fillId="0" borderId="3" xfId="0" applyFont="1" applyBorder="1" applyAlignment="1">
      <alignment horizontal="center"/>
    </xf>
    <xf numFmtId="0" fontId="7" fillId="0" borderId="0" xfId="0" quotePrefix="1" applyFont="1" applyAlignment="1">
      <alignment horizontal="right"/>
    </xf>
    <xf numFmtId="0" fontId="7" fillId="0" borderId="0" xfId="0" applyFont="1"/>
    <xf numFmtId="3" fontId="7" fillId="0" borderId="0" xfId="0" applyNumberFormat="1" applyFont="1"/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2" xfId="0" quotePrefix="1" applyFont="1" applyBorder="1" applyAlignment="1">
      <alignment horizontal="left"/>
    </xf>
    <xf numFmtId="0" fontId="5" fillId="0" borderId="2" xfId="0" applyFont="1" applyBorder="1"/>
    <xf numFmtId="0" fontId="6" fillId="0" borderId="3" xfId="0" applyFont="1" applyBorder="1" applyAlignment="1">
      <alignment horizontal="center"/>
    </xf>
    <xf numFmtId="0" fontId="5" fillId="0" borderId="2" xfId="0" quotePrefix="1" applyFont="1" applyBorder="1" applyAlignment="1">
      <alignment horizontal="left"/>
    </xf>
    <xf numFmtId="0" fontId="5" fillId="0" borderId="2" xfId="0" quotePrefix="1" applyFont="1" applyBorder="1" applyAlignment="1">
      <alignment horizontal="left" wrapText="1"/>
    </xf>
    <xf numFmtId="0" fontId="3" fillId="0" borderId="5" xfId="0" applyFont="1" applyBorder="1" applyAlignment="1">
      <alignment horizontal="left"/>
    </xf>
    <xf numFmtId="0" fontId="6" fillId="0" borderId="6" xfId="0" applyFont="1" applyBorder="1" applyAlignment="1">
      <alignment horizontal="center"/>
    </xf>
    <xf numFmtId="0" fontId="6" fillId="0" borderId="6" xfId="0" applyFont="1" applyBorder="1"/>
    <xf numFmtId="2" fontId="6" fillId="0" borderId="6" xfId="0" applyNumberFormat="1" applyFont="1" applyBorder="1" applyAlignment="1">
      <alignment horizontal="center"/>
    </xf>
    <xf numFmtId="0" fontId="6" fillId="0" borderId="28" xfId="0" applyFont="1" applyBorder="1"/>
    <xf numFmtId="0" fontId="6" fillId="0" borderId="0" xfId="0" applyFont="1"/>
    <xf numFmtId="0" fontId="3" fillId="0" borderId="0" xfId="0" applyFont="1" applyAlignment="1">
      <alignment horizontal="center"/>
    </xf>
    <xf numFmtId="0" fontId="6" fillId="0" borderId="29" xfId="0" applyFont="1" applyBorder="1"/>
    <xf numFmtId="0" fontId="6" fillId="0" borderId="7" xfId="0" applyFont="1" applyBorder="1" applyAlignment="1">
      <alignment horizontal="right"/>
    </xf>
    <xf numFmtId="0" fontId="6" fillId="0" borderId="4" xfId="0" applyFont="1" applyBorder="1" applyAlignment="1">
      <alignment horizontal="center"/>
    </xf>
    <xf numFmtId="0" fontId="6" fillId="0" borderId="4" xfId="0" applyFont="1" applyBorder="1"/>
    <xf numFmtId="0" fontId="6" fillId="0" borderId="30" xfId="0" applyFont="1" applyBorder="1"/>
    <xf numFmtId="0" fontId="3" fillId="0" borderId="5" xfId="0" quotePrefix="1" applyFont="1" applyBorder="1" applyAlignment="1">
      <alignment horizontal="left"/>
    </xf>
    <xf numFmtId="0" fontId="3" fillId="0" borderId="6" xfId="0" quotePrefix="1" applyFont="1" applyBorder="1" applyAlignment="1">
      <alignment horizontal="center"/>
    </xf>
    <xf numFmtId="0" fontId="3" fillId="0" borderId="6" xfId="0" quotePrefix="1" applyFont="1" applyBorder="1" applyAlignment="1">
      <alignment horizontal="left"/>
    </xf>
    <xf numFmtId="0" fontId="3" fillId="0" borderId="6" xfId="0" applyFont="1" applyBorder="1"/>
    <xf numFmtId="0" fontId="3" fillId="0" borderId="10" xfId="0" applyFont="1" applyBorder="1" applyAlignment="1">
      <alignment horizontal="center"/>
    </xf>
    <xf numFmtId="0" fontId="3" fillId="0" borderId="25" xfId="0" applyFont="1" applyBorder="1"/>
    <xf numFmtId="0" fontId="3" fillId="0" borderId="7" xfId="0" applyFont="1" applyBorder="1" applyAlignment="1">
      <alignment horizontal="right"/>
    </xf>
    <xf numFmtId="0" fontId="3" fillId="0" borderId="4" xfId="0" applyFont="1" applyBorder="1" applyAlignment="1">
      <alignment horizontal="center"/>
    </xf>
    <xf numFmtId="0" fontId="3" fillId="0" borderId="4" xfId="0" applyFont="1" applyBorder="1"/>
    <xf numFmtId="0" fontId="3" fillId="0" borderId="9" xfId="0" applyFont="1" applyBorder="1" applyAlignment="1">
      <alignment horizontal="center"/>
    </xf>
    <xf numFmtId="0" fontId="3" fillId="0" borderId="4" xfId="0" quotePrefix="1" applyFont="1" applyBorder="1" applyAlignment="1">
      <alignment horizontal="center"/>
    </xf>
    <xf numFmtId="0" fontId="3" fillId="0" borderId="26" xfId="0" applyFont="1" applyBorder="1"/>
    <xf numFmtId="0" fontId="6" fillId="0" borderId="5" xfId="0" applyFont="1" applyBorder="1" applyAlignment="1">
      <alignment horizontal="right"/>
    </xf>
    <xf numFmtId="1" fontId="6" fillId="0" borderId="10" xfId="0" applyNumberFormat="1" applyFont="1" applyBorder="1" applyAlignment="1">
      <alignment horizontal="center"/>
    </xf>
    <xf numFmtId="0" fontId="6" fillId="0" borderId="27" xfId="0" applyFont="1" applyBorder="1"/>
    <xf numFmtId="0" fontId="3" fillId="0" borderId="1" xfId="0" applyFont="1" applyBorder="1" applyAlignment="1">
      <alignment horizontal="right"/>
    </xf>
    <xf numFmtId="0" fontId="3" fillId="0" borderId="0" xfId="0" applyFont="1"/>
    <xf numFmtId="1" fontId="6" fillId="0" borderId="8" xfId="0" applyNumberFormat="1" applyFont="1" applyBorder="1" applyAlignment="1">
      <alignment horizontal="right"/>
    </xf>
    <xf numFmtId="0" fontId="8" fillId="0" borderId="0" xfId="0" applyFont="1" applyAlignment="1">
      <alignment horizontal="center"/>
    </xf>
    <xf numFmtId="0" fontId="6" fillId="0" borderId="2" xfId="0" applyFont="1" applyBorder="1"/>
    <xf numFmtId="0" fontId="5" fillId="0" borderId="1" xfId="0" quotePrefix="1" applyFont="1" applyBorder="1" applyAlignment="1">
      <alignment horizontal="right"/>
    </xf>
    <xf numFmtId="0" fontId="9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2" fontId="5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top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/>
    </xf>
    <xf numFmtId="3" fontId="5" fillId="0" borderId="0" xfId="0" applyNumberFormat="1" applyFont="1"/>
    <xf numFmtId="0" fontId="5" fillId="0" borderId="1" xfId="0" applyFont="1" applyBorder="1" applyAlignment="1">
      <alignment horizontal="right"/>
    </xf>
    <xf numFmtId="0" fontId="9" fillId="0" borderId="0" xfId="0" applyFont="1"/>
    <xf numFmtId="2" fontId="5" fillId="0" borderId="0" xfId="0" applyNumberFormat="1" applyFont="1"/>
    <xf numFmtId="0" fontId="10" fillId="0" borderId="0" xfId="0" applyFont="1" applyAlignment="1">
      <alignment horizontal="center"/>
    </xf>
    <xf numFmtId="1" fontId="3" fillId="0" borderId="8" xfId="0" applyNumberFormat="1" applyFont="1" applyBorder="1" applyAlignment="1">
      <alignment horizontal="center"/>
    </xf>
    <xf numFmtId="0" fontId="11" fillId="0" borderId="0" xfId="0" applyFont="1"/>
    <xf numFmtId="0" fontId="6" fillId="0" borderId="1" xfId="0" quotePrefix="1" applyFont="1" applyBorder="1" applyAlignment="1">
      <alignment horizontal="right"/>
    </xf>
    <xf numFmtId="1" fontId="6" fillId="0" borderId="11" xfId="0" quotePrefix="1" applyNumberFormat="1" applyFont="1" applyBorder="1" applyAlignment="1">
      <alignment horizontal="right"/>
    </xf>
    <xf numFmtId="0" fontId="6" fillId="0" borderId="3" xfId="0" applyFont="1" applyBorder="1"/>
    <xf numFmtId="0" fontId="3" fillId="0" borderId="1" xfId="0" quotePrefix="1" applyFont="1" applyBorder="1" applyAlignment="1">
      <alignment horizontal="right"/>
    </xf>
    <xf numFmtId="1" fontId="3" fillId="0" borderId="8" xfId="0" applyNumberFormat="1" applyFont="1" applyBorder="1" applyAlignment="1">
      <alignment horizontal="right"/>
    </xf>
    <xf numFmtId="49" fontId="3" fillId="0" borderId="1" xfId="0" applyNumberFormat="1" applyFont="1" applyBorder="1" applyAlignment="1">
      <alignment horizontal="right"/>
    </xf>
    <xf numFmtId="0" fontId="3" fillId="0" borderId="0" xfId="0" applyFont="1" applyAlignment="1">
      <alignment horizontal="left"/>
    </xf>
    <xf numFmtId="0" fontId="7" fillId="0" borderId="19" xfId="0" quotePrefix="1" applyFont="1" applyBorder="1" applyAlignment="1">
      <alignment horizontal="right"/>
    </xf>
    <xf numFmtId="0" fontId="7" fillId="0" borderId="19" xfId="0" applyFont="1" applyBorder="1"/>
    <xf numFmtId="3" fontId="7" fillId="0" borderId="19" xfId="0" applyNumberFormat="1" applyFont="1" applyBorder="1"/>
    <xf numFmtId="0" fontId="7" fillId="0" borderId="19" xfId="0" applyFont="1" applyBorder="1" applyAlignment="1">
      <alignment horizontal="center"/>
    </xf>
    <xf numFmtId="1" fontId="6" fillId="0" borderId="20" xfId="0" quotePrefix="1" applyNumberFormat="1" applyFont="1" applyBorder="1" applyAlignment="1">
      <alignment horizontal="right"/>
    </xf>
    <xf numFmtId="0" fontId="6" fillId="0" borderId="19" xfId="0" applyFont="1" applyBorder="1"/>
    <xf numFmtId="49" fontId="3" fillId="0" borderId="5" xfId="0" applyNumberFormat="1" applyFont="1" applyBorder="1" applyAlignment="1">
      <alignment horizontal="right"/>
    </xf>
    <xf numFmtId="1" fontId="3" fillId="0" borderId="10" xfId="0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right"/>
    </xf>
    <xf numFmtId="0" fontId="5" fillId="0" borderId="0" xfId="1" applyFont="1" applyAlignment="1">
      <alignment horizontal="center"/>
    </xf>
    <xf numFmtId="0" fontId="5" fillId="0" borderId="0" xfId="1" applyFont="1" applyAlignment="1">
      <alignment horizontal="left"/>
    </xf>
    <xf numFmtId="1" fontId="6" fillId="0" borderId="12" xfId="0" applyNumberFormat="1" applyFont="1" applyBorder="1" applyAlignment="1">
      <alignment horizontal="right"/>
    </xf>
    <xf numFmtId="0" fontId="6" fillId="0" borderId="13" xfId="0" applyFont="1" applyBorder="1" applyAlignment="1">
      <alignment horizontal="center"/>
    </xf>
    <xf numFmtId="1" fontId="6" fillId="0" borderId="11" xfId="0" applyNumberFormat="1" applyFont="1" applyBorder="1" applyAlignment="1">
      <alignment horizontal="right"/>
    </xf>
    <xf numFmtId="0" fontId="6" fillId="0" borderId="12" xfId="0" applyFont="1" applyBorder="1" applyAlignment="1">
      <alignment horizontal="right"/>
    </xf>
    <xf numFmtId="0" fontId="6" fillId="0" borderId="16" xfId="0" applyFont="1" applyBorder="1" applyAlignment="1">
      <alignment horizontal="center"/>
    </xf>
    <xf numFmtId="0" fontId="12" fillId="0" borderId="0" xfId="0" applyFont="1" applyAlignment="1">
      <alignment horizontal="left"/>
    </xf>
    <xf numFmtId="0" fontId="7" fillId="0" borderId="2" xfId="0" applyFont="1" applyBorder="1" applyAlignment="1">
      <alignment horizontal="center"/>
    </xf>
    <xf numFmtId="2" fontId="6" fillId="0" borderId="8" xfId="0" applyNumberFormat="1" applyFont="1" applyBorder="1" applyAlignment="1">
      <alignment horizontal="right"/>
    </xf>
    <xf numFmtId="0" fontId="3" fillId="0" borderId="2" xfId="0" applyFont="1" applyBorder="1"/>
    <xf numFmtId="0" fontId="6" fillId="0" borderId="9" xfId="0" applyFont="1" applyBorder="1" applyAlignment="1">
      <alignment horizontal="right"/>
    </xf>
    <xf numFmtId="0" fontId="3" fillId="0" borderId="9" xfId="0" applyFont="1" applyBorder="1"/>
    <xf numFmtId="0" fontId="3" fillId="0" borderId="17" xfId="0" applyFont="1" applyBorder="1" applyAlignment="1">
      <alignment horizontal="right"/>
    </xf>
    <xf numFmtId="0" fontId="3" fillId="0" borderId="18" xfId="0" applyFont="1" applyBorder="1" applyAlignment="1">
      <alignment horizontal="center"/>
    </xf>
    <xf numFmtId="0" fontId="3" fillId="0" borderId="18" xfId="0" applyFont="1" applyBorder="1"/>
    <xf numFmtId="164" fontId="3" fillId="0" borderId="18" xfId="0" applyNumberFormat="1" applyFont="1" applyBorder="1" applyAlignment="1">
      <alignment horizontal="center"/>
    </xf>
    <xf numFmtId="0" fontId="3" fillId="0" borderId="22" xfId="0" applyFont="1" applyBorder="1"/>
    <xf numFmtId="0" fontId="6" fillId="0" borderId="6" xfId="0" applyFont="1" applyBorder="1" applyAlignment="1">
      <alignment horizontal="right"/>
    </xf>
    <xf numFmtId="0" fontId="6" fillId="0" borderId="0" xfId="0" applyFont="1" applyAlignment="1">
      <alignment horizontal="right"/>
    </xf>
    <xf numFmtId="0" fontId="6" fillId="0" borderId="4" xfId="0" applyFont="1" applyBorder="1" applyAlignment="1">
      <alignment horizontal="right"/>
    </xf>
    <xf numFmtId="0" fontId="3" fillId="0" borderId="1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3" fillId="0" borderId="15" xfId="0" applyFont="1" applyBorder="1" applyAlignment="1">
      <alignment horizontal="center"/>
    </xf>
    <xf numFmtId="0" fontId="6" fillId="0" borderId="31" xfId="0" applyFont="1" applyBorder="1"/>
    <xf numFmtId="3" fontId="6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6" fillId="0" borderId="17" xfId="0" applyFont="1" applyBorder="1"/>
    <xf numFmtId="0" fontId="3" fillId="0" borderId="18" xfId="0" applyFont="1" applyBorder="1" applyAlignment="1">
      <alignment horizontal="right"/>
    </xf>
    <xf numFmtId="3" fontId="3" fillId="0" borderId="22" xfId="0" applyNumberFormat="1" applyFont="1" applyBorder="1"/>
    <xf numFmtId="0" fontId="3" fillId="0" borderId="0" xfId="0" applyFont="1" applyAlignment="1">
      <alignment horizontal="right"/>
    </xf>
    <xf numFmtId="0" fontId="14" fillId="0" borderId="0" xfId="0" applyFont="1" applyAlignment="1">
      <alignment horizontal="justify"/>
    </xf>
    <xf numFmtId="0" fontId="14" fillId="0" borderId="0" xfId="0" applyFont="1" applyAlignment="1">
      <alignment horizontal="right"/>
    </xf>
    <xf numFmtId="0" fontId="6" fillId="2" borderId="0" xfId="0" applyFont="1" applyFill="1" applyAlignment="1">
      <alignment horizontal="center"/>
    </xf>
    <xf numFmtId="166" fontId="6" fillId="0" borderId="8" xfId="0" applyNumberFormat="1" applyFont="1" applyBorder="1" applyAlignment="1">
      <alignment horizontal="center"/>
    </xf>
    <xf numFmtId="3" fontId="6" fillId="0" borderId="6" xfId="0" applyNumberFormat="1" applyFont="1" applyBorder="1" applyAlignment="1">
      <alignment horizontal="center"/>
    </xf>
    <xf numFmtId="3" fontId="6" fillId="0" borderId="4" xfId="0" applyNumberFormat="1" applyFont="1" applyBorder="1" applyAlignment="1">
      <alignment horizontal="center"/>
    </xf>
    <xf numFmtId="3" fontId="3" fillId="0" borderId="23" xfId="0" applyNumberFormat="1" applyFont="1" applyBorder="1" applyAlignment="1">
      <alignment horizontal="center"/>
    </xf>
    <xf numFmtId="3" fontId="3" fillId="0" borderId="24" xfId="0" applyNumberFormat="1" applyFont="1" applyBorder="1" applyAlignment="1">
      <alignment horizontal="center"/>
    </xf>
    <xf numFmtId="3" fontId="6" fillId="0" borderId="10" xfId="0" applyNumberFormat="1" applyFont="1" applyBorder="1" applyAlignment="1">
      <alignment horizontal="center"/>
    </xf>
    <xf numFmtId="3" fontId="6" fillId="0" borderId="8" xfId="0" applyNumberFormat="1" applyFont="1" applyBorder="1" applyAlignment="1">
      <alignment horizontal="center"/>
    </xf>
    <xf numFmtId="3" fontId="8" fillId="0" borderId="8" xfId="0" applyNumberFormat="1" applyFont="1" applyBorder="1" applyAlignment="1">
      <alignment horizontal="right"/>
    </xf>
    <xf numFmtId="165" fontId="3" fillId="0" borderId="11" xfId="0" applyNumberFormat="1" applyFont="1" applyBorder="1"/>
    <xf numFmtId="165" fontId="3" fillId="0" borderId="20" xfId="0" applyNumberFormat="1" applyFont="1" applyBorder="1"/>
    <xf numFmtId="3" fontId="8" fillId="0" borderId="10" xfId="0" applyNumberFormat="1" applyFont="1" applyBorder="1" applyAlignment="1">
      <alignment horizontal="right"/>
    </xf>
    <xf numFmtId="165" fontId="4" fillId="0" borderId="12" xfId="0" applyNumberFormat="1" applyFont="1" applyBorder="1" applyAlignment="1">
      <alignment horizontal="right"/>
    </xf>
    <xf numFmtId="165" fontId="4" fillId="0" borderId="11" xfId="0" applyNumberFormat="1" applyFont="1" applyBorder="1" applyAlignment="1">
      <alignment horizontal="right"/>
    </xf>
    <xf numFmtId="165" fontId="4" fillId="0" borderId="8" xfId="0" applyNumberFormat="1" applyFont="1" applyBorder="1" applyAlignment="1">
      <alignment horizontal="right"/>
    </xf>
    <xf numFmtId="3" fontId="8" fillId="0" borderId="9" xfId="0" applyNumberFormat="1" applyFont="1" applyBorder="1" applyAlignment="1">
      <alignment horizontal="right"/>
    </xf>
    <xf numFmtId="3" fontId="3" fillId="0" borderId="18" xfId="0" applyNumberFormat="1" applyFont="1" applyBorder="1" applyAlignment="1">
      <alignment horizontal="center"/>
    </xf>
    <xf numFmtId="3" fontId="6" fillId="0" borderId="0" xfId="0" applyNumberFormat="1" applyFont="1" applyAlignment="1">
      <alignment horizontal="center"/>
    </xf>
    <xf numFmtId="3" fontId="3" fillId="0" borderId="15" xfId="0" applyNumberFormat="1" applyFont="1" applyBorder="1" applyAlignment="1">
      <alignment horizontal="right"/>
    </xf>
    <xf numFmtId="3" fontId="3" fillId="0" borderId="0" xfId="0" applyNumberFormat="1" applyFont="1" applyAlignment="1">
      <alignment horizontal="center"/>
    </xf>
    <xf numFmtId="3" fontId="6" fillId="0" borderId="0" xfId="0" applyNumberFormat="1" applyFont="1"/>
    <xf numFmtId="0" fontId="6" fillId="0" borderId="6" xfId="0" applyFont="1" applyBorder="1" applyAlignment="1">
      <alignment horizontal="left"/>
    </xf>
    <xf numFmtId="0" fontId="5" fillId="0" borderId="0" xfId="0" applyFont="1" applyAlignment="1">
      <alignment horizontal="left" vertical="top" wrapText="1"/>
    </xf>
    <xf numFmtId="0" fontId="3" fillId="0" borderId="6" xfId="0" applyFont="1" applyBorder="1" applyAlignment="1">
      <alignment horizontal="left"/>
    </xf>
    <xf numFmtId="3" fontId="6" fillId="0" borderId="8" xfId="0" applyNumberFormat="1" applyFont="1" applyBorder="1" applyAlignment="1">
      <alignment horizontal="right"/>
    </xf>
    <xf numFmtId="1" fontId="6" fillId="0" borderId="8" xfId="0" applyNumberFormat="1" applyFont="1" applyBorder="1" applyAlignment="1">
      <alignment horizontal="center" vertical="top"/>
    </xf>
    <xf numFmtId="0" fontId="8" fillId="0" borderId="0" xfId="0" applyFont="1" applyAlignment="1">
      <alignment horizontal="center" vertical="top"/>
    </xf>
    <xf numFmtId="3" fontId="6" fillId="0" borderId="8" xfId="0" applyNumberFormat="1" applyFont="1" applyBorder="1" applyAlignment="1">
      <alignment horizontal="right" vertical="top"/>
    </xf>
    <xf numFmtId="1" fontId="6" fillId="0" borderId="8" xfId="0" applyNumberFormat="1" applyFont="1" applyBorder="1" applyAlignment="1">
      <alignment horizontal="center"/>
    </xf>
    <xf numFmtId="1" fontId="15" fillId="0" borderId="8" xfId="0" applyNumberFormat="1" applyFont="1" applyBorder="1" applyAlignment="1">
      <alignment horizontal="center"/>
    </xf>
    <xf numFmtId="0" fontId="15" fillId="0" borderId="0" xfId="0" applyFont="1" applyAlignment="1">
      <alignment horizontal="center"/>
    </xf>
    <xf numFmtId="3" fontId="15" fillId="0" borderId="8" xfId="0" applyNumberFormat="1" applyFont="1" applyBorder="1" applyAlignment="1">
      <alignment horizontal="right"/>
    </xf>
    <xf numFmtId="0" fontId="6" fillId="0" borderId="2" xfId="1" applyFont="1" applyBorder="1" applyAlignment="1">
      <alignment horizontal="center"/>
    </xf>
    <xf numFmtId="1" fontId="6" fillId="0" borderId="21" xfId="0" applyNumberFormat="1" applyFont="1" applyBorder="1" applyAlignment="1">
      <alignment horizontal="center" vertical="top"/>
    </xf>
    <xf numFmtId="0" fontId="6" fillId="0" borderId="14" xfId="0" applyFont="1" applyBorder="1" applyAlignment="1">
      <alignment horizontal="center"/>
    </xf>
    <xf numFmtId="3" fontId="6" fillId="0" borderId="21" xfId="0" applyNumberFormat="1" applyFont="1" applyBorder="1" applyAlignment="1">
      <alignment horizontal="right"/>
    </xf>
    <xf numFmtId="165" fontId="3" fillId="0" borderId="2" xfId="0" applyNumberFormat="1" applyFont="1" applyBorder="1"/>
    <xf numFmtId="165" fontId="6" fillId="0" borderId="2" xfId="0" applyNumberFormat="1" applyFont="1" applyBorder="1"/>
    <xf numFmtId="1" fontId="6" fillId="0" borderId="21" xfId="0" applyNumberFormat="1" applyFont="1" applyBorder="1" applyAlignment="1">
      <alignment horizontal="right"/>
    </xf>
    <xf numFmtId="0" fontId="6" fillId="0" borderId="0" xfId="0" applyFont="1" applyAlignment="1">
      <alignment horizontal="justify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6" fillId="0" borderId="0" xfId="0" applyFont="1" applyAlignment="1">
      <alignment horizontal="right"/>
    </xf>
    <xf numFmtId="0" fontId="13" fillId="0" borderId="1" xfId="0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5" fillId="0" borderId="0" xfId="0" quotePrefix="1" applyFont="1" applyAlignment="1">
      <alignment horizontal="left"/>
    </xf>
    <xf numFmtId="0" fontId="5" fillId="0" borderId="2" xfId="0" quotePrefix="1" applyFont="1" applyBorder="1" applyAlignment="1">
      <alignment horizontal="left"/>
    </xf>
    <xf numFmtId="0" fontId="3" fillId="0" borderId="0" xfId="0" quotePrefix="1" applyFont="1" applyAlignment="1">
      <alignment horizontal="left"/>
    </xf>
    <xf numFmtId="0" fontId="3" fillId="0" borderId="2" xfId="0" quotePrefix="1" applyFont="1" applyBorder="1" applyAlignment="1">
      <alignment horizontal="left"/>
    </xf>
    <xf numFmtId="0" fontId="6" fillId="0" borderId="0" xfId="0" quotePrefix="1" applyFont="1" applyAlignment="1">
      <alignment horizontal="left"/>
    </xf>
    <xf numFmtId="0" fontId="5" fillId="0" borderId="0" xfId="1" applyFont="1" applyAlignment="1">
      <alignment horizontal="left"/>
    </xf>
    <xf numFmtId="0" fontId="5" fillId="0" borderId="0" xfId="0" applyFont="1"/>
    <xf numFmtId="0" fontId="5" fillId="0" borderId="0" xfId="1" applyFont="1" applyAlignment="1">
      <alignment horizontal="left" wrapText="1"/>
    </xf>
    <xf numFmtId="0" fontId="5" fillId="0" borderId="0" xfId="0" applyFont="1" applyAlignment="1">
      <alignment wrapText="1"/>
    </xf>
  </cellXfs>
  <cellStyles count="3">
    <cellStyle name="Normální" xfId="0" builtinId="0"/>
    <cellStyle name="normální_D11-SGGT" xfId="1" xr:uid="{00000000-0005-0000-0000-000001000000}"/>
    <cellStyle name="Styl 1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R:\PRACOVNI_SKUPINY\_95\Docs_ALL\SERVER\Zakazky2025\250029223I95_Melnik_Litomerice\ZZ\_krizovy_NavrhPruzkumnychSond_Me-Li.xlsx" TargetMode="External"/><Relationship Id="rId1" Type="http://schemas.openxmlformats.org/officeDocument/2006/relationships/externalLinkPath" Target="_krizovy_NavrhPruzkumnychSond_Me-L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ožadavky PD"/>
      <sheetName val="přehled"/>
      <sheetName val="seznam"/>
      <sheetName val="IG v kolejišti"/>
      <sheetName val="PraPod"/>
      <sheetName val="přejezdy"/>
      <sheetName val="mosty"/>
      <sheetName val="propustky"/>
      <sheetName val="opěrné a zárubní zdi"/>
      <sheetName val="protihlukové stěny"/>
      <sheetName val="PK"/>
      <sheetName val="PO"/>
      <sheetName val="zpevněné plochy"/>
      <sheetName val="SO"/>
    </sheetNames>
    <sheetDataSet>
      <sheetData sheetId="0"/>
      <sheetData sheetId="1">
        <row r="2">
          <cell r="B2">
            <v>35</v>
          </cell>
          <cell r="C2">
            <v>316</v>
          </cell>
        </row>
        <row r="3">
          <cell r="C3">
            <v>35</v>
          </cell>
        </row>
        <row r="4">
          <cell r="B4">
            <v>18</v>
          </cell>
          <cell r="C4">
            <v>124</v>
          </cell>
        </row>
        <row r="5">
          <cell r="C5">
            <v>10</v>
          </cell>
        </row>
        <row r="6">
          <cell r="B6">
            <v>1</v>
          </cell>
          <cell r="C6">
            <v>10</v>
          </cell>
        </row>
        <row r="7">
          <cell r="C7">
            <v>5</v>
          </cell>
        </row>
        <row r="8">
          <cell r="B8">
            <v>32</v>
          </cell>
        </row>
        <row r="9">
          <cell r="B9">
            <v>142</v>
          </cell>
        </row>
        <row r="10">
          <cell r="B10">
            <v>29</v>
          </cell>
        </row>
        <row r="11">
          <cell r="B11">
            <v>142</v>
          </cell>
        </row>
        <row r="12">
          <cell r="B12">
            <v>142</v>
          </cell>
          <cell r="C12">
            <v>514</v>
          </cell>
        </row>
        <row r="13">
          <cell r="B13">
            <v>29</v>
          </cell>
          <cell r="C13">
            <v>87</v>
          </cell>
        </row>
        <row r="14">
          <cell r="B14">
            <v>48</v>
          </cell>
        </row>
        <row r="15">
          <cell r="B15">
            <v>262</v>
          </cell>
        </row>
        <row r="16">
          <cell r="B16">
            <v>38</v>
          </cell>
        </row>
        <row r="17">
          <cell r="B17">
            <v>30</v>
          </cell>
        </row>
        <row r="18">
          <cell r="B18">
            <v>2</v>
          </cell>
        </row>
        <row r="19">
          <cell r="C19">
            <v>54.5</v>
          </cell>
        </row>
        <row r="20">
          <cell r="B20">
            <v>18</v>
          </cell>
        </row>
        <row r="21">
          <cell r="B21">
            <v>15</v>
          </cell>
        </row>
        <row r="22">
          <cell r="B22">
            <v>16</v>
          </cell>
        </row>
        <row r="23">
          <cell r="B23">
            <v>68</v>
          </cell>
        </row>
        <row r="24">
          <cell r="B24">
            <v>72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E485F-86CB-41B4-958B-0BFF15B805DF}">
  <sheetPr>
    <pageSetUpPr fitToPage="1"/>
  </sheetPr>
  <dimension ref="A1:O237"/>
  <sheetViews>
    <sheetView tabSelected="1" workbookViewId="0">
      <selection activeCell="N21" sqref="N21"/>
    </sheetView>
  </sheetViews>
  <sheetFormatPr defaultColWidth="8.83203125" defaultRowHeight="12.75" x14ac:dyDescent="0.2"/>
  <cols>
    <col min="1" max="1" width="5.6640625" style="105" customWidth="1"/>
    <col min="2" max="2" width="5" style="5" customWidth="1"/>
    <col min="3" max="3" width="36.5" style="28" customWidth="1"/>
    <col min="4" max="4" width="15.1640625" style="28" customWidth="1"/>
    <col min="5" max="5" width="13.33203125" style="28" customWidth="1"/>
    <col min="6" max="6" width="46.83203125" style="28" customWidth="1"/>
    <col min="7" max="7" width="8.5" style="119" customWidth="1"/>
    <col min="8" max="8" width="13.1640625" style="5" customWidth="1"/>
    <col min="9" max="9" width="13.33203125" style="136" customWidth="1"/>
    <col min="10" max="10" width="18.6640625" style="28" customWidth="1"/>
    <col min="11" max="11" width="9.33203125" style="28" bestFit="1" customWidth="1"/>
    <col min="12" max="12" width="10.1640625" style="28" bestFit="1" customWidth="1"/>
    <col min="13" max="16384" width="8.83203125" style="28"/>
  </cols>
  <sheetData>
    <row r="1" spans="1:12" x14ac:dyDescent="0.2">
      <c r="A1" s="23" t="s">
        <v>57</v>
      </c>
      <c r="B1" s="24"/>
      <c r="C1" s="25" t="s">
        <v>65</v>
      </c>
      <c r="D1" s="142" t="s">
        <v>137</v>
      </c>
      <c r="E1" s="140"/>
      <c r="F1" s="25"/>
      <c r="G1" s="24"/>
      <c r="H1" s="26"/>
      <c r="I1" s="121"/>
      <c r="J1" s="27"/>
    </row>
    <row r="2" spans="1:12" x14ac:dyDescent="0.2">
      <c r="A2" s="159" t="s">
        <v>33</v>
      </c>
      <c r="B2" s="160"/>
      <c r="C2" s="160"/>
      <c r="D2" s="160"/>
      <c r="E2" s="160"/>
      <c r="F2" s="160"/>
      <c r="G2" s="160"/>
      <c r="H2" s="160"/>
      <c r="I2" s="160"/>
      <c r="J2" s="30"/>
    </row>
    <row r="3" spans="1:12" ht="13.5" thickBot="1" x14ac:dyDescent="0.25">
      <c r="A3" s="31"/>
      <c r="B3" s="32"/>
      <c r="C3" s="33"/>
      <c r="D3" s="33"/>
      <c r="E3" s="33"/>
      <c r="F3" s="33"/>
      <c r="G3" s="32"/>
      <c r="H3" s="32"/>
      <c r="I3" s="122"/>
      <c r="J3" s="34"/>
    </row>
    <row r="4" spans="1:12" x14ac:dyDescent="0.2">
      <c r="A4" s="35" t="s">
        <v>0</v>
      </c>
      <c r="B4" s="36"/>
      <c r="C4" s="37" t="s">
        <v>1</v>
      </c>
      <c r="D4" s="38"/>
      <c r="E4" s="38"/>
      <c r="F4" s="38"/>
      <c r="G4" s="39" t="s">
        <v>30</v>
      </c>
      <c r="H4" s="25"/>
      <c r="I4" s="123" t="s">
        <v>2</v>
      </c>
      <c r="J4" s="40" t="s">
        <v>62</v>
      </c>
    </row>
    <row r="5" spans="1:12" ht="12" customHeight="1" thickBot="1" x14ac:dyDescent="0.25">
      <c r="A5" s="41"/>
      <c r="B5" s="42"/>
      <c r="C5" s="43"/>
      <c r="D5" s="43"/>
      <c r="E5" s="43"/>
      <c r="F5" s="43"/>
      <c r="G5" s="44" t="s">
        <v>35</v>
      </c>
      <c r="H5" s="45" t="s">
        <v>2</v>
      </c>
      <c r="I5" s="124" t="s">
        <v>3</v>
      </c>
      <c r="J5" s="46" t="s">
        <v>63</v>
      </c>
    </row>
    <row r="6" spans="1:12" ht="6" customHeight="1" x14ac:dyDescent="0.2">
      <c r="A6" s="47"/>
      <c r="B6" s="24"/>
      <c r="C6" s="25"/>
      <c r="D6" s="25"/>
      <c r="E6" s="25"/>
      <c r="F6" s="25"/>
      <c r="G6" s="48"/>
      <c r="H6" s="24"/>
      <c r="I6" s="125"/>
      <c r="J6" s="49"/>
    </row>
    <row r="7" spans="1:12" x14ac:dyDescent="0.2">
      <c r="A7" s="50" t="s">
        <v>5</v>
      </c>
      <c r="B7" s="29"/>
      <c r="C7" s="1" t="s">
        <v>6</v>
      </c>
      <c r="D7" s="51"/>
      <c r="G7" s="52"/>
      <c r="H7" s="53"/>
      <c r="I7" s="126"/>
      <c r="J7" s="54"/>
    </row>
    <row r="8" spans="1:12" s="3" customFormat="1" x14ac:dyDescent="0.2">
      <c r="A8" s="55" t="s">
        <v>7</v>
      </c>
      <c r="B8" s="15"/>
      <c r="C8" s="56" t="s">
        <v>117</v>
      </c>
      <c r="D8" s="57"/>
      <c r="E8" s="58"/>
      <c r="G8" s="52"/>
      <c r="H8" s="53"/>
      <c r="I8" s="143"/>
      <c r="J8" s="54"/>
    </row>
    <row r="9" spans="1:12" s="3" customFormat="1" x14ac:dyDescent="0.2">
      <c r="A9" s="59" t="s">
        <v>7</v>
      </c>
      <c r="B9" s="60"/>
      <c r="C9" s="61" t="s">
        <v>55</v>
      </c>
      <c r="D9" s="62"/>
      <c r="E9" s="62"/>
      <c r="F9" s="62"/>
      <c r="G9" s="144">
        <f>[1]přehled!$C$2</f>
        <v>316</v>
      </c>
      <c r="H9" s="145" t="s">
        <v>8</v>
      </c>
      <c r="I9" s="146"/>
      <c r="J9" s="54">
        <f>G9*I9</f>
        <v>0</v>
      </c>
    </row>
    <row r="10" spans="1:12" s="3" customFormat="1" x14ac:dyDescent="0.2">
      <c r="A10" s="59" t="s">
        <v>7</v>
      </c>
      <c r="B10" s="60"/>
      <c r="C10" s="61" t="s">
        <v>56</v>
      </c>
      <c r="D10" s="62"/>
      <c r="E10" s="62"/>
      <c r="F10" s="62"/>
      <c r="G10" s="144">
        <f>[1]přehled!$C$3</f>
        <v>35</v>
      </c>
      <c r="H10" s="145" t="s">
        <v>8</v>
      </c>
      <c r="I10" s="146"/>
      <c r="J10" s="54">
        <f t="shared" ref="J10:J17" si="0">G10*I10</f>
        <v>0</v>
      </c>
    </row>
    <row r="11" spans="1:12" s="3" customFormat="1" x14ac:dyDescent="0.2">
      <c r="A11" s="59" t="s">
        <v>7</v>
      </c>
      <c r="B11" s="60"/>
      <c r="C11" s="161" t="s">
        <v>120</v>
      </c>
      <c r="D11" s="161"/>
      <c r="E11" s="161"/>
      <c r="F11" s="162"/>
      <c r="G11" s="144">
        <f>[1]přehled!$C$4</f>
        <v>124</v>
      </c>
      <c r="H11" s="145" t="s">
        <v>8</v>
      </c>
      <c r="I11" s="146"/>
      <c r="J11" s="54">
        <f t="shared" si="0"/>
        <v>0</v>
      </c>
      <c r="L11" s="63"/>
    </row>
    <row r="12" spans="1:12" s="3" customFormat="1" x14ac:dyDescent="0.2">
      <c r="A12" s="59" t="s">
        <v>7</v>
      </c>
      <c r="B12" s="60"/>
      <c r="C12" s="161" t="s">
        <v>121</v>
      </c>
      <c r="D12" s="161"/>
      <c r="E12" s="161"/>
      <c r="F12" s="162"/>
      <c r="G12" s="144">
        <f>[1]přehled!$C$5</f>
        <v>10</v>
      </c>
      <c r="H12" s="145" t="s">
        <v>8</v>
      </c>
      <c r="I12" s="146"/>
      <c r="J12" s="54">
        <f t="shared" si="0"/>
        <v>0</v>
      </c>
    </row>
    <row r="13" spans="1:12" s="3" customFormat="1" x14ac:dyDescent="0.2">
      <c r="A13" s="59" t="s">
        <v>7</v>
      </c>
      <c r="B13" s="60"/>
      <c r="C13" s="61" t="s">
        <v>122</v>
      </c>
      <c r="D13" s="62"/>
      <c r="E13" s="62"/>
      <c r="F13" s="62"/>
      <c r="G13" s="144">
        <f>[1]přehled!$C$6</f>
        <v>10</v>
      </c>
      <c r="H13" s="145" t="s">
        <v>8</v>
      </c>
      <c r="I13" s="146"/>
      <c r="J13" s="54">
        <f t="shared" si="0"/>
        <v>0</v>
      </c>
    </row>
    <row r="14" spans="1:12" s="3" customFormat="1" x14ac:dyDescent="0.2">
      <c r="A14" s="59" t="s">
        <v>7</v>
      </c>
      <c r="B14" s="60"/>
      <c r="C14" s="61" t="s">
        <v>123</v>
      </c>
      <c r="D14" s="62"/>
      <c r="E14" s="62"/>
      <c r="F14" s="62"/>
      <c r="G14" s="144">
        <v>5</v>
      </c>
      <c r="H14" s="145" t="s">
        <v>8</v>
      </c>
      <c r="I14" s="146"/>
      <c r="J14" s="54">
        <f t="shared" si="0"/>
        <v>0</v>
      </c>
    </row>
    <row r="15" spans="1:12" s="3" customFormat="1" x14ac:dyDescent="0.2">
      <c r="A15" s="59" t="s">
        <v>7</v>
      </c>
      <c r="B15" s="60"/>
      <c r="C15" s="61" t="s">
        <v>134</v>
      </c>
      <c r="D15" s="62"/>
      <c r="E15" s="62"/>
      <c r="F15" s="62"/>
      <c r="G15" s="144">
        <f>[1]přehled!$C$19</f>
        <v>54.5</v>
      </c>
      <c r="H15" s="145" t="s">
        <v>8</v>
      </c>
      <c r="I15" s="146"/>
      <c r="J15" s="54">
        <f t="shared" si="0"/>
        <v>0</v>
      </c>
    </row>
    <row r="16" spans="1:12" s="3" customFormat="1" x14ac:dyDescent="0.2">
      <c r="A16" s="59" t="s">
        <v>7</v>
      </c>
      <c r="B16" s="60"/>
      <c r="C16" s="161" t="s">
        <v>124</v>
      </c>
      <c r="D16" s="161"/>
      <c r="E16" s="161"/>
      <c r="F16" s="162"/>
      <c r="G16" s="144">
        <f>[1]přehled!$B$8</f>
        <v>32</v>
      </c>
      <c r="H16" s="145" t="s">
        <v>19</v>
      </c>
      <c r="I16" s="146"/>
      <c r="J16" s="54">
        <f t="shared" si="0"/>
        <v>0</v>
      </c>
    </row>
    <row r="17" spans="1:10" s="3" customFormat="1" x14ac:dyDescent="0.2">
      <c r="A17" s="59" t="s">
        <v>7</v>
      </c>
      <c r="B17" s="60"/>
      <c r="C17" s="141" t="s">
        <v>136</v>
      </c>
      <c r="D17" s="141"/>
      <c r="E17" s="141"/>
      <c r="F17" s="141"/>
      <c r="G17" s="144">
        <f>[1]přehled!$B$9+[1]přehled!$B$10</f>
        <v>171</v>
      </c>
      <c r="H17" s="145" t="s">
        <v>19</v>
      </c>
      <c r="I17" s="146"/>
      <c r="J17" s="54">
        <f t="shared" si="0"/>
        <v>0</v>
      </c>
    </row>
    <row r="18" spans="1:10" s="3" customFormat="1" ht="12" customHeight="1" x14ac:dyDescent="0.2">
      <c r="A18" s="64"/>
      <c r="B18" s="15"/>
      <c r="C18" s="16"/>
      <c r="F18" s="65"/>
      <c r="G18" s="68"/>
      <c r="H18" s="53"/>
      <c r="I18" s="143"/>
      <c r="J18" s="54"/>
    </row>
    <row r="19" spans="1:10" s="3" customFormat="1" ht="12" customHeight="1" x14ac:dyDescent="0.2">
      <c r="A19" s="64" t="s">
        <v>9</v>
      </c>
      <c r="B19" s="15"/>
      <c r="C19" s="56" t="s">
        <v>118</v>
      </c>
      <c r="E19" s="66"/>
      <c r="G19" s="147"/>
      <c r="H19" s="5"/>
      <c r="I19" s="143"/>
      <c r="J19" s="54"/>
    </row>
    <row r="20" spans="1:10" s="3" customFormat="1" ht="12" customHeight="1" x14ac:dyDescent="0.2">
      <c r="A20" s="64" t="s">
        <v>9</v>
      </c>
      <c r="B20" s="15"/>
      <c r="C20" s="16" t="s">
        <v>50</v>
      </c>
      <c r="G20" s="144">
        <f>[1]přehled!$B$2+[1]přehled!$B$6</f>
        <v>36</v>
      </c>
      <c r="H20" s="53" t="s">
        <v>38</v>
      </c>
      <c r="I20" s="143"/>
      <c r="J20" s="54">
        <f>G20*I20</f>
        <v>0</v>
      </c>
    </row>
    <row r="21" spans="1:10" s="3" customFormat="1" ht="12" customHeight="1" x14ac:dyDescent="0.2">
      <c r="A21" s="64" t="s">
        <v>9</v>
      </c>
      <c r="B21" s="15"/>
      <c r="C21" s="16" t="s">
        <v>68</v>
      </c>
      <c r="G21" s="144">
        <f>[1]přehled!$B$4</f>
        <v>18</v>
      </c>
      <c r="H21" s="53" t="s">
        <v>38</v>
      </c>
      <c r="I21" s="143"/>
      <c r="J21" s="54">
        <f t="shared" ref="J21:J22" si="1">G21*I21</f>
        <v>0</v>
      </c>
    </row>
    <row r="22" spans="1:10" s="3" customFormat="1" ht="12" customHeight="1" x14ac:dyDescent="0.2">
      <c r="A22" s="64" t="s">
        <v>9</v>
      </c>
      <c r="B22" s="15"/>
      <c r="C22" s="16" t="s">
        <v>125</v>
      </c>
      <c r="G22" s="144">
        <f>[1]přehled!$C$6+[1]přehled!$C$7</f>
        <v>15</v>
      </c>
      <c r="H22" s="5" t="s">
        <v>8</v>
      </c>
      <c r="I22" s="143"/>
      <c r="J22" s="54">
        <f t="shared" si="1"/>
        <v>0</v>
      </c>
    </row>
    <row r="23" spans="1:10" s="3" customFormat="1" x14ac:dyDescent="0.2">
      <c r="A23" s="64" t="s">
        <v>9</v>
      </c>
      <c r="B23" s="15"/>
      <c r="C23" s="17" t="s">
        <v>69</v>
      </c>
      <c r="G23" s="144">
        <v>15</v>
      </c>
      <c r="H23" s="53" t="s">
        <v>8</v>
      </c>
      <c r="I23" s="143"/>
      <c r="J23" s="54">
        <f>G23*I23</f>
        <v>0</v>
      </c>
    </row>
    <row r="24" spans="1:10" s="67" customFormat="1" x14ac:dyDescent="0.2">
      <c r="A24" s="64" t="s">
        <v>9</v>
      </c>
      <c r="B24" s="15"/>
      <c r="C24" s="16" t="s">
        <v>72</v>
      </c>
      <c r="D24" s="15"/>
      <c r="E24" s="15"/>
      <c r="F24" s="15"/>
      <c r="G24" s="144">
        <v>1</v>
      </c>
      <c r="H24" s="5" t="s">
        <v>66</v>
      </c>
      <c r="I24" s="143"/>
      <c r="J24" s="54">
        <f>G24*I24</f>
        <v>0</v>
      </c>
    </row>
    <row r="25" spans="1:10" s="3" customFormat="1" x14ac:dyDescent="0.2">
      <c r="A25" s="64" t="s">
        <v>9</v>
      </c>
      <c r="B25" s="15"/>
      <c r="C25" s="16" t="s">
        <v>36</v>
      </c>
      <c r="G25" s="144">
        <f>0.3*SUM(G9:G14)</f>
        <v>150</v>
      </c>
      <c r="H25" s="53" t="s">
        <v>8</v>
      </c>
      <c r="I25" s="143"/>
      <c r="J25" s="54">
        <f t="shared" ref="J25:J27" si="2">G25*I25</f>
        <v>0</v>
      </c>
    </row>
    <row r="26" spans="1:10" x14ac:dyDescent="0.2">
      <c r="A26" s="64" t="s">
        <v>9</v>
      </c>
      <c r="B26" s="15"/>
      <c r="C26" s="16" t="s">
        <v>70</v>
      </c>
      <c r="D26" s="3"/>
      <c r="E26" s="3"/>
      <c r="F26" s="3"/>
      <c r="G26" s="144">
        <v>1</v>
      </c>
      <c r="H26" s="53" t="s">
        <v>19</v>
      </c>
      <c r="I26" s="143"/>
      <c r="J26" s="54">
        <f t="shared" si="2"/>
        <v>0</v>
      </c>
    </row>
    <row r="27" spans="1:10" x14ac:dyDescent="0.2">
      <c r="A27" s="64" t="s">
        <v>9</v>
      </c>
      <c r="B27" s="15"/>
      <c r="C27" s="16" t="s">
        <v>37</v>
      </c>
      <c r="D27" s="3"/>
      <c r="E27" s="3"/>
      <c r="F27" s="3"/>
      <c r="G27" s="144">
        <f>SUM(G9:G12)</f>
        <v>485</v>
      </c>
      <c r="H27" s="53" t="s">
        <v>22</v>
      </c>
      <c r="I27" s="143"/>
      <c r="J27" s="54">
        <f t="shared" si="2"/>
        <v>0</v>
      </c>
    </row>
    <row r="28" spans="1:10" ht="13.9" customHeight="1" x14ac:dyDescent="0.2">
      <c r="A28" s="64" t="s">
        <v>9</v>
      </c>
      <c r="B28" s="15"/>
      <c r="C28" s="16" t="s">
        <v>71</v>
      </c>
      <c r="D28" s="3"/>
      <c r="E28" s="3"/>
      <c r="F28" s="3"/>
      <c r="G28" s="144">
        <v>1</v>
      </c>
      <c r="H28" s="5" t="s">
        <v>66</v>
      </c>
      <c r="I28" s="143"/>
      <c r="J28" s="54">
        <f>G28*I28</f>
        <v>0</v>
      </c>
    </row>
    <row r="29" spans="1:10" ht="13.9" customHeight="1" x14ac:dyDescent="0.2">
      <c r="A29" s="64" t="s">
        <v>9</v>
      </c>
      <c r="B29" s="15"/>
      <c r="C29" s="16" t="s">
        <v>73</v>
      </c>
      <c r="D29" s="3"/>
      <c r="E29" s="3"/>
      <c r="F29" s="3"/>
      <c r="G29" s="144">
        <v>1</v>
      </c>
      <c r="H29" s="5" t="s">
        <v>66</v>
      </c>
      <c r="I29" s="143"/>
      <c r="J29" s="54">
        <f>G29*I29</f>
        <v>0</v>
      </c>
    </row>
    <row r="30" spans="1:10" ht="13.9" customHeight="1" x14ac:dyDescent="0.2">
      <c r="A30" s="64"/>
      <c r="B30" s="15"/>
      <c r="C30" s="16"/>
      <c r="D30" s="3"/>
      <c r="E30" s="3"/>
      <c r="F30" s="3"/>
      <c r="G30" s="148"/>
      <c r="H30" s="149"/>
      <c r="I30" s="150"/>
      <c r="J30" s="54"/>
    </row>
    <row r="31" spans="1:10" ht="13.9" customHeight="1" x14ac:dyDescent="0.2">
      <c r="A31" s="64" t="s">
        <v>51</v>
      </c>
      <c r="C31" s="56" t="s">
        <v>119</v>
      </c>
      <c r="D31" s="51"/>
      <c r="E31" s="51"/>
      <c r="F31" s="51"/>
      <c r="G31" s="68"/>
      <c r="I31" s="127"/>
      <c r="J31" s="54"/>
    </row>
    <row r="32" spans="1:10" ht="13.9" customHeight="1" x14ac:dyDescent="0.2">
      <c r="A32" s="64" t="s">
        <v>51</v>
      </c>
      <c r="B32" s="15"/>
      <c r="C32" s="17" t="s">
        <v>74</v>
      </c>
      <c r="D32" s="65"/>
      <c r="E32" s="65"/>
      <c r="F32" s="69"/>
      <c r="G32" s="144">
        <f>[1]přehled!$B$15</f>
        <v>262</v>
      </c>
      <c r="H32" s="5" t="s">
        <v>19</v>
      </c>
      <c r="I32" s="143"/>
      <c r="J32" s="54">
        <f>G32*I32</f>
        <v>0</v>
      </c>
    </row>
    <row r="33" spans="1:10" ht="13.9" customHeight="1" x14ac:dyDescent="0.2">
      <c r="A33" s="64" t="s">
        <v>51</v>
      </c>
      <c r="B33" s="15"/>
      <c r="C33" s="17" t="s">
        <v>75</v>
      </c>
      <c r="D33" s="65"/>
      <c r="E33" s="65"/>
      <c r="F33" s="69"/>
      <c r="G33" s="144">
        <f>[1]přehled!$B$22</f>
        <v>16</v>
      </c>
      <c r="H33" s="5" t="s">
        <v>19</v>
      </c>
      <c r="I33" s="143"/>
      <c r="J33" s="54">
        <f t="shared" ref="J33:J38" si="3">G33*I33</f>
        <v>0</v>
      </c>
    </row>
    <row r="34" spans="1:10" ht="13.9" customHeight="1" x14ac:dyDescent="0.2">
      <c r="A34" s="64" t="s">
        <v>51</v>
      </c>
      <c r="B34" s="15"/>
      <c r="C34" s="17" t="s">
        <v>52</v>
      </c>
      <c r="D34" s="65"/>
      <c r="E34" s="65"/>
      <c r="F34" s="69"/>
      <c r="G34" s="144">
        <f>[1]přehled!$B$14</f>
        <v>48</v>
      </c>
      <c r="H34" s="5" t="s">
        <v>19</v>
      </c>
      <c r="I34" s="143"/>
      <c r="J34" s="54">
        <f t="shared" si="3"/>
        <v>0</v>
      </c>
    </row>
    <row r="35" spans="1:10" ht="13.9" customHeight="1" x14ac:dyDescent="0.2">
      <c r="A35" s="64" t="s">
        <v>51</v>
      </c>
      <c r="B35" s="15"/>
      <c r="C35" s="16" t="s">
        <v>40</v>
      </c>
      <c r="D35" s="65"/>
      <c r="E35" s="65"/>
      <c r="F35" s="69"/>
      <c r="G35" s="144">
        <f>[1]přehled!$B$16</f>
        <v>38</v>
      </c>
      <c r="H35" s="5" t="s">
        <v>19</v>
      </c>
      <c r="I35" s="143"/>
      <c r="J35" s="54">
        <f t="shared" si="3"/>
        <v>0</v>
      </c>
    </row>
    <row r="36" spans="1:10" ht="13.9" customHeight="1" x14ac:dyDescent="0.2">
      <c r="A36" s="64" t="s">
        <v>51</v>
      </c>
      <c r="B36" s="15"/>
      <c r="C36" s="16" t="s">
        <v>126</v>
      </c>
      <c r="D36" s="65"/>
      <c r="E36" s="65"/>
      <c r="F36" s="69"/>
      <c r="G36" s="144">
        <f>[1]přehled!$B$23</f>
        <v>68</v>
      </c>
      <c r="H36" s="5" t="s">
        <v>19</v>
      </c>
      <c r="I36" s="143"/>
      <c r="J36" s="54">
        <f t="shared" si="3"/>
        <v>0</v>
      </c>
    </row>
    <row r="37" spans="1:10" ht="13.9" customHeight="1" x14ac:dyDescent="0.2">
      <c r="A37" s="64" t="s">
        <v>51</v>
      </c>
      <c r="B37" s="15"/>
      <c r="C37" s="16" t="s">
        <v>127</v>
      </c>
      <c r="D37" s="65"/>
      <c r="E37" s="65"/>
      <c r="F37" s="69"/>
      <c r="G37" s="144">
        <f>[1]přehled!$B$17</f>
        <v>30</v>
      </c>
      <c r="H37" s="5" t="s">
        <v>19</v>
      </c>
      <c r="I37" s="143"/>
      <c r="J37" s="54">
        <f t="shared" si="3"/>
        <v>0</v>
      </c>
    </row>
    <row r="38" spans="1:10" ht="13.9" customHeight="1" x14ac:dyDescent="0.2">
      <c r="A38" s="64" t="s">
        <v>51</v>
      </c>
      <c r="B38" s="15"/>
      <c r="C38" s="16" t="s">
        <v>45</v>
      </c>
      <c r="D38" s="65"/>
      <c r="E38" s="65"/>
      <c r="F38" s="69"/>
      <c r="G38" s="144">
        <v>1</v>
      </c>
      <c r="H38" s="5" t="s">
        <v>66</v>
      </c>
      <c r="I38" s="143"/>
      <c r="J38" s="54">
        <f t="shared" si="3"/>
        <v>0</v>
      </c>
    </row>
    <row r="39" spans="1:10" s="3" customFormat="1" ht="13.5" thickBot="1" x14ac:dyDescent="0.25">
      <c r="A39" s="70"/>
      <c r="B39" s="5"/>
      <c r="C39" s="7" t="s">
        <v>10</v>
      </c>
      <c r="D39" s="8" t="s">
        <v>11</v>
      </c>
      <c r="E39" s="9"/>
      <c r="F39" s="10"/>
      <c r="G39" s="71"/>
      <c r="H39" s="72"/>
      <c r="I39" s="128"/>
      <c r="J39" s="128">
        <f>SUM(J9:J38)</f>
        <v>0</v>
      </c>
    </row>
    <row r="40" spans="1:10" s="3" customFormat="1" ht="25.15" customHeight="1" thickTop="1" x14ac:dyDescent="0.2">
      <c r="A40" s="73" t="s">
        <v>12</v>
      </c>
      <c r="B40" s="5"/>
      <c r="C40" s="1" t="s">
        <v>76</v>
      </c>
      <c r="D40" s="51"/>
      <c r="E40" s="51"/>
      <c r="F40" s="51"/>
      <c r="G40" s="74"/>
      <c r="H40" s="5"/>
      <c r="I40" s="127"/>
      <c r="J40" s="54"/>
    </row>
    <row r="41" spans="1:10" s="3" customFormat="1" x14ac:dyDescent="0.2">
      <c r="A41" s="55" t="s">
        <v>12</v>
      </c>
      <c r="B41" s="15"/>
      <c r="C41" s="17" t="s">
        <v>128</v>
      </c>
      <c r="G41" s="144">
        <f>[1]přehled!$C$12+[1]přehled!$C$13</f>
        <v>601</v>
      </c>
      <c r="H41" s="5" t="s">
        <v>8</v>
      </c>
      <c r="I41" s="127"/>
      <c r="J41" s="54">
        <f t="shared" ref="J41:J48" si="4">G41*I41</f>
        <v>0</v>
      </c>
    </row>
    <row r="42" spans="1:10" s="3" customFormat="1" x14ac:dyDescent="0.2">
      <c r="A42" s="55" t="s">
        <v>12</v>
      </c>
      <c r="B42" s="15"/>
      <c r="C42" s="16" t="s">
        <v>77</v>
      </c>
      <c r="G42" s="144">
        <f>[1]přehled!$B$12+[1]přehled!$B$13</f>
        <v>171</v>
      </c>
      <c r="H42" s="5" t="s">
        <v>13</v>
      </c>
      <c r="I42" s="127"/>
      <c r="J42" s="54">
        <f t="shared" si="4"/>
        <v>0</v>
      </c>
    </row>
    <row r="43" spans="1:10" s="3" customFormat="1" x14ac:dyDescent="0.2">
      <c r="A43" s="55" t="s">
        <v>12</v>
      </c>
      <c r="B43" s="15"/>
      <c r="C43" s="16" t="s">
        <v>78</v>
      </c>
      <c r="G43" s="144">
        <f>[1]přehled!$B$11</f>
        <v>142</v>
      </c>
      <c r="H43" s="5" t="s">
        <v>19</v>
      </c>
      <c r="I43" s="127"/>
      <c r="J43" s="54">
        <f t="shared" si="4"/>
        <v>0</v>
      </c>
    </row>
    <row r="44" spans="1:10" s="3" customFormat="1" x14ac:dyDescent="0.2">
      <c r="A44" s="55" t="s">
        <v>12</v>
      </c>
      <c r="B44" s="15"/>
      <c r="C44" s="16" t="s">
        <v>41</v>
      </c>
      <c r="G44" s="144">
        <f>G9+G10+G11+G12+G13+G14</f>
        <v>500</v>
      </c>
      <c r="H44" s="5" t="s">
        <v>8</v>
      </c>
      <c r="I44" s="127"/>
      <c r="J44" s="54">
        <f t="shared" si="4"/>
        <v>0</v>
      </c>
    </row>
    <row r="45" spans="1:10" s="3" customFormat="1" x14ac:dyDescent="0.2">
      <c r="A45" s="55" t="s">
        <v>12</v>
      </c>
      <c r="B45" s="15"/>
      <c r="C45" s="16" t="s">
        <v>129</v>
      </c>
      <c r="G45" s="144">
        <f>[1]přehled!$B$20</f>
        <v>18</v>
      </c>
      <c r="H45" s="5" t="s">
        <v>130</v>
      </c>
      <c r="I45" s="127"/>
      <c r="J45" s="54">
        <f t="shared" si="4"/>
        <v>0</v>
      </c>
    </row>
    <row r="46" spans="1:10" s="3" customFormat="1" x14ac:dyDescent="0.2">
      <c r="A46" s="55" t="s">
        <v>12</v>
      </c>
      <c r="B46" s="15"/>
      <c r="C46" s="16" t="s">
        <v>131</v>
      </c>
      <c r="G46" s="144">
        <f>[1]přehled!$B$21</f>
        <v>15</v>
      </c>
      <c r="H46" s="5" t="s">
        <v>130</v>
      </c>
      <c r="I46" s="127"/>
      <c r="J46" s="54">
        <f t="shared" si="4"/>
        <v>0</v>
      </c>
    </row>
    <row r="47" spans="1:10" s="3" customFormat="1" x14ac:dyDescent="0.2">
      <c r="A47" s="64" t="s">
        <v>12</v>
      </c>
      <c r="B47" s="15"/>
      <c r="C47" s="16" t="s">
        <v>31</v>
      </c>
      <c r="G47" s="144">
        <v>200</v>
      </c>
      <c r="H47" s="5" t="s">
        <v>60</v>
      </c>
      <c r="I47" s="127"/>
      <c r="J47" s="54">
        <f t="shared" si="4"/>
        <v>0</v>
      </c>
    </row>
    <row r="48" spans="1:10" s="3" customFormat="1" x14ac:dyDescent="0.2">
      <c r="A48" s="64" t="s">
        <v>12</v>
      </c>
      <c r="B48" s="15"/>
      <c r="C48" s="16" t="s">
        <v>79</v>
      </c>
      <c r="G48" s="144">
        <v>1</v>
      </c>
      <c r="H48" s="5" t="s">
        <v>66</v>
      </c>
      <c r="I48" s="143"/>
      <c r="J48" s="54">
        <f t="shared" si="4"/>
        <v>0</v>
      </c>
    </row>
    <row r="49" spans="1:10" s="3" customFormat="1" ht="12.6" customHeight="1" thickBot="1" x14ac:dyDescent="0.25">
      <c r="A49" s="70"/>
      <c r="B49" s="5"/>
      <c r="C49" s="7" t="s">
        <v>15</v>
      </c>
      <c r="D49" s="8" t="s">
        <v>11</v>
      </c>
      <c r="E49" s="9"/>
      <c r="F49" s="10"/>
      <c r="G49" s="71"/>
      <c r="H49" s="72"/>
      <c r="I49" s="128"/>
      <c r="J49" s="128">
        <f>SUM(J41:J48)</f>
        <v>0</v>
      </c>
    </row>
    <row r="50" spans="1:10" s="3" customFormat="1" ht="25.5" customHeight="1" thickTop="1" x14ac:dyDescent="0.2">
      <c r="A50" s="75" t="s">
        <v>16</v>
      </c>
      <c r="B50" s="5"/>
      <c r="C50" s="76" t="s">
        <v>42</v>
      </c>
      <c r="D50" s="51"/>
      <c r="E50" s="51"/>
      <c r="F50" s="51"/>
      <c r="G50" s="52"/>
      <c r="H50" s="5"/>
      <c r="I50" s="127"/>
      <c r="J50" s="54"/>
    </row>
    <row r="51" spans="1:10" s="3" customFormat="1" ht="12.6" customHeight="1" x14ac:dyDescent="0.2">
      <c r="A51" s="55" t="s">
        <v>16</v>
      </c>
      <c r="B51" s="15"/>
      <c r="C51" s="16" t="s">
        <v>80</v>
      </c>
      <c r="F51" s="19"/>
      <c r="G51" s="144">
        <v>50</v>
      </c>
      <c r="H51" s="5" t="s">
        <v>14</v>
      </c>
      <c r="I51" s="143"/>
      <c r="J51" s="54">
        <f>G51*I51</f>
        <v>0</v>
      </c>
    </row>
    <row r="52" spans="1:10" s="3" customFormat="1" ht="12.6" customHeight="1" x14ac:dyDescent="0.2">
      <c r="A52" s="55" t="s">
        <v>16</v>
      </c>
      <c r="B52" s="15"/>
      <c r="C52" s="16" t="s">
        <v>81</v>
      </c>
      <c r="F52" s="19"/>
      <c r="G52" s="144">
        <v>40</v>
      </c>
      <c r="H52" s="5" t="s">
        <v>14</v>
      </c>
      <c r="I52" s="127"/>
      <c r="J52" s="54">
        <f t="shared" ref="J52:J57" si="5">G52*I52</f>
        <v>0</v>
      </c>
    </row>
    <row r="53" spans="1:10" s="3" customFormat="1" ht="12.6" customHeight="1" x14ac:dyDescent="0.2">
      <c r="A53" s="55" t="s">
        <v>16</v>
      </c>
      <c r="B53" s="15"/>
      <c r="C53" s="16" t="s">
        <v>82</v>
      </c>
      <c r="F53" s="19"/>
      <c r="G53" s="144">
        <f>[1]přehled!$B$18</f>
        <v>2</v>
      </c>
      <c r="H53" s="5" t="s">
        <v>19</v>
      </c>
      <c r="I53" s="127"/>
      <c r="J53" s="54">
        <f t="shared" si="5"/>
        <v>0</v>
      </c>
    </row>
    <row r="54" spans="1:10" s="3" customFormat="1" ht="12.6" customHeight="1" x14ac:dyDescent="0.2">
      <c r="A54" s="55" t="s">
        <v>16</v>
      </c>
      <c r="B54" s="15"/>
      <c r="C54" s="16" t="s">
        <v>83</v>
      </c>
      <c r="F54" s="19"/>
      <c r="G54" s="144">
        <f>G35</f>
        <v>38</v>
      </c>
      <c r="H54" s="5" t="s">
        <v>19</v>
      </c>
      <c r="I54" s="127"/>
      <c r="J54" s="54">
        <f t="shared" si="5"/>
        <v>0</v>
      </c>
    </row>
    <row r="55" spans="1:10" s="3" customFormat="1" ht="12.6" customHeight="1" x14ac:dyDescent="0.2">
      <c r="A55" s="55" t="s">
        <v>16</v>
      </c>
      <c r="B55" s="15"/>
      <c r="C55" s="16" t="s">
        <v>54</v>
      </c>
      <c r="F55" s="19"/>
      <c r="G55" s="144">
        <v>1</v>
      </c>
      <c r="H55" s="5" t="s">
        <v>66</v>
      </c>
      <c r="I55" s="127"/>
      <c r="J55" s="54">
        <f t="shared" si="5"/>
        <v>0</v>
      </c>
    </row>
    <row r="56" spans="1:10" s="3" customFormat="1" ht="12.6" customHeight="1" x14ac:dyDescent="0.2">
      <c r="A56" s="55" t="s">
        <v>16</v>
      </c>
      <c r="B56" s="15"/>
      <c r="C56" s="16" t="s">
        <v>84</v>
      </c>
      <c r="F56" s="19"/>
      <c r="G56" s="144">
        <v>100</v>
      </c>
      <c r="H56" s="5" t="s">
        <v>14</v>
      </c>
      <c r="I56" s="127"/>
      <c r="J56" s="54">
        <f t="shared" si="5"/>
        <v>0</v>
      </c>
    </row>
    <row r="57" spans="1:10" s="3" customFormat="1" ht="12.6" customHeight="1" x14ac:dyDescent="0.2">
      <c r="A57" s="55" t="s">
        <v>16</v>
      </c>
      <c r="B57" s="15"/>
      <c r="C57" s="16" t="s">
        <v>85</v>
      </c>
      <c r="F57" s="19"/>
      <c r="G57" s="144">
        <v>1</v>
      </c>
      <c r="H57" s="5" t="s">
        <v>66</v>
      </c>
      <c r="I57" s="143"/>
      <c r="J57" s="54">
        <f t="shared" si="5"/>
        <v>0</v>
      </c>
    </row>
    <row r="58" spans="1:10" s="3" customFormat="1" ht="12.6" customHeight="1" thickBot="1" x14ac:dyDescent="0.25">
      <c r="A58" s="31"/>
      <c r="B58" s="32"/>
      <c r="C58" s="77" t="s">
        <v>20</v>
      </c>
      <c r="D58" s="78" t="s">
        <v>11</v>
      </c>
      <c r="E58" s="79"/>
      <c r="F58" s="80"/>
      <c r="G58" s="81"/>
      <c r="H58" s="82"/>
      <c r="I58" s="129"/>
      <c r="J58" s="129">
        <f>SUM(J51:J57)</f>
        <v>0</v>
      </c>
    </row>
    <row r="59" spans="1:10" s="3" customFormat="1" ht="26.25" customHeight="1" x14ac:dyDescent="0.2">
      <c r="A59" s="83" t="s">
        <v>21</v>
      </c>
      <c r="B59" s="24"/>
      <c r="C59" s="37" t="s">
        <v>39</v>
      </c>
      <c r="D59" s="38"/>
      <c r="E59" s="38"/>
      <c r="F59" s="38"/>
      <c r="G59" s="84"/>
      <c r="H59" s="24"/>
      <c r="I59" s="130"/>
      <c r="J59" s="54"/>
    </row>
    <row r="60" spans="1:10" s="3" customFormat="1" ht="12.6" customHeight="1" x14ac:dyDescent="0.2">
      <c r="A60" s="85" t="s">
        <v>21</v>
      </c>
      <c r="B60" s="15"/>
      <c r="C60" s="16" t="s">
        <v>86</v>
      </c>
      <c r="G60" s="144">
        <f>[1]přehled!$B$15</f>
        <v>262</v>
      </c>
      <c r="H60" s="5" t="s">
        <v>13</v>
      </c>
      <c r="I60" s="143"/>
      <c r="J60" s="54">
        <f>G60*I60</f>
        <v>0</v>
      </c>
    </row>
    <row r="61" spans="1:10" s="3" customFormat="1" ht="12.6" customHeight="1" x14ac:dyDescent="0.2">
      <c r="A61" s="85" t="s">
        <v>21</v>
      </c>
      <c r="B61" s="15"/>
      <c r="C61" s="16" t="s">
        <v>87</v>
      </c>
      <c r="G61" s="144">
        <f>[1]přehled!$B$14</f>
        <v>48</v>
      </c>
      <c r="H61" s="5" t="s">
        <v>13</v>
      </c>
      <c r="I61" s="143"/>
      <c r="J61" s="54">
        <f t="shared" ref="J61:J70" si="6">G61*I61</f>
        <v>0</v>
      </c>
    </row>
    <row r="62" spans="1:10" s="3" customFormat="1" ht="12.6" customHeight="1" x14ac:dyDescent="0.2">
      <c r="A62" s="85" t="s">
        <v>21</v>
      </c>
      <c r="B62" s="15"/>
      <c r="C62" s="16" t="s">
        <v>47</v>
      </c>
      <c r="G62" s="144">
        <f>G61</f>
        <v>48</v>
      </c>
      <c r="H62" s="5" t="s">
        <v>13</v>
      </c>
      <c r="I62" s="143"/>
      <c r="J62" s="54">
        <f t="shared" si="6"/>
        <v>0</v>
      </c>
    </row>
    <row r="63" spans="1:10" s="3" customFormat="1" ht="12.6" customHeight="1" x14ac:dyDescent="0.2">
      <c r="A63" s="85" t="s">
        <v>21</v>
      </c>
      <c r="B63" s="15"/>
      <c r="C63" s="16" t="s">
        <v>53</v>
      </c>
      <c r="G63" s="144">
        <f>G62</f>
        <v>48</v>
      </c>
      <c r="H63" s="5" t="s">
        <v>13</v>
      </c>
      <c r="I63" s="143"/>
      <c r="J63" s="54">
        <f t="shared" si="6"/>
        <v>0</v>
      </c>
    </row>
    <row r="64" spans="1:10" s="3" customFormat="1" ht="12.6" customHeight="1" x14ac:dyDescent="0.2">
      <c r="A64" s="85" t="s">
        <v>21</v>
      </c>
      <c r="B64" s="15"/>
      <c r="C64" s="16" t="s">
        <v>88</v>
      </c>
      <c r="G64" s="144">
        <f>[1]přehled!$B$22</f>
        <v>16</v>
      </c>
      <c r="H64" s="5" t="s">
        <v>13</v>
      </c>
      <c r="I64" s="143"/>
      <c r="J64" s="54">
        <f t="shared" si="6"/>
        <v>0</v>
      </c>
    </row>
    <row r="65" spans="1:11" s="3" customFormat="1" ht="12.6" customHeight="1" x14ac:dyDescent="0.2">
      <c r="A65" s="85" t="s">
        <v>21</v>
      </c>
      <c r="B65" s="15"/>
      <c r="C65" s="16" t="s">
        <v>89</v>
      </c>
      <c r="G65" s="144">
        <v>4</v>
      </c>
      <c r="H65" s="5" t="s">
        <v>13</v>
      </c>
      <c r="I65" s="143"/>
      <c r="J65" s="54">
        <f t="shared" si="6"/>
        <v>0</v>
      </c>
      <c r="K65" s="63"/>
    </row>
    <row r="66" spans="1:11" s="3" customFormat="1" ht="12.6" customHeight="1" x14ac:dyDescent="0.2">
      <c r="A66" s="85" t="s">
        <v>21</v>
      </c>
      <c r="B66" s="15"/>
      <c r="C66" s="16" t="s">
        <v>90</v>
      </c>
      <c r="G66" s="144">
        <f>[1]přehled!$B$23</f>
        <v>68</v>
      </c>
      <c r="H66" s="5" t="s">
        <v>13</v>
      </c>
      <c r="I66" s="143"/>
      <c r="J66" s="54">
        <f t="shared" si="6"/>
        <v>0</v>
      </c>
    </row>
    <row r="67" spans="1:11" s="3" customFormat="1" ht="12.6" customHeight="1" x14ac:dyDescent="0.2">
      <c r="A67" s="85" t="s">
        <v>21</v>
      </c>
      <c r="B67" s="15"/>
      <c r="C67" s="16" t="s">
        <v>135</v>
      </c>
      <c r="G67" s="144">
        <f>[1]přehled!$B$17</f>
        <v>30</v>
      </c>
      <c r="H67" s="5" t="s">
        <v>13</v>
      </c>
      <c r="I67" s="143"/>
      <c r="J67" s="54">
        <f t="shared" si="6"/>
        <v>0</v>
      </c>
    </row>
    <row r="68" spans="1:11" s="3" customFormat="1" ht="12.6" customHeight="1" x14ac:dyDescent="0.2">
      <c r="A68" s="85" t="s">
        <v>21</v>
      </c>
      <c r="B68" s="15"/>
      <c r="C68" s="16" t="s">
        <v>46</v>
      </c>
      <c r="G68" s="144">
        <f>[1]přehled!$B$16</f>
        <v>38</v>
      </c>
      <c r="H68" s="5" t="s">
        <v>13</v>
      </c>
      <c r="I68" s="143"/>
      <c r="J68" s="54">
        <f t="shared" si="6"/>
        <v>0</v>
      </c>
    </row>
    <row r="69" spans="1:11" s="3" customFormat="1" ht="12.6" customHeight="1" x14ac:dyDescent="0.2">
      <c r="A69" s="85" t="s">
        <v>21</v>
      </c>
      <c r="B69" s="15"/>
      <c r="C69" s="16" t="s">
        <v>132</v>
      </c>
      <c r="G69" s="144">
        <f>[1]přehled!$B$24</f>
        <v>72</v>
      </c>
      <c r="H69" s="5" t="s">
        <v>13</v>
      </c>
      <c r="I69" s="143"/>
      <c r="J69" s="54">
        <f t="shared" si="6"/>
        <v>0</v>
      </c>
      <c r="K69" s="28"/>
    </row>
    <row r="70" spans="1:11" s="3" customFormat="1" ht="12.6" customHeight="1" x14ac:dyDescent="0.2">
      <c r="A70" s="85" t="s">
        <v>91</v>
      </c>
      <c r="B70" s="15"/>
      <c r="C70" s="16" t="s">
        <v>133</v>
      </c>
      <c r="G70" s="144">
        <f>G69</f>
        <v>72</v>
      </c>
      <c r="H70" s="5" t="s">
        <v>13</v>
      </c>
      <c r="I70" s="143"/>
      <c r="J70" s="54">
        <f t="shared" si="6"/>
        <v>0</v>
      </c>
    </row>
    <row r="71" spans="1:11" s="3" customFormat="1" ht="12.6" customHeight="1" thickBot="1" x14ac:dyDescent="0.25">
      <c r="A71" s="4"/>
      <c r="B71" s="5"/>
      <c r="C71" s="7" t="s">
        <v>32</v>
      </c>
      <c r="D71" s="8" t="s">
        <v>11</v>
      </c>
      <c r="E71" s="9"/>
      <c r="F71" s="10"/>
      <c r="G71" s="71"/>
      <c r="H71" s="72"/>
      <c r="I71" s="128"/>
      <c r="J71" s="128">
        <f>SUM(J60:J70)</f>
        <v>0</v>
      </c>
    </row>
    <row r="72" spans="1:11" s="3" customFormat="1" ht="25.15" customHeight="1" thickTop="1" x14ac:dyDescent="0.2">
      <c r="A72" s="75" t="s">
        <v>23</v>
      </c>
      <c r="B72" s="5"/>
      <c r="C72" s="76" t="s">
        <v>115</v>
      </c>
      <c r="D72" s="51"/>
      <c r="E72" s="51"/>
      <c r="F72" s="51"/>
      <c r="G72" s="74"/>
      <c r="H72" s="5"/>
      <c r="I72" s="127"/>
      <c r="J72" s="54"/>
    </row>
    <row r="73" spans="1:11" s="3" customFormat="1" x14ac:dyDescent="0.2">
      <c r="A73" s="55" t="s">
        <v>23</v>
      </c>
      <c r="B73" s="15"/>
      <c r="C73" s="16" t="s">
        <v>17</v>
      </c>
      <c r="G73" s="144">
        <f>[1]přehled!$B$2+[1]přehled!$B$4+[1]přehled!$B$6+[1]přehled!$B$8+[1]přehled!$B$12+[1]přehled!$B$13</f>
        <v>257</v>
      </c>
      <c r="H73" s="5" t="s">
        <v>19</v>
      </c>
      <c r="I73" s="143"/>
      <c r="J73" s="54">
        <f>G73*I73</f>
        <v>0</v>
      </c>
    </row>
    <row r="74" spans="1:11" s="3" customFormat="1" x14ac:dyDescent="0.2">
      <c r="A74" s="55" t="s">
        <v>23</v>
      </c>
      <c r="B74" s="15"/>
      <c r="C74" s="17" t="s">
        <v>18</v>
      </c>
      <c r="G74" s="144">
        <f>G73</f>
        <v>257</v>
      </c>
      <c r="H74" s="5" t="s">
        <v>19</v>
      </c>
      <c r="I74" s="143"/>
      <c r="J74" s="54">
        <f t="shared" ref="J74:J78" si="7">G74*I74</f>
        <v>0</v>
      </c>
    </row>
    <row r="75" spans="1:11" s="3" customFormat="1" x14ac:dyDescent="0.2">
      <c r="A75" s="55" t="s">
        <v>23</v>
      </c>
      <c r="B75" s="15"/>
      <c r="C75" s="17" t="s">
        <v>116</v>
      </c>
      <c r="G75" s="144">
        <f>[1]přehled!$B$2+[1]přehled!$B$4+[1]přehled!$B$6</f>
        <v>54</v>
      </c>
      <c r="H75" s="5" t="s">
        <v>19</v>
      </c>
      <c r="I75" s="127"/>
      <c r="J75" s="54">
        <f t="shared" si="7"/>
        <v>0</v>
      </c>
    </row>
    <row r="76" spans="1:11" x14ac:dyDescent="0.2">
      <c r="A76" s="55" t="s">
        <v>23</v>
      </c>
      <c r="B76" s="15"/>
      <c r="C76" s="16" t="s">
        <v>92</v>
      </c>
      <c r="D76" s="3"/>
      <c r="E76" s="3"/>
      <c r="F76" s="3"/>
      <c r="G76" s="144">
        <f>G75</f>
        <v>54</v>
      </c>
      <c r="H76" s="5" t="s">
        <v>19</v>
      </c>
      <c r="I76" s="127"/>
      <c r="J76" s="54">
        <f t="shared" si="7"/>
        <v>0</v>
      </c>
    </row>
    <row r="77" spans="1:11" x14ac:dyDescent="0.2">
      <c r="A77" s="55" t="s">
        <v>23</v>
      </c>
      <c r="B77" s="15"/>
      <c r="C77" s="16" t="s">
        <v>93</v>
      </c>
      <c r="D77" s="3"/>
      <c r="E77" s="3"/>
      <c r="F77" s="3"/>
      <c r="G77" s="144">
        <f>G76</f>
        <v>54</v>
      </c>
      <c r="H77" s="5" t="s">
        <v>19</v>
      </c>
      <c r="I77" s="127"/>
      <c r="J77" s="54">
        <f t="shared" si="7"/>
        <v>0</v>
      </c>
    </row>
    <row r="78" spans="1:11" x14ac:dyDescent="0.2">
      <c r="A78" s="55" t="s">
        <v>23</v>
      </c>
      <c r="B78" s="15"/>
      <c r="C78" s="16" t="s">
        <v>94</v>
      </c>
      <c r="D78" s="3"/>
      <c r="E78" s="3"/>
      <c r="F78" s="19"/>
      <c r="G78" s="144">
        <v>1</v>
      </c>
      <c r="H78" s="5" t="s">
        <v>66</v>
      </c>
      <c r="I78" s="143"/>
      <c r="J78" s="54">
        <f t="shared" si="7"/>
        <v>0</v>
      </c>
    </row>
    <row r="79" spans="1:11" s="3" customFormat="1" ht="13.5" thickBot="1" x14ac:dyDescent="0.25">
      <c r="A79" s="70"/>
      <c r="B79" s="5"/>
      <c r="C79" s="7" t="s">
        <v>24</v>
      </c>
      <c r="D79" s="8" t="s">
        <v>11</v>
      </c>
      <c r="E79" s="9"/>
      <c r="F79" s="10"/>
      <c r="G79" s="71"/>
      <c r="H79" s="72"/>
      <c r="I79" s="128"/>
      <c r="J79" s="128">
        <f>SUM(J73:J78)</f>
        <v>0</v>
      </c>
    </row>
    <row r="80" spans="1:11" s="3" customFormat="1" ht="23.45" customHeight="1" thickTop="1" x14ac:dyDescent="0.2">
      <c r="A80" s="75" t="s">
        <v>25</v>
      </c>
      <c r="B80" s="5"/>
      <c r="C80" s="76" t="s">
        <v>95</v>
      </c>
      <c r="D80" s="51"/>
      <c r="E80" s="51"/>
      <c r="F80" s="51"/>
      <c r="G80" s="74"/>
      <c r="H80" s="5"/>
      <c r="I80" s="127"/>
      <c r="J80" s="54"/>
    </row>
    <row r="81" spans="1:11" s="3" customFormat="1" ht="12.75" hidden="1" customHeight="1" x14ac:dyDescent="0.2">
      <c r="A81" s="55"/>
      <c r="B81" s="86"/>
      <c r="C81" s="171"/>
      <c r="D81" s="172"/>
      <c r="E81" s="172"/>
      <c r="F81" s="172"/>
      <c r="G81" s="144"/>
      <c r="H81" s="151"/>
      <c r="I81" s="143"/>
      <c r="J81" s="54"/>
    </row>
    <row r="82" spans="1:11" s="3" customFormat="1" ht="12.75" hidden="1" customHeight="1" x14ac:dyDescent="0.2">
      <c r="A82" s="55"/>
      <c r="B82" s="86"/>
      <c r="C82" s="173"/>
      <c r="D82" s="174"/>
      <c r="E82" s="174"/>
      <c r="F82" s="174"/>
      <c r="G82" s="144"/>
      <c r="H82" s="151"/>
      <c r="I82" s="143"/>
      <c r="J82" s="54"/>
    </row>
    <row r="83" spans="1:11" s="3" customFormat="1" ht="12.75" hidden="1" customHeight="1" x14ac:dyDescent="0.2">
      <c r="A83" s="55"/>
      <c r="B83" s="86"/>
      <c r="C83" s="87"/>
      <c r="G83" s="144"/>
      <c r="H83" s="151"/>
      <c r="I83" s="143"/>
      <c r="J83" s="54"/>
    </row>
    <row r="84" spans="1:11" s="3" customFormat="1" ht="12.75" hidden="1" customHeight="1" x14ac:dyDescent="0.2">
      <c r="A84" s="55"/>
      <c r="B84" s="86"/>
      <c r="C84" s="171"/>
      <c r="D84" s="172"/>
      <c r="E84" s="172"/>
      <c r="F84" s="172"/>
      <c r="G84" s="144"/>
      <c r="H84" s="151"/>
      <c r="I84" s="143"/>
      <c r="J84" s="54"/>
    </row>
    <row r="85" spans="1:11" s="3" customFormat="1" ht="12.75" hidden="1" customHeight="1" x14ac:dyDescent="0.2">
      <c r="A85" s="55"/>
      <c r="B85" s="86"/>
      <c r="C85" s="87"/>
      <c r="G85" s="144"/>
      <c r="H85" s="151"/>
      <c r="I85" s="143"/>
      <c r="J85" s="54"/>
    </row>
    <row r="86" spans="1:11" s="3" customFormat="1" ht="12.75" hidden="1" customHeight="1" x14ac:dyDescent="0.2">
      <c r="A86" s="55"/>
      <c r="B86" s="86"/>
      <c r="C86" s="87"/>
      <c r="G86" s="144"/>
      <c r="H86" s="151"/>
      <c r="I86" s="143"/>
      <c r="J86" s="54"/>
    </row>
    <row r="87" spans="1:11" s="3" customFormat="1" ht="12.75" hidden="1" customHeight="1" x14ac:dyDescent="0.2">
      <c r="A87" s="55"/>
      <c r="B87" s="86"/>
      <c r="C87" s="87"/>
      <c r="G87" s="144"/>
      <c r="H87" s="151"/>
      <c r="I87" s="143"/>
      <c r="J87" s="54"/>
    </row>
    <row r="88" spans="1:11" s="3" customFormat="1" ht="12.75" hidden="1" customHeight="1" x14ac:dyDescent="0.2">
      <c r="A88" s="55"/>
      <c r="B88" s="86"/>
      <c r="C88" s="87"/>
      <c r="G88" s="144"/>
      <c r="H88" s="151"/>
      <c r="I88" s="143"/>
      <c r="J88" s="54"/>
    </row>
    <row r="89" spans="1:11" s="3" customFormat="1" ht="12" hidden="1" customHeight="1" x14ac:dyDescent="0.2">
      <c r="A89" s="55"/>
      <c r="B89" s="86"/>
      <c r="C89" s="16"/>
      <c r="F89" s="19"/>
      <c r="G89" s="152"/>
      <c r="H89" s="153"/>
      <c r="I89" s="154"/>
      <c r="J89" s="54"/>
    </row>
    <row r="90" spans="1:11" s="3" customFormat="1" ht="13.5" thickBot="1" x14ac:dyDescent="0.25">
      <c r="A90" s="4"/>
      <c r="B90" s="5"/>
      <c r="C90" s="7" t="s">
        <v>26</v>
      </c>
      <c r="D90" s="8" t="s">
        <v>11</v>
      </c>
      <c r="E90" s="9"/>
      <c r="F90" s="10"/>
      <c r="G90" s="88"/>
      <c r="H90" s="89"/>
      <c r="I90" s="131"/>
      <c r="J90" s="128">
        <f>SUM(J81:J89)</f>
        <v>0</v>
      </c>
    </row>
    <row r="91" spans="1:11" s="3" customFormat="1" ht="13.5" thickTop="1" x14ac:dyDescent="0.2">
      <c r="A91" s="4"/>
      <c r="B91" s="5"/>
      <c r="C91" s="11"/>
      <c r="D91" s="12"/>
      <c r="E91" s="13"/>
      <c r="F91" s="14"/>
      <c r="G91" s="52"/>
      <c r="H91" s="5"/>
      <c r="I91" s="127"/>
      <c r="J91" s="54"/>
    </row>
    <row r="92" spans="1:11" s="3" customFormat="1" x14ac:dyDescent="0.2">
      <c r="A92" s="4" t="s">
        <v>58</v>
      </c>
      <c r="B92" s="5"/>
      <c r="C92" s="168" t="s">
        <v>96</v>
      </c>
      <c r="D92" s="168"/>
      <c r="E92" s="168"/>
      <c r="F92" s="169"/>
      <c r="G92" s="52"/>
      <c r="H92" s="5"/>
      <c r="I92" s="127"/>
      <c r="J92" s="54"/>
    </row>
    <row r="93" spans="1:11" s="3" customFormat="1" x14ac:dyDescent="0.2">
      <c r="A93" s="4" t="s">
        <v>58</v>
      </c>
      <c r="B93" s="5" t="s">
        <v>5</v>
      </c>
      <c r="C93" s="166" t="s">
        <v>97</v>
      </c>
      <c r="D93" s="166"/>
      <c r="E93" s="166"/>
      <c r="F93" s="167"/>
      <c r="G93" s="144">
        <v>250</v>
      </c>
      <c r="H93" s="5" t="s">
        <v>14</v>
      </c>
      <c r="I93" s="127"/>
      <c r="J93" s="54">
        <f>G93*I93</f>
        <v>0</v>
      </c>
    </row>
    <row r="94" spans="1:11" s="3" customFormat="1" x14ac:dyDescent="0.2">
      <c r="A94" s="4" t="s">
        <v>58</v>
      </c>
      <c r="B94" s="5" t="s">
        <v>12</v>
      </c>
      <c r="C94" s="17" t="s">
        <v>98</v>
      </c>
      <c r="D94" s="17"/>
      <c r="E94" s="17"/>
      <c r="F94" s="21"/>
      <c r="G94" s="144">
        <f>[1]přehled!$B$24</f>
        <v>72</v>
      </c>
      <c r="H94" s="5" t="s">
        <v>19</v>
      </c>
      <c r="I94" s="127"/>
      <c r="J94" s="54">
        <f>G94*I94</f>
        <v>0</v>
      </c>
    </row>
    <row r="95" spans="1:11" s="3" customFormat="1" x14ac:dyDescent="0.2">
      <c r="A95" s="4" t="s">
        <v>58</v>
      </c>
      <c r="B95" s="5" t="s">
        <v>16</v>
      </c>
      <c r="C95" s="17" t="s">
        <v>99</v>
      </c>
      <c r="D95" s="17"/>
      <c r="E95" s="17"/>
      <c r="F95" s="22"/>
      <c r="G95" s="144">
        <f>G94</f>
        <v>72</v>
      </c>
      <c r="H95" s="5" t="s">
        <v>19</v>
      </c>
      <c r="I95" s="127"/>
      <c r="J95" s="54">
        <f>G95*I95</f>
        <v>0</v>
      </c>
      <c r="K95" s="28"/>
    </row>
    <row r="96" spans="1:11" s="3" customFormat="1" x14ac:dyDescent="0.2">
      <c r="A96" s="4" t="s">
        <v>58</v>
      </c>
      <c r="B96" s="5" t="s">
        <v>21</v>
      </c>
      <c r="C96" s="17" t="s">
        <v>101</v>
      </c>
      <c r="D96" s="17"/>
      <c r="E96" s="17"/>
      <c r="F96" s="22"/>
      <c r="G96" s="144"/>
      <c r="H96" s="5" t="s">
        <v>66</v>
      </c>
      <c r="I96" s="127"/>
      <c r="J96" s="54"/>
    </row>
    <row r="97" spans="1:15" s="3" customFormat="1" x14ac:dyDescent="0.2">
      <c r="A97" s="4" t="s">
        <v>58</v>
      </c>
      <c r="B97" s="5" t="s">
        <v>23</v>
      </c>
      <c r="C97" s="17" t="s">
        <v>102</v>
      </c>
      <c r="D97" s="6"/>
      <c r="E97" s="6"/>
      <c r="F97" s="18"/>
      <c r="G97" s="144">
        <v>200</v>
      </c>
      <c r="H97" s="5" t="s">
        <v>14</v>
      </c>
      <c r="I97" s="127"/>
      <c r="J97" s="54">
        <f>G97*I97</f>
        <v>0</v>
      </c>
    </row>
    <row r="98" spans="1:15" s="3" customFormat="1" x14ac:dyDescent="0.2">
      <c r="A98" s="4" t="s">
        <v>58</v>
      </c>
      <c r="B98" s="5" t="s">
        <v>25</v>
      </c>
      <c r="C98" s="16" t="s">
        <v>100</v>
      </c>
      <c r="F98" s="19"/>
      <c r="G98" s="144">
        <v>1</v>
      </c>
      <c r="H98" s="5" t="s">
        <v>66</v>
      </c>
      <c r="I98" s="143"/>
      <c r="J98" s="54">
        <f>G98*I98</f>
        <v>0</v>
      </c>
    </row>
    <row r="99" spans="1:15" s="3" customFormat="1" ht="13.5" thickBot="1" x14ac:dyDescent="0.25">
      <c r="A99" s="4"/>
      <c r="B99" s="5"/>
      <c r="C99" s="7" t="s">
        <v>27</v>
      </c>
      <c r="D99" s="8" t="s">
        <v>11</v>
      </c>
      <c r="E99" s="9"/>
      <c r="F99" s="10"/>
      <c r="G99" s="90"/>
      <c r="H99" s="20"/>
      <c r="I99" s="132"/>
      <c r="J99" s="128">
        <f>SUM(J93:J98)</f>
        <v>0</v>
      </c>
    </row>
    <row r="100" spans="1:15" s="3" customFormat="1" ht="13.5" thickTop="1" x14ac:dyDescent="0.2">
      <c r="A100" s="4"/>
      <c r="B100" s="5"/>
      <c r="C100" s="11"/>
      <c r="D100" s="12"/>
      <c r="E100" s="13"/>
      <c r="F100" s="14"/>
      <c r="G100" s="52"/>
      <c r="H100" s="5"/>
      <c r="I100" s="133"/>
      <c r="J100" s="155"/>
    </row>
    <row r="101" spans="1:15" s="3" customFormat="1" x14ac:dyDescent="0.2">
      <c r="A101" s="4" t="s">
        <v>59</v>
      </c>
      <c r="B101" s="5"/>
      <c r="C101" s="1" t="s">
        <v>103</v>
      </c>
      <c r="D101" s="12"/>
      <c r="E101" s="13"/>
      <c r="F101" s="14"/>
      <c r="G101" s="52"/>
      <c r="H101" s="5"/>
      <c r="I101" s="133"/>
      <c r="J101" s="155"/>
    </row>
    <row r="102" spans="1:15" s="3" customFormat="1" hidden="1" x14ac:dyDescent="0.2">
      <c r="A102" s="4"/>
      <c r="B102" s="5"/>
      <c r="C102" s="170"/>
      <c r="D102" s="170"/>
      <c r="E102" s="170"/>
      <c r="F102" s="14"/>
      <c r="G102" s="120"/>
      <c r="H102" s="5"/>
      <c r="I102" s="127"/>
      <c r="J102" s="156"/>
    </row>
    <row r="103" spans="1:15" s="3" customFormat="1" hidden="1" x14ac:dyDescent="0.2">
      <c r="A103" s="4"/>
      <c r="B103" s="5"/>
      <c r="C103" s="6"/>
      <c r="D103" s="12"/>
      <c r="E103" s="13"/>
      <c r="F103" s="14"/>
      <c r="G103" s="120"/>
      <c r="H103" s="5"/>
      <c r="I103" s="127"/>
      <c r="J103" s="156"/>
    </row>
    <row r="104" spans="1:15" s="3" customFormat="1" hidden="1" x14ac:dyDescent="0.2">
      <c r="A104" s="4"/>
      <c r="B104" s="5"/>
      <c r="C104" s="16"/>
      <c r="F104" s="19"/>
      <c r="G104" s="144"/>
      <c r="H104" s="5"/>
      <c r="I104" s="143"/>
      <c r="J104" s="156"/>
    </row>
    <row r="105" spans="1:15" s="3" customFormat="1" ht="13.5" thickBot="1" x14ac:dyDescent="0.25">
      <c r="A105" s="4"/>
      <c r="B105" s="5"/>
      <c r="C105" s="7" t="s">
        <v>114</v>
      </c>
      <c r="D105" s="8" t="s">
        <v>11</v>
      </c>
      <c r="E105" s="9"/>
      <c r="F105" s="10"/>
      <c r="G105" s="90"/>
      <c r="H105" s="20"/>
      <c r="I105" s="132"/>
      <c r="J105" s="128">
        <f>SUM(J102:J104)</f>
        <v>0</v>
      </c>
    </row>
    <row r="106" spans="1:15" s="3" customFormat="1" ht="13.5" thickTop="1" x14ac:dyDescent="0.2">
      <c r="A106" s="4"/>
      <c r="B106" s="5"/>
      <c r="C106" s="11"/>
      <c r="D106" s="12"/>
      <c r="E106" s="13"/>
      <c r="F106" s="14"/>
      <c r="G106" s="52"/>
      <c r="H106" s="5"/>
      <c r="I106" s="127"/>
      <c r="J106" s="54"/>
    </row>
    <row r="107" spans="1:15" s="3" customFormat="1" x14ac:dyDescent="0.2">
      <c r="A107" s="4" t="s">
        <v>44</v>
      </c>
      <c r="B107" s="5"/>
      <c r="C107" s="1" t="s">
        <v>104</v>
      </c>
      <c r="D107" s="12"/>
      <c r="E107" s="13"/>
      <c r="F107" s="14"/>
      <c r="G107" s="52"/>
      <c r="H107" s="5"/>
      <c r="I107" s="127"/>
      <c r="J107" s="54"/>
    </row>
    <row r="108" spans="1:15" s="3" customFormat="1" x14ac:dyDescent="0.2">
      <c r="A108" s="4" t="s">
        <v>44</v>
      </c>
      <c r="B108" s="15"/>
      <c r="C108" s="16" t="s">
        <v>105</v>
      </c>
      <c r="G108" s="52">
        <v>100</v>
      </c>
      <c r="H108" s="5" t="s">
        <v>14</v>
      </c>
      <c r="I108" s="143"/>
      <c r="J108" s="156">
        <f>G108*I108</f>
        <v>0</v>
      </c>
    </row>
    <row r="109" spans="1:15" s="3" customFormat="1" x14ac:dyDescent="0.2">
      <c r="A109" s="4" t="s">
        <v>44</v>
      </c>
      <c r="B109" s="15"/>
      <c r="C109" s="16" t="s">
        <v>106</v>
      </c>
      <c r="G109" s="52">
        <v>5</v>
      </c>
      <c r="H109" s="5" t="s">
        <v>107</v>
      </c>
      <c r="I109" s="143"/>
      <c r="J109" s="156">
        <f>G109*I109</f>
        <v>0</v>
      </c>
    </row>
    <row r="110" spans="1:15" s="3" customFormat="1" x14ac:dyDescent="0.2">
      <c r="A110" s="4" t="s">
        <v>44</v>
      </c>
      <c r="B110" s="15"/>
      <c r="C110" s="16" t="s">
        <v>108</v>
      </c>
      <c r="G110" s="52">
        <v>50</v>
      </c>
      <c r="H110" s="5" t="s">
        <v>107</v>
      </c>
      <c r="I110" s="143"/>
      <c r="J110" s="156">
        <f>G110*I110</f>
        <v>0</v>
      </c>
      <c r="O110" s="16"/>
    </row>
    <row r="111" spans="1:15" s="3" customFormat="1" x14ac:dyDescent="0.2">
      <c r="A111" s="4" t="s">
        <v>44</v>
      </c>
      <c r="B111" s="15"/>
      <c r="C111" s="16" t="s">
        <v>109</v>
      </c>
      <c r="G111" s="52">
        <v>50</v>
      </c>
      <c r="H111" s="5" t="s">
        <v>107</v>
      </c>
      <c r="I111" s="143"/>
      <c r="J111" s="156">
        <f>G111*I111</f>
        <v>0</v>
      </c>
    </row>
    <row r="112" spans="1:15" s="3" customFormat="1" x14ac:dyDescent="0.2">
      <c r="A112" s="4" t="s">
        <v>44</v>
      </c>
      <c r="B112" s="15"/>
      <c r="C112" s="16" t="s">
        <v>111</v>
      </c>
      <c r="G112" s="52">
        <v>10</v>
      </c>
      <c r="H112" s="5" t="s">
        <v>107</v>
      </c>
      <c r="I112" s="143"/>
      <c r="J112" s="156">
        <f t="shared" ref="J112:J119" si="8">G112*I112</f>
        <v>0</v>
      </c>
    </row>
    <row r="113" spans="1:10" s="3" customFormat="1" x14ac:dyDescent="0.2">
      <c r="A113" s="4" t="s">
        <v>44</v>
      </c>
      <c r="B113" s="15"/>
      <c r="C113" s="16" t="s">
        <v>31</v>
      </c>
      <c r="G113" s="52">
        <v>20</v>
      </c>
      <c r="H113" s="5" t="s">
        <v>107</v>
      </c>
      <c r="I113" s="143"/>
      <c r="J113" s="156">
        <f t="shared" si="8"/>
        <v>0</v>
      </c>
    </row>
    <row r="114" spans="1:10" s="3" customFormat="1" x14ac:dyDescent="0.2">
      <c r="A114" s="4" t="s">
        <v>44</v>
      </c>
      <c r="B114" s="15"/>
      <c r="C114" s="16" t="s">
        <v>112</v>
      </c>
      <c r="G114" s="52">
        <v>15</v>
      </c>
      <c r="H114" s="5" t="s">
        <v>107</v>
      </c>
      <c r="I114" s="143"/>
      <c r="J114" s="156">
        <f t="shared" si="8"/>
        <v>0</v>
      </c>
    </row>
    <row r="115" spans="1:10" s="3" customFormat="1" x14ac:dyDescent="0.2">
      <c r="A115" s="4" t="s">
        <v>44</v>
      </c>
      <c r="B115" s="15"/>
      <c r="C115" s="16" t="s">
        <v>34</v>
      </c>
      <c r="G115" s="52">
        <v>10</v>
      </c>
      <c r="H115" s="5" t="s">
        <v>107</v>
      </c>
      <c r="I115" s="143"/>
      <c r="J115" s="156">
        <f t="shared" si="8"/>
        <v>0</v>
      </c>
    </row>
    <row r="116" spans="1:10" s="3" customFormat="1" x14ac:dyDescent="0.2">
      <c r="A116" s="4" t="s">
        <v>44</v>
      </c>
      <c r="B116" s="15"/>
      <c r="C116" s="16" t="s">
        <v>139</v>
      </c>
      <c r="G116" s="52">
        <v>3</v>
      </c>
      <c r="H116" s="5" t="s">
        <v>43</v>
      </c>
      <c r="I116" s="143"/>
      <c r="J116" s="156">
        <f t="shared" si="8"/>
        <v>0</v>
      </c>
    </row>
    <row r="117" spans="1:10" s="3" customFormat="1" x14ac:dyDescent="0.2">
      <c r="A117" s="4" t="s">
        <v>44</v>
      </c>
      <c r="B117" s="15"/>
      <c r="C117" s="16" t="s">
        <v>138</v>
      </c>
      <c r="G117" s="52">
        <v>3</v>
      </c>
      <c r="H117" s="5" t="s">
        <v>43</v>
      </c>
      <c r="I117" s="143"/>
      <c r="J117" s="156">
        <f t="shared" si="8"/>
        <v>0</v>
      </c>
    </row>
    <row r="118" spans="1:10" s="3" customFormat="1" x14ac:dyDescent="0.2">
      <c r="A118" s="4" t="s">
        <v>44</v>
      </c>
      <c r="B118" s="15"/>
      <c r="C118" s="16" t="s">
        <v>113</v>
      </c>
      <c r="G118" s="52">
        <v>50</v>
      </c>
      <c r="H118" s="5" t="s">
        <v>107</v>
      </c>
      <c r="I118" s="143"/>
      <c r="J118" s="156">
        <f t="shared" si="8"/>
        <v>0</v>
      </c>
    </row>
    <row r="119" spans="1:10" s="3" customFormat="1" x14ac:dyDescent="0.2">
      <c r="A119" s="4" t="s">
        <v>44</v>
      </c>
      <c r="B119" s="15"/>
      <c r="C119" s="17" t="s">
        <v>110</v>
      </c>
      <c r="G119" s="157">
        <v>5</v>
      </c>
      <c r="H119" s="153" t="s">
        <v>107</v>
      </c>
      <c r="I119" s="143"/>
      <c r="J119" s="156">
        <f t="shared" si="8"/>
        <v>0</v>
      </c>
    </row>
    <row r="120" spans="1:10" ht="12" customHeight="1" thickBot="1" x14ac:dyDescent="0.25">
      <c r="A120" s="70"/>
      <c r="C120" s="7" t="s">
        <v>67</v>
      </c>
      <c r="D120" s="8" t="s">
        <v>11</v>
      </c>
      <c r="E120" s="9"/>
      <c r="F120" s="10"/>
      <c r="G120" s="91"/>
      <c r="H120" s="92"/>
      <c r="I120" s="132"/>
      <c r="J120" s="128">
        <f>SUM(J108:J119)</f>
        <v>0</v>
      </c>
    </row>
    <row r="121" spans="1:10" s="51" customFormat="1" ht="12" customHeight="1" thickTop="1" x14ac:dyDescent="0.2">
      <c r="A121" s="4"/>
      <c r="B121" s="5"/>
      <c r="C121" s="93"/>
      <c r="D121" s="12"/>
      <c r="E121" s="13"/>
      <c r="F121" s="94"/>
      <c r="G121" s="95"/>
      <c r="H121" s="28"/>
      <c r="I121" s="127"/>
      <c r="J121" s="96"/>
    </row>
    <row r="122" spans="1:10" s="51" customFormat="1" ht="12" customHeight="1" thickBot="1" x14ac:dyDescent="0.25">
      <c r="A122" s="31"/>
      <c r="B122" s="32"/>
      <c r="C122" s="33"/>
      <c r="D122" s="33"/>
      <c r="E122" s="33"/>
      <c r="F122" s="33"/>
      <c r="G122" s="97"/>
      <c r="H122" s="32"/>
      <c r="I122" s="134"/>
      <c r="J122" s="98"/>
    </row>
    <row r="123" spans="1:10" s="51" customFormat="1" ht="13.5" thickBot="1" x14ac:dyDescent="0.25">
      <c r="A123" s="99"/>
      <c r="B123" s="100"/>
      <c r="C123" s="101" t="s">
        <v>28</v>
      </c>
      <c r="D123" s="101"/>
      <c r="E123" s="101"/>
      <c r="F123" s="101"/>
      <c r="G123" s="102"/>
      <c r="H123" s="100"/>
      <c r="I123" s="135"/>
      <c r="J123" s="103"/>
    </row>
    <row r="124" spans="1:10" x14ac:dyDescent="0.2">
      <c r="A124" s="104"/>
      <c r="B124" s="24"/>
      <c r="C124" s="25"/>
      <c r="D124" s="25"/>
      <c r="E124" s="25"/>
      <c r="F124" s="25"/>
      <c r="G124" s="24"/>
      <c r="H124" s="24"/>
      <c r="I124" s="121"/>
    </row>
    <row r="125" spans="1:10" x14ac:dyDescent="0.2">
      <c r="G125" s="5"/>
    </row>
    <row r="126" spans="1:10" ht="13.5" thickBot="1" x14ac:dyDescent="0.25">
      <c r="A126" s="106"/>
      <c r="B126" s="32"/>
      <c r="C126" s="33"/>
      <c r="D126" s="33"/>
      <c r="E126" s="33"/>
      <c r="F126" s="33"/>
      <c r="G126" s="32"/>
      <c r="H126" s="32"/>
      <c r="I126" s="122"/>
      <c r="J126" s="33"/>
    </row>
    <row r="127" spans="1:10" x14ac:dyDescent="0.2">
      <c r="A127" s="47"/>
      <c r="B127" s="24"/>
      <c r="C127" s="25"/>
      <c r="D127" s="25"/>
      <c r="E127" s="25"/>
      <c r="F127" s="25"/>
      <c r="G127" s="24"/>
      <c r="H127" s="24"/>
      <c r="I127" s="121"/>
      <c r="J127" s="27"/>
    </row>
    <row r="128" spans="1:10" x14ac:dyDescent="0.2">
      <c r="A128" s="107" t="s">
        <v>29</v>
      </c>
      <c r="G128" s="5"/>
      <c r="J128" s="30"/>
    </row>
    <row r="129" spans="1:10" ht="13.5" thickBot="1" x14ac:dyDescent="0.25">
      <c r="A129" s="31"/>
      <c r="B129" s="32"/>
      <c r="C129" s="33"/>
      <c r="D129" s="33"/>
      <c r="E129" s="33"/>
      <c r="F129" s="33"/>
      <c r="G129" s="32"/>
      <c r="H129" s="32"/>
      <c r="I129" s="122"/>
      <c r="J129" s="34"/>
    </row>
    <row r="130" spans="1:10" x14ac:dyDescent="0.2">
      <c r="A130" s="47"/>
      <c r="B130" s="24"/>
      <c r="C130" s="25"/>
      <c r="D130" s="25"/>
      <c r="E130" s="25"/>
      <c r="F130" s="25"/>
      <c r="G130" s="108" t="s">
        <v>48</v>
      </c>
      <c r="H130" s="109"/>
      <c r="I130" s="137"/>
      <c r="J130" s="110"/>
    </row>
    <row r="131" spans="1:10" x14ac:dyDescent="0.2">
      <c r="A131" s="4" t="s">
        <v>5</v>
      </c>
      <c r="C131" s="6" t="str">
        <f>C7</f>
        <v xml:space="preserve">VRTÁNÍ  A  ODKRYVNÉ  PRÁCE </v>
      </c>
      <c r="G131" s="111"/>
      <c r="H131" s="111">
        <f>J39</f>
        <v>0</v>
      </c>
      <c r="I131" s="111"/>
      <c r="J131" s="30"/>
    </row>
    <row r="132" spans="1:10" x14ac:dyDescent="0.2">
      <c r="A132" s="70" t="s">
        <v>12</v>
      </c>
      <c r="C132" s="6" t="str">
        <f>C40</f>
        <v>POLNÍ ZKOUŠKY A MĚŘENÍ</v>
      </c>
      <c r="G132" s="111"/>
      <c r="H132" s="111">
        <f>J49</f>
        <v>0</v>
      </c>
      <c r="I132" s="111"/>
      <c r="J132" s="30"/>
    </row>
    <row r="133" spans="1:10" x14ac:dyDescent="0.2">
      <c r="A133" s="4" t="s">
        <v>16</v>
      </c>
      <c r="C133" s="112" t="str">
        <f>C50</f>
        <v>HYDROGEOLOGICKÉ PRÁCE</v>
      </c>
      <c r="G133" s="111"/>
      <c r="H133" s="111">
        <f>J58</f>
        <v>0</v>
      </c>
      <c r="I133" s="111"/>
      <c r="J133" s="30"/>
    </row>
    <row r="134" spans="1:10" x14ac:dyDescent="0.2">
      <c r="A134" s="4" t="s">
        <v>21</v>
      </c>
      <c r="C134" s="6" t="str">
        <f>C59</f>
        <v>LABORATORNÍ PRÁCE</v>
      </c>
      <c r="G134" s="111"/>
      <c r="H134" s="111">
        <f>J71</f>
        <v>0</v>
      </c>
      <c r="I134" s="111"/>
      <c r="J134" s="30"/>
    </row>
    <row r="135" spans="1:10" x14ac:dyDescent="0.2">
      <c r="A135" s="70" t="s">
        <v>23</v>
      </c>
      <c r="C135" s="6" t="str">
        <f>C72</f>
        <v>GEODETICKÉ PRÁCE, VYTYČENÍ A OVĚŘENÍ PODZEMNÍCH INŽ. SÍTÍ, INŽENÝRING VYUŽÍVÁNÍ CIZÍCH POZEMKŮ PRO ÚČELY PRŮZKUMU</v>
      </c>
      <c r="G135" s="111"/>
      <c r="H135" s="111">
        <f>J79</f>
        <v>0</v>
      </c>
      <c r="I135" s="111"/>
      <c r="J135" s="30"/>
    </row>
    <row r="136" spans="1:10" x14ac:dyDescent="0.2">
      <c r="A136" s="4" t="s">
        <v>25</v>
      </c>
      <c r="C136" s="112" t="str">
        <f>C80</f>
        <v>GEOFYZIKÁLNÍ PRŮZKUM</v>
      </c>
      <c r="G136" s="111"/>
      <c r="H136" s="111">
        <f>J90</f>
        <v>0</v>
      </c>
      <c r="I136" s="111"/>
      <c r="J136" s="30"/>
    </row>
    <row r="137" spans="1:10" hidden="1" x14ac:dyDescent="0.2">
      <c r="A137" s="4" t="s">
        <v>58</v>
      </c>
      <c r="C137" s="112" t="s">
        <v>61</v>
      </c>
      <c r="G137" s="111"/>
      <c r="H137" s="111">
        <f>I98</f>
        <v>0</v>
      </c>
      <c r="I137" s="111"/>
      <c r="J137" s="30"/>
    </row>
    <row r="138" spans="1:10" hidden="1" x14ac:dyDescent="0.2">
      <c r="A138" s="4" t="s">
        <v>59</v>
      </c>
      <c r="C138" s="112" t="s">
        <v>64</v>
      </c>
      <c r="G138" s="111"/>
      <c r="H138" s="111">
        <f>I99</f>
        <v>0</v>
      </c>
      <c r="I138" s="111"/>
      <c r="J138" s="30"/>
    </row>
    <row r="139" spans="1:10" x14ac:dyDescent="0.2">
      <c r="A139" s="4" t="s">
        <v>58</v>
      </c>
      <c r="C139" s="112" t="str">
        <f>C92</f>
        <v>PRŮZKUM PRAŽCOVÉHO PODLOŽÍ A MATERIÁLU KOLEJOVÉHO LOŽE, VČ. ZAJIŠTĚNÍ PRACOVIŠŤ NA ŽELEZNIČNÍM SPODKU</v>
      </c>
      <c r="G139" s="111"/>
      <c r="H139" s="111">
        <f>J99</f>
        <v>0</v>
      </c>
      <c r="I139" s="111"/>
      <c r="J139" s="30"/>
    </row>
    <row r="140" spans="1:10" x14ac:dyDescent="0.2">
      <c r="A140" s="4" t="s">
        <v>59</v>
      </c>
      <c r="C140" s="112" t="str">
        <f>C101</f>
        <v>PEDOLOGICKÝ PRŮZKUM</v>
      </c>
      <c r="G140" s="111"/>
      <c r="H140" s="111">
        <f>J105</f>
        <v>0</v>
      </c>
      <c r="I140" s="111"/>
      <c r="J140" s="30"/>
    </row>
    <row r="141" spans="1:10" x14ac:dyDescent="0.2">
      <c r="A141" s="4" t="s">
        <v>44</v>
      </c>
      <c r="C141" s="112" t="str">
        <f>C107</f>
        <v>VÝKONY GEOLOGICKÉ SLUŽBY</v>
      </c>
      <c r="G141" s="111"/>
      <c r="H141" s="111">
        <f>J120</f>
        <v>0</v>
      </c>
      <c r="I141" s="111"/>
      <c r="J141" s="30"/>
    </row>
    <row r="142" spans="1:10" x14ac:dyDescent="0.2">
      <c r="A142" s="4"/>
      <c r="C142" s="112"/>
      <c r="G142" s="29" t="s">
        <v>49</v>
      </c>
      <c r="H142" s="2">
        <f>SUM(H131:H141)</f>
        <v>0</v>
      </c>
      <c r="I142" s="2"/>
      <c r="J142" s="30"/>
    </row>
    <row r="143" spans="1:10" ht="13.5" thickBot="1" x14ac:dyDescent="0.25">
      <c r="A143" s="4"/>
      <c r="G143" s="5"/>
      <c r="J143" s="30"/>
    </row>
    <row r="144" spans="1:10" ht="13.5" thickBot="1" x14ac:dyDescent="0.25">
      <c r="A144" s="31"/>
      <c r="B144" s="32"/>
      <c r="C144" s="33"/>
      <c r="D144" s="33"/>
      <c r="E144" s="33"/>
      <c r="F144" s="113"/>
      <c r="G144" s="100"/>
      <c r="H144" s="114" t="s">
        <v>48</v>
      </c>
      <c r="I144" s="135" t="s">
        <v>4</v>
      </c>
      <c r="J144" s="115">
        <f>H142</f>
        <v>0</v>
      </c>
    </row>
    <row r="145" spans="1:9" x14ac:dyDescent="0.2">
      <c r="A145" s="4"/>
      <c r="G145" s="29"/>
      <c r="H145" s="116"/>
      <c r="I145" s="138"/>
    </row>
    <row r="146" spans="1:9" ht="25.5" customHeight="1" x14ac:dyDescent="0.2">
      <c r="A146" s="164"/>
      <c r="B146" s="165"/>
      <c r="C146" s="165"/>
      <c r="D146" s="165"/>
      <c r="E146" s="165"/>
      <c r="F146" s="165"/>
      <c r="G146" s="165"/>
      <c r="H146" s="165"/>
      <c r="I146" s="165"/>
    </row>
    <row r="147" spans="1:9" x14ac:dyDescent="0.2">
      <c r="A147" s="112"/>
      <c r="G147" s="5"/>
    </row>
    <row r="148" spans="1:9" x14ac:dyDescent="0.2">
      <c r="G148" s="5"/>
    </row>
    <row r="149" spans="1:9" x14ac:dyDescent="0.2">
      <c r="G149" s="5"/>
    </row>
    <row r="150" spans="1:9" x14ac:dyDescent="0.2">
      <c r="G150" s="5"/>
    </row>
    <row r="151" spans="1:9" x14ac:dyDescent="0.2">
      <c r="G151" s="5"/>
    </row>
    <row r="152" spans="1:9" x14ac:dyDescent="0.2">
      <c r="G152" s="5"/>
    </row>
    <row r="153" spans="1:9" x14ac:dyDescent="0.2">
      <c r="G153" s="5"/>
    </row>
    <row r="154" spans="1:9" ht="14.25" x14ac:dyDescent="0.2">
      <c r="C154" s="117"/>
      <c r="G154" s="28"/>
      <c r="H154" s="28"/>
      <c r="I154" s="139"/>
    </row>
    <row r="155" spans="1:9" ht="14.25" x14ac:dyDescent="0.2">
      <c r="C155" s="118"/>
      <c r="G155" s="158"/>
      <c r="H155" s="163"/>
      <c r="I155" s="163"/>
    </row>
    <row r="156" spans="1:9" ht="14.25" x14ac:dyDescent="0.2">
      <c r="C156" s="118"/>
      <c r="G156" s="28"/>
      <c r="H156" s="163"/>
      <c r="I156" s="163"/>
    </row>
    <row r="157" spans="1:9" x14ac:dyDescent="0.2">
      <c r="G157" s="5"/>
    </row>
    <row r="158" spans="1:9" x14ac:dyDescent="0.2">
      <c r="G158" s="5"/>
    </row>
    <row r="159" spans="1:9" x14ac:dyDescent="0.2">
      <c r="G159" s="5"/>
    </row>
    <row r="160" spans="1:9" x14ac:dyDescent="0.2">
      <c r="G160" s="5"/>
    </row>
    <row r="161" spans="7:7" x14ac:dyDescent="0.2">
      <c r="G161" s="5"/>
    </row>
    <row r="162" spans="7:7" x14ac:dyDescent="0.2">
      <c r="G162" s="5"/>
    </row>
    <row r="163" spans="7:7" x14ac:dyDescent="0.2">
      <c r="G163" s="5"/>
    </row>
    <row r="164" spans="7:7" x14ac:dyDescent="0.2">
      <c r="G164" s="5"/>
    </row>
    <row r="165" spans="7:7" x14ac:dyDescent="0.2">
      <c r="G165" s="5"/>
    </row>
    <row r="166" spans="7:7" x14ac:dyDescent="0.2">
      <c r="G166" s="5"/>
    </row>
    <row r="167" spans="7:7" x14ac:dyDescent="0.2">
      <c r="G167" s="5"/>
    </row>
    <row r="168" spans="7:7" x14ac:dyDescent="0.2">
      <c r="G168" s="5"/>
    </row>
    <row r="169" spans="7:7" x14ac:dyDescent="0.2">
      <c r="G169" s="5"/>
    </row>
    <row r="170" spans="7:7" x14ac:dyDescent="0.2">
      <c r="G170" s="5"/>
    </row>
    <row r="171" spans="7:7" x14ac:dyDescent="0.2">
      <c r="G171" s="5"/>
    </row>
    <row r="172" spans="7:7" x14ac:dyDescent="0.2">
      <c r="G172" s="5"/>
    </row>
    <row r="173" spans="7:7" x14ac:dyDescent="0.2">
      <c r="G173" s="5"/>
    </row>
    <row r="174" spans="7:7" x14ac:dyDescent="0.2">
      <c r="G174" s="5"/>
    </row>
    <row r="175" spans="7:7" x14ac:dyDescent="0.2">
      <c r="G175" s="5"/>
    </row>
    <row r="176" spans="7:7" x14ac:dyDescent="0.2">
      <c r="G176" s="5"/>
    </row>
    <row r="177" spans="7:7" x14ac:dyDescent="0.2">
      <c r="G177" s="5"/>
    </row>
    <row r="178" spans="7:7" x14ac:dyDescent="0.2">
      <c r="G178" s="5"/>
    </row>
    <row r="179" spans="7:7" x14ac:dyDescent="0.2">
      <c r="G179" s="5"/>
    </row>
    <row r="180" spans="7:7" x14ac:dyDescent="0.2">
      <c r="G180" s="5"/>
    </row>
    <row r="181" spans="7:7" x14ac:dyDescent="0.2">
      <c r="G181" s="5"/>
    </row>
    <row r="182" spans="7:7" x14ac:dyDescent="0.2">
      <c r="G182" s="5"/>
    </row>
    <row r="183" spans="7:7" x14ac:dyDescent="0.2">
      <c r="G183" s="5"/>
    </row>
    <row r="184" spans="7:7" x14ac:dyDescent="0.2">
      <c r="G184" s="5"/>
    </row>
    <row r="185" spans="7:7" x14ac:dyDescent="0.2">
      <c r="G185" s="5"/>
    </row>
    <row r="186" spans="7:7" x14ac:dyDescent="0.2">
      <c r="G186" s="5"/>
    </row>
    <row r="187" spans="7:7" x14ac:dyDescent="0.2">
      <c r="G187" s="5"/>
    </row>
    <row r="188" spans="7:7" x14ac:dyDescent="0.2">
      <c r="G188" s="5"/>
    </row>
    <row r="189" spans="7:7" x14ac:dyDescent="0.2">
      <c r="G189" s="5"/>
    </row>
    <row r="190" spans="7:7" x14ac:dyDescent="0.2">
      <c r="G190" s="5"/>
    </row>
    <row r="191" spans="7:7" x14ac:dyDescent="0.2">
      <c r="G191" s="5"/>
    </row>
    <row r="192" spans="7:7" x14ac:dyDescent="0.2">
      <c r="G192" s="5"/>
    </row>
    <row r="193" spans="7:7" x14ac:dyDescent="0.2">
      <c r="G193" s="5"/>
    </row>
    <row r="194" spans="7:7" x14ac:dyDescent="0.2">
      <c r="G194" s="5"/>
    </row>
    <row r="195" spans="7:7" x14ac:dyDescent="0.2">
      <c r="G195" s="5"/>
    </row>
    <row r="196" spans="7:7" x14ac:dyDescent="0.2">
      <c r="G196" s="5"/>
    </row>
    <row r="197" spans="7:7" x14ac:dyDescent="0.2">
      <c r="G197" s="5"/>
    </row>
    <row r="198" spans="7:7" x14ac:dyDescent="0.2">
      <c r="G198" s="5"/>
    </row>
    <row r="199" spans="7:7" x14ac:dyDescent="0.2">
      <c r="G199" s="5"/>
    </row>
    <row r="200" spans="7:7" x14ac:dyDescent="0.2">
      <c r="G200" s="5"/>
    </row>
    <row r="201" spans="7:7" x14ac:dyDescent="0.2">
      <c r="G201" s="5"/>
    </row>
    <row r="202" spans="7:7" x14ac:dyDescent="0.2">
      <c r="G202" s="5"/>
    </row>
    <row r="203" spans="7:7" x14ac:dyDescent="0.2">
      <c r="G203" s="5"/>
    </row>
    <row r="204" spans="7:7" x14ac:dyDescent="0.2">
      <c r="G204" s="5"/>
    </row>
    <row r="205" spans="7:7" x14ac:dyDescent="0.2">
      <c r="G205" s="5"/>
    </row>
    <row r="206" spans="7:7" x14ac:dyDescent="0.2">
      <c r="G206" s="5"/>
    </row>
    <row r="207" spans="7:7" x14ac:dyDescent="0.2">
      <c r="G207" s="5"/>
    </row>
    <row r="208" spans="7:7" x14ac:dyDescent="0.2">
      <c r="G208" s="5"/>
    </row>
    <row r="209" spans="7:7" x14ac:dyDescent="0.2">
      <c r="G209" s="5"/>
    </row>
    <row r="210" spans="7:7" x14ac:dyDescent="0.2">
      <c r="G210" s="5"/>
    </row>
    <row r="211" spans="7:7" x14ac:dyDescent="0.2">
      <c r="G211" s="5"/>
    </row>
    <row r="212" spans="7:7" x14ac:dyDescent="0.2">
      <c r="G212" s="5"/>
    </row>
    <row r="213" spans="7:7" x14ac:dyDescent="0.2">
      <c r="G213" s="5"/>
    </row>
    <row r="214" spans="7:7" x14ac:dyDescent="0.2">
      <c r="G214" s="5"/>
    </row>
    <row r="215" spans="7:7" x14ac:dyDescent="0.2">
      <c r="G215" s="5"/>
    </row>
    <row r="216" spans="7:7" x14ac:dyDescent="0.2">
      <c r="G216" s="5"/>
    </row>
    <row r="217" spans="7:7" x14ac:dyDescent="0.2">
      <c r="G217" s="5"/>
    </row>
    <row r="218" spans="7:7" x14ac:dyDescent="0.2">
      <c r="G218" s="5"/>
    </row>
    <row r="219" spans="7:7" x14ac:dyDescent="0.2">
      <c r="G219" s="5"/>
    </row>
    <row r="220" spans="7:7" x14ac:dyDescent="0.2">
      <c r="G220" s="5"/>
    </row>
    <row r="221" spans="7:7" x14ac:dyDescent="0.2">
      <c r="G221" s="5"/>
    </row>
    <row r="222" spans="7:7" x14ac:dyDescent="0.2">
      <c r="G222" s="5"/>
    </row>
    <row r="223" spans="7:7" x14ac:dyDescent="0.2">
      <c r="G223" s="5"/>
    </row>
    <row r="224" spans="7:7" x14ac:dyDescent="0.2">
      <c r="G224" s="5"/>
    </row>
    <row r="225" spans="7:7" x14ac:dyDescent="0.2">
      <c r="G225" s="5"/>
    </row>
    <row r="226" spans="7:7" x14ac:dyDescent="0.2">
      <c r="G226" s="5"/>
    </row>
    <row r="227" spans="7:7" x14ac:dyDescent="0.2">
      <c r="G227" s="5"/>
    </row>
    <row r="228" spans="7:7" x14ac:dyDescent="0.2">
      <c r="G228" s="5"/>
    </row>
    <row r="229" spans="7:7" x14ac:dyDescent="0.2">
      <c r="G229" s="5"/>
    </row>
    <row r="230" spans="7:7" x14ac:dyDescent="0.2">
      <c r="G230" s="5"/>
    </row>
    <row r="231" spans="7:7" x14ac:dyDescent="0.2">
      <c r="G231" s="5"/>
    </row>
    <row r="232" spans="7:7" x14ac:dyDescent="0.2">
      <c r="G232" s="5"/>
    </row>
    <row r="233" spans="7:7" x14ac:dyDescent="0.2">
      <c r="G233" s="5"/>
    </row>
    <row r="234" spans="7:7" x14ac:dyDescent="0.2">
      <c r="G234" s="5"/>
    </row>
    <row r="235" spans="7:7" x14ac:dyDescent="0.2">
      <c r="G235" s="5"/>
    </row>
    <row r="236" spans="7:7" x14ac:dyDescent="0.2">
      <c r="G236" s="5"/>
    </row>
    <row r="237" spans="7:7" x14ac:dyDescent="0.2">
      <c r="G237" s="5"/>
    </row>
  </sheetData>
  <mergeCells count="13">
    <mergeCell ref="C82:F82"/>
    <mergeCell ref="A2:I2"/>
    <mergeCell ref="C11:F11"/>
    <mergeCell ref="C12:F12"/>
    <mergeCell ref="C16:F16"/>
    <mergeCell ref="C81:F81"/>
    <mergeCell ref="H156:I156"/>
    <mergeCell ref="C84:F84"/>
    <mergeCell ref="C92:F92"/>
    <mergeCell ref="C93:F93"/>
    <mergeCell ref="C102:E102"/>
    <mergeCell ref="A146:I146"/>
    <mergeCell ref="H155:I155"/>
  </mergeCells>
  <pageMargins left="0.39370078740157483" right="0.39370078740157483" top="0.78740157480314965" bottom="0.78740157480314965" header="0.31496062992125984" footer="0.31496062992125984"/>
  <pageSetup paperSize="8" scale="88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bez_cen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Klára Šmeráková</dc:creator>
  <cp:lastModifiedBy>Kresta František</cp:lastModifiedBy>
  <cp:lastPrinted>2025-03-14T06:46:27Z</cp:lastPrinted>
  <dcterms:created xsi:type="dcterms:W3CDTF">2018-04-19T07:10:41Z</dcterms:created>
  <dcterms:modified xsi:type="dcterms:W3CDTF">2025-03-14T07:23:39Z</dcterms:modified>
</cp:coreProperties>
</file>