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10" windowWidth="25155" windowHeight="14640"/>
  </bookViews>
  <sheets>
    <sheet name="SO 10-62-03"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10-62-03'!$A$12:$L$82</definedName>
    <definedName name="_xlnm.Print_Titles" localSheetId="0">'SO 10-62-03'!$9:$12</definedName>
    <definedName name="_xlnm.Print_Area" localSheetId="0">'SO 10-62-03'!$B$1:$L$82</definedName>
  </definedNames>
  <calcPr calcId="145621"/>
</workbook>
</file>

<file path=xl/calcChain.xml><?xml version="1.0" encoding="utf-8"?>
<calcChain xmlns="http://schemas.openxmlformats.org/spreadsheetml/2006/main">
  <c r="L78" i="1" l="1"/>
  <c r="L82" i="1" s="1"/>
  <c r="L72" i="1"/>
  <c r="L76" i="1" s="1"/>
  <c r="L66" i="1"/>
  <c r="L62" i="1"/>
  <c r="L58" i="1"/>
  <c r="L54" i="1"/>
  <c r="L50" i="1"/>
  <c r="L46" i="1"/>
  <c r="L42" i="1"/>
  <c r="L38" i="1"/>
  <c r="L34" i="1"/>
  <c r="L30" i="1"/>
  <c r="L26" i="1"/>
  <c r="L22" i="1"/>
  <c r="L18" i="1"/>
  <c r="I8" i="5" l="1"/>
  <c r="H8" i="5"/>
  <c r="B14" i="1" l="1"/>
  <c r="B18" i="1" l="1"/>
  <c r="L14" i="1"/>
  <c r="L70" i="1" s="1"/>
  <c r="B22" i="1" l="1"/>
  <c r="L1" i="4"/>
  <c r="B26" i="1" l="1"/>
  <c r="L9" i="1"/>
  <c r="B9" i="1"/>
  <c r="B30" i="1" l="1"/>
  <c r="B34" i="1" s="1"/>
  <c r="L1" i="1"/>
  <c r="F4" i="1"/>
  <c r="B38" i="1" l="1"/>
  <c r="B42" i="1" s="1"/>
  <c r="B46" i="1" s="1"/>
  <c r="K9" i="1"/>
  <c r="B50" i="1" l="1"/>
  <c r="B54" i="1"/>
  <c r="F5" i="1"/>
  <c r="B58" i="1" l="1"/>
  <c r="B62" i="1" s="1"/>
  <c r="B66" i="1" s="1"/>
  <c r="B72" i="1" s="1"/>
  <c r="B78" i="1" s="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<sst xmlns="http://schemas.openxmlformats.org/spreadsheetml/2006/main" count="288" uniqueCount="155">
  <si>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</si>
  <si>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</si>
  <si>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</si>
  <si>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</si>
  <si>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</si>
  <si>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</si>
  <si>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</si>
  <si>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</si>
  <si>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</si>
  <si>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</si>
  <si>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</si>
  <si>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</si>
  <si>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</si>
  <si>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</si>
  <si>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</si>
  <si>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</si>
  <si>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</si>
  <si>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</si>
  <si>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</si>
  <si>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</si>
  <si>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</si>
  <si>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</si>
  <si>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</si>
  <si>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</si>
  <si>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</si>
  <si>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</si>
  <si>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</si>
  <si>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</si>
  <si>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</si>
  <si>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</si>
  <si>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</si>
  <si>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</si>
  <si>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</si>
  <si>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</si>
  <si>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</si>
  <si>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</si>
  <si>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</si>
  <si>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</si>
  <si>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</si>
  <si>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</si>
  <si>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</si>
  <si>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</si>
  <si>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</si>
  <si>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</si>
  <si>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</si>
  <si>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</si>
  <si>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</si>
  <si>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</si>
  <si>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</si>
  <si>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</si>
  <si>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</si>
  <si>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</si>
  <si>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</si>
  <si>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</si>
  <si>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</si>
  <si>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</si>
  <si>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</si>
  <si>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</si>
  <si>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</si>
  <si>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</si>
  <si>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</si>
  <si>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</si>
  <si>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</si>
  <si>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</si>
  <si>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</si>
  <si>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</si>
  <si>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</si>
  <si>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</si>
  <si>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</si>
  <si>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</si>
  <si>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</si>
  <si>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</si>
  <si>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</si>
  <si>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</si>
  <si>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</si>
  <si>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</si>
  <si>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</si>
  <si>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</si>
  <si>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</si>
  <si>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</si>
  <si>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</si>
  <si>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</si>
  <si>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</si>
  <si>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</si>
  <si>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</si>
  <si>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</si>
  <si>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</si>
  <si>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</si>
  <si>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</si>
  <si>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</si>
  <si>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</si>
  <si>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</si>
  <si>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</si>
  <si>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</si>
  <si>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</si>
  <si>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</si>
  <si>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</si>
  <si>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</si>
  <si>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</si>
  <si>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SO 10-62-03</t>
  </si>
  <si>
    <t>SŽDC s.o.</t>
  </si>
  <si>
    <t>Ing, Eduard Košťál</t>
  </si>
  <si>
    <t>74</t>
  </si>
  <si>
    <t>Silnoproud</t>
  </si>
  <si>
    <t>742G11</t>
  </si>
  <si>
    <t>OTSKP_ŽS17</t>
  </si>
  <si>
    <t>KABEL NN DVOU- A TŘÍŽÍLOVÝ CU S PLASTOVOU IZOLACÍ DO 2,5 MM2</t>
  </si>
  <si>
    <t>M</t>
  </si>
  <si>
    <t>CYKY-O 2x2,5:50m</t>
  </si>
  <si>
    <t>742H11</t>
  </si>
  <si>
    <t>KABEL NN ČTYŘ- A PĚTIŽÍLOVÝ CU S PLASTOVOU IZOLACÍ DO 2,5 MM2</t>
  </si>
  <si>
    <t>KUS</t>
  </si>
  <si>
    <t>Viz. výkres E_03_06_106203_02</t>
  </si>
  <si>
    <t>741421</t>
  </si>
  <si>
    <t>ZÁSUVKA/PŘÍVODKA PRŮMYSLOVÁ, KRYTÍ PŘES IP 44 230 V, 16 A</t>
  </si>
  <si>
    <t>7434A2</t>
  </si>
  <si>
    <t>SVÍTIDLO DRÁŽNÍ LED ANTIVANDAL, MIN. IP 54, TŘÍDA II, OD 11 DO 25 W, KLASICKÁ MONTÁŽ</t>
  </si>
  <si>
    <t>1</t>
  </si>
  <si>
    <t>2</t>
  </si>
  <si>
    <t>LED svítidlo antivandal IP67,třída II, 17W, 1345lm</t>
  </si>
  <si>
    <t>LED svítidlo antivandal IP67,třída II, 22W, 1805lm</t>
  </si>
  <si>
    <t>3</t>
  </si>
  <si>
    <t>LED svítidlo antivandal IP67,třída II, 13W, 1132lm</t>
  </si>
  <si>
    <t>R7434A2</t>
  </si>
  <si>
    <t>R položka</t>
  </si>
  <si>
    <t>SVÍTIDLO DRÁŽNÍ LED ANTIVANDAL S NOUZOVÝM MODULEM t=1hod, MIN. IP 54, TŘÍDA II, OD 11 DO 25 W, KLASICKÁ MONTÁŽ</t>
  </si>
  <si>
    <t>LED svítidlo antivandal s nouzovým modulem t=1hod pro venkovní použití, IP67,třída II, 17W, 1345lm</t>
  </si>
  <si>
    <t>1. Položka obsahuje:
 – zdroj a veškeré příslušenství
 – technický popis viz. projektová dokumentace
2. Položka neobsahuje:
 X
3. Způsob měření:
Udává se počet kusů kompletní konstrukce nebo práce.</t>
  </si>
  <si>
    <t>LED svítidlo antivandal s nouzovým modulem t=1hod pro venkovní použití, IP67,třída II, 22W, 1805lm</t>
  </si>
  <si>
    <t>R744221</t>
  </si>
  <si>
    <t>KABELOVÁ SKŘÍŇ VENKOVNÍ VČETNĚ SVORKOVNIC PLASTOVÁ VESTAVNÁ, MIN. IP 44, DO 530 X 800 MM</t>
  </si>
  <si>
    <t>1. Položka obsahuje:
 – přípravu podkladu pro osazení vč. vybourání niky ve zdi pro skříň a kabely a zapravení zdiva, omítky a fasády po dokončené montáži
 – veškerý podružný a pomocný materiál ( včetně můstků, vnitřních propojů-vodičů a pod ), nosnou konstrukci, kotevní a spojovací prvky
 – svorkovnice pro propojení kabelů
 – provedení zkoušek, dodání předepsaných zkoušek, revizí a atestů
2. Položka neobsahuje:
 – přístrojové vybavení ( jističe, stykače apod. ), zemní práce
3. Způsob měření:
Udává se počet kusů kompletní konstrukce nebo práce.</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</si>
  <si>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</si>
  <si>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</si>
  <si>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</si>
  <si>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</si>
  <si>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</si>
  <si>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</si>
  <si>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747541</t>
  </si>
  <si>
    <t>MĚŘENÍ INTENZITY OSVĚTLENÍ INSTALOVANÉHO V ROZSAHU TOHOTO SO/PS</t>
  </si>
  <si>
    <t>Součet</t>
  </si>
  <si>
    <t>za  Díl</t>
  </si>
  <si>
    <t>70</t>
  </si>
  <si>
    <t>Všeobecné práce pro silnoproud a slaboproud</t>
  </si>
  <si>
    <t>703432</t>
  </si>
  <si>
    <t>ELEKTROINSTALAČNÍ TRUBKA PRO ULOŽENÍ DO BETONU VČETNĚ UPEVNĚNÍ A PŘÍSLUŠENSTVÍ DN PRŮMĚRU PŘES 25 DO 40 MM</t>
  </si>
  <si>
    <t>015310</t>
  </si>
  <si>
    <t>POPLATKY ZA LIKVIDACŮ ODPADŮ NEKONTAMINOVANÝCH - 16 02 14  ELEKTROŠROT (VYŘAZENÁ EL. ZAŘÍZENÍ A PŘÍSTR. - AL, CU A VZ. KOVY)</t>
  </si>
  <si>
    <t>T</t>
  </si>
  <si>
    <t>0</t>
  </si>
  <si>
    <t>VŠEOBECNÉ KONSTRUKCE A PRÁCE</t>
  </si>
  <si>
    <t>741154</t>
  </si>
  <si>
    <t>KRABICE (ROZVODKA) INSTALAČNÍ PRO ULOŽENÍ DO BETONU VČETNĚ UPEVNĚNÍ A PŘÍSLUŠENSTVÍ SE SVORKOVNICÍ DO 4 MM2, KRYTÍ MIN. IP 44, TŘÍDA IZOLACE II</t>
  </si>
  <si>
    <t>CYKY-O 4x1,5:505m</t>
  </si>
  <si>
    <t>Zast. Jeníkov-Oldřichov, osvětlení podchodu</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</si>
</sst>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0" fontId="1" fillId="10" borderId="0" xfId="0" applyFont="1" applyFill="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59" xfId="0" applyFont="1" applyFill="1" applyBorder="1" applyAlignment="1" applyProtection="1">
      <alignment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60"/>
  <sheetViews>
    <sheetView showGridLines="0" tabSelected="1" view="pageBreakPreview" zoomScaleNormal="85" zoomScaleSheetLayoutView="100" workbookViewId="0">
      <pane ySplit="12" topLeftCell="A13" activePane="bottomLeft" state="frozen"/>
      <selection activeCell="B1" sqref="B1"/>
      <selection pane="bottomLeft" activeCell="F4" sqref="F4"/>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3" t="s">
        <v>84</v>
      </c>
      <c r="C1" s="144"/>
      <c r="D1" s="144"/>
      <c r="E1" s="144"/>
      <c r="F1" s="144"/>
      <c r="G1" s="144"/>
      <c r="H1" s="144"/>
      <c r="I1" s="53"/>
      <c r="J1" s="54"/>
      <c r="K1" s="54"/>
      <c r="L1" s="55" t="str">
        <f>D3</f>
        <v>SO 10-62-03</v>
      </c>
    </row>
    <row r="2" spans="1:15" s="18" customFormat="1" ht="57" customHeight="1" thickTop="1" thickBot="1" x14ac:dyDescent="0.3">
      <c r="B2" s="145" t="s">
        <v>11</v>
      </c>
      <c r="C2" s="146"/>
      <c r="D2" s="59"/>
      <c r="E2" s="60"/>
      <c r="F2" s="85" t="s">
        <v>94</v>
      </c>
      <c r="G2" s="57"/>
      <c r="H2" s="58"/>
      <c r="I2" s="147" t="s">
        <v>27</v>
      </c>
      <c r="J2" s="148"/>
      <c r="K2" s="121">
        <f>SUMIFS(L:L,B:B,"SOUČET")</f>
        <v>0</v>
      </c>
      <c r="L2" s="122"/>
    </row>
    <row r="3" spans="1:15" s="18" customFormat="1" ht="42.75" customHeight="1" thickTop="1" thickBot="1" x14ac:dyDescent="0.3">
      <c r="B3" s="38" t="s">
        <v>33</v>
      </c>
      <c r="C3" s="39"/>
      <c r="D3" s="41" t="s">
        <v>99</v>
      </c>
      <c r="E3" s="40"/>
      <c r="F3" s="37" t="s">
        <v>154</v>
      </c>
      <c r="G3" s="61"/>
      <c r="H3" s="62"/>
      <c r="I3" s="72"/>
      <c r="J3" s="71"/>
      <c r="K3" s="108"/>
      <c r="L3" s="109"/>
    </row>
    <row r="4" spans="1:15" s="18" customFormat="1" ht="18" customHeight="1" thickTop="1" x14ac:dyDescent="0.25">
      <c r="B4" s="127" t="s">
        <v>20</v>
      </c>
      <c r="C4" s="128"/>
      <c r="D4" s="111"/>
      <c r="E4" s="4" t="s">
        <v>68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Rozvodny vn, nn, osvětlení a dálkové ovládání odpojovačů</v>
      </c>
      <c r="G4" s="50"/>
      <c r="H4" s="51"/>
      <c r="I4" s="140" t="s">
        <v>30</v>
      </c>
      <c r="J4" s="141"/>
      <c r="K4" s="2"/>
      <c r="L4" s="3"/>
    </row>
    <row r="5" spans="1:15" s="18" customFormat="1" ht="18" customHeight="1" x14ac:dyDescent="0.25">
      <c r="B5" s="16" t="s">
        <v>28</v>
      </c>
      <c r="C5" s="15"/>
      <c r="D5" s="15"/>
      <c r="E5" s="4" t="s">
        <v>29</v>
      </c>
      <c r="F5" s="129" t="str">
        <f>IF((E5="Stádium 2"),"  Dokumentace pro územní řízení - DUR",(IF((E5="Stádium 3"),"  Projektová dokumentace (DOS/DSP)","")))</f>
        <v xml:space="preserve">  Projektová dokumentace (DOS/DSP)</v>
      </c>
      <c r="G5" s="129"/>
      <c r="H5" s="130"/>
      <c r="I5" s="110" t="s">
        <v>22</v>
      </c>
      <c r="J5" s="111"/>
      <c r="K5" s="5" t="s">
        <v>96</v>
      </c>
      <c r="L5" s="65"/>
    </row>
    <row r="6" spans="1:15" s="18" customFormat="1" ht="18" customHeight="1" x14ac:dyDescent="0.2">
      <c r="B6" s="16" t="s">
        <v>19</v>
      </c>
      <c r="C6" s="15"/>
      <c r="D6" s="15"/>
      <c r="E6" s="5" t="s">
        <v>100</v>
      </c>
      <c r="F6" s="112"/>
      <c r="G6" s="112"/>
      <c r="H6" s="113"/>
      <c r="I6" s="110" t="s">
        <v>23</v>
      </c>
      <c r="J6" s="111"/>
      <c r="K6" s="5" t="s">
        <v>97</v>
      </c>
      <c r="L6" s="65"/>
      <c r="O6" s="69"/>
    </row>
    <row r="7" spans="1:15" s="18" customFormat="1" ht="18" customHeight="1" x14ac:dyDescent="0.2">
      <c r="B7" s="131" t="s">
        <v>24</v>
      </c>
      <c r="C7" s="132"/>
      <c r="D7" s="132"/>
      <c r="E7" s="6">
        <v>43405</v>
      </c>
      <c r="F7" s="114" t="s">
        <v>18</v>
      </c>
      <c r="G7" s="115"/>
      <c r="H7" s="116"/>
      <c r="I7" s="139" t="s">
        <v>26</v>
      </c>
      <c r="J7" s="128"/>
      <c r="K7" s="63">
        <v>2017</v>
      </c>
      <c r="L7" s="66"/>
      <c r="O7" s="70"/>
    </row>
    <row r="8" spans="1:15" s="18" customFormat="1" ht="19.5" customHeight="1" thickBot="1" x14ac:dyDescent="0.3">
      <c r="B8" s="117" t="s">
        <v>25</v>
      </c>
      <c r="C8" s="118"/>
      <c r="D8" s="118"/>
      <c r="E8" s="25">
        <v>44316</v>
      </c>
      <c r="F8" s="26" t="s">
        <v>95</v>
      </c>
      <c r="G8" s="119" t="s">
        <v>101</v>
      </c>
      <c r="H8" s="120"/>
      <c r="I8" s="142" t="s">
        <v>17</v>
      </c>
      <c r="J8" s="132"/>
      <c r="K8" s="64">
        <v>43040</v>
      </c>
      <c r="L8" s="67"/>
    </row>
    <row r="9" spans="1:15" s="18" customFormat="1" ht="9.75" customHeight="1" x14ac:dyDescent="0.25">
      <c r="B9" s="137" t="str">
        <f>F2</f>
        <v>Zvýšení traťové rychlosti v úseku Oldřichov u Duchcova – Bílina</v>
      </c>
      <c r="C9" s="138"/>
      <c r="D9" s="138"/>
      <c r="E9" s="138"/>
      <c r="F9" s="138"/>
      <c r="G9" s="138"/>
      <c r="H9" s="138"/>
      <c r="I9" s="138"/>
      <c r="J9" s="138"/>
      <c r="K9" s="27" t="str">
        <f>$I$5</f>
        <v>ISPROFIN:</v>
      </c>
      <c r="L9" s="68" t="str">
        <f>K5</f>
        <v>5423720012</v>
      </c>
    </row>
    <row r="10" spans="1:15" s="18" customFormat="1" ht="15" customHeight="1" x14ac:dyDescent="0.25">
      <c r="B10" s="133" t="s">
        <v>12</v>
      </c>
      <c r="C10" s="125" t="s">
        <v>0</v>
      </c>
      <c r="D10" s="125" t="s">
        <v>1</v>
      </c>
      <c r="E10" s="125" t="s">
        <v>13</v>
      </c>
      <c r="F10" s="135" t="s">
        <v>31</v>
      </c>
      <c r="G10" s="135" t="s">
        <v>2</v>
      </c>
      <c r="H10" s="135" t="s">
        <v>3</v>
      </c>
      <c r="I10" s="125" t="s">
        <v>14</v>
      </c>
      <c r="J10" s="125" t="s">
        <v>15</v>
      </c>
      <c r="K10" s="123" t="s">
        <v>4</v>
      </c>
      <c r="L10" s="124"/>
    </row>
    <row r="11" spans="1:15" s="18" customFormat="1" ht="15" customHeight="1" x14ac:dyDescent="0.25">
      <c r="B11" s="133"/>
      <c r="C11" s="125"/>
      <c r="D11" s="125"/>
      <c r="E11" s="125"/>
      <c r="F11" s="135"/>
      <c r="G11" s="135"/>
      <c r="H11" s="135"/>
      <c r="I11" s="125"/>
      <c r="J11" s="125"/>
      <c r="K11" s="123"/>
      <c r="L11" s="124"/>
    </row>
    <row r="12" spans="1:15" s="18" customFormat="1" ht="12.75" customHeight="1" thickBot="1" x14ac:dyDescent="0.3">
      <c r="B12" s="134"/>
      <c r="C12" s="126"/>
      <c r="D12" s="126"/>
      <c r="E12" s="126"/>
      <c r="F12" s="136"/>
      <c r="G12" s="136"/>
      <c r="H12" s="136"/>
      <c r="I12" s="126"/>
      <c r="J12" s="126"/>
      <c r="K12" s="28" t="s">
        <v>16</v>
      </c>
      <c r="L12" s="29" t="s">
        <v>5</v>
      </c>
    </row>
    <row r="13" spans="1:15" s="1" customFormat="1" ht="20.100000000000001" customHeight="1" thickBot="1" x14ac:dyDescent="0.3">
      <c r="A13" s="1" t="s">
        <v>32</v>
      </c>
      <c r="B13" s="56" t="s">
        <v>21</v>
      </c>
      <c r="C13" s="74" t="s">
        <v>102</v>
      </c>
      <c r="D13" s="7"/>
      <c r="E13" s="7"/>
      <c r="F13" s="75" t="s">
        <v>103</v>
      </c>
      <c r="G13" s="9"/>
      <c r="H13" s="9"/>
      <c r="I13" s="9"/>
      <c r="J13" s="9"/>
      <c r="K13" s="9"/>
      <c r="L13" s="20"/>
    </row>
    <row r="14" spans="1:15" s="1" customFormat="1" ht="13.5" customHeight="1" thickBot="1" x14ac:dyDescent="0.3">
      <c r="A14" s="10" t="s">
        <v>7</v>
      </c>
      <c r="B14" s="76">
        <f>1+MAX($B$13:B13)</f>
        <v>1</v>
      </c>
      <c r="C14" s="77" t="s">
        <v>104</v>
      </c>
      <c r="D14" s="77"/>
      <c r="E14" s="77" t="s">
        <v>105</v>
      </c>
      <c r="F14" s="78" t="s">
        <v>106</v>
      </c>
      <c r="G14" s="77" t="s">
        <v>107</v>
      </c>
      <c r="H14" s="82">
        <v>50</v>
      </c>
      <c r="I14" s="82"/>
      <c r="J14" s="82"/>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t="s">
        <v>108</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f>1+MAX($B$13:B17)</f>
        <v>2</v>
      </c>
      <c r="C18" s="77" t="s">
        <v>109</v>
      </c>
      <c r="D18" s="77"/>
      <c r="E18" s="77" t="s">
        <v>105</v>
      </c>
      <c r="F18" s="78" t="s">
        <v>110</v>
      </c>
      <c r="G18" s="77" t="s">
        <v>107</v>
      </c>
      <c r="H18" s="82">
        <v>505</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t="s">
        <v>153</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s="1" customFormat="1" ht="23.25" thickBot="1" x14ac:dyDescent="0.3">
      <c r="A22" s="10" t="s">
        <v>7</v>
      </c>
      <c r="B22" s="76">
        <f>1+MAX($B$13:B21)</f>
        <v>3</v>
      </c>
      <c r="C22" s="77" t="s">
        <v>151</v>
      </c>
      <c r="D22" s="77"/>
      <c r="E22" s="77" t="s">
        <v>105</v>
      </c>
      <c r="F22" s="78" t="s">
        <v>152</v>
      </c>
      <c r="G22" s="77" t="s">
        <v>111</v>
      </c>
      <c r="H22" s="82">
        <v>170</v>
      </c>
      <c r="I22" s="82"/>
      <c r="J22" s="82"/>
      <c r="K22" s="83"/>
      <c r="L22" s="84">
        <f>ROUND((ROUND(H22,3))*(ROUND(K22,2)),2)</f>
        <v>0</v>
      </c>
    </row>
    <row r="23" spans="1:12" s="1" customFormat="1" ht="12.75" customHeight="1" x14ac:dyDescent="0.25">
      <c r="A23" s="10" t="s">
        <v>6</v>
      </c>
      <c r="B23" s="21"/>
      <c r="C23" s="17"/>
      <c r="D23" s="17"/>
      <c r="E23" s="17"/>
      <c r="F23" s="79"/>
      <c r="G23" s="11"/>
      <c r="H23" s="11"/>
      <c r="I23" s="11"/>
      <c r="J23" s="11"/>
      <c r="K23" s="11"/>
      <c r="L23" s="22"/>
    </row>
    <row r="24" spans="1:12" s="1" customFormat="1" ht="12.75" customHeight="1" x14ac:dyDescent="0.25">
      <c r="A24" s="10" t="s">
        <v>8</v>
      </c>
      <c r="B24" s="21"/>
      <c r="C24" s="17"/>
      <c r="D24" s="17"/>
      <c r="E24" s="17"/>
      <c r="F24" s="80" t="s">
        <v>112</v>
      </c>
      <c r="G24" s="11"/>
      <c r="H24" s="11"/>
      <c r="I24" s="11"/>
      <c r="J24" s="11"/>
      <c r="K24" s="11"/>
      <c r="L24" s="22"/>
    </row>
    <row r="25" spans="1:12" s="1" customFormat="1" ht="12.75" customHeight="1" thickBot="1" x14ac:dyDescent="0.3">
      <c r="A25" s="10" t="s">
        <v>9</v>
      </c>
      <c r="B25" s="23"/>
      <c r="C25" s="19"/>
      <c r="D25" s="19"/>
      <c r="E25" s="19"/>
      <c r="F25" s="81" t="s">
        <v>85</v>
      </c>
      <c r="G25" s="12"/>
      <c r="H25" s="12"/>
      <c r="I25" s="12"/>
      <c r="J25" s="12"/>
      <c r="K25" s="12"/>
      <c r="L25" s="24"/>
    </row>
    <row r="26" spans="1:12" s="1" customFormat="1" ht="13.5" customHeight="1" thickBot="1" x14ac:dyDescent="0.3">
      <c r="A26" s="10" t="s">
        <v>7</v>
      </c>
      <c r="B26" s="76">
        <f>1+MAX($B$13:B25)</f>
        <v>4</v>
      </c>
      <c r="C26" s="77" t="s">
        <v>113</v>
      </c>
      <c r="D26" s="77"/>
      <c r="E26" s="77" t="s">
        <v>105</v>
      </c>
      <c r="F26" s="78" t="s">
        <v>114</v>
      </c>
      <c r="G26" s="77" t="s">
        <v>111</v>
      </c>
      <c r="H26" s="82">
        <v>1</v>
      </c>
      <c r="I26" s="82"/>
      <c r="J26" s="82"/>
      <c r="K26" s="83"/>
      <c r="L26" s="84">
        <f>ROUND((ROUND(H26,3))*(ROUND(K26,2)),2)</f>
        <v>0</v>
      </c>
    </row>
    <row r="27" spans="1:12" s="1" customFormat="1" ht="12.75" customHeight="1" x14ac:dyDescent="0.25">
      <c r="A27" s="10" t="s">
        <v>6</v>
      </c>
      <c r="B27" s="21"/>
      <c r="C27" s="17"/>
      <c r="D27" s="17"/>
      <c r="E27" s="17"/>
      <c r="F27" s="79"/>
      <c r="G27" s="11"/>
      <c r="H27" s="11"/>
      <c r="I27" s="11"/>
      <c r="J27" s="11"/>
      <c r="K27" s="11"/>
      <c r="L27" s="22"/>
    </row>
    <row r="28" spans="1:12" s="1" customFormat="1" ht="12.75" customHeight="1" x14ac:dyDescent="0.25">
      <c r="A28" s="10" t="s">
        <v>8</v>
      </c>
      <c r="B28" s="21"/>
      <c r="C28" s="17"/>
      <c r="D28" s="17"/>
      <c r="E28" s="17"/>
      <c r="F28" s="80" t="s">
        <v>112</v>
      </c>
      <c r="G28" s="11"/>
      <c r="H28" s="11"/>
      <c r="I28" s="11"/>
      <c r="J28" s="11"/>
      <c r="K28" s="11"/>
      <c r="L28" s="22"/>
    </row>
    <row r="29" spans="1:12" s="1" customFormat="1" ht="12.75" customHeight="1" thickBot="1" x14ac:dyDescent="0.3">
      <c r="A29" s="10" t="s">
        <v>9</v>
      </c>
      <c r="B29" s="23"/>
      <c r="C29" s="19"/>
      <c r="D29" s="19"/>
      <c r="E29" s="19"/>
      <c r="F29" s="81" t="s">
        <v>85</v>
      </c>
      <c r="G29" s="12"/>
      <c r="H29" s="12"/>
      <c r="I29" s="12"/>
      <c r="J29" s="12"/>
      <c r="K29" s="12"/>
      <c r="L29" s="24"/>
    </row>
    <row r="30" spans="1:12" s="1" customFormat="1" ht="12" thickBot="1" x14ac:dyDescent="0.3">
      <c r="A30" s="10" t="s">
        <v>7</v>
      </c>
      <c r="B30" s="76">
        <f>1+MAX($B$13:B29)</f>
        <v>5</v>
      </c>
      <c r="C30" s="77" t="s">
        <v>115</v>
      </c>
      <c r="D30" s="77" t="s">
        <v>117</v>
      </c>
      <c r="E30" s="77" t="s">
        <v>105</v>
      </c>
      <c r="F30" s="78" t="s">
        <v>116</v>
      </c>
      <c r="G30" s="77" t="s">
        <v>111</v>
      </c>
      <c r="H30" s="82">
        <v>17</v>
      </c>
      <c r="I30" s="82"/>
      <c r="J30" s="82"/>
      <c r="K30" s="83"/>
      <c r="L30" s="84">
        <f>ROUND((ROUND(H30,3))*(ROUND(K30,2)),2)</f>
        <v>0</v>
      </c>
    </row>
    <row r="31" spans="1:12" s="1" customFormat="1" ht="12.75" customHeight="1" x14ac:dyDescent="0.25">
      <c r="A31" s="10" t="s">
        <v>6</v>
      </c>
      <c r="B31" s="21"/>
      <c r="C31" s="17"/>
      <c r="D31" s="17"/>
      <c r="E31" s="17"/>
      <c r="F31" s="79" t="s">
        <v>119</v>
      </c>
      <c r="G31" s="11"/>
      <c r="H31" s="11"/>
      <c r="I31" s="11"/>
      <c r="J31" s="11"/>
      <c r="K31" s="11"/>
      <c r="L31" s="22"/>
    </row>
    <row r="32" spans="1:12" s="1" customFormat="1" ht="12.75" customHeight="1" x14ac:dyDescent="0.25">
      <c r="A32" s="10" t="s">
        <v>8</v>
      </c>
      <c r="B32" s="21"/>
      <c r="C32" s="17"/>
      <c r="D32" s="17"/>
      <c r="E32" s="17"/>
      <c r="F32" s="80" t="s">
        <v>112</v>
      </c>
      <c r="G32" s="11"/>
      <c r="H32" s="11"/>
      <c r="I32" s="11"/>
      <c r="J32" s="11"/>
      <c r="K32" s="11"/>
      <c r="L32" s="22"/>
    </row>
    <row r="33" spans="1:12" s="1" customFormat="1" ht="12.75" customHeight="1" thickBot="1" x14ac:dyDescent="0.3">
      <c r="A33" s="10" t="s">
        <v>9</v>
      </c>
      <c r="B33" s="23"/>
      <c r="C33" s="19"/>
      <c r="D33" s="19"/>
      <c r="E33" s="19"/>
      <c r="F33" s="81" t="s">
        <v>85</v>
      </c>
      <c r="G33" s="12"/>
      <c r="H33" s="12"/>
      <c r="I33" s="12"/>
      <c r="J33" s="12"/>
      <c r="K33" s="12"/>
      <c r="L33" s="24"/>
    </row>
    <row r="34" spans="1:12" s="1" customFormat="1" ht="13.5" customHeight="1" thickBot="1" x14ac:dyDescent="0.3">
      <c r="A34" s="10" t="s">
        <v>7</v>
      </c>
      <c r="B34" s="76">
        <f>1+MAX($B$13:B33)</f>
        <v>6</v>
      </c>
      <c r="C34" s="77" t="s">
        <v>115</v>
      </c>
      <c r="D34" s="77" t="s">
        <v>118</v>
      </c>
      <c r="E34" s="77" t="s">
        <v>105</v>
      </c>
      <c r="F34" s="78" t="s">
        <v>116</v>
      </c>
      <c r="G34" s="77" t="s">
        <v>111</v>
      </c>
      <c r="H34" s="82">
        <v>53</v>
      </c>
      <c r="I34" s="82"/>
      <c r="J34" s="82"/>
      <c r="K34" s="83"/>
      <c r="L34" s="84">
        <f>ROUND((ROUND(H34,3))*(ROUND(K34,2)),2)</f>
        <v>0</v>
      </c>
    </row>
    <row r="35" spans="1:12" s="1" customFormat="1" ht="12.75" customHeight="1" x14ac:dyDescent="0.25">
      <c r="A35" s="10" t="s">
        <v>6</v>
      </c>
      <c r="B35" s="21"/>
      <c r="C35" s="17"/>
      <c r="D35" s="17"/>
      <c r="E35" s="17"/>
      <c r="F35" s="79" t="s">
        <v>120</v>
      </c>
      <c r="G35" s="11"/>
      <c r="H35" s="11"/>
      <c r="I35" s="11"/>
      <c r="J35" s="11"/>
      <c r="K35" s="11"/>
      <c r="L35" s="22"/>
    </row>
    <row r="36" spans="1:12" s="1" customFormat="1" ht="12.75" customHeight="1" x14ac:dyDescent="0.25">
      <c r="A36" s="10" t="s">
        <v>8</v>
      </c>
      <c r="B36" s="21"/>
      <c r="C36" s="17"/>
      <c r="D36" s="17"/>
      <c r="E36" s="17"/>
      <c r="F36" s="80" t="s">
        <v>112</v>
      </c>
      <c r="G36" s="11"/>
      <c r="H36" s="11"/>
      <c r="I36" s="11"/>
      <c r="J36" s="11"/>
      <c r="K36" s="11"/>
      <c r="L36" s="22"/>
    </row>
    <row r="37" spans="1:12" s="1" customFormat="1" ht="12.75" customHeight="1" thickBot="1" x14ac:dyDescent="0.3">
      <c r="A37" s="10" t="s">
        <v>9</v>
      </c>
      <c r="B37" s="23"/>
      <c r="C37" s="19"/>
      <c r="D37" s="19"/>
      <c r="E37" s="19"/>
      <c r="F37" s="81" t="s">
        <v>85</v>
      </c>
      <c r="G37" s="12"/>
      <c r="H37" s="12"/>
      <c r="I37" s="12"/>
      <c r="J37" s="12"/>
      <c r="K37" s="12"/>
      <c r="L37" s="24"/>
    </row>
    <row r="38" spans="1:12" s="1" customFormat="1" ht="13.5" customHeight="1" thickBot="1" x14ac:dyDescent="0.3">
      <c r="A38" s="10" t="s">
        <v>7</v>
      </c>
      <c r="B38" s="76">
        <f>1+MAX($B$13:B37)</f>
        <v>7</v>
      </c>
      <c r="C38" s="77" t="s">
        <v>115</v>
      </c>
      <c r="D38" s="77" t="s">
        <v>121</v>
      </c>
      <c r="E38" s="77" t="s">
        <v>105</v>
      </c>
      <c r="F38" s="78" t="s">
        <v>116</v>
      </c>
      <c r="G38" s="77" t="s">
        <v>111</v>
      </c>
      <c r="H38" s="82">
        <v>26</v>
      </c>
      <c r="I38" s="82"/>
      <c r="J38" s="82"/>
      <c r="K38" s="83"/>
      <c r="L38" s="84">
        <f>ROUND((ROUND(H38,3))*(ROUND(K38,2)),2)</f>
        <v>0</v>
      </c>
    </row>
    <row r="39" spans="1:12" s="1" customFormat="1" ht="12.75" customHeight="1" x14ac:dyDescent="0.25">
      <c r="A39" s="10" t="s">
        <v>6</v>
      </c>
      <c r="B39" s="21"/>
      <c r="C39" s="17"/>
      <c r="D39" s="17"/>
      <c r="E39" s="17"/>
      <c r="F39" s="79" t="s">
        <v>122</v>
      </c>
      <c r="G39" s="11"/>
      <c r="H39" s="11"/>
      <c r="I39" s="11"/>
      <c r="J39" s="11"/>
      <c r="K39" s="11"/>
      <c r="L39" s="22"/>
    </row>
    <row r="40" spans="1:12" s="1" customFormat="1" ht="12.75" customHeight="1" x14ac:dyDescent="0.25">
      <c r="A40" s="10" t="s">
        <v>8</v>
      </c>
      <c r="B40" s="21"/>
      <c r="C40" s="17"/>
      <c r="D40" s="17"/>
      <c r="E40" s="17"/>
      <c r="F40" s="80" t="s">
        <v>112</v>
      </c>
      <c r="G40" s="11"/>
      <c r="H40" s="11"/>
      <c r="I40" s="11"/>
      <c r="J40" s="11"/>
      <c r="K40" s="11"/>
      <c r="L40" s="22"/>
    </row>
    <row r="41" spans="1:12" s="1" customFormat="1" ht="12.75" customHeight="1" thickBot="1" x14ac:dyDescent="0.3">
      <c r="A41" s="10" t="s">
        <v>9</v>
      </c>
      <c r="B41" s="23"/>
      <c r="C41" s="19"/>
      <c r="D41" s="19"/>
      <c r="E41" s="19"/>
      <c r="F41" s="81" t="s">
        <v>85</v>
      </c>
      <c r="G41" s="12"/>
      <c r="H41" s="12"/>
      <c r="I41" s="12"/>
      <c r="J41" s="12"/>
      <c r="K41" s="12"/>
      <c r="L41" s="24"/>
    </row>
    <row r="42" spans="1:12" s="1" customFormat="1" ht="23.25" thickBot="1" x14ac:dyDescent="0.3">
      <c r="A42" s="10" t="s">
        <v>7</v>
      </c>
      <c r="B42" s="76">
        <f>1+MAX($B$13:B41)</f>
        <v>8</v>
      </c>
      <c r="C42" s="77" t="s">
        <v>123</v>
      </c>
      <c r="D42" s="77" t="s">
        <v>117</v>
      </c>
      <c r="E42" s="77" t="s">
        <v>124</v>
      </c>
      <c r="F42" s="78" t="s">
        <v>125</v>
      </c>
      <c r="G42" s="77" t="s">
        <v>111</v>
      </c>
      <c r="H42" s="82">
        <v>6</v>
      </c>
      <c r="I42" s="82"/>
      <c r="J42" s="82"/>
      <c r="K42" s="83"/>
      <c r="L42" s="84">
        <f>ROUND((ROUND(H42,3))*(ROUND(K42,2)),2)</f>
        <v>0</v>
      </c>
    </row>
    <row r="43" spans="1:12" s="1" customFormat="1" ht="12.75" customHeight="1" x14ac:dyDescent="0.25">
      <c r="A43" s="10" t="s">
        <v>6</v>
      </c>
      <c r="B43" s="21"/>
      <c r="C43" s="17"/>
      <c r="D43" s="17"/>
      <c r="E43" s="17"/>
      <c r="F43" s="79" t="s">
        <v>126</v>
      </c>
      <c r="G43" s="11"/>
      <c r="H43" s="11"/>
      <c r="I43" s="11"/>
      <c r="J43" s="11"/>
      <c r="K43" s="11"/>
      <c r="L43" s="22"/>
    </row>
    <row r="44" spans="1:12" s="1" customFormat="1" ht="12.75" customHeight="1" x14ac:dyDescent="0.25">
      <c r="A44" s="10" t="s">
        <v>8</v>
      </c>
      <c r="B44" s="21"/>
      <c r="C44" s="17"/>
      <c r="D44" s="17"/>
      <c r="E44" s="17"/>
      <c r="F44" s="80" t="s">
        <v>112</v>
      </c>
      <c r="G44" s="11"/>
      <c r="H44" s="11"/>
      <c r="I44" s="11"/>
      <c r="J44" s="11"/>
      <c r="K44" s="11"/>
      <c r="L44" s="22"/>
    </row>
    <row r="45" spans="1:12" s="1" customFormat="1" ht="79.5" thickBot="1" x14ac:dyDescent="0.3">
      <c r="A45" s="10" t="s">
        <v>9</v>
      </c>
      <c r="B45" s="23"/>
      <c r="C45" s="19"/>
      <c r="D45" s="19"/>
      <c r="E45" s="19"/>
      <c r="F45" s="81" t="s">
        <v>127</v>
      </c>
      <c r="G45" s="12"/>
      <c r="H45" s="12"/>
      <c r="I45" s="12"/>
      <c r="J45" s="12"/>
      <c r="K45" s="12"/>
      <c r="L45" s="24"/>
    </row>
    <row r="46" spans="1:12" s="1" customFormat="1" ht="23.25" thickBot="1" x14ac:dyDescent="0.3">
      <c r="A46" s="10" t="s">
        <v>7</v>
      </c>
      <c r="B46" s="76">
        <f>1+MAX($B$13:B45)</f>
        <v>9</v>
      </c>
      <c r="C46" s="77" t="s">
        <v>123</v>
      </c>
      <c r="D46" s="77" t="s">
        <v>118</v>
      </c>
      <c r="E46" s="77" t="s">
        <v>124</v>
      </c>
      <c r="F46" s="78" t="s">
        <v>125</v>
      </c>
      <c r="G46" s="77" t="s">
        <v>111</v>
      </c>
      <c r="H46" s="82">
        <v>4</v>
      </c>
      <c r="I46" s="82"/>
      <c r="J46" s="82"/>
      <c r="K46" s="83"/>
      <c r="L46" s="84">
        <f>ROUND((ROUND(H46,3))*(ROUND(K46,2)),2)</f>
        <v>0</v>
      </c>
    </row>
    <row r="47" spans="1:12" s="1" customFormat="1" ht="12.75" customHeight="1" x14ac:dyDescent="0.25">
      <c r="A47" s="10" t="s">
        <v>6</v>
      </c>
      <c r="B47" s="21"/>
      <c r="C47" s="17"/>
      <c r="D47" s="17"/>
      <c r="E47" s="17"/>
      <c r="F47" s="79" t="s">
        <v>128</v>
      </c>
      <c r="G47" s="11"/>
      <c r="H47" s="11"/>
      <c r="I47" s="11"/>
      <c r="J47" s="11"/>
      <c r="K47" s="11"/>
      <c r="L47" s="22"/>
    </row>
    <row r="48" spans="1:12" s="1" customFormat="1" ht="12.75" customHeight="1" x14ac:dyDescent="0.25">
      <c r="A48" s="10" t="s">
        <v>8</v>
      </c>
      <c r="B48" s="21"/>
      <c r="C48" s="17"/>
      <c r="D48" s="17"/>
      <c r="E48" s="17"/>
      <c r="F48" s="80" t="s">
        <v>112</v>
      </c>
      <c r="G48" s="11"/>
      <c r="H48" s="11"/>
      <c r="I48" s="11"/>
      <c r="J48" s="11"/>
      <c r="K48" s="11"/>
      <c r="L48" s="22"/>
    </row>
    <row r="49" spans="1:12" s="1" customFormat="1" ht="79.5" thickBot="1" x14ac:dyDescent="0.3">
      <c r="A49" s="10" t="s">
        <v>9</v>
      </c>
      <c r="B49" s="23"/>
      <c r="C49" s="19"/>
      <c r="D49" s="19"/>
      <c r="E49" s="19"/>
      <c r="F49" s="81" t="s">
        <v>127</v>
      </c>
      <c r="G49" s="12"/>
      <c r="H49" s="12"/>
      <c r="I49" s="12"/>
      <c r="J49" s="12"/>
      <c r="K49" s="12"/>
      <c r="L49" s="24"/>
    </row>
    <row r="50" spans="1:12" s="1" customFormat="1" ht="23.25" thickBot="1" x14ac:dyDescent="0.3">
      <c r="A50" s="10" t="s">
        <v>7</v>
      </c>
      <c r="B50" s="76">
        <f>1+MAX($B$13:B49)</f>
        <v>10</v>
      </c>
      <c r="C50" s="77" t="s">
        <v>129</v>
      </c>
      <c r="D50" s="77"/>
      <c r="E50" s="77" t="s">
        <v>124</v>
      </c>
      <c r="F50" s="78" t="s">
        <v>130</v>
      </c>
      <c r="G50" s="77" t="s">
        <v>111</v>
      </c>
      <c r="H50" s="82">
        <v>4</v>
      </c>
      <c r="I50" s="82"/>
      <c r="J50" s="82"/>
      <c r="K50" s="83"/>
      <c r="L50" s="84">
        <f>ROUND((ROUND(H50,3))*(ROUND(K50,2)),2)</f>
        <v>0</v>
      </c>
    </row>
    <row r="51" spans="1:12" s="1" customFormat="1" ht="12.75" customHeight="1" x14ac:dyDescent="0.25">
      <c r="A51" s="10" t="s">
        <v>6</v>
      </c>
      <c r="B51" s="21"/>
      <c r="C51" s="17"/>
      <c r="D51" s="17"/>
      <c r="E51" s="17"/>
      <c r="F51" s="79"/>
      <c r="G51" s="11"/>
      <c r="H51" s="11"/>
      <c r="I51" s="11"/>
      <c r="J51" s="11"/>
      <c r="K51" s="11"/>
      <c r="L51" s="22"/>
    </row>
    <row r="52" spans="1:12" s="1" customFormat="1" ht="12.75" customHeight="1" x14ac:dyDescent="0.25">
      <c r="A52" s="10" t="s">
        <v>8</v>
      </c>
      <c r="B52" s="21"/>
      <c r="C52" s="17"/>
      <c r="D52" s="17"/>
      <c r="E52" s="17"/>
      <c r="F52" s="80" t="s">
        <v>112</v>
      </c>
      <c r="G52" s="11"/>
      <c r="H52" s="11"/>
      <c r="I52" s="11"/>
      <c r="J52" s="11"/>
      <c r="K52" s="11"/>
      <c r="L52" s="22"/>
    </row>
    <row r="53" spans="1:12" s="1" customFormat="1" ht="124.5" thickBot="1" x14ac:dyDescent="0.3">
      <c r="A53" s="10" t="s">
        <v>9</v>
      </c>
      <c r="B53" s="23"/>
      <c r="C53" s="19"/>
      <c r="D53" s="19"/>
      <c r="E53" s="19"/>
      <c r="F53" s="81" t="s">
        <v>131</v>
      </c>
      <c r="G53" s="12"/>
      <c r="H53" s="12"/>
      <c r="I53" s="12"/>
      <c r="J53" s="12"/>
      <c r="K53" s="12"/>
      <c r="L53" s="24"/>
    </row>
    <row r="54" spans="1:12" s="1" customFormat="1" ht="23.25" thickBot="1" x14ac:dyDescent="0.3">
      <c r="A54" s="10" t="s">
        <v>7</v>
      </c>
      <c r="B54" s="76">
        <f>1+MAX($B$13:B53)</f>
        <v>11</v>
      </c>
      <c r="C54" s="77" t="s">
        <v>132</v>
      </c>
      <c r="D54" s="77"/>
      <c r="E54" s="77" t="s">
        <v>105</v>
      </c>
      <c r="F54" s="78" t="s">
        <v>133</v>
      </c>
      <c r="G54" s="77" t="s">
        <v>111</v>
      </c>
      <c r="H54" s="82">
        <v>1</v>
      </c>
      <c r="I54" s="82"/>
      <c r="J54" s="82"/>
      <c r="K54" s="83"/>
      <c r="L54" s="84">
        <f>ROUND((ROUND(H54,3))*(ROUND(K54,2)),2)</f>
        <v>0</v>
      </c>
    </row>
    <row r="55" spans="1:12" s="1" customFormat="1" ht="12.75" customHeight="1" x14ac:dyDescent="0.25">
      <c r="A55" s="10" t="s">
        <v>6</v>
      </c>
      <c r="B55" s="21"/>
      <c r="C55" s="17"/>
      <c r="D55" s="17"/>
      <c r="E55" s="17"/>
      <c r="F55" s="79"/>
      <c r="G55" s="11"/>
      <c r="H55" s="11"/>
      <c r="I55" s="11"/>
      <c r="J55" s="11"/>
      <c r="K55" s="11"/>
      <c r="L55" s="22"/>
    </row>
    <row r="56" spans="1:12" s="1" customFormat="1" ht="12.75" customHeight="1" x14ac:dyDescent="0.25">
      <c r="A56" s="10" t="s">
        <v>8</v>
      </c>
      <c r="B56" s="21"/>
      <c r="C56" s="17"/>
      <c r="D56" s="17"/>
      <c r="E56" s="17"/>
      <c r="F56" s="80"/>
      <c r="G56" s="11"/>
      <c r="H56" s="11"/>
      <c r="I56" s="11"/>
      <c r="J56" s="11"/>
      <c r="K56" s="11"/>
      <c r="L56" s="22"/>
    </row>
    <row r="57" spans="1:12" s="1" customFormat="1" ht="12.75" customHeight="1" thickBot="1" x14ac:dyDescent="0.3">
      <c r="A57" s="10" t="s">
        <v>9</v>
      </c>
      <c r="B57" s="23"/>
      <c r="C57" s="19"/>
      <c r="D57" s="19"/>
      <c r="E57" s="19"/>
      <c r="F57" s="81" t="s">
        <v>85</v>
      </c>
      <c r="G57" s="12"/>
      <c r="H57" s="12"/>
      <c r="I57" s="12"/>
      <c r="J57" s="12"/>
      <c r="K57" s="12"/>
      <c r="L57" s="24"/>
    </row>
    <row r="58" spans="1:12" s="1" customFormat="1" ht="23.25" thickBot="1" x14ac:dyDescent="0.3">
      <c r="A58" s="10" t="s">
        <v>7</v>
      </c>
      <c r="B58" s="76">
        <f>1+MAX($B$13:B57)</f>
        <v>12</v>
      </c>
      <c r="C58" s="77" t="s">
        <v>134</v>
      </c>
      <c r="D58" s="77"/>
      <c r="E58" s="77" t="s">
        <v>105</v>
      </c>
      <c r="F58" s="78" t="s">
        <v>135</v>
      </c>
      <c r="G58" s="77" t="s">
        <v>111</v>
      </c>
      <c r="H58" s="82">
        <v>3</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12.75" customHeight="1" x14ac:dyDescent="0.25">
      <c r="A60" s="10" t="s">
        <v>8</v>
      </c>
      <c r="B60" s="21"/>
      <c r="C60" s="17"/>
      <c r="D60" s="17"/>
      <c r="E60" s="17"/>
      <c r="F60" s="80"/>
      <c r="G60" s="11"/>
      <c r="H60" s="11"/>
      <c r="I60" s="11"/>
      <c r="J60" s="11"/>
      <c r="K60" s="11"/>
      <c r="L60" s="22"/>
    </row>
    <row r="61" spans="1:12" s="1" customFormat="1" ht="12.75" customHeight="1" thickBot="1" x14ac:dyDescent="0.3">
      <c r="A61" s="10" t="s">
        <v>9</v>
      </c>
      <c r="B61" s="23"/>
      <c r="C61" s="19"/>
      <c r="D61" s="19"/>
      <c r="E61" s="19"/>
      <c r="F61" s="81" t="s">
        <v>85</v>
      </c>
      <c r="G61" s="12"/>
      <c r="H61" s="12"/>
      <c r="I61" s="12"/>
      <c r="J61" s="12"/>
      <c r="K61" s="12"/>
      <c r="L61" s="24"/>
    </row>
    <row r="62" spans="1:12" s="1" customFormat="1" ht="13.5" customHeight="1" thickBot="1" x14ac:dyDescent="0.3">
      <c r="A62" s="10" t="s">
        <v>7</v>
      </c>
      <c r="B62" s="76">
        <f>1+MAX($B$13:B61)</f>
        <v>13</v>
      </c>
      <c r="C62" s="77" t="s">
        <v>136</v>
      </c>
      <c r="D62" s="77"/>
      <c r="E62" s="77" t="s">
        <v>105</v>
      </c>
      <c r="F62" s="78" t="s">
        <v>137</v>
      </c>
      <c r="G62" s="77" t="s">
        <v>111</v>
      </c>
      <c r="H62" s="82">
        <v>1</v>
      </c>
      <c r="I62" s="82"/>
      <c r="J62" s="82"/>
      <c r="K62" s="83"/>
      <c r="L62" s="84">
        <f>ROUND((ROUND(H62,3))*(ROUND(K62,2)),2)</f>
        <v>0</v>
      </c>
    </row>
    <row r="63" spans="1:12" s="1" customFormat="1" ht="12.75" customHeight="1" x14ac:dyDescent="0.25">
      <c r="A63" s="10" t="s">
        <v>6</v>
      </c>
      <c r="B63" s="21"/>
      <c r="C63" s="17"/>
      <c r="D63" s="17"/>
      <c r="E63" s="17"/>
      <c r="F63" s="79"/>
      <c r="G63" s="11"/>
      <c r="H63" s="11"/>
      <c r="I63" s="11"/>
      <c r="J63" s="11"/>
      <c r="K63" s="11"/>
      <c r="L63" s="22"/>
    </row>
    <row r="64" spans="1:12" s="1" customFormat="1" ht="12.75" customHeight="1" x14ac:dyDescent="0.25">
      <c r="A64" s="10" t="s">
        <v>8</v>
      </c>
      <c r="B64" s="21"/>
      <c r="C64" s="17"/>
      <c r="D64" s="17"/>
      <c r="E64" s="17"/>
      <c r="F64" s="80"/>
      <c r="G64" s="11"/>
      <c r="H64" s="11"/>
      <c r="I64" s="11"/>
      <c r="J64" s="11"/>
      <c r="K64" s="11"/>
      <c r="L64" s="22"/>
    </row>
    <row r="65" spans="1:12" s="1" customFormat="1" ht="12.75" customHeight="1" thickBot="1" x14ac:dyDescent="0.3">
      <c r="A65" s="10" t="s">
        <v>9</v>
      </c>
      <c r="B65" s="23"/>
      <c r="C65" s="19"/>
      <c r="D65" s="19"/>
      <c r="E65" s="19"/>
      <c r="F65" s="81" t="s">
        <v>85</v>
      </c>
      <c r="G65" s="12"/>
      <c r="H65" s="12"/>
      <c r="I65" s="12"/>
      <c r="J65" s="12"/>
      <c r="K65" s="12"/>
      <c r="L65" s="24"/>
    </row>
    <row r="66" spans="1:12" s="1" customFormat="1" ht="13.5" customHeight="1" thickBot="1" x14ac:dyDescent="0.3">
      <c r="A66" s="10" t="s">
        <v>7</v>
      </c>
      <c r="B66" s="76">
        <f>1+MAX($B$13:B65)</f>
        <v>14</v>
      </c>
      <c r="C66" s="77" t="s">
        <v>138</v>
      </c>
      <c r="D66" s="77"/>
      <c r="E66" s="77" t="s">
        <v>105</v>
      </c>
      <c r="F66" s="78" t="s">
        <v>139</v>
      </c>
      <c r="G66" s="77" t="s">
        <v>111</v>
      </c>
      <c r="H66" s="82">
        <v>1</v>
      </c>
      <c r="I66" s="82"/>
      <c r="J66" s="82"/>
      <c r="K66" s="83"/>
      <c r="L66" s="84">
        <f>ROUND((ROUND(H66,3))*(ROUND(K66,2)),2)</f>
        <v>0</v>
      </c>
    </row>
    <row r="67" spans="1:12" s="1" customFormat="1" ht="12.75" customHeight="1" x14ac:dyDescent="0.25">
      <c r="A67" s="10" t="s">
        <v>6</v>
      </c>
      <c r="B67" s="21"/>
      <c r="C67" s="17"/>
      <c r="D67" s="17"/>
      <c r="E67" s="17"/>
      <c r="F67" s="79"/>
      <c r="G67" s="11"/>
      <c r="H67" s="11"/>
      <c r="I67" s="11"/>
      <c r="J67" s="11"/>
      <c r="K67" s="11"/>
      <c r="L67" s="22"/>
    </row>
    <row r="68" spans="1:12" s="1" customFormat="1" ht="12.75" customHeight="1" x14ac:dyDescent="0.25">
      <c r="A68" s="10" t="s">
        <v>8</v>
      </c>
      <c r="B68" s="21"/>
      <c r="C68" s="17"/>
      <c r="D68" s="17"/>
      <c r="E68" s="17"/>
      <c r="F68" s="80"/>
      <c r="G68" s="11"/>
      <c r="H68" s="11"/>
      <c r="I68" s="11"/>
      <c r="J68" s="11"/>
      <c r="K68" s="11"/>
      <c r="L68" s="22"/>
    </row>
    <row r="69" spans="1:12" s="1" customFormat="1" ht="12.75" customHeight="1" thickBot="1" x14ac:dyDescent="0.3">
      <c r="A69" s="10" t="s">
        <v>9</v>
      </c>
      <c r="B69" s="23"/>
      <c r="C69" s="19"/>
      <c r="D69" s="19"/>
      <c r="E69" s="19"/>
      <c r="F69" s="81" t="s">
        <v>85</v>
      </c>
      <c r="G69" s="12"/>
      <c r="H69" s="12"/>
      <c r="I69" s="12"/>
      <c r="J69" s="12"/>
      <c r="K69" s="12"/>
      <c r="L69" s="24"/>
    </row>
    <row r="70" spans="1:12" ht="13.5" thickBot="1" x14ac:dyDescent="0.25">
      <c r="A70" s="91" t="s">
        <v>32</v>
      </c>
      <c r="B70" s="94" t="s">
        <v>140</v>
      </c>
      <c r="C70" s="95" t="s">
        <v>141</v>
      </c>
      <c r="D70" s="96"/>
      <c r="E70" s="96"/>
      <c r="F70" s="97" t="s">
        <v>103</v>
      </c>
      <c r="G70" s="98"/>
      <c r="H70" s="98"/>
      <c r="I70" s="98"/>
      <c r="J70" s="98"/>
      <c r="K70" s="98"/>
      <c r="L70" s="99">
        <f>SUM(L14:L69)</f>
        <v>0</v>
      </c>
    </row>
    <row r="71" spans="1:12" ht="19.5" customHeight="1" thickBot="1" x14ac:dyDescent="0.25">
      <c r="A71" s="1" t="s">
        <v>32</v>
      </c>
      <c r="B71" s="100" t="s">
        <v>21</v>
      </c>
      <c r="C71" s="74" t="s">
        <v>142</v>
      </c>
      <c r="D71" s="102"/>
      <c r="E71" s="102"/>
      <c r="F71" s="101" t="s">
        <v>143</v>
      </c>
      <c r="G71" s="103"/>
      <c r="H71" s="103"/>
      <c r="I71" s="103"/>
      <c r="J71" s="103"/>
      <c r="K71" s="103"/>
      <c r="L71" s="104"/>
    </row>
    <row r="72" spans="1:12" ht="23.25" thickBot="1" x14ac:dyDescent="0.25">
      <c r="A72" s="10" t="s">
        <v>7</v>
      </c>
      <c r="B72" s="76">
        <f>1+MAX($B$13:B71)</f>
        <v>15</v>
      </c>
      <c r="C72" s="77" t="s">
        <v>144</v>
      </c>
      <c r="D72" s="77"/>
      <c r="E72" s="77" t="s">
        <v>105</v>
      </c>
      <c r="F72" s="78" t="s">
        <v>145</v>
      </c>
      <c r="G72" s="77" t="s">
        <v>107</v>
      </c>
      <c r="H72" s="82">
        <v>975</v>
      </c>
      <c r="I72" s="82"/>
      <c r="J72" s="82"/>
      <c r="K72" s="83"/>
      <c r="L72" s="84">
        <f>ROUND((ROUND(H72,3))*(ROUND(K72,2)),2)</f>
        <v>0</v>
      </c>
    </row>
    <row r="73" spans="1:12" ht="12.75" customHeight="1" x14ac:dyDescent="0.2">
      <c r="A73" s="10" t="s">
        <v>6</v>
      </c>
      <c r="B73" s="21"/>
      <c r="C73" s="17"/>
      <c r="D73" s="17"/>
      <c r="E73" s="17"/>
      <c r="F73" s="79"/>
      <c r="G73" s="11"/>
      <c r="H73" s="11"/>
      <c r="I73" s="11"/>
      <c r="J73" s="11"/>
      <c r="K73" s="11"/>
      <c r="L73" s="22"/>
    </row>
    <row r="74" spans="1:12" ht="12.75" customHeight="1" x14ac:dyDescent="0.2">
      <c r="A74" s="10" t="s">
        <v>8</v>
      </c>
      <c r="B74" s="21"/>
      <c r="C74" s="17"/>
      <c r="D74" s="17"/>
      <c r="E74" s="17"/>
      <c r="F74" s="80" t="s">
        <v>112</v>
      </c>
      <c r="G74" s="11"/>
      <c r="H74" s="11"/>
      <c r="I74" s="11"/>
      <c r="J74" s="11"/>
      <c r="K74" s="11"/>
      <c r="L74" s="22"/>
    </row>
    <row r="75" spans="1:12" ht="12.75" customHeight="1" thickBot="1" x14ac:dyDescent="0.25">
      <c r="A75" s="10" t="s">
        <v>9</v>
      </c>
      <c r="B75" s="23"/>
      <c r="C75" s="19"/>
      <c r="D75" s="19"/>
      <c r="E75" s="19"/>
      <c r="F75" s="81" t="s">
        <v>85</v>
      </c>
      <c r="G75" s="12"/>
      <c r="H75" s="12"/>
      <c r="I75" s="12"/>
      <c r="J75" s="12"/>
      <c r="K75" s="12"/>
      <c r="L75" s="24"/>
    </row>
    <row r="76" spans="1:12" ht="13.5" thickBot="1" x14ac:dyDescent="0.25">
      <c r="A76" s="105"/>
      <c r="B76" s="107" t="s">
        <v>140</v>
      </c>
      <c r="C76" s="95" t="s">
        <v>141</v>
      </c>
      <c r="D76" s="96"/>
      <c r="E76" s="96"/>
      <c r="F76" s="96" t="s">
        <v>143</v>
      </c>
      <c r="G76" s="98"/>
      <c r="H76" s="98"/>
      <c r="I76" s="98"/>
      <c r="J76" s="98"/>
      <c r="K76" s="98"/>
      <c r="L76" s="99">
        <f>SUM(L72:L75)</f>
        <v>0</v>
      </c>
    </row>
    <row r="77" spans="1:12" ht="19.5" customHeight="1" thickBot="1" x14ac:dyDescent="0.25">
      <c r="A77" s="1" t="s">
        <v>32</v>
      </c>
      <c r="B77" s="100" t="s">
        <v>21</v>
      </c>
      <c r="C77" s="74" t="s">
        <v>149</v>
      </c>
      <c r="D77" s="102"/>
      <c r="E77" s="102"/>
      <c r="F77" s="101" t="s">
        <v>150</v>
      </c>
      <c r="G77" s="103"/>
      <c r="H77" s="103"/>
      <c r="I77" s="103"/>
      <c r="J77" s="103"/>
      <c r="K77" s="103"/>
      <c r="L77" s="104"/>
    </row>
    <row r="78" spans="1:12" ht="23.25" thickBot="1" x14ac:dyDescent="0.25">
      <c r="A78" s="10" t="s">
        <v>7</v>
      </c>
      <c r="B78" s="76">
        <f>1+MAX($B$13:B77)</f>
        <v>16</v>
      </c>
      <c r="C78" s="77" t="s">
        <v>146</v>
      </c>
      <c r="D78" s="77"/>
      <c r="E78" s="77" t="s">
        <v>105</v>
      </c>
      <c r="F78" s="78" t="s">
        <v>147</v>
      </c>
      <c r="G78" s="77" t="s">
        <v>148</v>
      </c>
      <c r="H78" s="82">
        <v>0.2</v>
      </c>
      <c r="I78" s="82"/>
      <c r="J78" s="82"/>
      <c r="K78" s="83"/>
      <c r="L78" s="84">
        <f>ROUND((ROUND(H78,3))*(ROUND(K78,2)),2)</f>
        <v>0</v>
      </c>
    </row>
    <row r="79" spans="1:12" ht="12.75" customHeight="1" x14ac:dyDescent="0.2">
      <c r="A79" s="10" t="s">
        <v>6</v>
      </c>
      <c r="B79" s="21"/>
      <c r="C79" s="17"/>
      <c r="D79" s="17"/>
      <c r="E79" s="17"/>
      <c r="F79" s="79"/>
      <c r="G79" s="11"/>
      <c r="H79" s="11"/>
      <c r="I79" s="11"/>
      <c r="J79" s="11"/>
      <c r="K79" s="11"/>
      <c r="L79" s="22"/>
    </row>
    <row r="80" spans="1:12" ht="12.75" customHeight="1" x14ac:dyDescent="0.2">
      <c r="A80" s="10" t="s">
        <v>8</v>
      </c>
      <c r="B80" s="21"/>
      <c r="C80" s="17"/>
      <c r="D80" s="17"/>
      <c r="E80" s="17"/>
      <c r="F80" s="80"/>
      <c r="G80" s="11"/>
      <c r="H80" s="11"/>
      <c r="I80" s="11"/>
      <c r="J80" s="11"/>
      <c r="K80" s="11"/>
      <c r="L80" s="22"/>
    </row>
    <row r="81" spans="1:12" ht="12.75" customHeight="1" thickBot="1" x14ac:dyDescent="0.25">
      <c r="A81" s="10" t="s">
        <v>9</v>
      </c>
      <c r="B81" s="23"/>
      <c r="C81" s="19"/>
      <c r="D81" s="19"/>
      <c r="E81" s="19"/>
      <c r="F81" s="81" t="s">
        <v>85</v>
      </c>
      <c r="G81" s="12"/>
      <c r="H81" s="12"/>
      <c r="I81" s="12"/>
      <c r="J81" s="12"/>
      <c r="K81" s="12"/>
      <c r="L81" s="24"/>
    </row>
    <row r="82" spans="1:12" ht="13.5" thickBot="1" x14ac:dyDescent="0.25">
      <c r="A82" s="105"/>
      <c r="B82" s="106" t="s">
        <v>140</v>
      </c>
      <c r="C82" s="90" t="s">
        <v>141</v>
      </c>
      <c r="D82" s="89"/>
      <c r="E82" s="89"/>
      <c r="F82" s="89" t="s">
        <v>150</v>
      </c>
      <c r="G82" s="92"/>
      <c r="H82" s="92"/>
      <c r="I82" s="92"/>
      <c r="J82" s="92"/>
      <c r="K82" s="92"/>
      <c r="L82" s="93">
        <f>SUM(L78:L81)</f>
        <v>0</v>
      </c>
    </row>
    <row r="1059" spans="2:12" ht="12" thickBot="1" x14ac:dyDescent="0.25">
      <c r="B1059" s="86"/>
      <c r="C1059" s="86"/>
      <c r="D1059" s="86"/>
      <c r="E1059" s="86"/>
      <c r="F1059" s="86"/>
      <c r="G1059" s="87"/>
      <c r="H1059" s="87"/>
      <c r="I1059" s="87"/>
      <c r="J1059" s="87"/>
      <c r="K1059" s="87"/>
      <c r="L1059" s="87"/>
    </row>
    <row r="1060" spans="2:12" ht="12" thickTop="1" x14ac:dyDescent="0.2"/>
  </sheetData>
  <sheetProtection formatCells="0" formatColumns="0" formatRows="0" insertColumns="0" insertRows="0" deleteColumns="0" deleteRows="0" sort="0" autoFilter="0"/>
  <autoFilter ref="A12:L8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1531" yWindow="1011"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53"/>
    <dataValidation allowBlank="1" showInputMessage="1" showErrorMessage="1" promptTitle="Výkaz výměr:" prompt="způsob stanovení množství položky, nebo odkaz na příslušnou přílohu dokumentace." sqref="F48 F24 F44 F32 F36 F40 F28 F56 F60 F64 F68 F52 F74 F8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51 F55 F59 F63 F67 F47 F73 F79"/>
    <dataValidation allowBlank="1" showInputMessage="1" showErrorMessage="1" promptTitle="Název položky" prompt="Přesný název položky dle cenové soustavy, nebo vlastní název v případě položky mimo cenovou soustavu." sqref="F18 F22 F26 F30 F34 F38 F42 F50 F54 F58 F62 F66 F46 F72 F78"/>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789" max="11" man="1"/>
  </rowBreaks>
  <drawing r:id="rId2"/>
  <legacyDrawing r:id="rId3"/>
  <extLst>
    <ext xmlns:x14="http://schemas.microsoft.com/office/spreadsheetml/2009/9/main" uri="{CCE6A557-97BC-4b89-ADB6-D9C93CAAB3DF}">
      <x14:dataValidations xmlns:xm="http://schemas.microsoft.com/office/excel/2006/main" xWindow="1531" yWindow="101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10-62-03</vt:lpstr>
      <vt:lpstr>Kategorie monitoringu</vt:lpstr>
      <vt:lpstr>hide</vt:lpstr>
      <vt:lpstr>změny</vt:lpstr>
      <vt:lpstr>'SO 10-62-03'!Názvy_tisku</vt:lpstr>
      <vt:lpstr>'SO 10-62-03'!Oblast_tisku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2017-11-16T10:36:48Z</cp:lastPrinted>
  <dcterms:created xsi:type="dcterms:W3CDTF">2015-03-16T09:47:49Z</dcterms:created>
  <dcterms:modified xsi:type="dcterms:W3CDTF">2018-06-27T07:29:57Z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d:\pw_data\vladimir.pus\</vt:lpwstr>
  </property>
</Properties>
</file>