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45" windowWidth="21750" windowHeight="14640"/>
  </bookViews>
  <sheets>
    <sheet name="SO 11-31-04_3"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11-31-04_3'!$A$12:$L$210</definedName>
    <definedName name="_xlnm.Print_Titles" localSheetId="0">'SO 11-31-04_3'!$9:$12</definedName>
    <definedName name="_xlnm.Print_Area" localSheetId="0">'SO 11-31-04_3'!$B$1:$L$210</definedName>
  </definedNames>
  <calcPr calcId="145621"/>
</workbook>
</file>

<file path=xl/calcChain.xml><?xml version="1.0" encoding="utf-8"?>
<calcChain xmlns="http://schemas.openxmlformats.org/spreadsheetml/2006/main">
  <c r="L206" i="1" l="1"/>
  <c r="L202" i="1"/>
  <c r="L198" i="1"/>
  <c r="L194" i="1"/>
  <c r="L210" i="1" s="1"/>
  <c r="L188" i="1"/>
  <c r="L184" i="1"/>
  <c r="L180" i="1"/>
  <c r="L176" i="1"/>
  <c r="L172" i="1"/>
  <c r="L168" i="1"/>
  <c r="L164" i="1"/>
  <c r="L160" i="1"/>
  <c r="L156" i="1"/>
  <c r="L152" i="1"/>
  <c r="L148" i="1"/>
  <c r="L144" i="1"/>
  <c r="L140" i="1"/>
  <c r="L136" i="1"/>
  <c r="L132" i="1"/>
  <c r="L126" i="1"/>
  <c r="L122" i="1"/>
  <c r="L118" i="1"/>
  <c r="L114" i="1"/>
  <c r="L108" i="1"/>
  <c r="L104" i="1"/>
  <c r="L100" i="1"/>
  <c r="L96" i="1"/>
  <c r="L92" i="1"/>
  <c r="L88" i="1"/>
  <c r="L84" i="1"/>
  <c r="L80" i="1"/>
  <c r="L76" i="1"/>
  <c r="L70" i="1"/>
  <c r="L74" i="1" s="1"/>
  <c r="L64" i="1"/>
  <c r="L68" i="1" s="1"/>
  <c r="L58" i="1"/>
  <c r="L54" i="1"/>
  <c r="L50" i="1"/>
  <c r="L46" i="1"/>
  <c r="L42" i="1"/>
  <c r="L38" i="1"/>
  <c r="L34" i="1"/>
  <c r="L30" i="1"/>
  <c r="L130" i="1" l="1"/>
  <c r="L192" i="1"/>
  <c r="L112" i="1"/>
  <c r="L26" i="1"/>
  <c r="L22" i="1"/>
  <c r="L18" i="1"/>
  <c r="L14" i="1"/>
  <c r="L62" i="1" l="1"/>
  <c r="I8" i="5"/>
  <c r="H8" i="5"/>
  <c r="B14" i="1" l="1"/>
  <c r="B18" i="1" l="1"/>
  <c r="L1" i="4"/>
  <c r="B22" i="1" l="1"/>
  <c r="L9" i="1"/>
  <c r="B9" i="1"/>
  <c r="B26" i="1" l="1"/>
  <c r="L1" i="1"/>
  <c r="F4" i="1"/>
  <c r="B30" i="1" l="1"/>
  <c r="B34" i="1"/>
  <c r="K9" i="1"/>
  <c r="B38" i="1" l="1"/>
  <c r="F5" i="1"/>
  <c r="B42" i="1" l="1"/>
  <c r="B46" i="1" s="1"/>
  <c r="B50" i="1" s="1"/>
  <c r="B54" i="1" s="1"/>
  <c r="B58" i="1" s="1"/>
  <c r="B64" i="1" s="1"/>
  <c r="B70" i="1" s="1"/>
  <c r="B76" i="1" s="1"/>
  <c r="B80" i="1" l="1"/>
  <c r="B84" i="1" s="1"/>
  <c r="B88" i="1" s="1"/>
  <c r="B92" i="1" s="1"/>
  <c r="B96" i="1" s="1"/>
  <c r="B100" i="1" s="1"/>
  <c r="B104" i="1" s="1"/>
  <c r="B108" i="1" s="1"/>
  <c r="B114" i="1" s="1"/>
  <c r="B118" i="1" s="1"/>
  <c r="B122" i="1" s="1"/>
  <c r="B126" i="1" s="1"/>
  <c r="B132" i="1" s="1"/>
  <c r="B136" i="1" s="1"/>
  <c r="B140" i="1" s="1"/>
  <c r="B144" i="1" l="1"/>
  <c r="B148" i="1" s="1"/>
  <c r="B152" i="1" s="1"/>
  <c r="B156" i="1" s="1"/>
  <c r="B160" i="1" s="1"/>
  <c r="B164" i="1" s="1"/>
  <c r="B168" i="1" s="1"/>
  <c r="B172" i="1" s="1"/>
  <c r="B176" i="1" s="1"/>
  <c r="B180" i="1" s="1"/>
  <c r="B184" i="1" s="1"/>
  <c r="B188" i="1" s="1"/>
  <c r="B194" i="1" s="1"/>
  <c r="B198" i="1" s="1"/>
  <c r="B202" i="1" s="1"/>
  <c r="B206" i="1" s="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<sst xmlns="http://schemas.openxmlformats.org/spreadsheetml/2006/main" count="638" uniqueCount="277">
  <si>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</si>
  <si>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</si>
  <si>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</si>
  <si>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</si>
  <si>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</si>
  <si>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</si>
  <si>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</si>
  <si>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</si>
  <si>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</si>
  <si>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</si>
  <si>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</si>
  <si>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</si>
  <si>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</si>
  <si>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</si>
  <si>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</si>
  <si>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</si>
  <si>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</si>
  <si>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</si>
  <si>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</si>
  <si>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</si>
  <si>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</si>
  <si>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</si>
  <si>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</si>
  <si>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</si>
  <si>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</si>
  <si>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</si>
  <si>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</si>
  <si>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</si>
  <si>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</si>
  <si>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</si>
  <si>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</si>
  <si>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</si>
  <si>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</si>
  <si>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</si>
  <si>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</si>
  <si>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</si>
  <si>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</si>
  <si>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</si>
  <si>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</si>
  <si>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</si>
  <si>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</si>
  <si>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</si>
  <si>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</si>
  <si>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</si>
  <si>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</si>
  <si>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</si>
  <si>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</si>
  <si>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</si>
  <si>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</si>
  <si>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</si>
  <si>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</si>
  <si>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</si>
  <si>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</si>
  <si>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</si>
  <si>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</si>
  <si>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</si>
  <si>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</si>
  <si>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</si>
  <si>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</si>
  <si>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</si>
  <si>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</si>
  <si>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</si>
  <si>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</si>
  <si>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</si>
  <si>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</si>
  <si>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</si>
  <si>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</si>
  <si>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</si>
  <si>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</si>
  <si>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</si>
  <si>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</si>
  <si>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</si>
  <si>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</si>
  <si>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</si>
  <si>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</si>
  <si>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</si>
  <si>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</si>
  <si>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</si>
  <si>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</si>
  <si>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</si>
  <si>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</si>
  <si>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</si>
  <si>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</si>
  <si>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</si>
  <si>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</si>
  <si>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</si>
  <si>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</si>
  <si>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</si>
  <si>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</si>
  <si>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</si>
  <si>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</si>
  <si>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</si>
  <si>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</si>
  <si>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</si>
  <si>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</si>
  <si>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</si>
  <si>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</si>
  <si>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</si>
  <si>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</si>
  <si>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Ostatní</t>
  </si>
  <si>
    <t>Jiří Kuchař</t>
  </si>
  <si>
    <t xml:space="preserve"> Oldřichov u Duchcova - Bílina, úprava silnice II/258 v km 28,440</t>
  </si>
  <si>
    <t>Ústecký kraj (správa SUS)</t>
  </si>
  <si>
    <t>SO 11-31-04.3</t>
  </si>
  <si>
    <t>ÚPRAVA PLÁNĚ SE ZHUTNĚNÍM V HORNINĚ TŘ. I</t>
  </si>
  <si>
    <t>M2</t>
  </si>
  <si>
    <t>2017_OTSKP-SPK</t>
  </si>
  <si>
    <t>18110</t>
  </si>
  <si>
    <t>konstrukce A vozovka
(395+393)=788,0000 [A]
 konstrukce B chodník
(192+50)=242,0000 [B]
Celkem: A+B=1 030,0000 [C]</t>
  </si>
  <si>
    <t>m2</t>
  </si>
  <si>
    <t>113324</t>
  </si>
  <si>
    <t>ODSTRAN PODKL ZPEVNĚNÝCH PLOCH Z KAMENIVA NESTMEL, ODVOZ DO 5KM</t>
  </si>
  <si>
    <t>m3</t>
  </si>
  <si>
    <t>včetně uložení na trvalou skládku - Recyklační středisko stavebních odpadů v k.ú. Teplice-Řetenice</t>
  </si>
  <si>
    <t>17 05 04  Kamenná suť
chodník
192*0,15=28,8000 [A]
vozovka II/258
(395+393)*0,2=157,6000 [B]
Celkem: A+B=186,4000 [C]</t>
  </si>
  <si>
    <t>123738</t>
  </si>
  <si>
    <t>ODKOP PRO SPOD STAVBU SILNIC A ŽELEZNIC TŘ. I, ODVOZ DO 20KM</t>
  </si>
  <si>
    <t>17 05 04 Vytěžené zeminy a horniny - I. třída těžitelnosti (dříve třídy 1, 2, 3, 4 a), 4 b), 4 c), 4 f))</t>
  </si>
  <si>
    <t>rozšíření chodníkové konstrukce 
100*0,3*0,5=15,0000 [A]</t>
  </si>
  <si>
    <t>113524</t>
  </si>
  <si>
    <t>ODSTRANĚNÍ CHODNÍKOVÝCH OBRUBNÍKŮ BETONOVÝCH, ODVOZ DO 5KM</t>
  </si>
  <si>
    <t>m</t>
  </si>
  <si>
    <t>96+95=191,0000 [A]</t>
  </si>
  <si>
    <t>113134</t>
  </si>
  <si>
    <t>ODSTRANĚNÍ KRYTU ZPEVNĚNÝCH PLOCH S ASFALT POJIVEM, ODVOZ DO 5KM</t>
  </si>
  <si>
    <t>vybouraný asfalt z chodníku,
192*0,05=9,6000 [A]
vozovka
(395+393)*0,07=55,1600 [B]
Celkem: A+B=64,7600 [C]</t>
  </si>
  <si>
    <t>132738</t>
  </si>
  <si>
    <t>HLOUBENÍ RÝH ŠÍŘ DO 2M PAŽ I NEPAŽ TŘ. I, ODVOZ DO 20KM</t>
  </si>
  <si>
    <t>včetně uložení na skládku</t>
  </si>
  <si>
    <t>výkop přípojky UV
9*0,5*1,5=6,7500 [A]</t>
  </si>
  <si>
    <t>OBSYP POTRUBÍ A OBJEKTŮ Z NAKUPOVANÝCH MATERIÁLŮ</t>
  </si>
  <si>
    <t>17581</t>
  </si>
  <si>
    <t>výkop přípojky UV
9*0,5*0,5=2,2500 [A]</t>
  </si>
  <si>
    <t>pískový obsyp</t>
  </si>
  <si>
    <t>17481</t>
  </si>
  <si>
    <t>ZÁSYP JAM A RÝH Z NAKUPOVANÝCH MATERIÁLŮ</t>
  </si>
  <si>
    <t>ODSTRAN PODKL ZPEVNĚNÝCH PLOCH S CEM POJIVEM, ODVOZ DO 5KM</t>
  </si>
  <si>
    <t>113344</t>
  </si>
  <si>
    <t>vozovka II/258
(395+393)*0,13=102,4400 [A]</t>
  </si>
  <si>
    <t>11372A</t>
  </si>
  <si>
    <t>FRÉZOVÁNÍ ZPEVNĚNÝCH PLOCH ASFALTOVÝCH - BEZ DOPRAVY</t>
  </si>
  <si>
    <t>R materiál 30 RA 0/11 - odkup zhotovitelem</t>
  </si>
  <si>
    <t>odfrézovaný kryt vozovky 
(395+393)*0,04=31,5200 [A]</t>
  </si>
  <si>
    <t>17120</t>
  </si>
  <si>
    <t>ULOŽENÍ SYPANINY DO NÁSYPŮ A NA SKLÁDKY BEZ ZHUTNĚNÍ</t>
  </si>
  <si>
    <t>trvalá skládka</t>
  </si>
  <si>
    <t>zemina 
rozšíření chodníkové konstrukce 
100*0,3*0,5=15,0000 [A]</t>
  </si>
  <si>
    <t>123739</t>
  </si>
  <si>
    <t>PŘÍPLATEK ZA DALŠÍ 1KM DOPRAVY ZEMINY</t>
  </si>
  <si>
    <t>pol.123738
pol.132738
(15+6,75)*1,8*7=274,0500 [A]</t>
  </si>
  <si>
    <t>Zařízení pro nakládání s odpady v k.ú. Růžodol</t>
  </si>
  <si>
    <t>Součet</t>
  </si>
  <si>
    <t>za  Díl</t>
  </si>
  <si>
    <t>Základy</t>
  </si>
  <si>
    <t>21361</t>
  </si>
  <si>
    <t>DRENÁŽNÍ VRSTVY Z GEOTEXTILIE</t>
  </si>
  <si>
    <t>geotextilie pod kačítek pol. 57677</t>
  </si>
  <si>
    <t>kačírek mezi silnicí a chodníkem 
50=50,0000 [A]</t>
  </si>
  <si>
    <t>45131</t>
  </si>
  <si>
    <t>PODKL A VÝPLŇ VRSTVY Z PROST BET</t>
  </si>
  <si>
    <t>Vodorovné konstrukce</t>
  </si>
  <si>
    <t>UV 
1,5*1,5*0,1=0,2250 [A]
horská vpusť
2*2*0,1=0,4000 [B]
Celkem: A+B=0,6250 [C]</t>
  </si>
  <si>
    <t>Komunikace</t>
  </si>
  <si>
    <t>57677</t>
  </si>
  <si>
    <t>POSYP KAMENIVEM TĚŽENÝM 35KG/M2</t>
  </si>
  <si>
    <t>těžený (praný) štěrk - kačírek fr 16/22</t>
  </si>
  <si>
    <t>56330</t>
  </si>
  <si>
    <t>VOZOVKOVÉ VRSTVY ZE ŠTĚRKODRTI</t>
  </si>
  <si>
    <t>konstrukce A vozovka
(395+393)*0,2=157,6000 [A]
konstrukce B chodník
(192+50)*0,2=48,4000 [B]
Celkem: A+B=206,0000 [C]</t>
  </si>
  <si>
    <t>56360</t>
  </si>
  <si>
    <t>VOZOVKOVÉ VRSTVY Z RECYKLOVANÉHO MATERIÁLU</t>
  </si>
  <si>
    <t>chodníková konstrukce B 
(192+50)*0,05=12,1000 [A]</t>
  </si>
  <si>
    <t>ASFALTOVÝ BETON PRO OBRUSNÉ VRSTVY ACO 11+, 11S TL. 40MM</t>
  </si>
  <si>
    <t>574A34</t>
  </si>
  <si>
    <t>vozovková konstrukce A
395+393=788,0000 [A]
chodníková konstrukce B 
192+50=242,0000 [B]
Celkem: A+B=1 030,0000 [C]</t>
  </si>
  <si>
    <t>572213</t>
  </si>
  <si>
    <t>SPOJOVACÍ POSTŘIK Z EMULZE DO 0,5KG/M2</t>
  </si>
  <si>
    <t>vozovková konstrukce A
395+393=788,0000 [A]</t>
  </si>
  <si>
    <t>PS-E 0,25kg/m2</t>
  </si>
  <si>
    <t>562101</t>
  </si>
  <si>
    <t>574E66</t>
  </si>
  <si>
    <t>ASFALTOVÝ BETON PRO PODKLADNÍ VRSTVY ACP 16+, 16S TL. 70MM</t>
  </si>
  <si>
    <t>konstrukce A vozovka
395+393=788,0000 [A]</t>
  </si>
  <si>
    <t>572133</t>
  </si>
  <si>
    <t>PI-E 0,6kg/m2</t>
  </si>
  <si>
    <t>INFILTRAČNÍ POSTŘIK Z EMULZE DO 1,5KG/M2</t>
  </si>
  <si>
    <t>VOZOVKOVÉ VRSTVY Z MATERIÁLŮ STABIL CEMENTEM TŘ I</t>
  </si>
  <si>
    <t>konstrukce A vozovka
(395+393)*0,13=102,4400 [A]</t>
  </si>
  <si>
    <t>podkladní směs stmelená cementem SC 0/32, C8/10 tl. 130mm</t>
  </si>
  <si>
    <t>58222</t>
  </si>
  <si>
    <t>DLÁŽDĚNÉ KRYTY Z DROBNÝCH KOSTEK DO LOŽE Z MC</t>
  </si>
  <si>
    <t>včetně vyspárování mc</t>
  </si>
  <si>
    <t>odláždění okolo horské UV
5=5,0000 [A]</t>
  </si>
  <si>
    <t>Potrubí</t>
  </si>
  <si>
    <t>87434</t>
  </si>
  <si>
    <t>89722</t>
  </si>
  <si>
    <t>POTRUBÍ Z TRUB PLASTOVÝCH ODPADNÍCH DN DO 200MM</t>
  </si>
  <si>
    <t>VPUSŤ KANALIZAČNÍ HORSKÁ KOMPLETNÍ Z BETON DÍLCŮ</t>
  </si>
  <si>
    <t>napojení na stávající kanalizaci 
uliční vpusť
4=4,0000 [A]
horská vpusť
5=5,0000 [B]
Celkem: A+B=9,0000 [C]</t>
  </si>
  <si>
    <t>výměna horské UV 
1=1,0000 [A]</t>
  </si>
  <si>
    <t>prefabrikovaná horská vpusť  1500/800/1500 s dvojitou litinovou mříží pro zatížení B 125</t>
  </si>
  <si>
    <t>PVC DN 200</t>
  </si>
  <si>
    <t>KUS</t>
  </si>
  <si>
    <t>899642</t>
  </si>
  <si>
    <t>ZKOUŠKA VODOTĚSNOSTI POTRUBÍ DN DO 200MM</t>
  </si>
  <si>
    <t>89712</t>
  </si>
  <si>
    <t>VPUSŤ KANALIZAČNÍ ULIČNÍ KOMPLETNÍ Z BETONOVÝCH DÍLCŮ</t>
  </si>
  <si>
    <t>nová UV - rám s mříží 500x500, kalovým košem nízkým bez odkaliště</t>
  </si>
  <si>
    <t>uv ve vozovce 1=1,0000 [A]</t>
  </si>
  <si>
    <t>Ostatní konstrukce a práce</t>
  </si>
  <si>
    <t>93808</t>
  </si>
  <si>
    <t>OČIŠTĚNÍ VOZOVEK ZAMETENÍM</t>
  </si>
  <si>
    <t>očištění vozovky veřejným provozem</t>
  </si>
  <si>
    <t>500=500,0000 [A]</t>
  </si>
  <si>
    <t>917224</t>
  </si>
  <si>
    <t>SILNIČNÍ A CHODNÍKOVÉ OBRUBY Z BETONOVÝCH OBRUBNÍKŮ ŠÍŘ 150MM</t>
  </si>
  <si>
    <t>včetně bet. lože C20/25 s boční opěrou</t>
  </si>
  <si>
    <t>935222</t>
  </si>
  <si>
    <t>PŘÍKOPOVÉ ŽLABY Z BETON TVÁRNIC ŠÍŘ DO 900MM DO BETONU TL 100MM</t>
  </si>
  <si>
    <t>příkopový žlab 500/900/300
15=15,0000 [A]</t>
  </si>
  <si>
    <t>včetně bet. lože a spárování cementovou maltou</t>
  </si>
  <si>
    <t>966154</t>
  </si>
  <si>
    <t>BOURÁNÍ KONSTRUKCÍ Z PROST BETONU S ODVOZEM DO 5KM</t>
  </si>
  <si>
    <t>odv. proužek včetně lože
(96+96)*0,75*0,3=43,2000 [A]</t>
  </si>
  <si>
    <t>917212</t>
  </si>
  <si>
    <t>ZÁHONOVÉ OBRUBY Z BETONOVÝCH OBRUBNÍKŮ ŠÍŘ 80MM</t>
  </si>
  <si>
    <t>včetně bet. patky C 16/20 s boční opěrou</t>
  </si>
  <si>
    <t>253=253,0000 [A]</t>
  </si>
  <si>
    <t>919112</t>
  </si>
  <si>
    <t>ŘEZÁNÍ ASFALTOVÉHO KRYTU VOZOVEK TL DO 100MM</t>
  </si>
  <si>
    <t>zacata a konec
15+15=30,0000 [A]
podél odv. proužku
96+95=191,0000 [B]
podélná spára 
100=100,0000 [C]
Celkem: A+B+C=321,0000 [D]</t>
  </si>
  <si>
    <t>931311</t>
  </si>
  <si>
    <t>TĚSNĚNÍ DILATAČ SPAR ASF ZÁLIVKOU PRŮŘ DO 100MM2</t>
  </si>
  <si>
    <t>911FC1</t>
  </si>
  <si>
    <t>SVODIDLO BETON, ÚROVEŇ ZADRŽ H2 VÝŠ 1,2M - DODÁVKA A MONTÁŽ</t>
  </si>
  <si>
    <t>průběžný díl  
 vlevo
15*4=60,0000 [A]
vpravo 
15*4=60,0000 [B]
koncový díl
vlevo
2*4=8,0000 [C]
vpravo
2*4=8,0000 [D]
Celkem: A+B+C+D=136,0000 [E]</t>
  </si>
  <si>
    <t>jednostranné betonové svodidlo s úr. zadržení H2 typu "NEW JERSEY" 4000/1160/550</t>
  </si>
  <si>
    <t>915401</t>
  </si>
  <si>
    <t>VODOROVNÉ DOPRAVNÍ ZNAČENÍ BETON PREFABRIK - DODÁVKA A POKLÁDKA</t>
  </si>
  <si>
    <t>70+70=140,0000 [A]</t>
  </si>
  <si>
    <t>odvodňovací proužek z bet. přídlažby 500/250/100 do společné bet. patky C20/25, včetně vyspárování cementovou maltou</t>
  </si>
  <si>
    <t>915111</t>
  </si>
  <si>
    <t>VODOROVNÉ DOPRAVNÍ ZNAČENÍ BARVOU HLADKÉ - DODÁVKA A POKLÁDKA</t>
  </si>
  <si>
    <t>V4 0,25
(131+131+50+50)*0,25=90,5000 [A]
V2b 0,125/3/1,5
((131+50+50)*0,66)*0,125=19,0575 [B]
Celkem: A+B=109,5575 [C]</t>
  </si>
  <si>
    <t>96687</t>
  </si>
  <si>
    <t>VYBOURÁNÍ ULIČNÍCH VPUSTÍ KOMPLETNÍCH</t>
  </si>
  <si>
    <t>uliční vpusť ve vozovce</t>
  </si>
  <si>
    <t>1=1,0000 [A]</t>
  </si>
  <si>
    <t>967114</t>
  </si>
  <si>
    <t>VYBOURÁNÍ ČÁSTÍ KONSTRUKCÍ Z BETON DÍLCŮ S ODVOZEM DO 5KM</t>
  </si>
  <si>
    <t>příkopové žlaby včetně lože
15*0,6*0,3=2,7000 [A]
příkopová vpusť
1,5*1,5*0,2*6=2,7000 [B]
Celkem: A+B=5,4000 [C]</t>
  </si>
  <si>
    <t>91238</t>
  </si>
  <si>
    <t>SMĚROVÉ SLOUPKY Z PLAST HMOT - NÁSTAVCE NA SVODIDLA VČETNĚ ODRAZNÉHO PÁSKU</t>
  </si>
  <si>
    <t>6=6,0000 [A]</t>
  </si>
  <si>
    <t>91228</t>
  </si>
  <si>
    <t>SMĚROVÉ SLOUPKY Z PLAST HMOT VČETNĚ ODRAZNÉHO PÁSKU</t>
  </si>
  <si>
    <t>4=4,0000 [A]</t>
  </si>
  <si>
    <t>915112</t>
  </si>
  <si>
    <t>VODOROVNÉ DOPRAVNÍ ZNAČENÍ BARVOU HLADKÉ - ODSTRANĚNÍ</t>
  </si>
  <si>
    <t>obnova VDZ na stávajícím krytu
V4 0,25
(50+50)*0,25=25,0000 [A]
V2b 0,125/3/1,5
((50+50)*0,66)*0,125=8,2500 [B]
Celkem: A+B=33,2500 [C]</t>
  </si>
  <si>
    <t>Poplatky za likvidaci odpadů</t>
  </si>
  <si>
    <t>014111.1</t>
  </si>
  <si>
    <t>17 01 02 - Stavební a demoliční suť (cihly)</t>
  </si>
  <si>
    <t>POPLATKY ZA SKLÁDKU TYP S-IO (INERTNÍ ODPAD)</t>
  </si>
  <si>
    <t>T</t>
  </si>
  <si>
    <t>pol. 113328 odstranění ŠD
186,4*2,05=382,1200 [A]</t>
  </si>
  <si>
    <t>014111</t>
  </si>
  <si>
    <t>17 03 02 Vybouraný asfaltový beton bez dehtu</t>
  </si>
  <si>
    <t>pol. 113134 vybourany asfalt 
192*0,05=9,6000 [A]
vozovka
(395+393)*0,07=55,1600 [B]
Celkem: (A+B)*2,2=142,4720 [C]</t>
  </si>
  <si>
    <t>014111.2</t>
  </si>
  <si>
    <t>pol. 966158 odv. proužek
43,2*2,1=90,7200 [A]
pol. 967118 bet. dílce 
5,4*2,2=11,8800 [B]
pol. 96687 uliční vpusť
0,8*0,8*1,5*2,2=2,1120 [C]
pol. 113524 bet. obruby včetně lože
(96+95)*0,3*0,4*2,1=48,1320 [D]
pol. 113344 cementový podklad
102,44*2,1=215,1240 [E]
Celkem: A+B+C+D+E=367,9680 [F]</t>
  </si>
  <si>
    <t>17 01 01 - Prostý beton (kusovitost nad 0,5 m), Železobeton</t>
  </si>
  <si>
    <t>14121</t>
  </si>
  <si>
    <t>POPLATKY ZA SKLÁDKU TYP S-OO (OSTATNÍ ODPAD)</t>
  </si>
  <si>
    <t>17 05 04 - Vytěžené zeminy a horniny - I. třída těžitelnosti (dříve třídy 1, 2, 3, 4 a), 4 b), 4 c), 4 f))</t>
  </si>
  <si>
    <t>zemina 
rozšíření chodníkové konstrukce 
100*0,3*0,5*1,8=27,0000 [A]</t>
  </si>
  <si>
    <t>015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</si>
</sst>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style="thin">
        <color indexed="64"/>
      </left>
      <right style="thin">
        <color indexed="64"/>
      </right>
      <top style="thin">
        <color indexed="64"/>
      </top>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3">
    <xf numFmtId="0" fontId="0" fillId="0" borderId="0"/>
    <xf numFmtId="0" fontId="4" fillId="0" borderId="0">
      <alignment vertical="center"/>
    </xf>
    <xf numFmtId="0" fontId="6" fillId="0" borderId="0">
      <alignment vertical="center"/>
    </xf>
  </cellStyleXfs>
  <cellXfs count="149">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49" fontId="8" fillId="3" borderId="58" xfId="2" applyNumberFormat="1" applyFont="1" applyFill="1" applyBorder="1" applyAlignment="1" applyProtection="1">
      <alignment vertical="center" wrapText="1" shrinkToFit="1"/>
      <protection locked="0"/>
    </xf>
    <xf numFmtId="0" fontId="10" fillId="10"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33" xfId="0" applyFont="1" applyFill="1" applyBorder="1" applyAlignment="1" applyProtection="1">
      <alignment horizontal="center" vertical="center"/>
      <protection locked="0"/>
    </xf>
    <xf numFmtId="0" fontId="1" fillId="11" borderId="0" xfId="0" applyFont="1" applyFill="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164" fontId="10" fillId="11" borderId="33" xfId="0" applyNumberFormat="1" applyFont="1" applyFill="1" applyBorder="1" applyAlignment="1" applyProtection="1">
      <alignment horizontal="center" vertical="center"/>
      <protection locked="0"/>
    </xf>
    <xf numFmtId="0" fontId="10" fillId="11" borderId="60" xfId="0" applyFont="1" applyFill="1" applyBorder="1" applyAlignment="1" applyProtection="1">
      <alignment vertical="center"/>
    </xf>
    <xf numFmtId="49" fontId="10" fillId="11" borderId="59" xfId="0" applyNumberFormat="1" applyFont="1" applyFill="1" applyBorder="1" applyAlignment="1" applyProtection="1">
      <alignment horizontal="center" vertical="center"/>
      <protection locked="0"/>
    </xf>
    <xf numFmtId="0" fontId="10" fillId="11" borderId="59" xfId="0" applyFont="1" applyFill="1" applyBorder="1" applyAlignment="1" applyProtection="1">
      <alignment vertical="center"/>
      <protection locked="0"/>
    </xf>
    <xf numFmtId="49" fontId="10" fillId="11" borderId="59" xfId="0" applyNumberFormat="1" applyFont="1" applyFill="1" applyBorder="1" applyAlignment="1" applyProtection="1">
      <alignment vertical="center"/>
      <protection locked="0"/>
    </xf>
    <xf numFmtId="0" fontId="10" fillId="11" borderId="59" xfId="0" applyFont="1" applyFill="1" applyBorder="1" applyAlignment="1" applyProtection="1">
      <alignment horizontal="center" vertical="center"/>
      <protection locked="0"/>
    </xf>
    <xf numFmtId="164" fontId="10" fillId="11" borderId="61" xfId="0" applyNumberFormat="1" applyFont="1" applyFill="1" applyBorder="1" applyAlignment="1" applyProtection="1">
      <alignment horizontal="center" vertical="center"/>
      <protection locked="0"/>
    </xf>
    <xf numFmtId="0" fontId="1" fillId="11" borderId="0" xfId="0" applyFont="1" applyFill="1" applyProtection="1">
      <protection locked="0"/>
    </xf>
    <xf numFmtId="0" fontId="10" fillId="11" borderId="32" xfId="0" applyFont="1" applyFill="1" applyBorder="1" applyAlignment="1" applyProtection="1">
      <alignment vertical="center"/>
      <protection locked="0"/>
    </xf>
    <xf numFmtId="0" fontId="10" fillId="11" borderId="60" xfId="0" applyFont="1" applyFill="1" applyBorder="1" applyAlignment="1" applyProtection="1">
      <alignment vertical="center"/>
      <protection locked="0"/>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81"/>
  <sheetViews>
    <sheetView showGridLines="0" tabSelected="1" view="pageBreakPreview" zoomScale="85" zoomScaleNormal="85" zoomScaleSheetLayoutView="85" workbookViewId="0">
      <pane ySplit="12" topLeftCell="A205" activePane="bottomLeft" state="frozen"/>
      <selection activeCell="B1" sqref="B1"/>
      <selection pane="bottomLeft" activeCell="N216" sqref="N216"/>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5" style="13" bestFit="1"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43" t="s">
        <v>84</v>
      </c>
      <c r="C1" s="144"/>
      <c r="D1" s="144"/>
      <c r="E1" s="144"/>
      <c r="F1" s="144"/>
      <c r="G1" s="144"/>
      <c r="H1" s="144"/>
      <c r="I1" s="53"/>
      <c r="J1" s="54"/>
      <c r="K1" s="54"/>
      <c r="L1" s="55" t="str">
        <f>D3</f>
        <v>SO 11-31-04.3</v>
      </c>
    </row>
    <row r="2" spans="1:15" s="18" customFormat="1" ht="57" customHeight="1" thickTop="1" thickBot="1" x14ac:dyDescent="0.3">
      <c r="B2" s="145" t="s">
        <v>11</v>
      </c>
      <c r="C2" s="146"/>
      <c r="D2" s="59"/>
      <c r="E2" s="60"/>
      <c r="F2" s="85" t="s">
        <v>94</v>
      </c>
      <c r="G2" s="57"/>
      <c r="H2" s="58"/>
      <c r="I2" s="147" t="s">
        <v>27</v>
      </c>
      <c r="J2" s="148"/>
      <c r="K2" s="121">
        <f>SUMIFS(L:L,B:B,"SOUČET")</f>
        <v>0</v>
      </c>
      <c r="L2" s="122"/>
    </row>
    <row r="3" spans="1:15" s="18" customFormat="1" ht="42.75" customHeight="1" thickTop="1" thickBot="1" x14ac:dyDescent="0.3">
      <c r="B3" s="38" t="s">
        <v>33</v>
      </c>
      <c r="C3" s="39"/>
      <c r="D3" s="41" t="s">
        <v>103</v>
      </c>
      <c r="E3" s="40"/>
      <c r="F3" s="37" t="s">
        <v>101</v>
      </c>
      <c r="G3" s="61"/>
      <c r="H3" s="62"/>
      <c r="I3" s="72"/>
      <c r="J3" s="71"/>
      <c r="K3" s="108"/>
      <c r="L3" s="109"/>
    </row>
    <row r="4" spans="1:15" s="18" customFormat="1" ht="18" customHeight="1" thickTop="1" x14ac:dyDescent="0.3">
      <c r="B4" s="127" t="s">
        <v>20</v>
      </c>
      <c r="C4" s="128"/>
      <c r="D4" s="111"/>
      <c r="E4" s="4" t="s">
        <v>50</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komunikace</v>
      </c>
      <c r="G4" s="50"/>
      <c r="H4" s="51"/>
      <c r="I4" s="140" t="s">
        <v>30</v>
      </c>
      <c r="J4" s="141"/>
      <c r="K4" s="2">
        <v>822</v>
      </c>
      <c r="L4" s="3"/>
    </row>
    <row r="5" spans="1:15" s="18" customFormat="1" ht="18" customHeight="1" x14ac:dyDescent="0.25">
      <c r="B5" s="16" t="s">
        <v>28</v>
      </c>
      <c r="C5" s="15"/>
      <c r="D5" s="15"/>
      <c r="E5" s="4" t="s">
        <v>29</v>
      </c>
      <c r="F5" s="129" t="str">
        <f>IF((E5="Stádium 2"),"  Dokumentace pro územní řízení - DUR",(IF((E5="Stádium 3"),"  Projektová dokumentace (DOS/DSP)","")))</f>
        <v xml:space="preserve">  Projektová dokumentace (DOS/DSP)</v>
      </c>
      <c r="G5" s="129"/>
      <c r="H5" s="130"/>
      <c r="I5" s="110" t="s">
        <v>22</v>
      </c>
      <c r="J5" s="111"/>
      <c r="K5" s="5" t="s">
        <v>96</v>
      </c>
      <c r="L5" s="65"/>
    </row>
    <row r="6" spans="1:15" s="18" customFormat="1" ht="18" customHeight="1" x14ac:dyDescent="0.2">
      <c r="B6" s="16" t="s">
        <v>19</v>
      </c>
      <c r="C6" s="15"/>
      <c r="D6" s="15"/>
      <c r="E6" s="5" t="s">
        <v>99</v>
      </c>
      <c r="F6" s="112" t="s">
        <v>102</v>
      </c>
      <c r="G6" s="112"/>
      <c r="H6" s="113"/>
      <c r="I6" s="110" t="s">
        <v>23</v>
      </c>
      <c r="J6" s="111"/>
      <c r="K6" s="5" t="s">
        <v>97</v>
      </c>
      <c r="L6" s="65"/>
      <c r="O6" s="69"/>
    </row>
    <row r="7" spans="1:15" s="18" customFormat="1" ht="18" customHeight="1" x14ac:dyDescent="0.2">
      <c r="B7" s="131" t="s">
        <v>24</v>
      </c>
      <c r="C7" s="132"/>
      <c r="D7" s="132"/>
      <c r="E7" s="6">
        <v>43405</v>
      </c>
      <c r="F7" s="114" t="s">
        <v>18</v>
      </c>
      <c r="G7" s="115"/>
      <c r="H7" s="116"/>
      <c r="I7" s="139" t="s">
        <v>26</v>
      </c>
      <c r="J7" s="128"/>
      <c r="K7" s="63">
        <v>2017</v>
      </c>
      <c r="L7" s="66"/>
      <c r="O7" s="70"/>
    </row>
    <row r="8" spans="1:15" s="18" customFormat="1" ht="19.5" customHeight="1" thickBot="1" x14ac:dyDescent="0.3">
      <c r="B8" s="117" t="s">
        <v>25</v>
      </c>
      <c r="C8" s="118"/>
      <c r="D8" s="118"/>
      <c r="E8" s="25">
        <v>44316</v>
      </c>
      <c r="F8" s="26" t="s">
        <v>95</v>
      </c>
      <c r="G8" s="119" t="s">
        <v>100</v>
      </c>
      <c r="H8" s="120"/>
      <c r="I8" s="142" t="s">
        <v>17</v>
      </c>
      <c r="J8" s="132"/>
      <c r="K8" s="64">
        <v>43040</v>
      </c>
      <c r="L8" s="67"/>
    </row>
    <row r="9" spans="1:15" s="18" customFormat="1" ht="9.75" customHeight="1" x14ac:dyDescent="0.25">
      <c r="B9" s="137" t="str">
        <f>F2</f>
        <v>Zvýšení traťové rychlosti v úseku Oldřichov u Duchcova – Bílina</v>
      </c>
      <c r="C9" s="138"/>
      <c r="D9" s="138"/>
      <c r="E9" s="138"/>
      <c r="F9" s="138"/>
      <c r="G9" s="138"/>
      <c r="H9" s="138"/>
      <c r="I9" s="138"/>
      <c r="J9" s="138"/>
      <c r="K9" s="27" t="str">
        <f>$I$5</f>
        <v>ISPROFIN:</v>
      </c>
      <c r="L9" s="68" t="str">
        <f>K5</f>
        <v>5423720012</v>
      </c>
    </row>
    <row r="10" spans="1:15" s="18" customFormat="1" ht="15" customHeight="1" x14ac:dyDescent="0.25">
      <c r="B10" s="133" t="s">
        <v>12</v>
      </c>
      <c r="C10" s="125" t="s">
        <v>0</v>
      </c>
      <c r="D10" s="125" t="s">
        <v>1</v>
      </c>
      <c r="E10" s="125" t="s">
        <v>13</v>
      </c>
      <c r="F10" s="135" t="s">
        <v>31</v>
      </c>
      <c r="G10" s="135" t="s">
        <v>2</v>
      </c>
      <c r="H10" s="135" t="s">
        <v>3</v>
      </c>
      <c r="I10" s="125" t="s">
        <v>14</v>
      </c>
      <c r="J10" s="125" t="s">
        <v>15</v>
      </c>
      <c r="K10" s="123" t="s">
        <v>4</v>
      </c>
      <c r="L10" s="124"/>
    </row>
    <row r="11" spans="1:15" s="18" customFormat="1" ht="15" customHeight="1" x14ac:dyDescent="0.25">
      <c r="B11" s="133"/>
      <c r="C11" s="125"/>
      <c r="D11" s="125"/>
      <c r="E11" s="125"/>
      <c r="F11" s="135"/>
      <c r="G11" s="135"/>
      <c r="H11" s="135"/>
      <c r="I11" s="125"/>
      <c r="J11" s="125"/>
      <c r="K11" s="123"/>
      <c r="L11" s="124"/>
    </row>
    <row r="12" spans="1:15" s="18" customFormat="1" ht="12.75" customHeight="1" thickBot="1" x14ac:dyDescent="0.3">
      <c r="B12" s="134"/>
      <c r="C12" s="126"/>
      <c r="D12" s="126"/>
      <c r="E12" s="126"/>
      <c r="F12" s="136"/>
      <c r="G12" s="136"/>
      <c r="H12" s="136"/>
      <c r="I12" s="126"/>
      <c r="J12" s="126"/>
      <c r="K12" s="28" t="s">
        <v>16</v>
      </c>
      <c r="L12" s="29" t="s">
        <v>5</v>
      </c>
    </row>
    <row r="13" spans="1:15" s="1" customFormat="1" ht="20.100000000000001" customHeight="1" thickBot="1" x14ac:dyDescent="0.3">
      <c r="A13" s="1" t="s">
        <v>32</v>
      </c>
      <c r="B13" s="56" t="s">
        <v>21</v>
      </c>
      <c r="C13" s="74">
        <v>1</v>
      </c>
      <c r="D13" s="7"/>
      <c r="E13" s="7"/>
      <c r="F13" s="75" t="s">
        <v>10</v>
      </c>
      <c r="G13" s="9"/>
      <c r="H13" s="9"/>
      <c r="I13" s="9"/>
      <c r="J13" s="9"/>
      <c r="K13" s="9"/>
      <c r="L13" s="20"/>
    </row>
    <row r="14" spans="1:15" s="1" customFormat="1" ht="13.5" customHeight="1" thickBot="1" x14ac:dyDescent="0.3">
      <c r="A14" s="10" t="s">
        <v>7</v>
      </c>
      <c r="B14" s="76">
        <f>1+MAX($B$13:B13)</f>
        <v>1</v>
      </c>
      <c r="C14" s="77" t="s">
        <v>107</v>
      </c>
      <c r="D14" s="77"/>
      <c r="E14" s="77" t="s">
        <v>106</v>
      </c>
      <c r="F14" s="78" t="s">
        <v>104</v>
      </c>
      <c r="G14" s="77" t="s">
        <v>109</v>
      </c>
      <c r="H14" s="82">
        <v>1030</v>
      </c>
      <c r="I14" s="82">
        <v>0</v>
      </c>
      <c r="J14" s="82">
        <v>0</v>
      </c>
      <c r="K14" s="83"/>
      <c r="L14" s="84">
        <f>ROUND((ROUND(H14,3))*(ROUND(K14,2)),2)</f>
        <v>0</v>
      </c>
    </row>
    <row r="15" spans="1:15" s="1" customFormat="1" ht="12.75" customHeight="1" x14ac:dyDescent="0.25">
      <c r="A15" s="10" t="s">
        <v>6</v>
      </c>
      <c r="B15" s="21"/>
      <c r="C15" s="17"/>
      <c r="D15" s="17"/>
      <c r="E15" s="17"/>
      <c r="F15" s="79"/>
      <c r="G15" s="11"/>
      <c r="H15" s="11"/>
      <c r="I15" s="11"/>
      <c r="J15" s="11"/>
      <c r="K15" s="11"/>
      <c r="L15" s="22"/>
    </row>
    <row r="16" spans="1:15" s="1" customFormat="1" ht="56.25" x14ac:dyDescent="0.25">
      <c r="A16" s="10" t="s">
        <v>8</v>
      </c>
      <c r="B16" s="21"/>
      <c r="C16" s="17"/>
      <c r="D16" s="17"/>
      <c r="E16" s="17"/>
      <c r="F16" s="80" t="s">
        <v>108</v>
      </c>
      <c r="G16" s="11"/>
      <c r="H16" s="11"/>
      <c r="I16" s="11"/>
      <c r="J16" s="11"/>
      <c r="K16" s="11"/>
      <c r="L16" s="22"/>
    </row>
    <row r="17" spans="1:12" s="1" customFormat="1" ht="12.75" customHeight="1" thickBot="1" x14ac:dyDescent="0.3">
      <c r="A17" s="10" t="s">
        <v>9</v>
      </c>
      <c r="B17" s="23"/>
      <c r="C17" s="19"/>
      <c r="D17" s="19"/>
      <c r="E17" s="19"/>
      <c r="F17" s="81" t="s">
        <v>85</v>
      </c>
      <c r="G17" s="12"/>
      <c r="H17" s="12"/>
      <c r="I17" s="12"/>
      <c r="J17" s="12"/>
      <c r="K17" s="12"/>
      <c r="L17" s="24"/>
    </row>
    <row r="18" spans="1:12" s="1" customFormat="1" ht="13.5" customHeight="1" thickBot="1" x14ac:dyDescent="0.3">
      <c r="A18" s="10" t="s">
        <v>7</v>
      </c>
      <c r="B18" s="76">
        <f>1+MAX($B$13:B17)</f>
        <v>2</v>
      </c>
      <c r="C18" s="77" t="s">
        <v>110</v>
      </c>
      <c r="D18" s="77"/>
      <c r="E18" s="77" t="s">
        <v>106</v>
      </c>
      <c r="F18" s="78" t="s">
        <v>111</v>
      </c>
      <c r="G18" s="77" t="s">
        <v>112</v>
      </c>
      <c r="H18" s="82">
        <v>186.4</v>
      </c>
      <c r="I18" s="82">
        <v>0</v>
      </c>
      <c r="J18" s="82">
        <v>0</v>
      </c>
      <c r="K18" s="83"/>
      <c r="L18" s="84">
        <f>ROUND((ROUND(H18,3))*(ROUND(K18,2)),2)</f>
        <v>0</v>
      </c>
    </row>
    <row r="19" spans="1:12" s="1" customFormat="1" ht="12.75" customHeight="1" x14ac:dyDescent="0.25">
      <c r="A19" s="10" t="s">
        <v>6</v>
      </c>
      <c r="B19" s="21"/>
      <c r="C19" s="17"/>
      <c r="D19" s="17"/>
      <c r="E19" s="17"/>
      <c r="F19" s="79" t="s">
        <v>113</v>
      </c>
      <c r="G19" s="11"/>
      <c r="H19" s="11"/>
      <c r="I19" s="11"/>
      <c r="J19" s="11"/>
      <c r="K19" s="11"/>
      <c r="L19" s="22"/>
    </row>
    <row r="20" spans="1:12" s="1" customFormat="1" ht="67.5" x14ac:dyDescent="0.25">
      <c r="A20" s="10" t="s">
        <v>8</v>
      </c>
      <c r="B20" s="21"/>
      <c r="C20" s="17"/>
      <c r="D20" s="17"/>
      <c r="E20" s="17"/>
      <c r="F20" s="80" t="s">
        <v>114</v>
      </c>
      <c r="G20" s="11"/>
      <c r="H20" s="11"/>
      <c r="I20" s="11"/>
      <c r="J20" s="11"/>
      <c r="K20" s="11"/>
      <c r="L20" s="22"/>
    </row>
    <row r="21" spans="1:12" s="1" customFormat="1" ht="12.75" customHeight="1" thickBot="1" x14ac:dyDescent="0.3">
      <c r="A21" s="10" t="s">
        <v>9</v>
      </c>
      <c r="B21" s="23"/>
      <c r="C21" s="19"/>
      <c r="D21" s="19"/>
      <c r="E21" s="19"/>
      <c r="F21" s="81" t="s">
        <v>85</v>
      </c>
      <c r="G21" s="12"/>
      <c r="H21" s="12"/>
      <c r="I21" s="12"/>
      <c r="J21" s="12"/>
      <c r="K21" s="12"/>
      <c r="L21" s="24"/>
    </row>
    <row r="22" spans="1:12" s="1" customFormat="1" ht="13.5" customHeight="1" thickBot="1" x14ac:dyDescent="0.3">
      <c r="A22" s="10" t="s">
        <v>7</v>
      </c>
      <c r="B22" s="76">
        <f>1+MAX($B$13:B21)</f>
        <v>3</v>
      </c>
      <c r="C22" s="77" t="s">
        <v>115</v>
      </c>
      <c r="D22" s="77"/>
      <c r="E22" s="77" t="s">
        <v>106</v>
      </c>
      <c r="F22" s="78" t="s">
        <v>116</v>
      </c>
      <c r="G22" s="77" t="s">
        <v>112</v>
      </c>
      <c r="H22" s="82">
        <v>15</v>
      </c>
      <c r="I22" s="82">
        <v>0</v>
      </c>
      <c r="J22" s="82">
        <v>0</v>
      </c>
      <c r="K22" s="83"/>
      <c r="L22" s="84">
        <f>ROUND((ROUND(H22,3))*(ROUND(K22,2)),2)</f>
        <v>0</v>
      </c>
    </row>
    <row r="23" spans="1:12" s="1" customFormat="1" ht="12.75" customHeight="1" x14ac:dyDescent="0.25">
      <c r="A23" s="10" t="s">
        <v>6</v>
      </c>
      <c r="B23" s="21"/>
      <c r="C23" s="17"/>
      <c r="D23" s="17"/>
      <c r="E23" s="17"/>
      <c r="F23" s="79" t="s">
        <v>117</v>
      </c>
      <c r="G23" s="11"/>
      <c r="H23" s="11"/>
      <c r="I23" s="11"/>
      <c r="J23" s="11"/>
      <c r="K23" s="11"/>
      <c r="L23" s="22"/>
    </row>
    <row r="24" spans="1:12" s="1" customFormat="1" ht="22.5" x14ac:dyDescent="0.25">
      <c r="A24" s="10" t="s">
        <v>8</v>
      </c>
      <c r="B24" s="21"/>
      <c r="C24" s="17"/>
      <c r="D24" s="17"/>
      <c r="E24" s="17"/>
      <c r="F24" s="80" t="s">
        <v>118</v>
      </c>
      <c r="G24" s="11"/>
      <c r="H24" s="11"/>
      <c r="I24" s="11"/>
      <c r="J24" s="11"/>
      <c r="K24" s="11"/>
      <c r="L24" s="22"/>
    </row>
    <row r="25" spans="1:12" s="1" customFormat="1" ht="12.75" customHeight="1" thickBot="1" x14ac:dyDescent="0.3">
      <c r="A25" s="10" t="s">
        <v>9</v>
      </c>
      <c r="B25" s="23"/>
      <c r="C25" s="19"/>
      <c r="D25" s="19"/>
      <c r="E25" s="19"/>
      <c r="F25" s="81" t="s">
        <v>85</v>
      </c>
      <c r="G25" s="12"/>
      <c r="H25" s="12"/>
      <c r="I25" s="12"/>
      <c r="J25" s="12"/>
      <c r="K25" s="12"/>
      <c r="L25" s="24"/>
    </row>
    <row r="26" spans="1:12" s="1" customFormat="1" ht="13.5" customHeight="1" thickBot="1" x14ac:dyDescent="0.3">
      <c r="A26" s="10" t="s">
        <v>7</v>
      </c>
      <c r="B26" s="76">
        <f>1+MAX($B$13:B25)</f>
        <v>4</v>
      </c>
      <c r="C26" s="77" t="s">
        <v>119</v>
      </c>
      <c r="D26" s="77"/>
      <c r="E26" s="77" t="s">
        <v>106</v>
      </c>
      <c r="F26" s="78" t="s">
        <v>120</v>
      </c>
      <c r="G26" s="77" t="s">
        <v>121</v>
      </c>
      <c r="H26" s="82">
        <v>191</v>
      </c>
      <c r="I26" s="82">
        <v>0</v>
      </c>
      <c r="J26" s="82">
        <v>0</v>
      </c>
      <c r="K26" s="83"/>
      <c r="L26" s="84">
        <f>ROUND((ROUND(H26,3))*(ROUND(K26,2)),2)</f>
        <v>0</v>
      </c>
    </row>
    <row r="27" spans="1:12" s="1" customFormat="1" ht="12.75" customHeight="1" x14ac:dyDescent="0.25">
      <c r="A27" s="10" t="s">
        <v>6</v>
      </c>
      <c r="B27" s="21"/>
      <c r="C27" s="17"/>
      <c r="D27" s="17"/>
      <c r="E27" s="17"/>
      <c r="F27" s="79" t="s">
        <v>113</v>
      </c>
      <c r="G27" s="11"/>
      <c r="H27" s="11"/>
      <c r="I27" s="11"/>
      <c r="J27" s="11"/>
      <c r="K27" s="11"/>
      <c r="L27" s="22"/>
    </row>
    <row r="28" spans="1:12" s="1" customFormat="1" ht="12.75" customHeight="1" x14ac:dyDescent="0.25">
      <c r="A28" s="10" t="s">
        <v>8</v>
      </c>
      <c r="B28" s="21"/>
      <c r="C28" s="17"/>
      <c r="D28" s="17"/>
      <c r="E28" s="17"/>
      <c r="F28" s="80" t="s">
        <v>122</v>
      </c>
      <c r="G28" s="11"/>
      <c r="H28" s="11"/>
      <c r="I28" s="11"/>
      <c r="J28" s="11"/>
      <c r="K28" s="11"/>
      <c r="L28" s="22"/>
    </row>
    <row r="29" spans="1:12" s="1" customFormat="1" ht="12.75" customHeight="1" thickBot="1" x14ac:dyDescent="0.3">
      <c r="A29" s="10" t="s">
        <v>9</v>
      </c>
      <c r="B29" s="23"/>
      <c r="C29" s="19"/>
      <c r="D29" s="19"/>
      <c r="E29" s="19"/>
      <c r="F29" s="81" t="s">
        <v>85</v>
      </c>
      <c r="G29" s="12"/>
      <c r="H29" s="12"/>
      <c r="I29" s="12"/>
      <c r="J29" s="12"/>
      <c r="K29" s="12"/>
      <c r="L29" s="24"/>
    </row>
    <row r="30" spans="1:12" s="1" customFormat="1" ht="13.5" customHeight="1" thickBot="1" x14ac:dyDescent="0.3">
      <c r="A30" s="10" t="s">
        <v>7</v>
      </c>
      <c r="B30" s="76">
        <f>1+MAX($B$13:B29)</f>
        <v>5</v>
      </c>
      <c r="C30" s="77" t="s">
        <v>123</v>
      </c>
      <c r="D30" s="77"/>
      <c r="E30" s="77" t="s">
        <v>106</v>
      </c>
      <c r="F30" s="78" t="s">
        <v>124</v>
      </c>
      <c r="G30" s="77" t="s">
        <v>112</v>
      </c>
      <c r="H30" s="82">
        <v>64.760000000000005</v>
      </c>
      <c r="I30" s="82">
        <v>0</v>
      </c>
      <c r="J30" s="82">
        <v>0</v>
      </c>
      <c r="K30" s="83"/>
      <c r="L30" s="84">
        <f>ROUND((ROUND(H30,3))*(ROUND(K30,2)),2)</f>
        <v>0</v>
      </c>
    </row>
    <row r="31" spans="1:12" s="1" customFormat="1" x14ac:dyDescent="0.25">
      <c r="A31" s="10" t="s">
        <v>6</v>
      </c>
      <c r="B31" s="21"/>
      <c r="C31" s="17"/>
      <c r="D31" s="17"/>
      <c r="E31" s="17"/>
      <c r="F31" s="79" t="s">
        <v>113</v>
      </c>
      <c r="G31" s="11"/>
      <c r="H31" s="11"/>
      <c r="I31" s="11"/>
      <c r="J31" s="11"/>
      <c r="K31" s="11"/>
      <c r="L31" s="22"/>
    </row>
    <row r="32" spans="1:12" s="1" customFormat="1" ht="56.25" x14ac:dyDescent="0.25">
      <c r="A32" s="10" t="s">
        <v>8</v>
      </c>
      <c r="B32" s="21"/>
      <c r="C32" s="17"/>
      <c r="D32" s="17"/>
      <c r="E32" s="17"/>
      <c r="F32" s="80" t="s">
        <v>125</v>
      </c>
      <c r="G32" s="11"/>
      <c r="H32" s="11"/>
      <c r="I32" s="11"/>
      <c r="J32" s="11"/>
      <c r="K32" s="11"/>
      <c r="L32" s="22"/>
    </row>
    <row r="33" spans="1:12" s="1" customFormat="1" ht="12.75" customHeight="1" thickBot="1" x14ac:dyDescent="0.3">
      <c r="A33" s="10" t="s">
        <v>9</v>
      </c>
      <c r="B33" s="23"/>
      <c r="C33" s="19"/>
      <c r="D33" s="19"/>
      <c r="E33" s="19"/>
      <c r="F33" s="81" t="s">
        <v>85</v>
      </c>
      <c r="G33" s="12"/>
      <c r="H33" s="12"/>
      <c r="I33" s="12"/>
      <c r="J33" s="12"/>
      <c r="K33" s="12"/>
      <c r="L33" s="24"/>
    </row>
    <row r="34" spans="1:12" s="1" customFormat="1" ht="13.5" customHeight="1" thickBot="1" x14ac:dyDescent="0.3">
      <c r="A34" s="10" t="s">
        <v>7</v>
      </c>
      <c r="B34" s="76">
        <f>1+MAX($B$13:B33)</f>
        <v>6</v>
      </c>
      <c r="C34" s="77" t="s">
        <v>126</v>
      </c>
      <c r="D34" s="77"/>
      <c r="E34" s="77" t="s">
        <v>106</v>
      </c>
      <c r="F34" s="78" t="s">
        <v>127</v>
      </c>
      <c r="G34" s="77" t="s">
        <v>112</v>
      </c>
      <c r="H34" s="82">
        <v>6.75</v>
      </c>
      <c r="I34" s="82">
        <v>0</v>
      </c>
      <c r="J34" s="82">
        <v>0</v>
      </c>
      <c r="K34" s="83"/>
      <c r="L34" s="84">
        <f>ROUND((ROUND(H34,3))*(ROUND(K34,2)),2)</f>
        <v>0</v>
      </c>
    </row>
    <row r="35" spans="1:12" s="1" customFormat="1" ht="12.75" customHeight="1" x14ac:dyDescent="0.25">
      <c r="A35" s="10" t="s">
        <v>6</v>
      </c>
      <c r="B35" s="21"/>
      <c r="C35" s="17"/>
      <c r="D35" s="17"/>
      <c r="E35" s="17"/>
      <c r="F35" s="79" t="s">
        <v>128</v>
      </c>
      <c r="G35" s="11"/>
      <c r="H35" s="11"/>
      <c r="I35" s="11"/>
      <c r="J35" s="11"/>
      <c r="K35" s="11"/>
      <c r="L35" s="22"/>
    </row>
    <row r="36" spans="1:12" s="1" customFormat="1" ht="18" customHeight="1" x14ac:dyDescent="0.25">
      <c r="A36" s="10" t="s">
        <v>8</v>
      </c>
      <c r="B36" s="21"/>
      <c r="C36" s="17"/>
      <c r="D36" s="17"/>
      <c r="E36" s="17"/>
      <c r="F36" s="80" t="s">
        <v>129</v>
      </c>
      <c r="G36" s="11"/>
      <c r="H36" s="11"/>
      <c r="I36" s="11"/>
      <c r="J36" s="11"/>
      <c r="K36" s="11"/>
      <c r="L36" s="22"/>
    </row>
    <row r="37" spans="1:12" s="1" customFormat="1" ht="12.75" customHeight="1" thickBot="1" x14ac:dyDescent="0.3">
      <c r="A37" s="10" t="s">
        <v>9</v>
      </c>
      <c r="B37" s="23"/>
      <c r="C37" s="19"/>
      <c r="D37" s="19"/>
      <c r="E37" s="19"/>
      <c r="F37" s="81" t="s">
        <v>85</v>
      </c>
      <c r="G37" s="12"/>
      <c r="H37" s="12"/>
      <c r="I37" s="12"/>
      <c r="J37" s="12"/>
      <c r="K37" s="12"/>
      <c r="L37" s="24"/>
    </row>
    <row r="38" spans="1:12" s="1" customFormat="1" ht="13.5" customHeight="1" thickBot="1" x14ac:dyDescent="0.3">
      <c r="A38" s="10" t="s">
        <v>7</v>
      </c>
      <c r="B38" s="76">
        <f>1+MAX($B$13:B37)</f>
        <v>7</v>
      </c>
      <c r="C38" s="77" t="s">
        <v>131</v>
      </c>
      <c r="D38" s="77"/>
      <c r="E38" s="77" t="s">
        <v>106</v>
      </c>
      <c r="F38" s="78" t="s">
        <v>130</v>
      </c>
      <c r="G38" s="77" t="s">
        <v>112</v>
      </c>
      <c r="H38" s="82">
        <v>2.25</v>
      </c>
      <c r="I38" s="82">
        <v>0</v>
      </c>
      <c r="J38" s="82">
        <v>0</v>
      </c>
      <c r="K38" s="83"/>
      <c r="L38" s="84">
        <f>ROUND((ROUND(H38,3))*(ROUND(K38,2)),2)</f>
        <v>0</v>
      </c>
    </row>
    <row r="39" spans="1:12" s="1" customFormat="1" ht="12.75" customHeight="1" x14ac:dyDescent="0.25">
      <c r="A39" s="10" t="s">
        <v>6</v>
      </c>
      <c r="B39" s="21"/>
      <c r="C39" s="17"/>
      <c r="D39" s="17"/>
      <c r="E39" s="17"/>
      <c r="F39" s="79" t="s">
        <v>133</v>
      </c>
      <c r="G39" s="11"/>
      <c r="H39" s="11"/>
      <c r="I39" s="11"/>
      <c r="J39" s="11"/>
      <c r="K39" s="11"/>
      <c r="L39" s="22"/>
    </row>
    <row r="40" spans="1:12" s="1" customFormat="1" ht="22.5" x14ac:dyDescent="0.25">
      <c r="A40" s="10" t="s">
        <v>8</v>
      </c>
      <c r="B40" s="21"/>
      <c r="C40" s="17"/>
      <c r="D40" s="17"/>
      <c r="E40" s="17"/>
      <c r="F40" s="80" t="s">
        <v>132</v>
      </c>
      <c r="G40" s="11"/>
      <c r="H40" s="11"/>
      <c r="I40" s="11"/>
      <c r="J40" s="11"/>
      <c r="K40" s="11"/>
      <c r="L40" s="22"/>
    </row>
    <row r="41" spans="1:12" s="1" customFormat="1" ht="12.75" customHeight="1" thickBot="1" x14ac:dyDescent="0.3">
      <c r="A41" s="10" t="s">
        <v>9</v>
      </c>
      <c r="B41" s="23"/>
      <c r="C41" s="19"/>
      <c r="D41" s="19"/>
      <c r="E41" s="19"/>
      <c r="F41" s="81" t="s">
        <v>85</v>
      </c>
      <c r="G41" s="12"/>
      <c r="H41" s="12"/>
      <c r="I41" s="12"/>
      <c r="J41" s="12"/>
      <c r="K41" s="12"/>
      <c r="L41" s="24"/>
    </row>
    <row r="42" spans="1:12" s="1" customFormat="1" ht="13.5" customHeight="1" thickBot="1" x14ac:dyDescent="0.3">
      <c r="A42" s="10" t="s">
        <v>7</v>
      </c>
      <c r="B42" s="76">
        <f>1+MAX($B$13:B41)</f>
        <v>8</v>
      </c>
      <c r="C42" s="77" t="s">
        <v>134</v>
      </c>
      <c r="D42" s="77"/>
      <c r="E42" s="77" t="s">
        <v>106</v>
      </c>
      <c r="F42" s="78" t="s">
        <v>135</v>
      </c>
      <c r="G42" s="77" t="s">
        <v>112</v>
      </c>
      <c r="H42" s="82">
        <v>6.75</v>
      </c>
      <c r="I42" s="82">
        <v>0</v>
      </c>
      <c r="J42" s="82">
        <v>0</v>
      </c>
      <c r="K42" s="83"/>
      <c r="L42" s="84">
        <f>ROUND((ROUND(H42,3))*(ROUND(K42,2)),2)</f>
        <v>0</v>
      </c>
    </row>
    <row r="43" spans="1:12" s="1" customFormat="1" ht="12.75" customHeight="1" x14ac:dyDescent="0.25">
      <c r="A43" s="10" t="s">
        <v>6</v>
      </c>
      <c r="B43" s="21"/>
      <c r="C43" s="17"/>
      <c r="D43" s="17"/>
      <c r="E43" s="17"/>
      <c r="F43" s="79"/>
      <c r="G43" s="11"/>
      <c r="H43" s="11"/>
      <c r="I43" s="11"/>
      <c r="J43" s="11"/>
      <c r="K43" s="11"/>
      <c r="L43" s="22"/>
    </row>
    <row r="44" spans="1:12" s="1" customFormat="1" ht="22.5" x14ac:dyDescent="0.25">
      <c r="A44" s="10" t="s">
        <v>8</v>
      </c>
      <c r="B44" s="21"/>
      <c r="C44" s="17"/>
      <c r="D44" s="17"/>
      <c r="E44" s="17"/>
      <c r="F44" s="80" t="s">
        <v>129</v>
      </c>
      <c r="G44" s="11"/>
      <c r="H44" s="11"/>
      <c r="I44" s="11"/>
      <c r="J44" s="11"/>
      <c r="K44" s="11"/>
      <c r="L44" s="22"/>
    </row>
    <row r="45" spans="1:12" s="1" customFormat="1" ht="12.75" customHeight="1" thickBot="1" x14ac:dyDescent="0.3">
      <c r="A45" s="10" t="s">
        <v>9</v>
      </c>
      <c r="B45" s="23"/>
      <c r="C45" s="19"/>
      <c r="D45" s="19"/>
      <c r="E45" s="19"/>
      <c r="F45" s="81" t="s">
        <v>85</v>
      </c>
      <c r="G45" s="12"/>
      <c r="H45" s="12"/>
      <c r="I45" s="12"/>
      <c r="J45" s="12"/>
      <c r="K45" s="12"/>
      <c r="L45" s="24"/>
    </row>
    <row r="46" spans="1:12" s="1" customFormat="1" ht="13.5" customHeight="1" thickBot="1" x14ac:dyDescent="0.3">
      <c r="A46" s="10" t="s">
        <v>7</v>
      </c>
      <c r="B46" s="76">
        <f>1+MAX($B$13:B45)</f>
        <v>9</v>
      </c>
      <c r="C46" s="77" t="s">
        <v>137</v>
      </c>
      <c r="D46" s="77"/>
      <c r="E46" s="77" t="s">
        <v>106</v>
      </c>
      <c r="F46" s="78" t="s">
        <v>136</v>
      </c>
      <c r="G46" s="77" t="s">
        <v>112</v>
      </c>
      <c r="H46" s="82">
        <v>102.44</v>
      </c>
      <c r="I46" s="82">
        <v>0</v>
      </c>
      <c r="J46" s="82">
        <v>0</v>
      </c>
      <c r="K46" s="83"/>
      <c r="L46" s="84">
        <f>ROUND((ROUND(H46,3))*(ROUND(K46,2)),2)</f>
        <v>0</v>
      </c>
    </row>
    <row r="47" spans="1:12" s="1" customFormat="1" ht="12.75" customHeight="1" x14ac:dyDescent="0.25">
      <c r="A47" s="10" t="s">
        <v>6</v>
      </c>
      <c r="B47" s="21"/>
      <c r="C47" s="17"/>
      <c r="D47" s="17"/>
      <c r="E47" s="17"/>
      <c r="F47" s="79" t="s">
        <v>113</v>
      </c>
      <c r="G47" s="11"/>
      <c r="H47" s="11"/>
      <c r="I47" s="11"/>
      <c r="J47" s="11"/>
      <c r="K47" s="11"/>
      <c r="L47" s="22"/>
    </row>
    <row r="48" spans="1:12" s="1" customFormat="1" ht="22.5" x14ac:dyDescent="0.25">
      <c r="A48" s="10" t="s">
        <v>8</v>
      </c>
      <c r="B48" s="21"/>
      <c r="C48" s="17"/>
      <c r="D48" s="17"/>
      <c r="E48" s="17"/>
      <c r="F48" s="80" t="s">
        <v>138</v>
      </c>
      <c r="G48" s="11"/>
      <c r="H48" s="11"/>
      <c r="I48" s="11"/>
      <c r="J48" s="11"/>
      <c r="K48" s="11"/>
      <c r="L48" s="22"/>
    </row>
    <row r="49" spans="1:12" s="1" customFormat="1" ht="12.75" customHeight="1" thickBot="1" x14ac:dyDescent="0.3">
      <c r="A49" s="10" t="s">
        <v>9</v>
      </c>
      <c r="B49" s="23"/>
      <c r="C49" s="19"/>
      <c r="D49" s="19"/>
      <c r="E49" s="19"/>
      <c r="F49" s="81" t="s">
        <v>85</v>
      </c>
      <c r="G49" s="12"/>
      <c r="H49" s="12"/>
      <c r="I49" s="12"/>
      <c r="J49" s="12"/>
      <c r="K49" s="12"/>
      <c r="L49" s="24"/>
    </row>
    <row r="50" spans="1:12" s="1" customFormat="1" ht="13.5" customHeight="1" thickBot="1" x14ac:dyDescent="0.3">
      <c r="A50" s="10" t="s">
        <v>7</v>
      </c>
      <c r="B50" s="76">
        <f>1+MAX($B$13:B49)</f>
        <v>10</v>
      </c>
      <c r="C50" s="77" t="s">
        <v>139</v>
      </c>
      <c r="D50" s="77"/>
      <c r="E50" s="77" t="s">
        <v>106</v>
      </c>
      <c r="F50" s="78" t="s">
        <v>140</v>
      </c>
      <c r="G50" s="77" t="s">
        <v>112</v>
      </c>
      <c r="H50" s="82">
        <v>31.52</v>
      </c>
      <c r="I50" s="82">
        <v>0</v>
      </c>
      <c r="J50" s="82">
        <v>0</v>
      </c>
      <c r="K50" s="83"/>
      <c r="L50" s="84">
        <f>ROUND((ROUND(H50,3))*(ROUND(K50,2)),2)</f>
        <v>0</v>
      </c>
    </row>
    <row r="51" spans="1:12" s="1" customFormat="1" ht="12.75" customHeight="1" x14ac:dyDescent="0.25">
      <c r="A51" s="10" t="s">
        <v>6</v>
      </c>
      <c r="B51" s="21"/>
      <c r="C51" s="17"/>
      <c r="D51" s="17"/>
      <c r="E51" s="17"/>
      <c r="F51" s="79" t="s">
        <v>141</v>
      </c>
      <c r="G51" s="11"/>
      <c r="H51" s="11"/>
      <c r="I51" s="11"/>
      <c r="J51" s="11"/>
      <c r="K51" s="11"/>
      <c r="L51" s="22"/>
    </row>
    <row r="52" spans="1:12" s="1" customFormat="1" ht="19.149999999999999" customHeight="1" x14ac:dyDescent="0.25">
      <c r="A52" s="10" t="s">
        <v>8</v>
      </c>
      <c r="B52" s="21"/>
      <c r="C52" s="17"/>
      <c r="D52" s="17"/>
      <c r="E52" s="17"/>
      <c r="F52" s="80" t="s">
        <v>142</v>
      </c>
      <c r="G52" s="11"/>
      <c r="H52" s="11"/>
      <c r="I52" s="11"/>
      <c r="J52" s="11"/>
      <c r="K52" s="11"/>
      <c r="L52" s="22"/>
    </row>
    <row r="53" spans="1:12" s="1" customFormat="1" ht="12.75" customHeight="1" thickBot="1" x14ac:dyDescent="0.3">
      <c r="A53" s="10" t="s">
        <v>9</v>
      </c>
      <c r="B53" s="23"/>
      <c r="C53" s="19"/>
      <c r="D53" s="19"/>
      <c r="E53" s="19"/>
      <c r="F53" s="81" t="s">
        <v>85</v>
      </c>
      <c r="G53" s="12"/>
      <c r="H53" s="12"/>
      <c r="I53" s="12"/>
      <c r="J53" s="12"/>
      <c r="K53" s="12"/>
      <c r="L53" s="24"/>
    </row>
    <row r="54" spans="1:12" s="1" customFormat="1" ht="13.5" customHeight="1" thickBot="1" x14ac:dyDescent="0.3">
      <c r="A54" s="10" t="s">
        <v>7</v>
      </c>
      <c r="B54" s="76">
        <f>1+MAX($B$13:B53)</f>
        <v>11</v>
      </c>
      <c r="C54" s="77" t="s">
        <v>143</v>
      </c>
      <c r="D54" s="77"/>
      <c r="E54" s="77" t="s">
        <v>106</v>
      </c>
      <c r="F54" s="78" t="s">
        <v>144</v>
      </c>
      <c r="G54" s="77" t="s">
        <v>112</v>
      </c>
      <c r="H54" s="82">
        <v>15</v>
      </c>
      <c r="I54" s="82">
        <v>0</v>
      </c>
      <c r="J54" s="82">
        <v>0</v>
      </c>
      <c r="K54" s="83"/>
      <c r="L54" s="84">
        <f>ROUND((ROUND(H54,3))*(ROUND(K54,2)),2)</f>
        <v>0</v>
      </c>
    </row>
    <row r="55" spans="1:12" s="1" customFormat="1" ht="12.75" customHeight="1" x14ac:dyDescent="0.25">
      <c r="A55" s="10" t="s">
        <v>6</v>
      </c>
      <c r="B55" s="21"/>
      <c r="C55" s="17"/>
      <c r="D55" s="17"/>
      <c r="E55" s="17"/>
      <c r="F55" s="79" t="s">
        <v>145</v>
      </c>
      <c r="G55" s="11"/>
      <c r="H55" s="11"/>
      <c r="I55" s="11"/>
      <c r="J55" s="11"/>
      <c r="K55" s="11"/>
      <c r="L55" s="22"/>
    </row>
    <row r="56" spans="1:12" s="1" customFormat="1" ht="33.75" x14ac:dyDescent="0.25">
      <c r="A56" s="10" t="s">
        <v>8</v>
      </c>
      <c r="B56" s="21"/>
      <c r="C56" s="17"/>
      <c r="D56" s="17"/>
      <c r="E56" s="17"/>
      <c r="F56" s="80" t="s">
        <v>146</v>
      </c>
      <c r="G56" s="11"/>
      <c r="H56" s="11"/>
      <c r="I56" s="11"/>
      <c r="J56" s="11"/>
      <c r="K56" s="11"/>
      <c r="L56" s="22"/>
    </row>
    <row r="57" spans="1:12" s="1" customFormat="1" ht="12.75" customHeight="1" thickBot="1" x14ac:dyDescent="0.3">
      <c r="A57" s="10" t="s">
        <v>9</v>
      </c>
      <c r="B57" s="23"/>
      <c r="C57" s="19"/>
      <c r="D57" s="19"/>
      <c r="E57" s="19"/>
      <c r="F57" s="81" t="s">
        <v>85</v>
      </c>
      <c r="G57" s="12"/>
      <c r="H57" s="12"/>
      <c r="I57" s="12"/>
      <c r="J57" s="12"/>
      <c r="K57" s="12"/>
      <c r="L57" s="24"/>
    </row>
    <row r="58" spans="1:12" s="1" customFormat="1" ht="13.5" customHeight="1" thickBot="1" x14ac:dyDescent="0.3">
      <c r="A58" s="10" t="s">
        <v>7</v>
      </c>
      <c r="B58" s="76">
        <f>1+MAX($B$13:B57)</f>
        <v>12</v>
      </c>
      <c r="C58" s="77" t="s">
        <v>147</v>
      </c>
      <c r="D58" s="77"/>
      <c r="E58" s="77" t="s">
        <v>106</v>
      </c>
      <c r="F58" s="78" t="s">
        <v>148</v>
      </c>
      <c r="G58" s="77" t="s">
        <v>112</v>
      </c>
      <c r="H58" s="82">
        <v>274.05</v>
      </c>
      <c r="I58" s="82">
        <v>0</v>
      </c>
      <c r="J58" s="82">
        <v>0</v>
      </c>
      <c r="K58" s="83"/>
      <c r="L58" s="84">
        <f>ROUND((ROUND(H58,3))*(ROUND(K58,2)),2)</f>
        <v>0</v>
      </c>
    </row>
    <row r="59" spans="1:12" s="1" customFormat="1" ht="12.75" customHeight="1" x14ac:dyDescent="0.25">
      <c r="A59" s="10" t="s">
        <v>6</v>
      </c>
      <c r="B59" s="21"/>
      <c r="C59" s="17"/>
      <c r="D59" s="17"/>
      <c r="E59" s="17"/>
      <c r="F59" s="79" t="s">
        <v>150</v>
      </c>
      <c r="G59" s="11"/>
      <c r="H59" s="11"/>
      <c r="I59" s="11"/>
      <c r="J59" s="11"/>
      <c r="K59" s="11"/>
      <c r="L59" s="22"/>
    </row>
    <row r="60" spans="1:12" s="1" customFormat="1" ht="33.75" x14ac:dyDescent="0.25">
      <c r="A60" s="10" t="s">
        <v>8</v>
      </c>
      <c r="B60" s="21"/>
      <c r="C60" s="17"/>
      <c r="D60" s="17"/>
      <c r="E60" s="17"/>
      <c r="F60" s="80" t="s">
        <v>149</v>
      </c>
      <c r="G60" s="11"/>
      <c r="H60" s="11"/>
      <c r="I60" s="11"/>
      <c r="J60" s="11"/>
      <c r="K60" s="11"/>
      <c r="L60" s="22"/>
    </row>
    <row r="61" spans="1:12" s="1" customFormat="1" ht="12.75" customHeight="1" thickBot="1" x14ac:dyDescent="0.3">
      <c r="A61" s="10" t="s">
        <v>9</v>
      </c>
      <c r="B61" s="21"/>
      <c r="C61" s="17"/>
      <c r="D61" s="17"/>
      <c r="E61" s="17"/>
      <c r="F61" s="89" t="s">
        <v>85</v>
      </c>
      <c r="G61" s="11"/>
      <c r="H61" s="11"/>
      <c r="I61" s="11"/>
      <c r="J61" s="11"/>
      <c r="K61" s="11"/>
      <c r="L61" s="22"/>
    </row>
    <row r="62" spans="1:12" ht="19.5" customHeight="1" thickBot="1" x14ac:dyDescent="0.25">
      <c r="A62" s="95" t="s">
        <v>32</v>
      </c>
      <c r="B62" s="99" t="s">
        <v>151</v>
      </c>
      <c r="C62" s="100" t="s">
        <v>152</v>
      </c>
      <c r="D62" s="101"/>
      <c r="E62" s="101"/>
      <c r="F62" s="102" t="s">
        <v>10</v>
      </c>
      <c r="G62" s="103"/>
      <c r="H62" s="103"/>
      <c r="I62" s="103"/>
      <c r="J62" s="103"/>
      <c r="K62" s="103"/>
      <c r="L62" s="104">
        <f>SUM(L14:L61)</f>
        <v>0</v>
      </c>
    </row>
    <row r="63" spans="1:12" ht="19.5" customHeight="1" thickBot="1" x14ac:dyDescent="0.25">
      <c r="A63" s="1" t="s">
        <v>32</v>
      </c>
      <c r="B63" s="90" t="s">
        <v>21</v>
      </c>
      <c r="C63" s="91">
        <v>2</v>
      </c>
      <c r="D63" s="92"/>
      <c r="E63" s="92"/>
      <c r="F63" s="91" t="s">
        <v>153</v>
      </c>
      <c r="G63" s="93"/>
      <c r="H63" s="93"/>
      <c r="I63" s="93"/>
      <c r="J63" s="93"/>
      <c r="K63" s="93"/>
      <c r="L63" s="94"/>
    </row>
    <row r="64" spans="1:12" ht="13.5" customHeight="1" thickBot="1" x14ac:dyDescent="0.25">
      <c r="A64" s="10" t="s">
        <v>7</v>
      </c>
      <c r="B64" s="76">
        <f>1+MAX($B$13:B63)</f>
        <v>13</v>
      </c>
      <c r="C64" s="77" t="s">
        <v>154</v>
      </c>
      <c r="D64" s="77"/>
      <c r="E64" s="77" t="s">
        <v>106</v>
      </c>
      <c r="F64" s="78" t="s">
        <v>155</v>
      </c>
      <c r="G64" s="77" t="s">
        <v>109</v>
      </c>
      <c r="H64" s="82">
        <v>50</v>
      </c>
      <c r="I64" s="82">
        <v>0</v>
      </c>
      <c r="J64" s="82">
        <v>0</v>
      </c>
      <c r="K64" s="83"/>
      <c r="L64" s="84">
        <f>ROUND((ROUND(H64,3))*(ROUND(K64,2)),2)</f>
        <v>0</v>
      </c>
    </row>
    <row r="65" spans="1:12" ht="12.75" customHeight="1" x14ac:dyDescent="0.2">
      <c r="A65" s="10" t="s">
        <v>6</v>
      </c>
      <c r="B65" s="21"/>
      <c r="C65" s="17"/>
      <c r="D65" s="17"/>
      <c r="E65" s="17"/>
      <c r="F65" s="79" t="s">
        <v>156</v>
      </c>
      <c r="G65" s="11"/>
      <c r="H65" s="11"/>
      <c r="I65" s="11"/>
      <c r="J65" s="11"/>
      <c r="K65" s="11"/>
      <c r="L65" s="22"/>
    </row>
    <row r="66" spans="1:12" ht="22.5" x14ac:dyDescent="0.2">
      <c r="A66" s="10" t="s">
        <v>8</v>
      </c>
      <c r="B66" s="21"/>
      <c r="C66" s="17"/>
      <c r="D66" s="17"/>
      <c r="E66" s="17"/>
      <c r="F66" s="80" t="s">
        <v>157</v>
      </c>
      <c r="G66" s="11"/>
      <c r="H66" s="11"/>
      <c r="I66" s="11"/>
      <c r="J66" s="11"/>
      <c r="K66" s="11"/>
      <c r="L66" s="22"/>
    </row>
    <row r="67" spans="1:12" ht="12.75" customHeight="1" thickBot="1" x14ac:dyDescent="0.25">
      <c r="A67" s="10" t="s">
        <v>9</v>
      </c>
      <c r="B67" s="23"/>
      <c r="C67" s="19"/>
      <c r="D67" s="19"/>
      <c r="E67" s="19"/>
      <c r="F67" s="81" t="s">
        <v>85</v>
      </c>
      <c r="G67" s="12"/>
      <c r="H67" s="12"/>
      <c r="I67" s="12"/>
      <c r="J67" s="12"/>
      <c r="K67" s="12"/>
      <c r="L67" s="24"/>
    </row>
    <row r="68" spans="1:12" ht="13.5" thickBot="1" x14ac:dyDescent="0.25">
      <c r="A68" s="105"/>
      <c r="B68" s="107" t="s">
        <v>151</v>
      </c>
      <c r="C68" s="101" t="s">
        <v>152</v>
      </c>
      <c r="D68" s="101"/>
      <c r="E68" s="101"/>
      <c r="F68" s="101" t="s">
        <v>153</v>
      </c>
      <c r="G68" s="103"/>
      <c r="H68" s="103"/>
      <c r="I68" s="103"/>
      <c r="J68" s="103"/>
      <c r="K68" s="103"/>
      <c r="L68" s="104">
        <f>SUM(L64:L67)</f>
        <v>0</v>
      </c>
    </row>
    <row r="69" spans="1:12" ht="19.5" customHeight="1" thickBot="1" x14ac:dyDescent="0.25">
      <c r="A69" s="1" t="s">
        <v>32</v>
      </c>
      <c r="B69" s="90" t="s">
        <v>21</v>
      </c>
      <c r="C69" s="91">
        <v>4</v>
      </c>
      <c r="D69" s="92"/>
      <c r="E69" s="92"/>
      <c r="F69" s="91" t="s">
        <v>160</v>
      </c>
      <c r="G69" s="93"/>
      <c r="H69" s="93"/>
      <c r="I69" s="93"/>
      <c r="J69" s="93"/>
      <c r="K69" s="93"/>
      <c r="L69" s="94"/>
    </row>
    <row r="70" spans="1:12" ht="13.5" customHeight="1" thickBot="1" x14ac:dyDescent="0.25">
      <c r="A70" s="10" t="s">
        <v>7</v>
      </c>
      <c r="B70" s="76">
        <f>1+MAX($B$13:B69)</f>
        <v>14</v>
      </c>
      <c r="C70" s="77" t="s">
        <v>158</v>
      </c>
      <c r="D70" s="77"/>
      <c r="E70" s="77" t="s">
        <v>106</v>
      </c>
      <c r="F70" s="78" t="s">
        <v>159</v>
      </c>
      <c r="G70" s="77" t="s">
        <v>112</v>
      </c>
      <c r="H70" s="82">
        <v>0.625</v>
      </c>
      <c r="I70" s="82">
        <v>0</v>
      </c>
      <c r="J70" s="82">
        <v>0</v>
      </c>
      <c r="K70" s="83"/>
      <c r="L70" s="84">
        <f>ROUND((ROUND(H70,3))*(ROUND(K70,2)),2)</f>
        <v>0</v>
      </c>
    </row>
    <row r="71" spans="1:12" ht="12.75" customHeight="1" x14ac:dyDescent="0.2">
      <c r="A71" s="10" t="s">
        <v>6</v>
      </c>
      <c r="B71" s="21"/>
      <c r="C71" s="17"/>
      <c r="D71" s="17"/>
      <c r="E71" s="17"/>
      <c r="F71" s="79"/>
      <c r="G71" s="11"/>
      <c r="H71" s="11"/>
      <c r="I71" s="11"/>
      <c r="J71" s="11"/>
      <c r="K71" s="11"/>
      <c r="L71" s="22"/>
    </row>
    <row r="72" spans="1:12" ht="56.25" x14ac:dyDescent="0.2">
      <c r="A72" s="10" t="s">
        <v>8</v>
      </c>
      <c r="B72" s="21"/>
      <c r="C72" s="17"/>
      <c r="D72" s="17"/>
      <c r="E72" s="17"/>
      <c r="F72" s="80" t="s">
        <v>161</v>
      </c>
      <c r="G72" s="11"/>
      <c r="H72" s="11"/>
      <c r="I72" s="11"/>
      <c r="J72" s="11"/>
      <c r="K72" s="11"/>
      <c r="L72" s="22"/>
    </row>
    <row r="73" spans="1:12" ht="12.75" customHeight="1" thickBot="1" x14ac:dyDescent="0.25">
      <c r="A73" s="10" t="s">
        <v>9</v>
      </c>
      <c r="B73" s="23"/>
      <c r="C73" s="19"/>
      <c r="D73" s="19"/>
      <c r="E73" s="19"/>
      <c r="F73" s="81" t="s">
        <v>85</v>
      </c>
      <c r="G73" s="12"/>
      <c r="H73" s="12"/>
      <c r="I73" s="12"/>
      <c r="J73" s="12"/>
      <c r="K73" s="12"/>
      <c r="L73" s="24"/>
    </row>
    <row r="74" spans="1:12" ht="13.5" thickBot="1" x14ac:dyDescent="0.25">
      <c r="A74" s="105"/>
      <c r="B74" s="107" t="s">
        <v>151</v>
      </c>
      <c r="C74" s="101" t="s">
        <v>152</v>
      </c>
      <c r="D74" s="101"/>
      <c r="E74" s="101"/>
      <c r="F74" s="101" t="s">
        <v>160</v>
      </c>
      <c r="G74" s="103"/>
      <c r="H74" s="103"/>
      <c r="I74" s="103"/>
      <c r="J74" s="103"/>
      <c r="K74" s="103"/>
      <c r="L74" s="104">
        <f>SUM(L70:L73)</f>
        <v>0</v>
      </c>
    </row>
    <row r="75" spans="1:12" ht="19.5" customHeight="1" thickBot="1" x14ac:dyDescent="0.25">
      <c r="A75" s="1" t="s">
        <v>32</v>
      </c>
      <c r="B75" s="90" t="s">
        <v>21</v>
      </c>
      <c r="C75" s="91">
        <v>5</v>
      </c>
      <c r="D75" s="92"/>
      <c r="E75" s="92"/>
      <c r="F75" s="91" t="s">
        <v>162</v>
      </c>
      <c r="G75" s="93"/>
      <c r="H75" s="93"/>
      <c r="I75" s="93"/>
      <c r="J75" s="93"/>
      <c r="K75" s="93"/>
      <c r="L75" s="94"/>
    </row>
    <row r="76" spans="1:12" ht="13.5" customHeight="1" thickBot="1" x14ac:dyDescent="0.25">
      <c r="A76" s="10" t="s">
        <v>7</v>
      </c>
      <c r="B76" s="76">
        <f>1+MAX($B$13:B75)</f>
        <v>15</v>
      </c>
      <c r="C76" s="77" t="s">
        <v>163</v>
      </c>
      <c r="D76" s="77"/>
      <c r="E76" s="77" t="s">
        <v>106</v>
      </c>
      <c r="F76" s="78" t="s">
        <v>164</v>
      </c>
      <c r="G76" s="77" t="s">
        <v>109</v>
      </c>
      <c r="H76" s="82">
        <v>50</v>
      </c>
      <c r="I76" s="82">
        <v>0</v>
      </c>
      <c r="J76" s="82">
        <v>0</v>
      </c>
      <c r="K76" s="83"/>
      <c r="L76" s="84">
        <f>ROUND((ROUND(H76,3))*(ROUND(K76,2)),2)</f>
        <v>0</v>
      </c>
    </row>
    <row r="77" spans="1:12" ht="12.75" customHeight="1" x14ac:dyDescent="0.2">
      <c r="A77" s="10" t="s">
        <v>6</v>
      </c>
      <c r="B77" s="21"/>
      <c r="C77" s="17"/>
      <c r="D77" s="17"/>
      <c r="E77" s="17"/>
      <c r="F77" s="79" t="s">
        <v>165</v>
      </c>
      <c r="G77" s="11"/>
      <c r="H77" s="11"/>
      <c r="I77" s="11"/>
      <c r="J77" s="11"/>
      <c r="K77" s="11"/>
      <c r="L77" s="22"/>
    </row>
    <row r="78" spans="1:12" ht="22.5" x14ac:dyDescent="0.2">
      <c r="A78" s="10" t="s">
        <v>8</v>
      </c>
      <c r="B78" s="21"/>
      <c r="C78" s="17"/>
      <c r="D78" s="17"/>
      <c r="E78" s="17"/>
      <c r="F78" s="80" t="s">
        <v>157</v>
      </c>
      <c r="G78" s="11"/>
      <c r="H78" s="11"/>
      <c r="I78" s="11"/>
      <c r="J78" s="11"/>
      <c r="K78" s="11"/>
      <c r="L78" s="22"/>
    </row>
    <row r="79" spans="1:12" ht="12.75" customHeight="1" thickBot="1" x14ac:dyDescent="0.25">
      <c r="A79" s="10" t="s">
        <v>9</v>
      </c>
      <c r="B79" s="23"/>
      <c r="C79" s="19"/>
      <c r="D79" s="19"/>
      <c r="E79" s="19"/>
      <c r="F79" s="81" t="s">
        <v>85</v>
      </c>
      <c r="G79" s="12"/>
      <c r="H79" s="12"/>
      <c r="I79" s="12"/>
      <c r="J79" s="12"/>
      <c r="K79" s="12"/>
      <c r="L79" s="24"/>
    </row>
    <row r="80" spans="1:12" ht="13.5" customHeight="1" thickBot="1" x14ac:dyDescent="0.25">
      <c r="A80" s="10" t="s">
        <v>7</v>
      </c>
      <c r="B80" s="76">
        <f>1+MAX($B$13:B79)</f>
        <v>16</v>
      </c>
      <c r="C80" s="77" t="s">
        <v>166</v>
      </c>
      <c r="D80" s="77"/>
      <c r="E80" s="77" t="s">
        <v>106</v>
      </c>
      <c r="F80" s="78" t="s">
        <v>167</v>
      </c>
      <c r="G80" s="77" t="s">
        <v>112</v>
      </c>
      <c r="H80" s="82">
        <v>206</v>
      </c>
      <c r="I80" s="82">
        <v>0</v>
      </c>
      <c r="J80" s="82">
        <v>0</v>
      </c>
      <c r="K80" s="83"/>
      <c r="L80" s="84">
        <f>ROUND((ROUND(H80,3))*(ROUND(K80,2)),2)</f>
        <v>0</v>
      </c>
    </row>
    <row r="81" spans="1:12" ht="12.75" customHeight="1" x14ac:dyDescent="0.2">
      <c r="A81" s="10" t="s">
        <v>6</v>
      </c>
      <c r="B81" s="21"/>
      <c r="C81" s="17"/>
      <c r="D81" s="17"/>
      <c r="E81" s="17"/>
      <c r="F81" s="79"/>
      <c r="G81" s="11"/>
      <c r="H81" s="11"/>
      <c r="I81" s="11"/>
      <c r="J81" s="11"/>
      <c r="K81" s="11"/>
      <c r="L81" s="22"/>
    </row>
    <row r="82" spans="1:12" ht="56.25" x14ac:dyDescent="0.2">
      <c r="A82" s="10" t="s">
        <v>8</v>
      </c>
      <c r="B82" s="21"/>
      <c r="C82" s="17"/>
      <c r="D82" s="17"/>
      <c r="E82" s="17"/>
      <c r="F82" s="80" t="s">
        <v>168</v>
      </c>
      <c r="G82" s="11"/>
      <c r="H82" s="11"/>
      <c r="I82" s="11"/>
      <c r="J82" s="11"/>
      <c r="K82" s="11"/>
      <c r="L82" s="22"/>
    </row>
    <row r="83" spans="1:12" ht="12.75" customHeight="1" thickBot="1" x14ac:dyDescent="0.25">
      <c r="A83" s="10" t="s">
        <v>9</v>
      </c>
      <c r="B83" s="23"/>
      <c r="C83" s="19"/>
      <c r="D83" s="19"/>
      <c r="E83" s="19"/>
      <c r="F83" s="81" t="s">
        <v>85</v>
      </c>
      <c r="G83" s="12"/>
      <c r="H83" s="12"/>
      <c r="I83" s="12"/>
      <c r="J83" s="12"/>
      <c r="K83" s="12"/>
      <c r="L83" s="24"/>
    </row>
    <row r="84" spans="1:12" ht="13.5" customHeight="1" thickBot="1" x14ac:dyDescent="0.25">
      <c r="A84" s="10" t="s">
        <v>7</v>
      </c>
      <c r="B84" s="76">
        <f>1+MAX($B$13:B83)</f>
        <v>17</v>
      </c>
      <c r="C84" s="77" t="s">
        <v>169</v>
      </c>
      <c r="D84" s="77"/>
      <c r="E84" s="77" t="s">
        <v>106</v>
      </c>
      <c r="F84" s="78" t="s">
        <v>170</v>
      </c>
      <c r="G84" s="77" t="s">
        <v>112</v>
      </c>
      <c r="H84" s="82">
        <v>12.1</v>
      </c>
      <c r="I84" s="82">
        <v>0</v>
      </c>
      <c r="J84" s="82">
        <v>0</v>
      </c>
      <c r="K84" s="83"/>
      <c r="L84" s="84">
        <f>ROUND((ROUND(H84,3))*(ROUND(K84,2)),2)</f>
        <v>0</v>
      </c>
    </row>
    <row r="85" spans="1:12" ht="12.75" customHeight="1" x14ac:dyDescent="0.2">
      <c r="A85" s="10" t="s">
        <v>6</v>
      </c>
      <c r="B85" s="21"/>
      <c r="C85" s="17"/>
      <c r="D85" s="17"/>
      <c r="E85" s="17"/>
      <c r="F85" s="79"/>
      <c r="G85" s="11"/>
      <c r="H85" s="11"/>
      <c r="I85" s="11"/>
      <c r="J85" s="11"/>
      <c r="K85" s="11"/>
      <c r="L85" s="22"/>
    </row>
    <row r="86" spans="1:12" ht="22.5" x14ac:dyDescent="0.2">
      <c r="A86" s="10" t="s">
        <v>8</v>
      </c>
      <c r="B86" s="21"/>
      <c r="C86" s="17"/>
      <c r="D86" s="17"/>
      <c r="E86" s="17"/>
      <c r="F86" s="80" t="s">
        <v>171</v>
      </c>
      <c r="G86" s="11"/>
      <c r="H86" s="11"/>
      <c r="I86" s="11"/>
      <c r="J86" s="11"/>
      <c r="K86" s="11"/>
      <c r="L86" s="22"/>
    </row>
    <row r="87" spans="1:12" ht="12.75" customHeight="1" thickBot="1" x14ac:dyDescent="0.25">
      <c r="A87" s="10" t="s">
        <v>9</v>
      </c>
      <c r="B87" s="23"/>
      <c r="C87" s="19"/>
      <c r="D87" s="19"/>
      <c r="E87" s="19"/>
      <c r="F87" s="81" t="s">
        <v>85</v>
      </c>
      <c r="G87" s="12"/>
      <c r="H87" s="12"/>
      <c r="I87" s="12"/>
      <c r="J87" s="12"/>
      <c r="K87" s="12"/>
      <c r="L87" s="24"/>
    </row>
    <row r="88" spans="1:12" ht="13.5" customHeight="1" thickBot="1" x14ac:dyDescent="0.25">
      <c r="A88" s="10" t="s">
        <v>7</v>
      </c>
      <c r="B88" s="76">
        <f>1+MAX($B$13:B87)</f>
        <v>18</v>
      </c>
      <c r="C88" s="77" t="s">
        <v>173</v>
      </c>
      <c r="D88" s="77"/>
      <c r="E88" s="77" t="s">
        <v>106</v>
      </c>
      <c r="F88" s="78" t="s">
        <v>172</v>
      </c>
      <c r="G88" s="77" t="s">
        <v>109</v>
      </c>
      <c r="H88" s="82">
        <v>1030</v>
      </c>
      <c r="I88" s="82">
        <v>0</v>
      </c>
      <c r="J88" s="82">
        <v>0</v>
      </c>
      <c r="K88" s="83"/>
      <c r="L88" s="84">
        <f>ROUND((ROUND(H88,3))*(ROUND(K88,2)),2)</f>
        <v>0</v>
      </c>
    </row>
    <row r="89" spans="1:12" ht="12.75" customHeight="1" x14ac:dyDescent="0.2">
      <c r="A89" s="10" t="s">
        <v>6</v>
      </c>
      <c r="B89" s="21"/>
      <c r="C89" s="17"/>
      <c r="D89" s="17"/>
      <c r="E89" s="17"/>
      <c r="F89" s="79"/>
      <c r="G89" s="11"/>
      <c r="H89" s="11"/>
      <c r="I89" s="11"/>
      <c r="J89" s="11"/>
      <c r="K89" s="11"/>
      <c r="L89" s="22"/>
    </row>
    <row r="90" spans="1:12" ht="56.25" x14ac:dyDescent="0.2">
      <c r="A90" s="10" t="s">
        <v>8</v>
      </c>
      <c r="B90" s="21"/>
      <c r="C90" s="17"/>
      <c r="D90" s="17"/>
      <c r="E90" s="17"/>
      <c r="F90" s="80" t="s">
        <v>174</v>
      </c>
      <c r="G90" s="11"/>
      <c r="H90" s="11"/>
      <c r="I90" s="11"/>
      <c r="J90" s="11"/>
      <c r="K90" s="11"/>
      <c r="L90" s="22"/>
    </row>
    <row r="91" spans="1:12" ht="12.75" customHeight="1" thickBot="1" x14ac:dyDescent="0.25">
      <c r="A91" s="10" t="s">
        <v>9</v>
      </c>
      <c r="B91" s="23"/>
      <c r="C91" s="19"/>
      <c r="D91" s="19"/>
      <c r="E91" s="19"/>
      <c r="F91" s="81" t="s">
        <v>85</v>
      </c>
      <c r="G91" s="12"/>
      <c r="H91" s="12"/>
      <c r="I91" s="12"/>
      <c r="J91" s="12"/>
      <c r="K91" s="12"/>
      <c r="L91" s="24"/>
    </row>
    <row r="92" spans="1:12" ht="13.5" customHeight="1" thickBot="1" x14ac:dyDescent="0.25">
      <c r="A92" s="10" t="s">
        <v>7</v>
      </c>
      <c r="B92" s="76">
        <f>1+MAX($B$13:B91)</f>
        <v>19</v>
      </c>
      <c r="C92" s="77" t="s">
        <v>175</v>
      </c>
      <c r="D92" s="77"/>
      <c r="E92" s="77" t="s">
        <v>106</v>
      </c>
      <c r="F92" s="78" t="s">
        <v>176</v>
      </c>
      <c r="G92" s="77" t="s">
        <v>105</v>
      </c>
      <c r="H92" s="82">
        <v>788</v>
      </c>
      <c r="I92" s="82">
        <v>0</v>
      </c>
      <c r="J92" s="82">
        <v>0</v>
      </c>
      <c r="K92" s="83"/>
      <c r="L92" s="84">
        <f>ROUND((ROUND(H92,3))*(ROUND(K92,2)),2)</f>
        <v>0</v>
      </c>
    </row>
    <row r="93" spans="1:12" ht="12.75" customHeight="1" x14ac:dyDescent="0.2">
      <c r="A93" s="10" t="s">
        <v>6</v>
      </c>
      <c r="B93" s="21"/>
      <c r="C93" s="17"/>
      <c r="D93" s="17"/>
      <c r="E93" s="17"/>
      <c r="F93" s="79" t="s">
        <v>178</v>
      </c>
      <c r="G93" s="11"/>
      <c r="H93" s="11"/>
      <c r="I93" s="11"/>
      <c r="J93" s="11"/>
      <c r="K93" s="11"/>
      <c r="L93" s="22"/>
    </row>
    <row r="94" spans="1:12" ht="22.5" x14ac:dyDescent="0.2">
      <c r="A94" s="10" t="s">
        <v>8</v>
      </c>
      <c r="B94" s="21"/>
      <c r="C94" s="17"/>
      <c r="D94" s="17"/>
      <c r="E94" s="17"/>
      <c r="F94" s="80" t="s">
        <v>177</v>
      </c>
      <c r="G94" s="11"/>
      <c r="H94" s="11"/>
      <c r="I94" s="11"/>
      <c r="J94" s="11"/>
      <c r="K94" s="11"/>
      <c r="L94" s="22"/>
    </row>
    <row r="95" spans="1:12" ht="12.75" customHeight="1" thickBot="1" x14ac:dyDescent="0.25">
      <c r="A95" s="10" t="s">
        <v>9</v>
      </c>
      <c r="B95" s="23"/>
      <c r="C95" s="19"/>
      <c r="D95" s="19"/>
      <c r="E95" s="19"/>
      <c r="F95" s="81" t="s">
        <v>85</v>
      </c>
      <c r="G95" s="12"/>
      <c r="H95" s="12"/>
      <c r="I95" s="12"/>
      <c r="J95" s="12"/>
      <c r="K95" s="12"/>
      <c r="L95" s="24"/>
    </row>
    <row r="96" spans="1:12" ht="13.5" customHeight="1" thickBot="1" x14ac:dyDescent="0.25">
      <c r="A96" s="10" t="s">
        <v>7</v>
      </c>
      <c r="B96" s="76">
        <f>1+MAX($B$13:B95)</f>
        <v>20</v>
      </c>
      <c r="C96" s="77" t="s">
        <v>180</v>
      </c>
      <c r="D96" s="77"/>
      <c r="E96" s="77" t="s">
        <v>106</v>
      </c>
      <c r="F96" s="78" t="s">
        <v>181</v>
      </c>
      <c r="G96" s="77" t="s">
        <v>105</v>
      </c>
      <c r="H96" s="82">
        <v>788</v>
      </c>
      <c r="I96" s="82">
        <v>0</v>
      </c>
      <c r="J96" s="82">
        <v>0</v>
      </c>
      <c r="K96" s="83"/>
      <c r="L96" s="84">
        <f>ROUND((ROUND(H96,3))*(ROUND(K96,2)),2)</f>
        <v>0</v>
      </c>
    </row>
    <row r="97" spans="1:12" ht="12.75" customHeight="1" x14ac:dyDescent="0.2">
      <c r="A97" s="10" t="s">
        <v>6</v>
      </c>
      <c r="B97" s="21"/>
      <c r="C97" s="17"/>
      <c r="D97" s="17"/>
      <c r="E97" s="17"/>
      <c r="F97" s="79"/>
      <c r="G97" s="11"/>
      <c r="H97" s="11"/>
      <c r="I97" s="11"/>
      <c r="J97" s="11"/>
      <c r="K97" s="11"/>
      <c r="L97" s="22"/>
    </row>
    <row r="98" spans="1:12" ht="22.5" x14ac:dyDescent="0.2">
      <c r="A98" s="10" t="s">
        <v>8</v>
      </c>
      <c r="B98" s="21"/>
      <c r="C98" s="17"/>
      <c r="D98" s="17"/>
      <c r="E98" s="17"/>
      <c r="F98" s="80" t="s">
        <v>182</v>
      </c>
      <c r="G98" s="11"/>
      <c r="H98" s="11"/>
      <c r="I98" s="11"/>
      <c r="J98" s="11"/>
      <c r="K98" s="11"/>
      <c r="L98" s="22"/>
    </row>
    <row r="99" spans="1:12" ht="12.75" customHeight="1" thickBot="1" x14ac:dyDescent="0.25">
      <c r="A99" s="10" t="s">
        <v>9</v>
      </c>
      <c r="B99" s="23"/>
      <c r="C99" s="19"/>
      <c r="D99" s="19"/>
      <c r="E99" s="19"/>
      <c r="F99" s="81" t="s">
        <v>85</v>
      </c>
      <c r="G99" s="12"/>
      <c r="H99" s="12"/>
      <c r="I99" s="12"/>
      <c r="J99" s="12"/>
      <c r="K99" s="12"/>
      <c r="L99" s="24"/>
    </row>
    <row r="100" spans="1:12" ht="13.5" customHeight="1" thickBot="1" x14ac:dyDescent="0.25">
      <c r="A100" s="10" t="s">
        <v>7</v>
      </c>
      <c r="B100" s="76">
        <f>1+MAX($B$13:B99)</f>
        <v>21</v>
      </c>
      <c r="C100" s="77" t="s">
        <v>183</v>
      </c>
      <c r="D100" s="77"/>
      <c r="E100" s="77" t="s">
        <v>106</v>
      </c>
      <c r="F100" s="78" t="s">
        <v>185</v>
      </c>
      <c r="G100" s="77" t="s">
        <v>105</v>
      </c>
      <c r="H100" s="82">
        <v>1030</v>
      </c>
      <c r="I100" s="82">
        <v>0</v>
      </c>
      <c r="J100" s="82">
        <v>0</v>
      </c>
      <c r="K100" s="83"/>
      <c r="L100" s="84">
        <f>ROUND((ROUND(H100,3))*(ROUND(K100,2)),2)</f>
        <v>0</v>
      </c>
    </row>
    <row r="101" spans="1:12" ht="12.75" customHeight="1" x14ac:dyDescent="0.2">
      <c r="A101" s="10" t="s">
        <v>6</v>
      </c>
      <c r="B101" s="21"/>
      <c r="C101" s="17"/>
      <c r="D101" s="17"/>
      <c r="E101" s="17"/>
      <c r="F101" s="79" t="s">
        <v>184</v>
      </c>
      <c r="G101" s="11"/>
      <c r="H101" s="11"/>
      <c r="I101" s="11"/>
      <c r="J101" s="11"/>
      <c r="K101" s="11"/>
      <c r="L101" s="22"/>
    </row>
    <row r="102" spans="1:12" ht="56.25" x14ac:dyDescent="0.2">
      <c r="A102" s="10" t="s">
        <v>8</v>
      </c>
      <c r="B102" s="21"/>
      <c r="C102" s="17"/>
      <c r="D102" s="17"/>
      <c r="E102" s="17"/>
      <c r="F102" s="80" t="s">
        <v>174</v>
      </c>
      <c r="G102" s="11"/>
      <c r="H102" s="11"/>
      <c r="I102" s="11"/>
      <c r="J102" s="11"/>
      <c r="K102" s="11"/>
      <c r="L102" s="22"/>
    </row>
    <row r="103" spans="1:12" ht="12.75" customHeight="1" thickBot="1" x14ac:dyDescent="0.25">
      <c r="A103" s="10" t="s">
        <v>9</v>
      </c>
      <c r="B103" s="23"/>
      <c r="C103" s="19"/>
      <c r="D103" s="19"/>
      <c r="E103" s="19"/>
      <c r="F103" s="81" t="s">
        <v>85</v>
      </c>
      <c r="G103" s="12"/>
      <c r="H103" s="12"/>
      <c r="I103" s="12"/>
      <c r="J103" s="12"/>
      <c r="K103" s="12"/>
      <c r="L103" s="24"/>
    </row>
    <row r="104" spans="1:12" ht="13.5" customHeight="1" thickBot="1" x14ac:dyDescent="0.25">
      <c r="A104" s="10" t="s">
        <v>7</v>
      </c>
      <c r="B104" s="76">
        <f>1+MAX($B$13:B103)</f>
        <v>22</v>
      </c>
      <c r="C104" s="77" t="s">
        <v>179</v>
      </c>
      <c r="D104" s="77"/>
      <c r="E104" s="77" t="s">
        <v>106</v>
      </c>
      <c r="F104" s="78" t="s">
        <v>186</v>
      </c>
      <c r="G104" s="77" t="s">
        <v>112</v>
      </c>
      <c r="H104" s="82">
        <v>102.44</v>
      </c>
      <c r="I104" s="82">
        <v>0</v>
      </c>
      <c r="J104" s="82">
        <v>0</v>
      </c>
      <c r="K104" s="83"/>
      <c r="L104" s="84">
        <f>ROUND((ROUND(H104,3))*(ROUND(K104,2)),2)</f>
        <v>0</v>
      </c>
    </row>
    <row r="105" spans="1:12" ht="12.75" customHeight="1" x14ac:dyDescent="0.2">
      <c r="A105" s="10" t="s">
        <v>6</v>
      </c>
      <c r="B105" s="21"/>
      <c r="C105" s="17"/>
      <c r="D105" s="17"/>
      <c r="E105" s="17"/>
      <c r="F105" s="79" t="s">
        <v>188</v>
      </c>
      <c r="G105" s="11"/>
      <c r="H105" s="11"/>
      <c r="I105" s="11"/>
      <c r="J105" s="11"/>
      <c r="K105" s="11"/>
      <c r="L105" s="22"/>
    </row>
    <row r="106" spans="1:12" ht="22.5" x14ac:dyDescent="0.2">
      <c r="A106" s="10" t="s">
        <v>8</v>
      </c>
      <c r="B106" s="21"/>
      <c r="C106" s="17"/>
      <c r="D106" s="17"/>
      <c r="E106" s="17"/>
      <c r="F106" s="80" t="s">
        <v>187</v>
      </c>
      <c r="G106" s="11"/>
      <c r="H106" s="11"/>
      <c r="I106" s="11"/>
      <c r="J106" s="11"/>
      <c r="K106" s="11"/>
      <c r="L106" s="22"/>
    </row>
    <row r="107" spans="1:12" ht="12.75" customHeight="1" thickBot="1" x14ac:dyDescent="0.25">
      <c r="A107" s="10" t="s">
        <v>9</v>
      </c>
      <c r="B107" s="23"/>
      <c r="C107" s="19"/>
      <c r="D107" s="19"/>
      <c r="E107" s="19"/>
      <c r="F107" s="81" t="s">
        <v>85</v>
      </c>
      <c r="G107" s="12"/>
      <c r="H107" s="12"/>
      <c r="I107" s="12"/>
      <c r="J107" s="12"/>
      <c r="K107" s="12"/>
      <c r="L107" s="24"/>
    </row>
    <row r="108" spans="1:12" ht="13.5" customHeight="1" thickBot="1" x14ac:dyDescent="0.25">
      <c r="A108" s="10" t="s">
        <v>7</v>
      </c>
      <c r="B108" s="76">
        <f>1+MAX($B$13:B107)</f>
        <v>23</v>
      </c>
      <c r="C108" s="77" t="s">
        <v>189</v>
      </c>
      <c r="D108" s="77"/>
      <c r="E108" s="77" t="s">
        <v>106</v>
      </c>
      <c r="F108" s="78" t="s">
        <v>190</v>
      </c>
      <c r="G108" s="77" t="s">
        <v>105</v>
      </c>
      <c r="H108" s="82">
        <v>5</v>
      </c>
      <c r="I108" s="82">
        <v>0</v>
      </c>
      <c r="J108" s="82">
        <v>0</v>
      </c>
      <c r="K108" s="83"/>
      <c r="L108" s="84">
        <f>ROUND((ROUND(H108,3))*(ROUND(K108,2)),2)</f>
        <v>0</v>
      </c>
    </row>
    <row r="109" spans="1:12" ht="12.75" customHeight="1" x14ac:dyDescent="0.2">
      <c r="A109" s="10" t="s">
        <v>6</v>
      </c>
      <c r="B109" s="21"/>
      <c r="C109" s="17"/>
      <c r="D109" s="17"/>
      <c r="E109" s="17"/>
      <c r="F109" s="79" t="s">
        <v>191</v>
      </c>
      <c r="G109" s="11"/>
      <c r="H109" s="11"/>
      <c r="I109" s="11"/>
      <c r="J109" s="11"/>
      <c r="K109" s="11"/>
      <c r="L109" s="22"/>
    </row>
    <row r="110" spans="1:12" ht="22.5" x14ac:dyDescent="0.2">
      <c r="A110" s="10" t="s">
        <v>8</v>
      </c>
      <c r="B110" s="21"/>
      <c r="C110" s="17"/>
      <c r="D110" s="17"/>
      <c r="E110" s="17"/>
      <c r="F110" s="80" t="s">
        <v>192</v>
      </c>
      <c r="G110" s="11"/>
      <c r="H110" s="11"/>
      <c r="I110" s="11"/>
      <c r="J110" s="11"/>
      <c r="K110" s="11"/>
      <c r="L110" s="22"/>
    </row>
    <row r="111" spans="1:12" ht="12.75" customHeight="1" thickBot="1" x14ac:dyDescent="0.25">
      <c r="A111" s="10" t="s">
        <v>9</v>
      </c>
      <c r="B111" s="23"/>
      <c r="C111" s="19"/>
      <c r="D111" s="19"/>
      <c r="E111" s="19"/>
      <c r="F111" s="81" t="s">
        <v>85</v>
      </c>
      <c r="G111" s="12"/>
      <c r="H111" s="12"/>
      <c r="I111" s="12"/>
      <c r="J111" s="12"/>
      <c r="K111" s="12"/>
      <c r="L111" s="24"/>
    </row>
    <row r="112" spans="1:12" ht="13.5" thickBot="1" x14ac:dyDescent="0.25">
      <c r="A112" s="105"/>
      <c r="B112" s="107" t="s">
        <v>151</v>
      </c>
      <c r="C112" s="101" t="s">
        <v>152</v>
      </c>
      <c r="D112" s="101"/>
      <c r="E112" s="101"/>
      <c r="F112" s="101" t="s">
        <v>162</v>
      </c>
      <c r="G112" s="103"/>
      <c r="H112" s="103"/>
      <c r="I112" s="103"/>
      <c r="J112" s="103"/>
      <c r="K112" s="103"/>
      <c r="L112" s="104">
        <f>SUM(L76:L111)</f>
        <v>0</v>
      </c>
    </row>
    <row r="113" spans="1:12" ht="19.5" customHeight="1" thickBot="1" x14ac:dyDescent="0.25">
      <c r="A113" s="1" t="s">
        <v>32</v>
      </c>
      <c r="B113" s="90" t="s">
        <v>21</v>
      </c>
      <c r="C113" s="91">
        <v>8</v>
      </c>
      <c r="D113" s="92"/>
      <c r="E113" s="92"/>
      <c r="F113" s="91" t="s">
        <v>193</v>
      </c>
      <c r="G113" s="93"/>
      <c r="H113" s="93"/>
      <c r="I113" s="93"/>
      <c r="J113" s="93"/>
      <c r="K113" s="93"/>
      <c r="L113" s="94"/>
    </row>
    <row r="114" spans="1:12" ht="13.5" customHeight="1" thickBot="1" x14ac:dyDescent="0.25">
      <c r="A114" s="10" t="s">
        <v>7</v>
      </c>
      <c r="B114" s="76">
        <f>1+MAX($B$13:B113)</f>
        <v>24</v>
      </c>
      <c r="C114" s="77" t="s">
        <v>194</v>
      </c>
      <c r="D114" s="77"/>
      <c r="E114" s="77" t="s">
        <v>106</v>
      </c>
      <c r="F114" s="78" t="s">
        <v>196</v>
      </c>
      <c r="G114" s="77" t="s">
        <v>121</v>
      </c>
      <c r="H114" s="82">
        <v>9</v>
      </c>
      <c r="I114" s="82">
        <v>0</v>
      </c>
      <c r="J114" s="82">
        <v>0</v>
      </c>
      <c r="K114" s="83"/>
      <c r="L114" s="84">
        <f>ROUND((ROUND(H114,3))*(ROUND(K114,2)),2)</f>
        <v>0</v>
      </c>
    </row>
    <row r="115" spans="1:12" ht="12.75" customHeight="1" x14ac:dyDescent="0.2">
      <c r="A115" s="10" t="s">
        <v>6</v>
      </c>
      <c r="B115" s="21"/>
      <c r="C115" s="17"/>
      <c r="D115" s="17"/>
      <c r="E115" s="17"/>
      <c r="F115" s="79" t="s">
        <v>201</v>
      </c>
      <c r="G115" s="11"/>
      <c r="H115" s="11"/>
      <c r="I115" s="11"/>
      <c r="J115" s="11"/>
      <c r="K115" s="11"/>
      <c r="L115" s="22"/>
    </row>
    <row r="116" spans="1:12" ht="67.5" x14ac:dyDescent="0.2">
      <c r="A116" s="10" t="s">
        <v>8</v>
      </c>
      <c r="B116" s="21"/>
      <c r="C116" s="17"/>
      <c r="D116" s="17"/>
      <c r="E116" s="17"/>
      <c r="F116" s="80" t="s">
        <v>198</v>
      </c>
      <c r="G116" s="11"/>
      <c r="H116" s="11"/>
      <c r="I116" s="11"/>
      <c r="J116" s="11"/>
      <c r="K116" s="11"/>
      <c r="L116" s="22"/>
    </row>
    <row r="117" spans="1:12" ht="12.75" customHeight="1" thickBot="1" x14ac:dyDescent="0.25">
      <c r="A117" s="10" t="s">
        <v>9</v>
      </c>
      <c r="B117" s="23"/>
      <c r="C117" s="19"/>
      <c r="D117" s="19"/>
      <c r="E117" s="19"/>
      <c r="F117" s="81" t="s">
        <v>85</v>
      </c>
      <c r="G117" s="12"/>
      <c r="H117" s="12"/>
      <c r="I117" s="12"/>
      <c r="J117" s="12"/>
      <c r="K117" s="12"/>
      <c r="L117" s="24"/>
    </row>
    <row r="118" spans="1:12" ht="13.5" customHeight="1" thickBot="1" x14ac:dyDescent="0.25">
      <c r="A118" s="10" t="s">
        <v>7</v>
      </c>
      <c r="B118" s="76">
        <f>1+MAX($B$13:B117)</f>
        <v>25</v>
      </c>
      <c r="C118" s="77" t="s">
        <v>195</v>
      </c>
      <c r="D118" s="77"/>
      <c r="E118" s="77" t="s">
        <v>106</v>
      </c>
      <c r="F118" s="78" t="s">
        <v>197</v>
      </c>
      <c r="G118" s="77" t="s">
        <v>202</v>
      </c>
      <c r="H118" s="82">
        <v>1</v>
      </c>
      <c r="I118" s="82">
        <v>0</v>
      </c>
      <c r="J118" s="82">
        <v>0</v>
      </c>
      <c r="K118" s="83"/>
      <c r="L118" s="84">
        <f>ROUND((ROUND(H118,3))*(ROUND(K118,2)),2)</f>
        <v>0</v>
      </c>
    </row>
    <row r="119" spans="1:12" ht="12.75" customHeight="1" x14ac:dyDescent="0.2">
      <c r="A119" s="10" t="s">
        <v>6</v>
      </c>
      <c r="B119" s="21"/>
      <c r="C119" s="17"/>
      <c r="D119" s="17"/>
      <c r="E119" s="17"/>
      <c r="F119" s="79" t="s">
        <v>200</v>
      </c>
      <c r="G119" s="11"/>
      <c r="H119" s="11"/>
      <c r="I119" s="11"/>
      <c r="J119" s="11"/>
      <c r="K119" s="11"/>
      <c r="L119" s="22"/>
    </row>
    <row r="120" spans="1:12" ht="22.5" x14ac:dyDescent="0.2">
      <c r="A120" s="10" t="s">
        <v>8</v>
      </c>
      <c r="B120" s="21"/>
      <c r="C120" s="17"/>
      <c r="D120" s="17"/>
      <c r="E120" s="17"/>
      <c r="F120" s="80" t="s">
        <v>199</v>
      </c>
      <c r="G120" s="11"/>
      <c r="H120" s="11"/>
      <c r="I120" s="11"/>
      <c r="J120" s="11"/>
      <c r="K120" s="11"/>
      <c r="L120" s="22"/>
    </row>
    <row r="121" spans="1:12" ht="12.75" customHeight="1" thickBot="1" x14ac:dyDescent="0.25">
      <c r="A121" s="10" t="s">
        <v>9</v>
      </c>
      <c r="B121" s="23"/>
      <c r="C121" s="19"/>
      <c r="D121" s="19"/>
      <c r="E121" s="19"/>
      <c r="F121" s="81" t="s">
        <v>85</v>
      </c>
      <c r="G121" s="12"/>
      <c r="H121" s="12"/>
      <c r="I121" s="12"/>
      <c r="J121" s="12"/>
      <c r="K121" s="12"/>
      <c r="L121" s="24"/>
    </row>
    <row r="122" spans="1:12" ht="13.5" customHeight="1" thickBot="1" x14ac:dyDescent="0.25">
      <c r="A122" s="10" t="s">
        <v>7</v>
      </c>
      <c r="B122" s="76">
        <f>1+MAX($B$13:B121)</f>
        <v>26</v>
      </c>
      <c r="C122" s="77" t="s">
        <v>203</v>
      </c>
      <c r="D122" s="77"/>
      <c r="E122" s="77" t="s">
        <v>106</v>
      </c>
      <c r="F122" s="78" t="s">
        <v>204</v>
      </c>
      <c r="G122" s="77" t="s">
        <v>121</v>
      </c>
      <c r="H122" s="82">
        <v>9</v>
      </c>
      <c r="I122" s="82">
        <v>0</v>
      </c>
      <c r="J122" s="82">
        <v>0</v>
      </c>
      <c r="K122" s="83"/>
      <c r="L122" s="84">
        <f>ROUND((ROUND(H122,3))*(ROUND(K122,2)),2)</f>
        <v>0</v>
      </c>
    </row>
    <row r="123" spans="1:12" ht="12.75" customHeight="1" x14ac:dyDescent="0.2">
      <c r="A123" s="10" t="s">
        <v>6</v>
      </c>
      <c r="B123" s="21"/>
      <c r="C123" s="17"/>
      <c r="D123" s="17"/>
      <c r="E123" s="17"/>
      <c r="F123" s="79"/>
      <c r="G123" s="11"/>
      <c r="H123" s="11"/>
      <c r="I123" s="11"/>
      <c r="J123" s="11"/>
      <c r="K123" s="11"/>
      <c r="L123" s="22"/>
    </row>
    <row r="124" spans="1:12" ht="67.5" x14ac:dyDescent="0.2">
      <c r="A124" s="10" t="s">
        <v>8</v>
      </c>
      <c r="B124" s="21"/>
      <c r="C124" s="17"/>
      <c r="D124" s="17"/>
      <c r="E124" s="17"/>
      <c r="F124" s="80" t="s">
        <v>198</v>
      </c>
      <c r="G124" s="11"/>
      <c r="H124" s="11"/>
      <c r="I124" s="11"/>
      <c r="J124" s="11"/>
      <c r="K124" s="11"/>
      <c r="L124" s="22"/>
    </row>
    <row r="125" spans="1:12" ht="12.75" customHeight="1" thickBot="1" x14ac:dyDescent="0.25">
      <c r="A125" s="10" t="s">
        <v>9</v>
      </c>
      <c r="B125" s="23"/>
      <c r="C125" s="19"/>
      <c r="D125" s="19"/>
      <c r="E125" s="19"/>
      <c r="F125" s="81" t="s">
        <v>85</v>
      </c>
      <c r="G125" s="12"/>
      <c r="H125" s="12"/>
      <c r="I125" s="12"/>
      <c r="J125" s="12"/>
      <c r="K125" s="12"/>
      <c r="L125" s="24"/>
    </row>
    <row r="126" spans="1:12" ht="13.5" customHeight="1" thickBot="1" x14ac:dyDescent="0.25">
      <c r="A126" s="10" t="s">
        <v>7</v>
      </c>
      <c r="B126" s="76">
        <f>1+MAX($B$13:B125)</f>
        <v>27</v>
      </c>
      <c r="C126" s="77" t="s">
        <v>205</v>
      </c>
      <c r="D126" s="77"/>
      <c r="E126" s="77" t="s">
        <v>106</v>
      </c>
      <c r="F126" s="78" t="s">
        <v>206</v>
      </c>
      <c r="G126" s="77" t="s">
        <v>202</v>
      </c>
      <c r="H126" s="82">
        <v>1</v>
      </c>
      <c r="I126" s="82">
        <v>0</v>
      </c>
      <c r="J126" s="82">
        <v>0</v>
      </c>
      <c r="K126" s="83"/>
      <c r="L126" s="84">
        <f>ROUND((ROUND(H126,3))*(ROUND(K126,2)),2)</f>
        <v>0</v>
      </c>
    </row>
    <row r="127" spans="1:12" ht="12.75" customHeight="1" x14ac:dyDescent="0.2">
      <c r="A127" s="10" t="s">
        <v>6</v>
      </c>
      <c r="B127" s="21"/>
      <c r="C127" s="17"/>
      <c r="D127" s="17"/>
      <c r="E127" s="17"/>
      <c r="F127" s="79" t="s">
        <v>207</v>
      </c>
      <c r="G127" s="11"/>
      <c r="H127" s="11"/>
      <c r="I127" s="11"/>
      <c r="J127" s="11"/>
      <c r="K127" s="11"/>
      <c r="L127" s="22"/>
    </row>
    <row r="128" spans="1:12" ht="12.75" customHeight="1" x14ac:dyDescent="0.2">
      <c r="A128" s="10" t="s">
        <v>8</v>
      </c>
      <c r="B128" s="21"/>
      <c r="C128" s="17"/>
      <c r="D128" s="17"/>
      <c r="E128" s="17"/>
      <c r="F128" s="80" t="s">
        <v>208</v>
      </c>
      <c r="G128" s="11"/>
      <c r="H128" s="11"/>
      <c r="I128" s="11"/>
      <c r="J128" s="11"/>
      <c r="K128" s="11"/>
      <c r="L128" s="22"/>
    </row>
    <row r="129" spans="1:12" ht="12.75" customHeight="1" thickBot="1" x14ac:dyDescent="0.25">
      <c r="A129" s="10" t="s">
        <v>9</v>
      </c>
      <c r="B129" s="23"/>
      <c r="C129" s="19"/>
      <c r="D129" s="19"/>
      <c r="E129" s="19"/>
      <c r="F129" s="81" t="s">
        <v>85</v>
      </c>
      <c r="G129" s="12"/>
      <c r="H129" s="12"/>
      <c r="I129" s="12"/>
      <c r="J129" s="12"/>
      <c r="K129" s="12"/>
      <c r="L129" s="24"/>
    </row>
    <row r="130" spans="1:12" ht="13.5" thickBot="1" x14ac:dyDescent="0.25">
      <c r="A130" s="105"/>
      <c r="B130" s="107" t="s">
        <v>151</v>
      </c>
      <c r="C130" s="101" t="s">
        <v>152</v>
      </c>
      <c r="D130" s="101"/>
      <c r="E130" s="101"/>
      <c r="F130" s="101" t="s">
        <v>193</v>
      </c>
      <c r="G130" s="103"/>
      <c r="H130" s="103"/>
      <c r="I130" s="103"/>
      <c r="J130" s="103"/>
      <c r="K130" s="103"/>
      <c r="L130" s="104">
        <f>SUM(L114:L129)</f>
        <v>0</v>
      </c>
    </row>
    <row r="131" spans="1:12" ht="19.5" customHeight="1" thickBot="1" x14ac:dyDescent="0.25">
      <c r="A131" s="1" t="s">
        <v>32</v>
      </c>
      <c r="B131" s="90" t="s">
        <v>21</v>
      </c>
      <c r="C131" s="91">
        <v>9</v>
      </c>
      <c r="D131" s="92"/>
      <c r="E131" s="92"/>
      <c r="F131" s="91" t="s">
        <v>209</v>
      </c>
      <c r="G131" s="93"/>
      <c r="H131" s="93"/>
      <c r="I131" s="93"/>
      <c r="J131" s="93"/>
      <c r="K131" s="93"/>
      <c r="L131" s="94"/>
    </row>
    <row r="132" spans="1:12" ht="13.5" customHeight="1" thickBot="1" x14ac:dyDescent="0.25">
      <c r="A132" s="10" t="s">
        <v>7</v>
      </c>
      <c r="B132" s="76">
        <f>1+MAX($B$13:B131)</f>
        <v>28</v>
      </c>
      <c r="C132" s="77" t="s">
        <v>210</v>
      </c>
      <c r="D132" s="77"/>
      <c r="E132" s="77" t="s">
        <v>106</v>
      </c>
      <c r="F132" s="78" t="s">
        <v>211</v>
      </c>
      <c r="G132" s="77" t="s">
        <v>109</v>
      </c>
      <c r="H132" s="82">
        <v>500</v>
      </c>
      <c r="I132" s="82">
        <v>0</v>
      </c>
      <c r="J132" s="82">
        <v>0</v>
      </c>
      <c r="K132" s="83"/>
      <c r="L132" s="84">
        <f>ROUND((ROUND(H132,3))*(ROUND(K132,2)),2)</f>
        <v>0</v>
      </c>
    </row>
    <row r="133" spans="1:12" ht="12.75" customHeight="1" x14ac:dyDescent="0.2">
      <c r="A133" s="10" t="s">
        <v>6</v>
      </c>
      <c r="B133" s="21"/>
      <c r="C133" s="17"/>
      <c r="D133" s="17"/>
      <c r="E133" s="17"/>
      <c r="F133" s="79" t="s">
        <v>212</v>
      </c>
      <c r="G133" s="11"/>
      <c r="H133" s="11"/>
      <c r="I133" s="11"/>
      <c r="J133" s="11"/>
      <c r="K133" s="11"/>
      <c r="L133" s="22"/>
    </row>
    <row r="134" spans="1:12" ht="12.75" customHeight="1" x14ac:dyDescent="0.2">
      <c r="A134" s="10" t="s">
        <v>8</v>
      </c>
      <c r="B134" s="21"/>
      <c r="C134" s="17"/>
      <c r="D134" s="17"/>
      <c r="E134" s="17"/>
      <c r="F134" s="80" t="s">
        <v>213</v>
      </c>
      <c r="G134" s="11"/>
      <c r="H134" s="11"/>
      <c r="I134" s="11"/>
      <c r="J134" s="11"/>
      <c r="K134" s="11"/>
      <c r="L134" s="22"/>
    </row>
    <row r="135" spans="1:12" ht="12.75" customHeight="1" thickBot="1" x14ac:dyDescent="0.25">
      <c r="A135" s="10" t="s">
        <v>9</v>
      </c>
      <c r="B135" s="23"/>
      <c r="C135" s="19"/>
      <c r="D135" s="19"/>
      <c r="E135" s="19"/>
      <c r="F135" s="81" t="s">
        <v>85</v>
      </c>
      <c r="G135" s="12"/>
      <c r="H135" s="12"/>
      <c r="I135" s="12"/>
      <c r="J135" s="12"/>
      <c r="K135" s="12"/>
      <c r="L135" s="24"/>
    </row>
    <row r="136" spans="1:12" ht="13.5" customHeight="1" thickBot="1" x14ac:dyDescent="0.25">
      <c r="A136" s="10" t="s">
        <v>7</v>
      </c>
      <c r="B136" s="76">
        <f>1+MAX($B$13:B135)</f>
        <v>29</v>
      </c>
      <c r="C136" s="77" t="s">
        <v>214</v>
      </c>
      <c r="D136" s="77"/>
      <c r="E136" s="77" t="s">
        <v>106</v>
      </c>
      <c r="F136" s="78" t="s">
        <v>215</v>
      </c>
      <c r="G136" s="77" t="s">
        <v>121</v>
      </c>
      <c r="H136" s="82">
        <v>191</v>
      </c>
      <c r="I136" s="82">
        <v>0</v>
      </c>
      <c r="J136" s="82">
        <v>0</v>
      </c>
      <c r="K136" s="83"/>
      <c r="L136" s="84">
        <f>ROUND((ROUND(H136,3))*(ROUND(K136,2)),2)</f>
        <v>0</v>
      </c>
    </row>
    <row r="137" spans="1:12" ht="12.75" customHeight="1" x14ac:dyDescent="0.2">
      <c r="A137" s="10" t="s">
        <v>6</v>
      </c>
      <c r="B137" s="21"/>
      <c r="C137" s="17"/>
      <c r="D137" s="17"/>
      <c r="E137" s="17"/>
      <c r="F137" s="79" t="s">
        <v>216</v>
      </c>
      <c r="G137" s="11"/>
      <c r="H137" s="11"/>
      <c r="I137" s="11"/>
      <c r="J137" s="11"/>
      <c r="K137" s="11"/>
      <c r="L137" s="22"/>
    </row>
    <row r="138" spans="1:12" ht="12.75" customHeight="1" x14ac:dyDescent="0.2">
      <c r="A138" s="10" t="s">
        <v>8</v>
      </c>
      <c r="B138" s="21"/>
      <c r="C138" s="17"/>
      <c r="D138" s="17"/>
      <c r="E138" s="17"/>
      <c r="F138" s="80" t="s">
        <v>122</v>
      </c>
      <c r="G138" s="11"/>
      <c r="H138" s="11"/>
      <c r="I138" s="11"/>
      <c r="J138" s="11"/>
      <c r="K138" s="11"/>
      <c r="L138" s="22"/>
    </row>
    <row r="139" spans="1:12" ht="12.75" customHeight="1" thickBot="1" x14ac:dyDescent="0.25">
      <c r="A139" s="10" t="s">
        <v>9</v>
      </c>
      <c r="B139" s="23"/>
      <c r="C139" s="19"/>
      <c r="D139" s="19"/>
      <c r="E139" s="19"/>
      <c r="F139" s="81" t="s">
        <v>85</v>
      </c>
      <c r="G139" s="12"/>
      <c r="H139" s="12"/>
      <c r="I139" s="12"/>
      <c r="J139" s="12"/>
      <c r="K139" s="12"/>
      <c r="L139" s="24"/>
    </row>
    <row r="140" spans="1:12" ht="13.5" customHeight="1" thickBot="1" x14ac:dyDescent="0.25">
      <c r="A140" s="10" t="s">
        <v>7</v>
      </c>
      <c r="B140" s="76">
        <f>1+MAX($B$13:B139)</f>
        <v>30</v>
      </c>
      <c r="C140" s="77" t="s">
        <v>217</v>
      </c>
      <c r="D140" s="77"/>
      <c r="E140" s="77" t="s">
        <v>106</v>
      </c>
      <c r="F140" s="78" t="s">
        <v>218</v>
      </c>
      <c r="G140" s="77" t="s">
        <v>121</v>
      </c>
      <c r="H140" s="82">
        <v>15</v>
      </c>
      <c r="I140" s="82">
        <v>0</v>
      </c>
      <c r="J140" s="82">
        <v>0</v>
      </c>
      <c r="K140" s="83"/>
      <c r="L140" s="84">
        <f>ROUND((ROUND(H140,3))*(ROUND(K140,2)),2)</f>
        <v>0</v>
      </c>
    </row>
    <row r="141" spans="1:12" ht="12.75" customHeight="1" x14ac:dyDescent="0.2">
      <c r="A141" s="10" t="s">
        <v>6</v>
      </c>
      <c r="B141" s="21"/>
      <c r="C141" s="17"/>
      <c r="D141" s="17"/>
      <c r="E141" s="17"/>
      <c r="F141" s="79" t="s">
        <v>220</v>
      </c>
      <c r="G141" s="11"/>
      <c r="H141" s="11"/>
      <c r="I141" s="11"/>
      <c r="J141" s="11"/>
      <c r="K141" s="11"/>
      <c r="L141" s="22"/>
    </row>
    <row r="142" spans="1:12" ht="22.5" x14ac:dyDescent="0.2">
      <c r="A142" s="10" t="s">
        <v>8</v>
      </c>
      <c r="B142" s="21"/>
      <c r="C142" s="17"/>
      <c r="D142" s="17"/>
      <c r="E142" s="17"/>
      <c r="F142" s="80" t="s">
        <v>219</v>
      </c>
      <c r="G142" s="11"/>
      <c r="H142" s="11"/>
      <c r="I142" s="11"/>
      <c r="J142" s="11"/>
      <c r="K142" s="11"/>
      <c r="L142" s="22"/>
    </row>
    <row r="143" spans="1:12" ht="12.75" customHeight="1" thickBot="1" x14ac:dyDescent="0.25">
      <c r="A143" s="10" t="s">
        <v>9</v>
      </c>
      <c r="B143" s="23"/>
      <c r="C143" s="19"/>
      <c r="D143" s="19"/>
      <c r="E143" s="19"/>
      <c r="F143" s="81" t="s">
        <v>85</v>
      </c>
      <c r="G143" s="12"/>
      <c r="H143" s="12"/>
      <c r="I143" s="12"/>
      <c r="J143" s="12"/>
      <c r="K143" s="12"/>
      <c r="L143" s="24"/>
    </row>
    <row r="144" spans="1:12" ht="13.5" customHeight="1" thickBot="1" x14ac:dyDescent="0.25">
      <c r="A144" s="10" t="s">
        <v>7</v>
      </c>
      <c r="B144" s="76">
        <f>1+MAX($B$13:B143)</f>
        <v>31</v>
      </c>
      <c r="C144" s="77" t="s">
        <v>221</v>
      </c>
      <c r="D144" s="77"/>
      <c r="E144" s="77" t="s">
        <v>106</v>
      </c>
      <c r="F144" s="78" t="s">
        <v>222</v>
      </c>
      <c r="G144" s="77" t="s">
        <v>112</v>
      </c>
      <c r="H144" s="82">
        <v>43.2</v>
      </c>
      <c r="I144" s="82">
        <v>0</v>
      </c>
      <c r="J144" s="82">
        <v>0</v>
      </c>
      <c r="K144" s="83"/>
      <c r="L144" s="84">
        <f>ROUND((ROUND(H144,3))*(ROUND(K144,2)),2)</f>
        <v>0</v>
      </c>
    </row>
    <row r="145" spans="1:12" ht="12.75" customHeight="1" x14ac:dyDescent="0.2">
      <c r="A145" s="10" t="s">
        <v>6</v>
      </c>
      <c r="B145" s="21"/>
      <c r="C145" s="17"/>
      <c r="D145" s="17"/>
      <c r="E145" s="17"/>
      <c r="F145" s="79" t="s">
        <v>113</v>
      </c>
      <c r="G145" s="11"/>
      <c r="H145" s="11"/>
      <c r="I145" s="11"/>
      <c r="J145" s="11"/>
      <c r="K145" s="11"/>
      <c r="L145" s="22"/>
    </row>
    <row r="146" spans="1:12" ht="22.5" x14ac:dyDescent="0.2">
      <c r="A146" s="10" t="s">
        <v>8</v>
      </c>
      <c r="B146" s="21"/>
      <c r="C146" s="17"/>
      <c r="D146" s="17"/>
      <c r="E146" s="17"/>
      <c r="F146" s="80" t="s">
        <v>223</v>
      </c>
      <c r="G146" s="11"/>
      <c r="H146" s="11"/>
      <c r="I146" s="11"/>
      <c r="J146" s="11"/>
      <c r="K146" s="11"/>
      <c r="L146" s="22"/>
    </row>
    <row r="147" spans="1:12" ht="12.75" customHeight="1" thickBot="1" x14ac:dyDescent="0.25">
      <c r="A147" s="10" t="s">
        <v>9</v>
      </c>
      <c r="B147" s="23"/>
      <c r="C147" s="19"/>
      <c r="D147" s="19"/>
      <c r="E147" s="19"/>
      <c r="F147" s="81" t="s">
        <v>85</v>
      </c>
      <c r="G147" s="12"/>
      <c r="H147" s="12"/>
      <c r="I147" s="12"/>
      <c r="J147" s="12"/>
      <c r="K147" s="12"/>
      <c r="L147" s="24"/>
    </row>
    <row r="148" spans="1:12" ht="13.5" customHeight="1" thickBot="1" x14ac:dyDescent="0.25">
      <c r="A148" s="10" t="s">
        <v>7</v>
      </c>
      <c r="B148" s="76">
        <f>1+MAX($B$13:B147)</f>
        <v>32</v>
      </c>
      <c r="C148" s="77" t="s">
        <v>224</v>
      </c>
      <c r="D148" s="77"/>
      <c r="E148" s="77" t="s">
        <v>106</v>
      </c>
      <c r="F148" s="78" t="s">
        <v>225</v>
      </c>
      <c r="G148" s="77" t="s">
        <v>121</v>
      </c>
      <c r="H148" s="82">
        <v>253</v>
      </c>
      <c r="I148" s="82">
        <v>0</v>
      </c>
      <c r="J148" s="82">
        <v>0</v>
      </c>
      <c r="K148" s="83"/>
      <c r="L148" s="84">
        <f>ROUND((ROUND(H148,3))*(ROUND(K148,2)),2)</f>
        <v>0</v>
      </c>
    </row>
    <row r="149" spans="1:12" ht="12.75" customHeight="1" x14ac:dyDescent="0.2">
      <c r="A149" s="10" t="s">
        <v>6</v>
      </c>
      <c r="B149" s="21"/>
      <c r="C149" s="17"/>
      <c r="D149" s="17"/>
      <c r="E149" s="17"/>
      <c r="F149" s="79" t="s">
        <v>226</v>
      </c>
      <c r="G149" s="11"/>
      <c r="H149" s="11"/>
      <c r="I149" s="11"/>
      <c r="J149" s="11"/>
      <c r="K149" s="11"/>
      <c r="L149" s="22"/>
    </row>
    <row r="150" spans="1:12" ht="12.75" customHeight="1" x14ac:dyDescent="0.2">
      <c r="A150" s="10" t="s">
        <v>8</v>
      </c>
      <c r="B150" s="21"/>
      <c r="C150" s="17"/>
      <c r="D150" s="17"/>
      <c r="E150" s="17"/>
      <c r="F150" s="80" t="s">
        <v>227</v>
      </c>
      <c r="G150" s="11"/>
      <c r="H150" s="11"/>
      <c r="I150" s="11"/>
      <c r="J150" s="11"/>
      <c r="K150" s="11"/>
      <c r="L150" s="22"/>
    </row>
    <row r="151" spans="1:12" ht="12.75" customHeight="1" thickBot="1" x14ac:dyDescent="0.25">
      <c r="A151" s="10" t="s">
        <v>9</v>
      </c>
      <c r="B151" s="23"/>
      <c r="C151" s="19"/>
      <c r="D151" s="19"/>
      <c r="E151" s="19"/>
      <c r="F151" s="81" t="s">
        <v>85</v>
      </c>
      <c r="G151" s="12"/>
      <c r="H151" s="12"/>
      <c r="I151" s="12"/>
      <c r="J151" s="12"/>
      <c r="K151" s="12"/>
      <c r="L151" s="24"/>
    </row>
    <row r="152" spans="1:12" ht="13.5" customHeight="1" thickBot="1" x14ac:dyDescent="0.25">
      <c r="A152" s="10" t="s">
        <v>7</v>
      </c>
      <c r="B152" s="76">
        <f>1+MAX($B$13:B151)</f>
        <v>33</v>
      </c>
      <c r="C152" s="77" t="s">
        <v>228</v>
      </c>
      <c r="D152" s="77"/>
      <c r="E152" s="77" t="s">
        <v>106</v>
      </c>
      <c r="F152" s="78" t="s">
        <v>229</v>
      </c>
      <c r="G152" s="77" t="s">
        <v>121</v>
      </c>
      <c r="H152" s="82">
        <v>321</v>
      </c>
      <c r="I152" s="82">
        <v>0</v>
      </c>
      <c r="J152" s="82">
        <v>0</v>
      </c>
      <c r="K152" s="83"/>
      <c r="L152" s="84">
        <f>ROUND((ROUND(H152,3))*(ROUND(K152,2)),2)</f>
        <v>0</v>
      </c>
    </row>
    <row r="153" spans="1:12" ht="12.75" customHeight="1" x14ac:dyDescent="0.2">
      <c r="A153" s="10" t="s">
        <v>6</v>
      </c>
      <c r="B153" s="21"/>
      <c r="C153" s="17"/>
      <c r="D153" s="17"/>
      <c r="E153" s="17"/>
      <c r="F153" s="79"/>
      <c r="G153" s="11"/>
      <c r="H153" s="11"/>
      <c r="I153" s="11"/>
      <c r="J153" s="11"/>
      <c r="K153" s="11"/>
      <c r="L153" s="22"/>
    </row>
    <row r="154" spans="1:12" ht="78.75" x14ac:dyDescent="0.2">
      <c r="A154" s="10" t="s">
        <v>8</v>
      </c>
      <c r="B154" s="21"/>
      <c r="C154" s="17"/>
      <c r="D154" s="17"/>
      <c r="E154" s="17"/>
      <c r="F154" s="80" t="s">
        <v>230</v>
      </c>
      <c r="G154" s="11"/>
      <c r="H154" s="11"/>
      <c r="I154" s="11"/>
      <c r="J154" s="11"/>
      <c r="K154" s="11"/>
      <c r="L154" s="22"/>
    </row>
    <row r="155" spans="1:12" ht="12.75" customHeight="1" thickBot="1" x14ac:dyDescent="0.25">
      <c r="A155" s="10" t="s">
        <v>9</v>
      </c>
      <c r="B155" s="23"/>
      <c r="C155" s="19"/>
      <c r="D155" s="19"/>
      <c r="E155" s="19"/>
      <c r="F155" s="81" t="s">
        <v>85</v>
      </c>
      <c r="G155" s="12"/>
      <c r="H155" s="12"/>
      <c r="I155" s="12"/>
      <c r="J155" s="12"/>
      <c r="K155" s="12"/>
      <c r="L155" s="24"/>
    </row>
    <row r="156" spans="1:12" ht="13.5" customHeight="1" thickBot="1" x14ac:dyDescent="0.25">
      <c r="A156" s="10" t="s">
        <v>7</v>
      </c>
      <c r="B156" s="76">
        <f>1+MAX($B$13:B155)</f>
        <v>34</v>
      </c>
      <c r="C156" s="77" t="s">
        <v>231</v>
      </c>
      <c r="D156" s="77"/>
      <c r="E156" s="77" t="s">
        <v>106</v>
      </c>
      <c r="F156" s="78" t="s">
        <v>232</v>
      </c>
      <c r="G156" s="77" t="s">
        <v>121</v>
      </c>
      <c r="H156" s="82">
        <v>321</v>
      </c>
      <c r="I156" s="82">
        <v>0</v>
      </c>
      <c r="J156" s="82">
        <v>0</v>
      </c>
      <c r="K156" s="83"/>
      <c r="L156" s="84">
        <f>ROUND((ROUND(H156,3))*(ROUND(K156,2)),2)</f>
        <v>0</v>
      </c>
    </row>
    <row r="157" spans="1:12" ht="12.75" customHeight="1" x14ac:dyDescent="0.2">
      <c r="A157" s="10" t="s">
        <v>6</v>
      </c>
      <c r="B157" s="21"/>
      <c r="C157" s="17"/>
      <c r="D157" s="17"/>
      <c r="E157" s="17"/>
      <c r="F157" s="79"/>
      <c r="G157" s="11"/>
      <c r="H157" s="11"/>
      <c r="I157" s="11"/>
      <c r="J157" s="11"/>
      <c r="K157" s="11"/>
      <c r="L157" s="22"/>
    </row>
    <row r="158" spans="1:12" ht="78.75" x14ac:dyDescent="0.2">
      <c r="A158" s="10" t="s">
        <v>8</v>
      </c>
      <c r="B158" s="21"/>
      <c r="C158" s="17"/>
      <c r="D158" s="17"/>
      <c r="E158" s="17"/>
      <c r="F158" s="80" t="s">
        <v>230</v>
      </c>
      <c r="G158" s="11"/>
      <c r="H158" s="11"/>
      <c r="I158" s="11"/>
      <c r="J158" s="11"/>
      <c r="K158" s="11"/>
      <c r="L158" s="22"/>
    </row>
    <row r="159" spans="1:12" ht="12.75" customHeight="1" thickBot="1" x14ac:dyDescent="0.25">
      <c r="A159" s="10" t="s">
        <v>9</v>
      </c>
      <c r="B159" s="23"/>
      <c r="C159" s="19"/>
      <c r="D159" s="19"/>
      <c r="E159" s="19"/>
      <c r="F159" s="81" t="s">
        <v>85</v>
      </c>
      <c r="G159" s="12"/>
      <c r="H159" s="12"/>
      <c r="I159" s="12"/>
      <c r="J159" s="12"/>
      <c r="K159" s="12"/>
      <c r="L159" s="24"/>
    </row>
    <row r="160" spans="1:12" ht="13.5" customHeight="1" thickBot="1" x14ac:dyDescent="0.25">
      <c r="A160" s="10" t="s">
        <v>7</v>
      </c>
      <c r="B160" s="76">
        <f>1+MAX($B$13:B159)</f>
        <v>35</v>
      </c>
      <c r="C160" s="77" t="s">
        <v>233</v>
      </c>
      <c r="D160" s="77"/>
      <c r="E160" s="77" t="s">
        <v>106</v>
      </c>
      <c r="F160" s="78" t="s">
        <v>234</v>
      </c>
      <c r="G160" s="77" t="s">
        <v>121</v>
      </c>
      <c r="H160" s="82">
        <v>136</v>
      </c>
      <c r="I160" s="82">
        <v>0</v>
      </c>
      <c r="J160" s="82">
        <v>0</v>
      </c>
      <c r="K160" s="83"/>
      <c r="L160" s="84">
        <f>ROUND((ROUND(H160,3))*(ROUND(K160,2)),2)</f>
        <v>0</v>
      </c>
    </row>
    <row r="161" spans="1:12" ht="12.75" customHeight="1" x14ac:dyDescent="0.2">
      <c r="A161" s="10" t="s">
        <v>6</v>
      </c>
      <c r="B161" s="21"/>
      <c r="C161" s="17"/>
      <c r="D161" s="17"/>
      <c r="E161" s="17"/>
      <c r="F161" s="79" t="s">
        <v>236</v>
      </c>
      <c r="G161" s="11"/>
      <c r="H161" s="11"/>
      <c r="I161" s="11"/>
      <c r="J161" s="11"/>
      <c r="K161" s="11"/>
      <c r="L161" s="22"/>
    </row>
    <row r="162" spans="1:12" ht="123.75" x14ac:dyDescent="0.2">
      <c r="A162" s="10" t="s">
        <v>8</v>
      </c>
      <c r="B162" s="21"/>
      <c r="C162" s="17"/>
      <c r="D162" s="17"/>
      <c r="E162" s="17"/>
      <c r="F162" s="80" t="s">
        <v>235</v>
      </c>
      <c r="G162" s="11"/>
      <c r="H162" s="11"/>
      <c r="I162" s="11"/>
      <c r="J162" s="11"/>
      <c r="K162" s="11"/>
      <c r="L162" s="22"/>
    </row>
    <row r="163" spans="1:12" ht="12.75" customHeight="1" thickBot="1" x14ac:dyDescent="0.25">
      <c r="A163" s="10" t="s">
        <v>9</v>
      </c>
      <c r="B163" s="23"/>
      <c r="C163" s="19"/>
      <c r="D163" s="19"/>
      <c r="E163" s="19"/>
      <c r="F163" s="81" t="s">
        <v>85</v>
      </c>
      <c r="G163" s="12"/>
      <c r="H163" s="12"/>
      <c r="I163" s="12"/>
      <c r="J163" s="12"/>
      <c r="K163" s="12"/>
      <c r="L163" s="24"/>
    </row>
    <row r="164" spans="1:12" ht="13.5" customHeight="1" thickBot="1" x14ac:dyDescent="0.25">
      <c r="A164" s="10" t="s">
        <v>7</v>
      </c>
      <c r="B164" s="76">
        <f>1+MAX($B$13:B163)</f>
        <v>36</v>
      </c>
      <c r="C164" s="77" t="s">
        <v>237</v>
      </c>
      <c r="D164" s="77"/>
      <c r="E164" s="77" t="s">
        <v>106</v>
      </c>
      <c r="F164" s="78" t="s">
        <v>238</v>
      </c>
      <c r="G164" s="77" t="s">
        <v>105</v>
      </c>
      <c r="H164" s="82">
        <v>140</v>
      </c>
      <c r="I164" s="82">
        <v>0</v>
      </c>
      <c r="J164" s="82">
        <v>0</v>
      </c>
      <c r="K164" s="83"/>
      <c r="L164" s="84">
        <f>ROUND((ROUND(H164,3))*(ROUND(K164,2)),2)</f>
        <v>0</v>
      </c>
    </row>
    <row r="165" spans="1:12" ht="22.5" x14ac:dyDescent="0.2">
      <c r="A165" s="10" t="s">
        <v>6</v>
      </c>
      <c r="B165" s="21"/>
      <c r="C165" s="17"/>
      <c r="D165" s="17"/>
      <c r="E165" s="17"/>
      <c r="F165" s="79" t="s">
        <v>240</v>
      </c>
      <c r="G165" s="11"/>
      <c r="H165" s="11"/>
      <c r="I165" s="11"/>
      <c r="J165" s="11"/>
      <c r="K165" s="11"/>
      <c r="L165" s="22"/>
    </row>
    <row r="166" spans="1:12" x14ac:dyDescent="0.2">
      <c r="A166" s="10" t="s">
        <v>8</v>
      </c>
      <c r="B166" s="21"/>
      <c r="C166" s="17"/>
      <c r="D166" s="17"/>
      <c r="E166" s="17"/>
      <c r="F166" s="80" t="s">
        <v>239</v>
      </c>
      <c r="G166" s="11"/>
      <c r="H166" s="11"/>
      <c r="I166" s="11"/>
      <c r="J166" s="11"/>
      <c r="K166" s="11"/>
      <c r="L166" s="22"/>
    </row>
    <row r="167" spans="1:12" ht="12.75" customHeight="1" thickBot="1" x14ac:dyDescent="0.25">
      <c r="A167" s="10" t="s">
        <v>9</v>
      </c>
      <c r="B167" s="23"/>
      <c r="C167" s="19"/>
      <c r="D167" s="19"/>
      <c r="E167" s="19"/>
      <c r="F167" s="81" t="s">
        <v>85</v>
      </c>
      <c r="G167" s="12"/>
      <c r="H167" s="12"/>
      <c r="I167" s="12"/>
      <c r="J167" s="12"/>
      <c r="K167" s="12"/>
      <c r="L167" s="24"/>
    </row>
    <row r="168" spans="1:12" ht="13.5" customHeight="1" thickBot="1" x14ac:dyDescent="0.25">
      <c r="A168" s="10" t="s">
        <v>7</v>
      </c>
      <c r="B168" s="76">
        <f>1+MAX($B$13:B167)</f>
        <v>37</v>
      </c>
      <c r="C168" s="77" t="s">
        <v>241</v>
      </c>
      <c r="D168" s="77"/>
      <c r="E168" s="77" t="s">
        <v>106</v>
      </c>
      <c r="F168" s="78" t="s">
        <v>242</v>
      </c>
      <c r="G168" s="77" t="s">
        <v>105</v>
      </c>
      <c r="H168" s="82">
        <v>109.55800000000001</v>
      </c>
      <c r="I168" s="82">
        <v>0</v>
      </c>
      <c r="J168" s="82">
        <v>0</v>
      </c>
      <c r="K168" s="83"/>
      <c r="L168" s="84">
        <f>ROUND((ROUND(H168,3))*(ROUND(K168,2)),2)</f>
        <v>0</v>
      </c>
    </row>
    <row r="169" spans="1:12" ht="12.75" customHeight="1" x14ac:dyDescent="0.2">
      <c r="A169" s="10" t="s">
        <v>6</v>
      </c>
      <c r="B169" s="21"/>
      <c r="C169" s="17"/>
      <c r="D169" s="17"/>
      <c r="E169" s="17"/>
      <c r="F169" s="79"/>
      <c r="G169" s="11"/>
      <c r="H169" s="11"/>
      <c r="I169" s="11"/>
      <c r="J169" s="11"/>
      <c r="K169" s="11"/>
      <c r="L169" s="22"/>
    </row>
    <row r="170" spans="1:12" ht="56.25" x14ac:dyDescent="0.2">
      <c r="A170" s="10" t="s">
        <v>8</v>
      </c>
      <c r="B170" s="21"/>
      <c r="C170" s="17"/>
      <c r="D170" s="17"/>
      <c r="E170" s="17"/>
      <c r="F170" s="80" t="s">
        <v>243</v>
      </c>
      <c r="G170" s="11"/>
      <c r="H170" s="11"/>
      <c r="I170" s="11"/>
      <c r="J170" s="11"/>
      <c r="K170" s="11"/>
      <c r="L170" s="22"/>
    </row>
    <row r="171" spans="1:12" ht="12.75" customHeight="1" thickBot="1" x14ac:dyDescent="0.25">
      <c r="A171" s="10" t="s">
        <v>9</v>
      </c>
      <c r="B171" s="23"/>
      <c r="C171" s="19"/>
      <c r="D171" s="19"/>
      <c r="E171" s="19"/>
      <c r="F171" s="81" t="s">
        <v>85</v>
      </c>
      <c r="G171" s="12"/>
      <c r="H171" s="12"/>
      <c r="I171" s="12"/>
      <c r="J171" s="12"/>
      <c r="K171" s="12"/>
      <c r="L171" s="24"/>
    </row>
    <row r="172" spans="1:12" ht="13.5" customHeight="1" thickBot="1" x14ac:dyDescent="0.25">
      <c r="A172" s="10" t="s">
        <v>7</v>
      </c>
      <c r="B172" s="76">
        <f>1+MAX($B$13:B171)</f>
        <v>38</v>
      </c>
      <c r="C172" s="77" t="s">
        <v>244</v>
      </c>
      <c r="D172" s="77"/>
      <c r="E172" s="77" t="s">
        <v>106</v>
      </c>
      <c r="F172" s="78" t="s">
        <v>245</v>
      </c>
      <c r="G172" s="77" t="s">
        <v>202</v>
      </c>
      <c r="H172" s="82">
        <v>1</v>
      </c>
      <c r="I172" s="82">
        <v>0</v>
      </c>
      <c r="J172" s="82">
        <v>0</v>
      </c>
      <c r="K172" s="83"/>
      <c r="L172" s="84">
        <f>ROUND((ROUND(H172,3))*(ROUND(K172,2)),2)</f>
        <v>0</v>
      </c>
    </row>
    <row r="173" spans="1:12" ht="12.75" customHeight="1" x14ac:dyDescent="0.2">
      <c r="A173" s="10" t="s">
        <v>6</v>
      </c>
      <c r="B173" s="21"/>
      <c r="C173" s="17"/>
      <c r="D173" s="17"/>
      <c r="E173" s="17"/>
      <c r="F173" s="79" t="s">
        <v>246</v>
      </c>
      <c r="G173" s="11"/>
      <c r="H173" s="11"/>
      <c r="I173" s="11"/>
      <c r="J173" s="11"/>
      <c r="K173" s="11"/>
      <c r="L173" s="22"/>
    </row>
    <row r="174" spans="1:12" ht="12.75" customHeight="1" x14ac:dyDescent="0.2">
      <c r="A174" s="10" t="s">
        <v>8</v>
      </c>
      <c r="B174" s="21"/>
      <c r="C174" s="17"/>
      <c r="D174" s="17"/>
      <c r="E174" s="17"/>
      <c r="F174" s="80" t="s">
        <v>247</v>
      </c>
      <c r="G174" s="11"/>
      <c r="H174" s="11"/>
      <c r="I174" s="11"/>
      <c r="J174" s="11"/>
      <c r="K174" s="11"/>
      <c r="L174" s="22"/>
    </row>
    <row r="175" spans="1:12" ht="12.75" customHeight="1" thickBot="1" x14ac:dyDescent="0.25">
      <c r="A175" s="10" t="s">
        <v>9</v>
      </c>
      <c r="B175" s="23"/>
      <c r="C175" s="19"/>
      <c r="D175" s="19"/>
      <c r="E175" s="19"/>
      <c r="F175" s="81" t="s">
        <v>85</v>
      </c>
      <c r="G175" s="12"/>
      <c r="H175" s="12"/>
      <c r="I175" s="12"/>
      <c r="J175" s="12"/>
      <c r="K175" s="12"/>
      <c r="L175" s="24"/>
    </row>
    <row r="176" spans="1:12" ht="13.5" customHeight="1" thickBot="1" x14ac:dyDescent="0.25">
      <c r="A176" s="10" t="s">
        <v>7</v>
      </c>
      <c r="B176" s="76">
        <f>1+MAX($B$13:B175)</f>
        <v>39</v>
      </c>
      <c r="C176" s="77" t="s">
        <v>248</v>
      </c>
      <c r="D176" s="77"/>
      <c r="E176" s="77" t="s">
        <v>106</v>
      </c>
      <c r="F176" s="78" t="s">
        <v>249</v>
      </c>
      <c r="G176" s="77" t="s">
        <v>112</v>
      </c>
      <c r="H176" s="82">
        <v>5.4</v>
      </c>
      <c r="I176" s="82">
        <v>0</v>
      </c>
      <c r="J176" s="82">
        <v>0</v>
      </c>
      <c r="K176" s="83"/>
      <c r="L176" s="84">
        <f>ROUND((ROUND(H176,3))*(ROUND(K176,2)),2)</f>
        <v>0</v>
      </c>
    </row>
    <row r="177" spans="1:12" ht="12.75" customHeight="1" x14ac:dyDescent="0.2">
      <c r="A177" s="10" t="s">
        <v>6</v>
      </c>
      <c r="B177" s="21"/>
      <c r="C177" s="17"/>
      <c r="D177" s="17"/>
      <c r="E177" s="17"/>
      <c r="F177" s="79" t="s">
        <v>113</v>
      </c>
      <c r="G177" s="11"/>
      <c r="H177" s="11"/>
      <c r="I177" s="11"/>
      <c r="J177" s="11"/>
      <c r="K177" s="11"/>
      <c r="L177" s="22"/>
    </row>
    <row r="178" spans="1:12" ht="56.25" x14ac:dyDescent="0.2">
      <c r="A178" s="10" t="s">
        <v>8</v>
      </c>
      <c r="B178" s="21"/>
      <c r="C178" s="17"/>
      <c r="D178" s="17"/>
      <c r="E178" s="17"/>
      <c r="F178" s="80" t="s">
        <v>250</v>
      </c>
      <c r="G178" s="11"/>
      <c r="H178" s="11"/>
      <c r="I178" s="11"/>
      <c r="J178" s="11"/>
      <c r="K178" s="11"/>
      <c r="L178" s="22"/>
    </row>
    <row r="179" spans="1:12" ht="12" thickBot="1" x14ac:dyDescent="0.25">
      <c r="A179" s="10" t="s">
        <v>9</v>
      </c>
      <c r="B179" s="23"/>
      <c r="C179" s="19"/>
      <c r="D179" s="19"/>
      <c r="E179" s="19"/>
      <c r="F179" s="81" t="s">
        <v>85</v>
      </c>
      <c r="G179" s="12"/>
      <c r="H179" s="12"/>
      <c r="I179" s="12"/>
      <c r="J179" s="12"/>
      <c r="K179" s="12"/>
      <c r="L179" s="24"/>
    </row>
    <row r="180" spans="1:12" ht="13.5" customHeight="1" thickBot="1" x14ac:dyDescent="0.25">
      <c r="A180" s="10" t="s">
        <v>7</v>
      </c>
      <c r="B180" s="76">
        <f>1+MAX($B$13:B179)</f>
        <v>40</v>
      </c>
      <c r="C180" s="77" t="s">
        <v>251</v>
      </c>
      <c r="D180" s="77"/>
      <c r="E180" s="77" t="s">
        <v>106</v>
      </c>
      <c r="F180" s="78" t="s">
        <v>252</v>
      </c>
      <c r="G180" s="77" t="s">
        <v>112</v>
      </c>
      <c r="H180" s="82">
        <v>6</v>
      </c>
      <c r="I180" s="82">
        <v>0</v>
      </c>
      <c r="J180" s="82">
        <v>0</v>
      </c>
      <c r="K180" s="83"/>
      <c r="L180" s="84">
        <f>ROUND((ROUND(H180,3))*(ROUND(K180,2)),2)</f>
        <v>0</v>
      </c>
    </row>
    <row r="181" spans="1:12" ht="12.75" customHeight="1" x14ac:dyDescent="0.2">
      <c r="A181" s="10" t="s">
        <v>6</v>
      </c>
      <c r="B181" s="21"/>
      <c r="C181" s="17"/>
      <c r="D181" s="17"/>
      <c r="E181" s="17"/>
      <c r="F181" s="79"/>
      <c r="G181" s="11"/>
      <c r="H181" s="11"/>
      <c r="I181" s="11"/>
      <c r="J181" s="11"/>
      <c r="K181" s="11"/>
      <c r="L181" s="22"/>
    </row>
    <row r="182" spans="1:12" ht="12.75" customHeight="1" x14ac:dyDescent="0.2">
      <c r="A182" s="10" t="s">
        <v>8</v>
      </c>
      <c r="B182" s="21"/>
      <c r="C182" s="17"/>
      <c r="D182" s="17"/>
      <c r="E182" s="17"/>
      <c r="F182" s="80" t="s">
        <v>253</v>
      </c>
      <c r="G182" s="11"/>
      <c r="H182" s="11"/>
      <c r="I182" s="11"/>
      <c r="J182" s="11"/>
      <c r="K182" s="11"/>
      <c r="L182" s="22"/>
    </row>
    <row r="183" spans="1:12" ht="12.75" customHeight="1" thickBot="1" x14ac:dyDescent="0.25">
      <c r="A183" s="10" t="s">
        <v>9</v>
      </c>
      <c r="B183" s="23"/>
      <c r="C183" s="19"/>
      <c r="D183" s="19"/>
      <c r="E183" s="19"/>
      <c r="F183" s="81" t="s">
        <v>85</v>
      </c>
      <c r="G183" s="12"/>
      <c r="H183" s="12"/>
      <c r="I183" s="12"/>
      <c r="J183" s="12"/>
      <c r="K183" s="12"/>
      <c r="L183" s="24"/>
    </row>
    <row r="184" spans="1:12" ht="13.5" customHeight="1" thickBot="1" x14ac:dyDescent="0.25">
      <c r="A184" s="10" t="s">
        <v>7</v>
      </c>
      <c r="B184" s="76">
        <f>1+MAX($B$13:B183)</f>
        <v>41</v>
      </c>
      <c r="C184" s="77" t="s">
        <v>254</v>
      </c>
      <c r="D184" s="77"/>
      <c r="E184" s="77" t="s">
        <v>106</v>
      </c>
      <c r="F184" s="78" t="s">
        <v>255</v>
      </c>
      <c r="G184" s="77" t="s">
        <v>202</v>
      </c>
      <c r="H184" s="82">
        <v>4</v>
      </c>
      <c r="I184" s="82">
        <v>0</v>
      </c>
      <c r="J184" s="82">
        <v>0</v>
      </c>
      <c r="K184" s="83"/>
      <c r="L184" s="84">
        <f>ROUND((ROUND(H184,3))*(ROUND(K184,2)),2)</f>
        <v>0</v>
      </c>
    </row>
    <row r="185" spans="1:12" ht="12.75" customHeight="1" x14ac:dyDescent="0.2">
      <c r="A185" s="10" t="s">
        <v>6</v>
      </c>
      <c r="B185" s="21"/>
      <c r="C185" s="17"/>
      <c r="D185" s="17"/>
      <c r="E185" s="17"/>
      <c r="F185" s="79"/>
      <c r="G185" s="11"/>
      <c r="H185" s="11"/>
      <c r="I185" s="11"/>
      <c r="J185" s="11"/>
      <c r="K185" s="11"/>
      <c r="L185" s="22"/>
    </row>
    <row r="186" spans="1:12" ht="12.75" customHeight="1" x14ac:dyDescent="0.2">
      <c r="A186" s="10" t="s">
        <v>8</v>
      </c>
      <c r="B186" s="21"/>
      <c r="C186" s="17"/>
      <c r="D186" s="17"/>
      <c r="E186" s="17"/>
      <c r="F186" s="80" t="s">
        <v>256</v>
      </c>
      <c r="G186" s="11"/>
      <c r="H186" s="11"/>
      <c r="I186" s="11"/>
      <c r="J186" s="11"/>
      <c r="K186" s="11"/>
      <c r="L186" s="22"/>
    </row>
    <row r="187" spans="1:12" ht="12.75" customHeight="1" thickBot="1" x14ac:dyDescent="0.25">
      <c r="A187" s="10" t="s">
        <v>9</v>
      </c>
      <c r="B187" s="23"/>
      <c r="C187" s="19"/>
      <c r="D187" s="19"/>
      <c r="E187" s="19"/>
      <c r="F187" s="81" t="s">
        <v>85</v>
      </c>
      <c r="G187" s="12"/>
      <c r="H187" s="12"/>
      <c r="I187" s="12"/>
      <c r="J187" s="12"/>
      <c r="K187" s="12"/>
      <c r="L187" s="24"/>
    </row>
    <row r="188" spans="1:12" ht="13.5" customHeight="1" thickBot="1" x14ac:dyDescent="0.25">
      <c r="A188" s="10" t="s">
        <v>7</v>
      </c>
      <c r="B188" s="76">
        <f>1+MAX($B$13:B187)</f>
        <v>42</v>
      </c>
      <c r="C188" s="77" t="s">
        <v>257</v>
      </c>
      <c r="D188" s="77"/>
      <c r="E188" s="77" t="s">
        <v>106</v>
      </c>
      <c r="F188" s="78" t="s">
        <v>258</v>
      </c>
      <c r="G188" s="77" t="s">
        <v>105</v>
      </c>
      <c r="H188" s="82">
        <v>33.25</v>
      </c>
      <c r="I188" s="82">
        <v>0</v>
      </c>
      <c r="J188" s="82">
        <v>0</v>
      </c>
      <c r="K188" s="83"/>
      <c r="L188" s="84">
        <f>ROUND((ROUND(H188,3))*(ROUND(K188,2)),2)</f>
        <v>0</v>
      </c>
    </row>
    <row r="189" spans="1:12" ht="12.75" customHeight="1" x14ac:dyDescent="0.2">
      <c r="A189" s="10" t="s">
        <v>6</v>
      </c>
      <c r="B189" s="21"/>
      <c r="C189" s="17"/>
      <c r="D189" s="17"/>
      <c r="E189" s="17"/>
      <c r="F189" s="79"/>
      <c r="G189" s="11"/>
      <c r="H189" s="11"/>
      <c r="I189" s="11"/>
      <c r="J189" s="11"/>
      <c r="K189" s="11"/>
      <c r="L189" s="22"/>
    </row>
    <row r="190" spans="1:12" ht="67.5" x14ac:dyDescent="0.2">
      <c r="A190" s="10" t="s">
        <v>8</v>
      </c>
      <c r="B190" s="21"/>
      <c r="C190" s="17"/>
      <c r="D190" s="17"/>
      <c r="E190" s="17"/>
      <c r="F190" s="80" t="s">
        <v>259</v>
      </c>
      <c r="G190" s="11"/>
      <c r="H190" s="11"/>
      <c r="I190" s="11"/>
      <c r="J190" s="11"/>
      <c r="K190" s="11"/>
      <c r="L190" s="22"/>
    </row>
    <row r="191" spans="1:12" ht="12.75" customHeight="1" thickBot="1" x14ac:dyDescent="0.25">
      <c r="A191" s="10" t="s">
        <v>9</v>
      </c>
      <c r="B191" s="23"/>
      <c r="C191" s="19"/>
      <c r="D191" s="19"/>
      <c r="E191" s="19"/>
      <c r="F191" s="81" t="s">
        <v>85</v>
      </c>
      <c r="G191" s="12"/>
      <c r="H191" s="12"/>
      <c r="I191" s="12"/>
      <c r="J191" s="12"/>
      <c r="K191" s="12"/>
      <c r="L191" s="24"/>
    </row>
    <row r="192" spans="1:12" ht="13.5" thickBot="1" x14ac:dyDescent="0.25">
      <c r="A192" s="105"/>
      <c r="B192" s="107" t="s">
        <v>151</v>
      </c>
      <c r="C192" s="101" t="s">
        <v>152</v>
      </c>
      <c r="D192" s="101"/>
      <c r="E192" s="101"/>
      <c r="F192" s="101" t="s">
        <v>209</v>
      </c>
      <c r="G192" s="103"/>
      <c r="H192" s="103"/>
      <c r="I192" s="103"/>
      <c r="J192" s="103"/>
      <c r="K192" s="103"/>
      <c r="L192" s="104">
        <f>SUM(L132:L191)</f>
        <v>0</v>
      </c>
    </row>
    <row r="193" spans="1:12" ht="19.5" customHeight="1" thickBot="1" x14ac:dyDescent="0.25">
      <c r="A193" s="1" t="s">
        <v>32</v>
      </c>
      <c r="B193" s="90" t="s">
        <v>21</v>
      </c>
      <c r="C193" s="75" t="s">
        <v>276</v>
      </c>
      <c r="D193" s="92"/>
      <c r="E193" s="92"/>
      <c r="F193" s="91" t="s">
        <v>260</v>
      </c>
      <c r="G193" s="93"/>
      <c r="H193" s="93"/>
      <c r="I193" s="93"/>
      <c r="J193" s="93"/>
      <c r="K193" s="93"/>
      <c r="L193" s="94"/>
    </row>
    <row r="194" spans="1:12" ht="13.5" customHeight="1" thickBot="1" x14ac:dyDescent="0.25">
      <c r="A194" s="10" t="s">
        <v>7</v>
      </c>
      <c r="B194" s="76">
        <f>1+MAX($B$13:B193)</f>
        <v>43</v>
      </c>
      <c r="C194" s="77" t="s">
        <v>261</v>
      </c>
      <c r="D194" s="77"/>
      <c r="E194" s="77" t="s">
        <v>106</v>
      </c>
      <c r="F194" s="78" t="s">
        <v>263</v>
      </c>
      <c r="G194" s="77" t="s">
        <v>264</v>
      </c>
      <c r="H194" s="82">
        <v>382.12</v>
      </c>
      <c r="I194" s="82">
        <v>0</v>
      </c>
      <c r="J194" s="82">
        <v>0</v>
      </c>
      <c r="K194" s="83"/>
      <c r="L194" s="84">
        <f>ROUND((ROUND(H194,3))*(ROUND(K194,2)),2)</f>
        <v>0</v>
      </c>
    </row>
    <row r="195" spans="1:12" ht="12.75" customHeight="1" x14ac:dyDescent="0.2">
      <c r="A195" s="10" t="s">
        <v>6</v>
      </c>
      <c r="B195" s="21"/>
      <c r="C195" s="17"/>
      <c r="D195" s="17"/>
      <c r="E195" s="17"/>
      <c r="F195" s="79" t="s">
        <v>262</v>
      </c>
      <c r="G195" s="11"/>
      <c r="H195" s="11"/>
      <c r="I195" s="11"/>
      <c r="J195" s="11"/>
      <c r="K195" s="11"/>
      <c r="L195" s="22"/>
    </row>
    <row r="196" spans="1:12" ht="22.5" x14ac:dyDescent="0.2">
      <c r="A196" s="10" t="s">
        <v>8</v>
      </c>
      <c r="B196" s="21"/>
      <c r="C196" s="17"/>
      <c r="D196" s="17"/>
      <c r="E196" s="17"/>
      <c r="F196" s="80" t="s">
        <v>265</v>
      </c>
      <c r="G196" s="11"/>
      <c r="H196" s="11"/>
      <c r="I196" s="11"/>
      <c r="J196" s="11"/>
      <c r="K196" s="11"/>
      <c r="L196" s="22"/>
    </row>
    <row r="197" spans="1:12" ht="12.75" customHeight="1" thickBot="1" x14ac:dyDescent="0.25">
      <c r="A197" s="10" t="s">
        <v>9</v>
      </c>
      <c r="B197" s="23"/>
      <c r="C197" s="19"/>
      <c r="D197" s="19"/>
      <c r="E197" s="19"/>
      <c r="F197" s="81" t="s">
        <v>85</v>
      </c>
      <c r="G197" s="12"/>
      <c r="H197" s="12"/>
      <c r="I197" s="12"/>
      <c r="J197" s="12"/>
      <c r="K197" s="12"/>
      <c r="L197" s="24"/>
    </row>
    <row r="198" spans="1:12" ht="13.5" customHeight="1" thickBot="1" x14ac:dyDescent="0.25">
      <c r="A198" s="10" t="s">
        <v>7</v>
      </c>
      <c r="B198" s="76">
        <f>1+MAX($B$13:B197)</f>
        <v>44</v>
      </c>
      <c r="C198" s="77" t="s">
        <v>266</v>
      </c>
      <c r="D198" s="77"/>
      <c r="E198" s="77" t="s">
        <v>106</v>
      </c>
      <c r="F198" s="78" t="s">
        <v>263</v>
      </c>
      <c r="G198" s="77" t="s">
        <v>264</v>
      </c>
      <c r="H198" s="82">
        <v>142.47200000000001</v>
      </c>
      <c r="I198" s="82">
        <v>0</v>
      </c>
      <c r="J198" s="82">
        <v>0</v>
      </c>
      <c r="K198" s="83"/>
      <c r="L198" s="84">
        <f>ROUND((ROUND(H198,3))*(ROUND(K198,2)),2)</f>
        <v>0</v>
      </c>
    </row>
    <row r="199" spans="1:12" ht="12.75" customHeight="1" x14ac:dyDescent="0.2">
      <c r="A199" s="10" t="s">
        <v>6</v>
      </c>
      <c r="B199" s="21"/>
      <c r="C199" s="17"/>
      <c r="D199" s="17"/>
      <c r="E199" s="17"/>
      <c r="F199" s="79" t="s">
        <v>267</v>
      </c>
      <c r="G199" s="11"/>
      <c r="H199" s="11"/>
      <c r="I199" s="11"/>
      <c r="J199" s="11"/>
      <c r="K199" s="11"/>
      <c r="L199" s="22"/>
    </row>
    <row r="200" spans="1:12" ht="56.25" x14ac:dyDescent="0.2">
      <c r="A200" s="10" t="s">
        <v>8</v>
      </c>
      <c r="B200" s="21"/>
      <c r="C200" s="17"/>
      <c r="D200" s="17"/>
      <c r="E200" s="17"/>
      <c r="F200" s="80" t="s">
        <v>268</v>
      </c>
      <c r="G200" s="11"/>
      <c r="H200" s="11"/>
      <c r="I200" s="11"/>
      <c r="J200" s="11"/>
      <c r="K200" s="11"/>
      <c r="L200" s="22"/>
    </row>
    <row r="201" spans="1:12" ht="12.75" customHeight="1" thickBot="1" x14ac:dyDescent="0.25">
      <c r="A201" s="10" t="s">
        <v>9</v>
      </c>
      <c r="B201" s="23"/>
      <c r="C201" s="19"/>
      <c r="D201" s="19"/>
      <c r="E201" s="19"/>
      <c r="F201" s="81" t="s">
        <v>85</v>
      </c>
      <c r="G201" s="12"/>
      <c r="H201" s="12"/>
      <c r="I201" s="12"/>
      <c r="J201" s="12"/>
      <c r="K201" s="12"/>
      <c r="L201" s="24"/>
    </row>
    <row r="202" spans="1:12" ht="13.5" customHeight="1" thickBot="1" x14ac:dyDescent="0.25">
      <c r="A202" s="10" t="s">
        <v>7</v>
      </c>
      <c r="B202" s="76">
        <f>1+MAX($B$13:B201)</f>
        <v>45</v>
      </c>
      <c r="C202" s="77" t="s">
        <v>269</v>
      </c>
      <c r="D202" s="77"/>
      <c r="E202" s="77" t="s">
        <v>106</v>
      </c>
      <c r="F202" s="78" t="s">
        <v>263</v>
      </c>
      <c r="G202" s="77" t="s">
        <v>264</v>
      </c>
      <c r="H202" s="82">
        <v>367.96800000000002</v>
      </c>
      <c r="I202" s="82">
        <v>0</v>
      </c>
      <c r="J202" s="82">
        <v>0</v>
      </c>
      <c r="K202" s="83"/>
      <c r="L202" s="84">
        <f>ROUND((ROUND(H202,3))*(ROUND(K202,2)),2)</f>
        <v>0</v>
      </c>
    </row>
    <row r="203" spans="1:12" ht="12.75" customHeight="1" x14ac:dyDescent="0.2">
      <c r="A203" s="10" t="s">
        <v>6</v>
      </c>
      <c r="B203" s="21"/>
      <c r="C203" s="17"/>
      <c r="D203" s="17"/>
      <c r="E203" s="17"/>
      <c r="F203" s="79" t="s">
        <v>271</v>
      </c>
      <c r="G203" s="11"/>
      <c r="H203" s="11"/>
      <c r="I203" s="11"/>
      <c r="J203" s="11"/>
      <c r="K203" s="11"/>
      <c r="L203" s="22"/>
    </row>
    <row r="204" spans="1:12" ht="123.75" x14ac:dyDescent="0.2">
      <c r="A204" s="10" t="s">
        <v>8</v>
      </c>
      <c r="B204" s="21"/>
      <c r="C204" s="17"/>
      <c r="D204" s="17"/>
      <c r="E204" s="17"/>
      <c r="F204" s="80" t="s">
        <v>270</v>
      </c>
      <c r="G204" s="11"/>
      <c r="H204" s="11"/>
      <c r="I204" s="11"/>
      <c r="J204" s="11"/>
      <c r="K204" s="11"/>
      <c r="L204" s="22"/>
    </row>
    <row r="205" spans="1:12" ht="12.75" customHeight="1" thickBot="1" x14ac:dyDescent="0.25">
      <c r="A205" s="10" t="s">
        <v>9</v>
      </c>
      <c r="B205" s="23"/>
      <c r="C205" s="19"/>
      <c r="D205" s="19"/>
      <c r="E205" s="19"/>
      <c r="F205" s="81" t="s">
        <v>85</v>
      </c>
      <c r="G205" s="12"/>
      <c r="H205" s="12"/>
      <c r="I205" s="12"/>
      <c r="J205" s="12"/>
      <c r="K205" s="12"/>
      <c r="L205" s="24"/>
    </row>
    <row r="206" spans="1:12" ht="13.5" customHeight="1" thickBot="1" x14ac:dyDescent="0.25">
      <c r="A206" s="10" t="s">
        <v>7</v>
      </c>
      <c r="B206" s="76">
        <f>1+MAX($B$13:B205)</f>
        <v>46</v>
      </c>
      <c r="C206" s="77" t="s">
        <v>272</v>
      </c>
      <c r="D206" s="77"/>
      <c r="E206" s="77" t="s">
        <v>106</v>
      </c>
      <c r="F206" s="78" t="s">
        <v>273</v>
      </c>
      <c r="G206" s="77" t="s">
        <v>264</v>
      </c>
      <c r="H206" s="82">
        <v>27</v>
      </c>
      <c r="I206" s="82">
        <v>0</v>
      </c>
      <c r="J206" s="82">
        <v>0</v>
      </c>
      <c r="K206" s="83"/>
      <c r="L206" s="84">
        <f>ROUND((ROUND(H206,3))*(ROUND(K206,2)),2)</f>
        <v>0</v>
      </c>
    </row>
    <row r="207" spans="1:12" ht="12.75" customHeight="1" x14ac:dyDescent="0.2">
      <c r="A207" s="10" t="s">
        <v>6</v>
      </c>
      <c r="B207" s="21"/>
      <c r="C207" s="17"/>
      <c r="D207" s="17"/>
      <c r="E207" s="17"/>
      <c r="F207" s="79" t="s">
        <v>274</v>
      </c>
      <c r="G207" s="11"/>
      <c r="H207" s="11"/>
      <c r="I207" s="11"/>
      <c r="J207" s="11"/>
      <c r="K207" s="11"/>
      <c r="L207" s="22"/>
    </row>
    <row r="208" spans="1:12" ht="33.75" x14ac:dyDescent="0.2">
      <c r="A208" s="10" t="s">
        <v>8</v>
      </c>
      <c r="B208" s="21"/>
      <c r="C208" s="17"/>
      <c r="D208" s="17"/>
      <c r="E208" s="17"/>
      <c r="F208" s="80" t="s">
        <v>275</v>
      </c>
      <c r="G208" s="11"/>
      <c r="H208" s="11"/>
      <c r="I208" s="11"/>
      <c r="J208" s="11"/>
      <c r="K208" s="11"/>
      <c r="L208" s="22"/>
    </row>
    <row r="209" spans="1:12" ht="12.75" customHeight="1" thickBot="1" x14ac:dyDescent="0.25">
      <c r="A209" s="10" t="s">
        <v>9</v>
      </c>
      <c r="B209" s="23"/>
      <c r="C209" s="19"/>
      <c r="D209" s="19"/>
      <c r="E209" s="19"/>
      <c r="F209" s="81" t="s">
        <v>85</v>
      </c>
      <c r="G209" s="12"/>
      <c r="H209" s="12"/>
      <c r="I209" s="12"/>
      <c r="J209" s="12"/>
      <c r="K209" s="12"/>
      <c r="L209" s="24"/>
    </row>
    <row r="210" spans="1:12" ht="13.5" thickBot="1" x14ac:dyDescent="0.25">
      <c r="A210" s="105"/>
      <c r="B210" s="106" t="s">
        <v>151</v>
      </c>
      <c r="C210" s="96" t="s">
        <v>152</v>
      </c>
      <c r="D210" s="96"/>
      <c r="E210" s="96"/>
      <c r="F210" s="96" t="s">
        <v>260</v>
      </c>
      <c r="G210" s="97"/>
      <c r="H210" s="97"/>
      <c r="I210" s="97"/>
      <c r="J210" s="97"/>
      <c r="K210" s="97"/>
      <c r="L210" s="98">
        <f>SUM(L194:L209)</f>
        <v>0</v>
      </c>
    </row>
    <row r="1180" spans="2:12" ht="12" thickBot="1" x14ac:dyDescent="0.25">
      <c r="B1180" s="86"/>
      <c r="C1180" s="86"/>
      <c r="D1180" s="86"/>
      <c r="E1180" s="86"/>
      <c r="F1180" s="86"/>
      <c r="G1180" s="87"/>
      <c r="H1180" s="87"/>
      <c r="I1180" s="87"/>
      <c r="J1180" s="87"/>
      <c r="K1180" s="87"/>
      <c r="L1180" s="87"/>
    </row>
    <row r="1181" spans="2:12" ht="12" thickTop="1" x14ac:dyDescent="0.2"/>
  </sheetData>
  <sheetProtection formatCells="0" formatColumns="0" formatRows="0" insertColumns="0" insertRows="0" deleteColumns="0" deleteRows="0" sort="0" autoFilter="0"/>
  <autoFilter ref="A12:L21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132" yWindow="512"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7 F73 F79 F83 F87 F91 F95 F99 F103 F107 F111 F117 F121 F125 F129 F135 F139 F143 F147 F151 F155 F159 F163 F167 F171 F175 F179 F183 F187 F191 F197 F201 F205 F209"/>
    <dataValidation allowBlank="1" showInputMessage="1" showErrorMessage="1" promptTitle="Výkaz výměr:" prompt="způsob stanovení množství položky, nebo odkaz na příslušnou přílohu dokumentace." sqref="F20 F24 F28 F32 F36 F40 F44 F48 F52 F56 F60 F66 F72 F78 F82 F86 F90 F94 F98 F102 F106 F110 F116 F120 F124 F128 F134 F138 F142 F146 F150 F154 F158 F162 F166 F170 F174 F178 F182 F186 F190 F196 F200 F204 F208"/>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5 F71 F77 F81 F85 F89 F93 F97 F101 F105 F109 F115 F119 F123 F127 F133 F137 F141 F145 F149 F153 F157 F161 F165 F169 F173 F177 F181 F185 F189 F195 F199 F203 F207"/>
    <dataValidation allowBlank="1" showInputMessage="1" showErrorMessage="1" promptTitle="Název položky" prompt="Přesný název položky dle cenové soustavy, nebo vlastní název v případě položky mimo cenovou soustavu." sqref="F18 F22 F26 F30 F34 F38 F42 F46 F50 F54 F58 F64 F70 F76 F80 F84 F88 F92 F96 F100 F104 F108 F114 F118 F122 F126 F132 F136 F140 F144 F148 F152 F156 F160 F164 F168 F172 F176 F180 F184 F188 F194 F198 F202 F206"/>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5" manualBreakCount="5">
    <brk id="33" min="1" max="11" man="1"/>
    <brk id="151" min="1" max="11" man="1"/>
    <brk id="175" min="1" max="11" man="1"/>
    <brk id="205" min="1" max="11" man="1"/>
    <brk id="910" max="11" man="1"/>
  </rowBreaks>
  <drawing r:id="rId2"/>
  <legacyDrawing r:id="rId3"/>
  <extLst>
    <ext xmlns:x14="http://schemas.microsoft.com/office/spreadsheetml/2009/9/main" uri="{CCE6A557-97BC-4b89-ADB6-D9C93CAAB3DF}">
      <x14:dataValidations xmlns:xm="http://schemas.microsoft.com/office/excel/2006/main" xWindow="132" yWindow="512"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98</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86</v>
      </c>
    </row>
    <row r="2" spans="1:9" x14ac:dyDescent="0.25">
      <c r="A2" s="73">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11-31-04_3</vt:lpstr>
      <vt:lpstr>Kategorie monitoringu</vt:lpstr>
      <vt:lpstr>hide</vt:lpstr>
      <vt:lpstr>změny</vt:lpstr>
      <vt:lpstr>'SO 11-31-04_3'!Názvy_tisku</vt:lpstr>
      <vt:lpstr>'SO 11-31-04_3'!Oblast_tisku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2017-11-08T09:12:16Z</cp:lastPrinted>
  <dcterms:created xsi:type="dcterms:W3CDTF">2015-03-16T09:47:49Z</dcterms:created>
  <dcterms:modified xsi:type="dcterms:W3CDTF">2018-06-26T11:44:34Z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