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40" yWindow="120" windowWidth="19200" windowHeight="10170"/>
  </bookViews>
  <sheets>
    <sheet name="SO 11-20-02" sheetId="1" r:id="rId1"/>
    <sheet name="Kategorie monitoringu" sheetId="2" state="hidden" r:id="rId2"/>
    <sheet name="hide" sheetId="3" state="hidden" r:id="rId3"/>
  </sheets>
  <definedNames>
    <definedName name="_xlnm._FilterDatabase" localSheetId="0" hidden="1">'SO 11-20-02'!$A$12:$L$12</definedName>
    <definedName name="_xlnm.Print_Titles" localSheetId="0">'SO 11-20-02'!$9:$12</definedName>
    <definedName name="_xlnm.Print_Area" localSheetId="0">'SO 11-20-02'!$B$1:$L$188</definedName>
  </definedNames>
  <calcPr calcId="145621"/>
  <webPublishing codePage="0"/>
</workbook>
</file>

<file path=xl/calcChain.xml><?xml version="1.0" encoding="utf-8"?>
<calcChain xmlns="http://schemas.openxmlformats.org/spreadsheetml/2006/main">
  <c r="L1" i="3" l="1"/>
  <c r="L184" i="1"/>
  <c r="J184" i="1"/>
  <c r="L180" i="1"/>
  <c r="J180" i="1"/>
  <c r="L176" i="1"/>
  <c r="J176" i="1"/>
  <c r="L172" i="1"/>
  <c r="J172" i="1"/>
  <c r="L168" i="1"/>
  <c r="J168" i="1"/>
  <c r="L164" i="1"/>
  <c r="J164" i="1"/>
  <c r="L160" i="1"/>
  <c r="J160" i="1"/>
  <c r="L156" i="1"/>
  <c r="J156" i="1"/>
  <c r="L152" i="1"/>
  <c r="L188" i="1" s="1"/>
  <c r="J152" i="1"/>
  <c r="L150" i="1"/>
  <c r="L146" i="1"/>
  <c r="J146" i="1"/>
  <c r="L140" i="1"/>
  <c r="J140" i="1"/>
  <c r="L136" i="1"/>
  <c r="J136" i="1"/>
  <c r="L132" i="1"/>
  <c r="J132" i="1"/>
  <c r="L128" i="1"/>
  <c r="J128" i="1"/>
  <c r="L124" i="1"/>
  <c r="J124" i="1"/>
  <c r="L120" i="1"/>
  <c r="L144" i="1" s="1"/>
  <c r="J120" i="1"/>
  <c r="L114" i="1"/>
  <c r="J114" i="1"/>
  <c r="L110" i="1"/>
  <c r="L118" i="1" s="1"/>
  <c r="J110" i="1"/>
  <c r="L104" i="1"/>
  <c r="J104" i="1"/>
  <c r="L100" i="1"/>
  <c r="J100" i="1"/>
  <c r="L96" i="1"/>
  <c r="J96" i="1"/>
  <c r="L92" i="1"/>
  <c r="J92" i="1"/>
  <c r="L88" i="1"/>
  <c r="L108" i="1" s="1"/>
  <c r="J88" i="1"/>
  <c r="L82" i="1"/>
  <c r="J82" i="1"/>
  <c r="L78" i="1"/>
  <c r="J78" i="1"/>
  <c r="L74" i="1"/>
  <c r="J74" i="1"/>
  <c r="L70" i="1"/>
  <c r="J70" i="1"/>
  <c r="L66" i="1"/>
  <c r="J66" i="1"/>
  <c r="L62" i="1"/>
  <c r="J62" i="1"/>
  <c r="L58" i="1"/>
  <c r="J58" i="1"/>
  <c r="L54" i="1"/>
  <c r="J54" i="1"/>
  <c r="L50" i="1"/>
  <c r="J50" i="1"/>
  <c r="L46" i="1"/>
  <c r="J46" i="1"/>
  <c r="L42" i="1"/>
  <c r="J42" i="1"/>
  <c r="L38" i="1"/>
  <c r="L86" i="1" s="1"/>
  <c r="J38" i="1"/>
  <c r="L32" i="1"/>
  <c r="J32" i="1"/>
  <c r="L28" i="1"/>
  <c r="L36" i="1" s="1"/>
  <c r="J28" i="1"/>
  <c r="L26" i="1"/>
  <c r="L22" i="1"/>
  <c r="J22" i="1"/>
  <c r="L18" i="1"/>
  <c r="J18" i="1"/>
  <c r="L14" i="1"/>
  <c r="J14" i="1"/>
  <c r="K9" i="1"/>
  <c r="F5" i="1"/>
  <c r="F4" i="1"/>
  <c r="L1" i="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rFont val="Calibri"/>
            <family val="2"/>
            <charset val="238"/>
            <scheme val="minor"/>
          </rPr>
          <t>Vložení nové položky:</t>
        </r>
        <r>
          <rPr>
            <b/>
            <sz val="11"/>
            <rFont val="Calibri"/>
            <family val="2"/>
            <charset val="238"/>
            <scheme val="minor"/>
          </rPr>
          <t xml:space="preserve">
</t>
        </r>
        <r>
          <rPr>
            <sz val="11"/>
            <rFont val="Calibri"/>
            <family val="2"/>
            <charset val="238"/>
            <scheme val="minor"/>
          </rPr>
          <t xml:space="preserve">pro přidání další položky umístěte </t>
        </r>
        <r>
          <rPr>
            <b/>
            <sz val="11"/>
            <rFont val="Calibri"/>
            <family val="2"/>
            <charset val="238"/>
            <scheme val="minor"/>
          </rPr>
          <t>kurzor do sloupce "B"</t>
        </r>
        <r>
          <rPr>
            <sz val="11"/>
            <rFont val="Calibri"/>
            <family val="2"/>
            <charset val="238"/>
            <scheme val="minor"/>
          </rPr>
          <t xml:space="preserve"> pod poslední řádek  předešlé položky, nebo pod začátek následného dílu a spusťte </t>
        </r>
        <r>
          <rPr>
            <b/>
            <sz val="11"/>
            <rFont val="Calibri"/>
            <family val="2"/>
            <charset val="238"/>
            <scheme val="minor"/>
          </rPr>
          <t>"Vložení položky"</t>
        </r>
        <r>
          <rPr>
            <sz val="11"/>
            <rFont val="Calibri"/>
            <family val="2"/>
            <charset val="238"/>
            <scheme val="minor"/>
          </rPr>
          <t xml:space="preserve">.  
Chcete-li přidat další položku k uzavřenému Dílu, umístěte </t>
        </r>
        <r>
          <rPr>
            <b/>
            <sz val="11"/>
            <rFont val="Calibri"/>
            <family val="2"/>
            <charset val="238"/>
            <scheme val="minor"/>
          </rPr>
          <t>kurzor do sloupce "B"</t>
        </r>
        <r>
          <rPr>
            <sz val="11"/>
            <rFont val="Calibri"/>
            <family val="2"/>
            <charset val="238"/>
            <scheme val="minor"/>
          </rPr>
          <t xml:space="preserve">, a to buď na číslo položky, před kterou chcete položku přidat, nebo na řádek se součtem dílu a spusťte </t>
        </r>
        <r>
          <rPr>
            <b/>
            <sz val="11"/>
            <rFont val="Calibri"/>
            <family val="2"/>
            <charset val="238"/>
            <scheme val="minor"/>
          </rPr>
          <t>"Vložení položky"</t>
        </r>
        <r>
          <rPr>
            <sz val="11"/>
            <rFont val="Calibri"/>
            <family val="2"/>
            <charset val="238"/>
            <scheme val="minor"/>
          </rPr>
          <t xml:space="preserve">.
Po přidání  položky do již uzavřeného Dílu musí být </t>
        </r>
        <r>
          <rPr>
            <b/>
            <sz val="11"/>
            <rFont val="Calibri"/>
            <family val="2"/>
            <charset val="238"/>
            <scheme val="minor"/>
          </rPr>
          <t>Díl znovu přepočítán</t>
        </r>
        <r>
          <rPr>
            <sz val="11"/>
            <rFont val="Calibri"/>
            <family val="2"/>
            <charset val="238"/>
            <scheme val="minor"/>
          </rPr>
          <t xml:space="preserve"> 
</t>
        </r>
        <r>
          <rPr>
            <sz val="9"/>
            <rFont val="Tahoma"/>
            <family val="2"/>
            <charset val="238"/>
          </rPr>
          <t xml:space="preserve">
</t>
        </r>
      </text>
    </comment>
    <comment ref="J3" authorId="1">
      <text>
        <r>
          <rPr>
            <b/>
            <u/>
            <sz val="12"/>
            <rFont val="Calibri"/>
            <family val="2"/>
            <charset val="238"/>
            <scheme val="minor"/>
          </rPr>
          <t>Vložení nového Dílu:</t>
        </r>
        <r>
          <rPr>
            <b/>
            <sz val="11"/>
            <rFont val="Calibri"/>
            <family val="2"/>
            <charset val="238"/>
            <scheme val="minor"/>
          </rPr>
          <t xml:space="preserve">
</t>
        </r>
        <r>
          <rPr>
            <sz val="11"/>
            <rFont val="Calibri"/>
            <family val="2"/>
            <charset val="238"/>
            <scheme val="minor"/>
          </rPr>
          <t>nový</t>
        </r>
        <r>
          <rPr>
            <b/>
            <sz val="11"/>
            <rFont val="Calibri"/>
            <family val="2"/>
            <charset val="238"/>
            <scheme val="minor"/>
          </rPr>
          <t xml:space="preserve"> Díl  </t>
        </r>
        <r>
          <rPr>
            <sz val="11"/>
            <rFont val="Calibri"/>
            <family val="2"/>
            <charset val="238"/>
            <scheme val="minor"/>
          </rPr>
          <t xml:space="preserve">bude vytvořen až po </t>
        </r>
        <r>
          <rPr>
            <b/>
            <sz val="11"/>
            <rFont val="Calibri"/>
            <family val="2"/>
            <charset val="238"/>
            <scheme val="minor"/>
          </rPr>
          <t xml:space="preserve">uzavření předešlého Dílu součtem. Díly nesmí mít shodné číslování ani názvy.
</t>
        </r>
        <r>
          <rPr>
            <sz val="11"/>
            <rFont val="Calibri"/>
            <family val="2"/>
            <charset val="238"/>
            <scheme val="minor"/>
          </rPr>
          <t xml:space="preserve">Pro vložení nového </t>
        </r>
        <r>
          <rPr>
            <b/>
            <sz val="11"/>
            <rFont val="Calibri"/>
            <family val="2"/>
            <charset val="238"/>
            <scheme val="minor"/>
          </rPr>
          <t>Dílu</t>
        </r>
        <r>
          <rPr>
            <sz val="11"/>
            <rFont val="Calibri"/>
            <family val="2"/>
            <charset val="238"/>
            <scheme val="minor"/>
          </rPr>
          <t xml:space="preserve"> umístěte kurzor do sloupce "B" pod poslední řádek položky "</t>
        </r>
        <r>
          <rPr>
            <b/>
            <sz val="11"/>
            <rFont val="Calibri"/>
            <family val="2"/>
            <charset val="238"/>
            <scheme val="minor"/>
          </rPr>
          <t>Součet za díl</t>
        </r>
        <r>
          <rPr>
            <sz val="11"/>
            <rFont val="Calibri"/>
            <family val="2"/>
            <charset val="238"/>
            <scheme val="minor"/>
          </rPr>
          <t>" a spusťte "</t>
        </r>
        <r>
          <rPr>
            <b/>
            <sz val="11"/>
            <rFont val="Calibri"/>
            <family val="2"/>
            <charset val="238"/>
            <scheme val="minor"/>
          </rPr>
          <t>Vloži Díl</t>
        </r>
        <r>
          <rPr>
            <sz val="11"/>
            <rFont val="Calibri"/>
            <family val="2"/>
            <charset val="238"/>
            <scheme val="minor"/>
          </rPr>
          <t>" nebo požijte klávesovou zkratku "</t>
        </r>
        <r>
          <rPr>
            <b/>
            <sz val="11"/>
            <rFont val="Calibri"/>
            <family val="2"/>
            <charset val="238"/>
            <scheme val="minor"/>
          </rPr>
          <t>ctrl a</t>
        </r>
        <r>
          <rPr>
            <sz val="11"/>
            <rFont val="Calibri"/>
            <family val="2"/>
            <charset val="238"/>
            <scheme val="minor"/>
          </rPr>
          <t xml:space="preserve">".  </t>
        </r>
      </text>
    </comment>
    <comment ref="K3" authorId="0">
      <text>
        <r>
          <rPr>
            <b/>
            <u/>
            <sz val="12"/>
            <rFont val="Calibri"/>
            <family val="2"/>
            <charset val="238"/>
            <scheme val="minor"/>
          </rPr>
          <t>Uzavření a součet Dílu:</t>
        </r>
        <r>
          <rPr>
            <b/>
            <sz val="1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family val="2"/>
            <charset val="238"/>
            <scheme val="minor"/>
          </rPr>
          <t xml:space="preserve">Pro </t>
        </r>
        <r>
          <rPr>
            <b/>
            <sz val="11"/>
            <rFont val="Calibri"/>
            <family val="2"/>
            <charset val="238"/>
            <scheme val="minor"/>
          </rPr>
          <t>součet za Díl</t>
        </r>
        <r>
          <rPr>
            <sz val="11"/>
            <rFont val="Calibri"/>
            <family val="2"/>
            <charset val="238"/>
            <scheme val="minor"/>
          </rPr>
          <t xml:space="preserve"> umístěte kurzor do sloupce "B" pod poslední řádek poslední položky v Dílu a spusťte </t>
        </r>
        <r>
          <rPr>
            <b/>
            <sz val="11"/>
            <rFont val="Calibri"/>
            <family val="2"/>
            <charset val="238"/>
            <scheme val="minor"/>
          </rPr>
          <t>"Součet za Díl"</t>
        </r>
        <r>
          <rPr>
            <sz val="11"/>
            <rFont val="Calibri"/>
            <family val="2"/>
            <charset val="238"/>
            <scheme val="minor"/>
          </rPr>
          <t xml:space="preserve">.  
Chcete-li </t>
        </r>
        <r>
          <rPr>
            <b/>
            <sz val="11"/>
            <rFont val="Calibri"/>
            <family val="2"/>
            <charset val="238"/>
            <scheme val="minor"/>
          </rPr>
          <t>přepočítat Díl</t>
        </r>
        <r>
          <rPr>
            <sz val="11"/>
            <rFont val="Calibri"/>
            <family val="2"/>
            <charset val="238"/>
            <scheme val="minor"/>
          </rPr>
          <t xml:space="preserve"> po dodatečném přidání položky do již uzavřeného Dílu, umístěte kurzor do sloupce "B" se součtem za daný Díl a spusťte </t>
        </r>
        <r>
          <rPr>
            <b/>
            <sz val="11"/>
            <rFont val="Calibri"/>
            <family val="2"/>
            <charset val="238"/>
            <scheme val="minor"/>
          </rPr>
          <t>"Součet za Díl"</t>
        </r>
        <r>
          <rPr>
            <sz val="11"/>
            <rFont val="Calibri"/>
            <family val="2"/>
            <charset val="238"/>
            <scheme val="minor"/>
          </rPr>
          <t xml:space="preserve">.
Po přidání položky do již uzavřeného Dílu musí být Díl vždy znovu přepočítán.
</t>
        </r>
        <r>
          <rPr>
            <b/>
            <sz val="11"/>
            <rFont val="Calibri"/>
            <family val="2"/>
            <charset val="238"/>
            <scheme val="minor"/>
          </rPr>
          <t>Nový Díl  bude vytvořen až po uzavření předešlého Dílu součtem</t>
        </r>
        <r>
          <rPr>
            <sz val="11"/>
            <rFont val="Calibri"/>
            <family val="2"/>
            <charset val="238"/>
            <scheme val="minor"/>
          </rPr>
          <t>. Díly nesmí mít shodné číslování ani názvy.</t>
        </r>
      </text>
    </comment>
    <comment ref="E4" authorId="0">
      <text>
        <r>
          <rPr>
            <b/>
            <u/>
            <sz val="10"/>
            <rFont val="Calibri"/>
            <family val="2"/>
            <charset val="238"/>
            <scheme val="minor"/>
          </rPr>
          <t>Vybrat kategorii dle seznamu</t>
        </r>
        <r>
          <rPr>
            <sz val="9"/>
            <rFont val="Calibri"/>
            <family val="2"/>
            <charset val="238"/>
            <scheme val="minor"/>
          </rPr>
          <t xml:space="preserve">
</t>
        </r>
        <r>
          <rPr>
            <i/>
            <sz val="9"/>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family val="2"/>
            <charset val="238"/>
          </rPr>
          <t xml:space="preserve">
</t>
        </r>
      </text>
    </comment>
    <comment ref="I4" authorId="0">
      <text>
        <r>
          <rPr>
            <b/>
            <sz val="10"/>
            <rFont val="Arial"/>
            <family val="2"/>
            <charset val="238"/>
          </rPr>
          <t xml:space="preserve">Klasifikace pro zatřídění stavebních a inženýrských objektů
</t>
        </r>
        <r>
          <rPr>
            <sz val="10"/>
            <rFont val="Arial"/>
            <family val="2"/>
            <charset val="238"/>
          </rPr>
          <t xml:space="preserve">(viz Portál veřejných zakázek MMR):
</t>
        </r>
        <r>
          <rPr>
            <b/>
            <u/>
            <sz val="10"/>
            <rFont val="Arial"/>
            <family val="2"/>
            <charset val="238"/>
          </rPr>
          <t>Struktura klasifikace:</t>
        </r>
        <r>
          <rPr>
            <sz val="10"/>
            <rFont val="Arial"/>
            <family val="2"/>
            <charset val="238"/>
          </rPr>
          <t xml:space="preserve">
</t>
        </r>
        <r>
          <rPr>
            <b/>
            <sz val="10"/>
            <rFont val="Arial"/>
            <family val="2"/>
            <charset val="238"/>
          </rPr>
          <t>1. až 3.</t>
        </r>
        <r>
          <rPr>
            <sz val="10"/>
            <rFont val="Arial"/>
            <family val="2"/>
            <charset val="238"/>
          </rPr>
          <t xml:space="preserve"> místo obor
</t>
        </r>
        <r>
          <rPr>
            <b/>
            <sz val="10"/>
            <rFont val="Arial"/>
            <family val="2"/>
            <charset val="238"/>
          </rPr>
          <t>4.</t>
        </r>
        <r>
          <rPr>
            <sz val="10"/>
            <rFont val="Arial"/>
            <family val="2"/>
            <charset val="238"/>
          </rPr>
          <t xml:space="preserve"> místo skupina
</t>
        </r>
        <r>
          <rPr>
            <b/>
            <sz val="10"/>
            <rFont val="Arial"/>
            <family val="2"/>
            <charset val="238"/>
          </rPr>
          <t>5.</t>
        </r>
        <r>
          <rPr>
            <sz val="10"/>
            <rFont val="Arial"/>
            <family val="2"/>
            <charset val="238"/>
          </rPr>
          <t xml:space="preserve"> místo podskupina
</t>
        </r>
        <r>
          <rPr>
            <b/>
            <sz val="10"/>
            <rFont val="Arial"/>
            <family val="2"/>
            <charset val="238"/>
          </rPr>
          <t>6.</t>
        </r>
        <r>
          <rPr>
            <sz val="10"/>
            <rFont val="Arial"/>
            <family val="2"/>
            <charset val="238"/>
          </rPr>
          <t xml:space="preserve"> místo konstrukčně materiálová charakteristika
</t>
        </r>
        <r>
          <rPr>
            <b/>
            <sz val="10"/>
            <rFont val="Arial"/>
            <family val="2"/>
            <charset val="238"/>
          </rPr>
          <t>7.</t>
        </r>
        <r>
          <rPr>
            <sz val="10"/>
            <rFont val="Arial"/>
            <family val="2"/>
            <charset val="238"/>
          </rPr>
          <t xml:space="preserve"> místo druh stavební akce</t>
        </r>
        <r>
          <rPr>
            <sz val="9"/>
            <rFont val="Tahoma"/>
            <family val="2"/>
            <charset val="238"/>
          </rPr>
          <t xml:space="preserve">
</t>
        </r>
      </text>
    </comment>
    <comment ref="K4" authorId="0">
      <text>
        <r>
          <rPr>
            <b/>
            <u/>
            <sz val="11"/>
            <rFont val="Arial"/>
            <family val="2"/>
            <charset val="238"/>
          </rPr>
          <t>1. až 3. místo obor:</t>
        </r>
        <r>
          <rPr>
            <b/>
            <u/>
            <sz val="9"/>
            <rFont val="Arial"/>
            <family val="2"/>
            <charset val="238"/>
          </rPr>
          <t xml:space="preserve">
</t>
        </r>
        <r>
          <rPr>
            <b/>
            <sz val="9"/>
            <rFont val="Arial"/>
            <family val="2"/>
            <charset val="238"/>
          </rPr>
          <t xml:space="preserve">obory stavebních objektů:
</t>
        </r>
        <r>
          <rPr>
            <b/>
            <i/>
            <sz val="9"/>
            <rFont val="Arial"/>
            <family val="2"/>
            <charset val="238"/>
          </rPr>
          <t>801</t>
        </r>
        <r>
          <rPr>
            <i/>
            <sz val="9"/>
            <rFont val="Arial"/>
            <family val="2"/>
            <charset val="238"/>
          </rPr>
          <t xml:space="preserve"> Budovy občanské výstavby
</t>
        </r>
        <r>
          <rPr>
            <b/>
            <i/>
            <sz val="9"/>
            <rFont val="Arial"/>
            <family val="2"/>
            <charset val="238"/>
          </rPr>
          <t>802</t>
        </r>
        <r>
          <rPr>
            <i/>
            <sz val="9"/>
            <rFont val="Arial"/>
            <family val="2"/>
            <charset val="238"/>
          </rPr>
          <t xml:space="preserve"> Haly občanské výstavby
</t>
        </r>
        <r>
          <rPr>
            <b/>
            <i/>
            <sz val="9"/>
            <rFont val="Arial"/>
            <family val="2"/>
            <charset val="238"/>
          </rPr>
          <t>803</t>
        </r>
        <r>
          <rPr>
            <i/>
            <sz val="9"/>
            <rFont val="Arial"/>
            <family val="2"/>
            <charset val="238"/>
          </rPr>
          <t xml:space="preserve"> Budovy pro bydlení
</t>
        </r>
        <r>
          <rPr>
            <b/>
            <i/>
            <sz val="9"/>
            <rFont val="Arial"/>
            <family val="2"/>
            <charset val="238"/>
          </rPr>
          <t>811</t>
        </r>
        <r>
          <rPr>
            <i/>
            <sz val="9"/>
            <rFont val="Arial"/>
            <family val="2"/>
            <charset val="238"/>
          </rPr>
          <t xml:space="preserve"> Haly pro výrobu a služby
</t>
        </r>
        <r>
          <rPr>
            <b/>
            <i/>
            <sz val="9"/>
            <rFont val="Arial"/>
            <family val="2"/>
            <charset val="238"/>
          </rPr>
          <t>812</t>
        </r>
        <r>
          <rPr>
            <i/>
            <sz val="9"/>
            <rFont val="Arial"/>
            <family val="2"/>
            <charset val="238"/>
          </rPr>
          <t xml:space="preserve"> Budovy pro výrobu a služby
</t>
        </r>
        <r>
          <rPr>
            <b/>
            <i/>
            <sz val="9"/>
            <rFont val="Arial"/>
            <family val="2"/>
            <charset val="238"/>
          </rPr>
          <t>813</t>
        </r>
        <r>
          <rPr>
            <i/>
            <sz val="9"/>
            <rFont val="Arial"/>
            <family val="2"/>
            <charset val="238"/>
          </rPr>
          <t xml:space="preserve"> Věže, stožáry a komíny
</t>
        </r>
        <r>
          <rPr>
            <b/>
            <i/>
            <sz val="9"/>
            <rFont val="Arial"/>
            <family val="2"/>
            <charset val="238"/>
          </rPr>
          <t>814</t>
        </r>
        <r>
          <rPr>
            <i/>
            <sz val="9"/>
            <rFont val="Arial"/>
            <family val="2"/>
            <charset val="238"/>
          </rPr>
          <t xml:space="preserve"> Nádrže a jímky čistíren vod a ostatní pozemní nádrže,  
        jímky zásobníky a jámy
</t>
        </r>
        <r>
          <rPr>
            <b/>
            <i/>
            <sz val="9"/>
            <rFont val="Arial"/>
            <family val="2"/>
            <charset val="238"/>
          </rPr>
          <t>815</t>
        </r>
        <r>
          <rPr>
            <i/>
            <sz val="9"/>
            <rFont val="Arial"/>
            <family val="2"/>
            <charset val="238"/>
          </rPr>
          <t xml:space="preserve"> Objekty pozemní zvláštní
</t>
        </r>
        <r>
          <rPr>
            <b/>
            <i/>
            <sz val="9"/>
            <rFont val="Arial"/>
            <family val="2"/>
            <charset val="238"/>
          </rPr>
          <t>817</t>
        </r>
        <r>
          <rPr>
            <i/>
            <sz val="9"/>
            <rFont val="Arial"/>
            <family val="2"/>
            <charset val="238"/>
          </rPr>
          <t xml:space="preserve"> Objekty jaderných zařízení
</t>
        </r>
        <r>
          <rPr>
            <b/>
            <i/>
            <sz val="9"/>
            <rFont val="Arial"/>
            <family val="2"/>
            <charset val="238"/>
          </rPr>
          <t>821</t>
        </r>
        <r>
          <rPr>
            <i/>
            <sz val="9"/>
            <rFont val="Arial"/>
            <family val="2"/>
            <charset val="238"/>
          </rPr>
          <t xml:space="preserve"> Mosty
</t>
        </r>
        <r>
          <rPr>
            <b/>
            <i/>
            <sz val="9"/>
            <rFont val="Arial"/>
            <family val="2"/>
            <charset val="238"/>
          </rPr>
          <t>822</t>
        </r>
        <r>
          <rPr>
            <i/>
            <sz val="9"/>
            <rFont val="Arial"/>
            <family val="2"/>
            <charset val="238"/>
          </rPr>
          <t xml:space="preserve"> Komunikace pozemní a letiště
</t>
        </r>
        <r>
          <rPr>
            <b/>
            <i/>
            <sz val="9"/>
            <rFont val="Arial"/>
            <family val="2"/>
            <charset val="238"/>
          </rPr>
          <t>823</t>
        </r>
        <r>
          <rPr>
            <i/>
            <sz val="9"/>
            <rFont val="Arial"/>
            <family val="2"/>
            <charset val="238"/>
          </rPr>
          <t xml:space="preserve"> Plochy a úpravy území
</t>
        </r>
        <r>
          <rPr>
            <b/>
            <i/>
            <sz val="9"/>
            <rFont val="Arial"/>
            <family val="2"/>
            <charset val="238"/>
          </rPr>
          <t>824</t>
        </r>
        <r>
          <rPr>
            <i/>
            <sz val="9"/>
            <rFont val="Arial"/>
            <family val="2"/>
            <charset val="238"/>
          </rPr>
          <t xml:space="preserve"> Dráhy kolejové
</t>
        </r>
        <r>
          <rPr>
            <b/>
            <i/>
            <sz val="9"/>
            <rFont val="Arial"/>
            <family val="2"/>
            <charset val="238"/>
          </rPr>
          <t>825</t>
        </r>
        <r>
          <rPr>
            <i/>
            <sz val="9"/>
            <rFont val="Arial"/>
            <family val="2"/>
            <charset val="238"/>
          </rPr>
          <t xml:space="preserve"> Objekty podzemní (mimo důlní)
</t>
        </r>
        <r>
          <rPr>
            <b/>
            <i/>
            <sz val="9"/>
            <rFont val="Arial"/>
            <family val="2"/>
            <charset val="238"/>
          </rPr>
          <t>826</t>
        </r>
        <r>
          <rPr>
            <i/>
            <sz val="9"/>
            <rFont val="Arial"/>
            <family val="2"/>
            <charset val="238"/>
          </rPr>
          <t xml:space="preserve"> Objekty podzemní důlní
</t>
        </r>
        <r>
          <rPr>
            <b/>
            <i/>
            <sz val="9"/>
            <rFont val="Arial"/>
            <family val="2"/>
            <charset val="238"/>
          </rPr>
          <t>827</t>
        </r>
        <r>
          <rPr>
            <i/>
            <sz val="9"/>
            <rFont val="Arial"/>
            <family val="2"/>
            <charset val="238"/>
          </rPr>
          <t xml:space="preserve"> Vedení trubní dálková a přípojná
</t>
        </r>
        <r>
          <rPr>
            <b/>
            <i/>
            <sz val="9"/>
            <rFont val="Arial"/>
            <family val="2"/>
            <charset val="238"/>
          </rPr>
          <t>828</t>
        </r>
        <r>
          <rPr>
            <i/>
            <sz val="9"/>
            <rFont val="Arial"/>
            <family val="2"/>
            <charset val="238"/>
          </rPr>
          <t xml:space="preserve"> Vedení elektrická a dráhy visuté
</t>
        </r>
        <r>
          <rPr>
            <b/>
            <i/>
            <sz val="9"/>
            <rFont val="Arial"/>
            <family val="2"/>
            <charset val="238"/>
          </rPr>
          <t>831</t>
        </r>
        <r>
          <rPr>
            <i/>
            <sz val="9"/>
            <rFont val="Arial"/>
            <family val="2"/>
            <charset val="238"/>
          </rPr>
          <t xml:space="preserve"> Hydromeliorace
</t>
        </r>
        <r>
          <rPr>
            <b/>
            <i/>
            <sz val="9"/>
            <rFont val="Arial"/>
            <family val="2"/>
            <charset val="238"/>
          </rPr>
          <t>832</t>
        </r>
        <r>
          <rPr>
            <i/>
            <sz val="9"/>
            <rFont val="Arial"/>
            <family val="2"/>
            <charset val="238"/>
          </rPr>
          <t xml:space="preserve"> Hráze a objekty na tocích
</t>
        </r>
        <r>
          <rPr>
            <b/>
            <i/>
            <sz val="9"/>
            <rFont val="Arial"/>
            <family val="2"/>
            <charset val="238"/>
          </rPr>
          <t>833</t>
        </r>
        <r>
          <rPr>
            <i/>
            <sz val="9"/>
            <rFont val="Arial"/>
            <family val="2"/>
            <charset val="238"/>
          </rPr>
          <t xml:space="preserve"> Nádrže na tocích, úpravy toků a kanály
</t>
        </r>
        <r>
          <rPr>
            <b/>
            <sz val="9"/>
            <rFont val="Arial"/>
            <family val="2"/>
            <charset val="238"/>
          </rPr>
          <t xml:space="preserve">
obory stavebních prací výrobní povahy:
</t>
        </r>
        <r>
          <rPr>
            <b/>
            <i/>
            <sz val="9"/>
            <rFont val="Arial"/>
            <family val="2"/>
            <charset val="238"/>
          </rPr>
          <t>838</t>
        </r>
        <r>
          <rPr>
            <i/>
            <sz val="9"/>
            <rFont val="Arial"/>
            <family val="2"/>
            <charset val="238"/>
          </rPr>
          <t xml:space="preserve"> Práce stavební při budování technologických zařizení
</t>
        </r>
        <r>
          <rPr>
            <b/>
            <i/>
            <sz val="9"/>
            <rFont val="Arial"/>
            <family val="2"/>
            <charset val="238"/>
          </rPr>
          <t>839</t>
        </r>
        <r>
          <rPr>
            <i/>
            <sz val="9"/>
            <rFont val="Arial"/>
            <family val="2"/>
            <charset val="238"/>
          </rPr>
          <t xml:space="preserve"> Práce výrobní povahy ve stavebnictví</t>
        </r>
      </text>
    </comment>
    <comment ref="L4" authorId="0">
      <text>
        <r>
          <rPr>
            <b/>
            <u/>
            <sz val="10"/>
            <rFont val="Arial"/>
            <family val="2"/>
            <charset val="238"/>
          </rPr>
          <t>povinné:</t>
        </r>
        <r>
          <rPr>
            <b/>
            <sz val="9"/>
            <rFont val="Arial"/>
            <family val="2"/>
            <charset val="238"/>
          </rPr>
          <t xml:space="preserve">
</t>
        </r>
        <r>
          <rPr>
            <b/>
            <i/>
            <sz val="9"/>
            <rFont val="Arial"/>
            <family val="2"/>
            <charset val="238"/>
          </rPr>
          <t>4. místo skupina</t>
        </r>
        <r>
          <rPr>
            <b/>
            <sz val="9"/>
            <rFont val="Arial"/>
            <family val="2"/>
            <charset val="238"/>
          </rPr>
          <t xml:space="preserve">
</t>
        </r>
        <r>
          <rPr>
            <b/>
            <u/>
            <sz val="10"/>
            <rFont val="Arial"/>
            <family val="2"/>
            <charset val="238"/>
          </rPr>
          <t>volitelné v případě, že lze zařadit:</t>
        </r>
        <r>
          <rPr>
            <b/>
            <sz val="9"/>
            <rFont val="Arial"/>
            <family val="2"/>
            <charset val="238"/>
          </rPr>
          <t xml:space="preserve">
</t>
        </r>
        <r>
          <rPr>
            <i/>
            <sz val="9"/>
            <rFont val="Arial"/>
            <family val="2"/>
            <charset val="238"/>
          </rPr>
          <t>5. místo podskupina
6. místo konstrukčně materiálová charakteristika
7. místo druh stavební akce</t>
        </r>
      </text>
    </comment>
    <comment ref="E5" authorId="0">
      <text>
        <r>
          <rPr>
            <b/>
            <u/>
            <sz val="10"/>
            <rFont val="Calibri"/>
            <family val="2"/>
            <charset val="238"/>
            <scheme val="minor"/>
          </rPr>
          <t>Vybrat stádium dle seznamu:</t>
        </r>
        <r>
          <rPr>
            <sz val="9"/>
            <rFont val="Calibri"/>
            <family val="2"/>
            <charset val="238"/>
            <scheme val="minor"/>
          </rPr>
          <t xml:space="preserve">
</t>
        </r>
        <r>
          <rPr>
            <i/>
            <sz val="9"/>
            <rFont val="Calibri"/>
            <family val="2"/>
            <charset val="238"/>
            <scheme val="minor"/>
          </rPr>
          <t xml:space="preserve">Nejčastěji se zpracovává rozpočet ve </t>
        </r>
        <r>
          <rPr>
            <b/>
            <i/>
            <sz val="9"/>
            <rFont val="Calibri"/>
            <family val="2"/>
            <charset val="238"/>
            <scheme val="minor"/>
          </rPr>
          <t>Stádiu 3</t>
        </r>
        <r>
          <rPr>
            <i/>
            <sz val="9"/>
            <rFont val="Calibri"/>
            <family val="2"/>
            <charset val="238"/>
            <scheme val="minor"/>
          </rPr>
          <t xml:space="preserve"> jako rozpočet jednotlivých SO a PS v rozsahu oceněných soupisů prací dle požadavků vyhlášky č. 169/2016 Sb. 
</t>
        </r>
        <r>
          <rPr>
            <sz val="9"/>
            <rFont val="Calibri"/>
            <family val="2"/>
            <charset val="238"/>
            <scheme val="minor"/>
          </rPr>
          <t xml:space="preserve">V případě, </t>
        </r>
        <r>
          <rPr>
            <i/>
            <sz val="9"/>
            <rFont val="Calibri"/>
            <family val="2"/>
            <charset val="238"/>
            <scheme val="minor"/>
          </rPr>
          <t xml:space="preserve">že je podkladem pro výběr zhotovitele na realizaci díla dokumentace ve </t>
        </r>
        <r>
          <rPr>
            <b/>
            <i/>
            <sz val="9"/>
            <rFont val="Calibri"/>
            <family val="2"/>
            <charset val="238"/>
            <scheme val="minor"/>
          </rPr>
          <t>Stádiu 2</t>
        </r>
        <r>
          <rPr>
            <i/>
            <sz val="9"/>
            <rFont val="Calibri"/>
            <family val="2"/>
            <charset val="238"/>
            <scheme val="minor"/>
          </rPr>
          <t xml:space="preserve"> - DUR (tj. v případě staveb kdy projektovou dokumentaci ve stádiu 3 zpracovává zhotovitel stavby), jsou rozpočty jednotlivých SO a PS zpracované ve </t>
        </r>
        <r>
          <rPr>
            <i/>
            <u/>
            <sz val="9"/>
            <rFont val="Calibri"/>
            <family val="2"/>
            <charset val="238"/>
            <scheme val="minor"/>
          </rPr>
          <t>Formulářích SOPS stádia 3</t>
        </r>
        <r>
          <rPr>
            <i/>
            <sz val="9"/>
            <rFont val="Calibri"/>
            <family val="2"/>
            <charset val="238"/>
            <scheme val="minor"/>
          </rPr>
          <t xml:space="preserve"> jako podklad pro sestavení souhrnného rozpočtu a určení předpokládané hodnoty zakázky pro další stádia.  V Řádku se uveden, že se jedná o </t>
        </r>
        <r>
          <rPr>
            <b/>
            <i/>
            <sz val="9"/>
            <rFont val="Calibri"/>
            <family val="2"/>
            <charset val="238"/>
            <scheme val="minor"/>
          </rPr>
          <t>Stádium 2</t>
        </r>
        <r>
          <rPr>
            <i/>
            <sz val="9"/>
            <rFont val="Calibri"/>
            <family val="2"/>
            <charset val="238"/>
            <scheme val="minor"/>
          </rPr>
          <t>.</t>
        </r>
        <r>
          <rPr>
            <sz val="9"/>
            <rFont val="Calibri"/>
            <family val="2"/>
            <charset val="238"/>
            <scheme val="minor"/>
          </rPr>
          <t xml:space="preserve">
</t>
        </r>
      </text>
    </comment>
    <comment ref="F6" authorId="0">
      <text>
        <r>
          <rPr>
            <b/>
            <u/>
            <sz val="10"/>
            <rFont val="Calibri"/>
            <family val="2"/>
            <charset val="238"/>
            <scheme val="minor"/>
          </rPr>
          <t>Jiný vlastník SO/PS než SŽDC</t>
        </r>
        <r>
          <rPr>
            <sz val="9"/>
            <rFont val="Calibri"/>
            <family val="2"/>
            <charset val="238"/>
            <scheme val="minor"/>
          </rPr>
          <t xml:space="preserve">
</t>
        </r>
        <r>
          <rPr>
            <i/>
            <sz val="9"/>
            <rFont val="Calibri"/>
            <family val="2"/>
            <charset val="238"/>
            <scheme val="minor"/>
          </rPr>
          <t xml:space="preserve">v přípdě jiného vlastníka SO/PS než SŽDC, tj. v případě, že je uvedeno </t>
        </r>
        <r>
          <rPr>
            <b/>
            <i/>
            <sz val="9"/>
            <rFont val="Calibri"/>
            <family val="2"/>
            <charset val="238"/>
            <scheme val="minor"/>
          </rPr>
          <t>"Ostatní"</t>
        </r>
        <r>
          <rPr>
            <i/>
            <sz val="9"/>
            <rFont val="Calibri"/>
            <family val="2"/>
            <charset val="238"/>
            <scheme val="minor"/>
          </rPr>
          <t xml:space="preserve"> v položce "Majetek" bude doplněn  vlastník daného SO/PS (např. ČD a.s., PRE as.s, Veolie atd). 
</t>
        </r>
      </text>
    </comment>
    <comment ref="C10" authorId="0">
      <text>
        <r>
          <rPr>
            <b/>
            <i/>
            <sz val="10"/>
            <rFont val="Arial"/>
            <family val="2"/>
            <charset val="238"/>
          </rPr>
          <t xml:space="preserve">Třídící kód položky dle použité cenové soustavy. </t>
        </r>
        <r>
          <rPr>
            <i/>
            <sz val="10"/>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family val="2"/>
            <charset val="238"/>
          </rPr>
          <t xml:space="preserve">
</t>
        </r>
      </text>
    </comment>
    <comment ref="D10" authorId="0">
      <text>
        <r>
          <rPr>
            <b/>
            <i/>
            <sz val="10"/>
            <rFont val="Arial"/>
            <family val="2"/>
            <charset val="238"/>
          </rPr>
          <t xml:space="preserve">Číselné označení varianty položky v jednom Díle.
</t>
        </r>
        <r>
          <rPr>
            <i/>
            <sz val="10"/>
            <rFont val="Arial"/>
            <family val="2"/>
            <charset val="238"/>
          </rPr>
          <t xml:space="preserve">Vyplní se v případě, že  </t>
        </r>
        <r>
          <rPr>
            <i/>
            <u/>
            <sz val="10"/>
            <rFont val="Arial"/>
            <family val="2"/>
            <charset val="238"/>
          </rPr>
          <t xml:space="preserve">v jednom </t>
        </r>
        <r>
          <rPr>
            <b/>
            <i/>
            <u/>
            <sz val="10"/>
            <rFont val="Arial"/>
            <family val="2"/>
            <charset val="238"/>
          </rPr>
          <t xml:space="preserve">Díle </t>
        </r>
        <r>
          <rPr>
            <i/>
            <u/>
            <sz val="10"/>
            <rFont val="Arial"/>
            <family val="2"/>
            <charset val="238"/>
          </rPr>
          <t>je použitá položka</t>
        </r>
        <r>
          <rPr>
            <i/>
            <sz val="10"/>
            <rFont val="Arial"/>
            <family val="2"/>
            <charset val="238"/>
          </rPr>
          <t xml:space="preserve"> se shodným třídícím kódem </t>
        </r>
        <r>
          <rPr>
            <i/>
            <u/>
            <sz val="10"/>
            <rFont val="Arial"/>
            <family val="2"/>
            <charset val="238"/>
          </rPr>
          <t>víc než jednou</t>
        </r>
        <r>
          <rPr>
            <i/>
            <sz val="10"/>
            <rFont val="Arial"/>
            <family val="2"/>
            <charset val="238"/>
          </rPr>
          <t xml:space="preserve">. Když je jeden druh činnosti se shpdným třídícím kódem zařazen v jednom Díle víckrát bude pro účely následného zprcování  očíslován počet použití dané položky v </t>
        </r>
        <r>
          <rPr>
            <b/>
            <i/>
            <sz val="10"/>
            <rFont val="Arial"/>
            <family val="2"/>
            <charset val="238"/>
          </rPr>
          <t>Díle</t>
        </r>
        <r>
          <rPr>
            <i/>
            <sz val="10"/>
            <rFont val="Arial"/>
            <family val="2"/>
            <charset val="238"/>
          </rPr>
          <t xml:space="preserve"> vzestupnou číselnou řadou (1, 2 ,3...).</t>
        </r>
      </text>
    </comment>
    <comment ref="E10" authorId="0">
      <text>
        <r>
          <rPr>
            <b/>
            <i/>
            <sz val="10"/>
            <rFont val="Arial"/>
            <family val="2"/>
            <charset val="238"/>
          </rPr>
          <t xml:space="preserve">Prioritně bude použita cenová soustava OTSKP.
</t>
        </r>
        <r>
          <rPr>
            <i/>
            <sz val="10"/>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family val="2"/>
            <charset val="238"/>
          </rPr>
          <t xml:space="preserve">R-položka.
</t>
        </r>
        <r>
          <rPr>
            <i/>
            <sz val="10"/>
            <rFont val="Arial"/>
            <family val="2"/>
            <charset val="238"/>
          </rPr>
          <t>detailně viz Směrnice SŽDC č. 20 kap. 3.4.3 a 3.4.4</t>
        </r>
        <r>
          <rPr>
            <sz val="9"/>
            <rFont val="Arial"/>
            <family val="2"/>
            <charset val="238"/>
          </rPr>
          <t xml:space="preserve">
</t>
        </r>
        <r>
          <rPr>
            <sz val="9"/>
            <rFont val="Tahoma"/>
            <family val="2"/>
            <charset val="238"/>
          </rPr>
          <t xml:space="preserve">
</t>
        </r>
      </text>
    </comment>
    <comment ref="H10" authorId="0">
      <text>
        <r>
          <rPr>
            <b/>
            <sz val="9"/>
            <rFont val="Arial"/>
            <family val="2"/>
            <charset val="238"/>
          </rPr>
          <t>Množství</t>
        </r>
        <r>
          <rPr>
            <sz val="9"/>
            <rFont val="Arial"/>
            <family val="2"/>
            <charset val="238"/>
          </rPr>
          <t xml:space="preserve"> v položce bude zaokrouhledno na </t>
        </r>
        <r>
          <rPr>
            <b/>
            <sz val="9"/>
            <rFont val="Arial"/>
            <family val="2"/>
            <charset val="238"/>
          </rPr>
          <t>3 desetinná místa</t>
        </r>
        <r>
          <rPr>
            <sz val="9"/>
            <rFont val="Arial"/>
            <family val="2"/>
            <charset val="238"/>
          </rPr>
          <t>.</t>
        </r>
        <r>
          <rPr>
            <sz val="9"/>
            <rFont val="Tahoma"/>
            <family val="2"/>
            <charset val="238"/>
          </rPr>
          <t xml:space="preserve">
</t>
        </r>
      </text>
    </comment>
    <comment ref="K12" authorId="0">
      <text>
        <r>
          <rPr>
            <b/>
            <sz val="9"/>
            <rFont val="Arial"/>
            <family val="2"/>
            <charset val="238"/>
          </rPr>
          <t>Jednotková cena</t>
        </r>
        <r>
          <rPr>
            <sz val="9"/>
            <rFont val="Arial"/>
            <family val="2"/>
            <charset val="238"/>
          </rPr>
          <t xml:space="preserve"> bude zaokrouhledná na </t>
        </r>
        <r>
          <rPr>
            <b/>
            <sz val="9"/>
            <rFont val="Arial"/>
            <family val="2"/>
            <charset val="238"/>
          </rPr>
          <t>2 desetinná místa</t>
        </r>
        <r>
          <rPr>
            <sz val="9"/>
            <rFont val="Arial"/>
            <family val="2"/>
            <charset val="238"/>
          </rPr>
          <t>.</t>
        </r>
        <r>
          <rPr>
            <b/>
            <sz val="9"/>
            <rFont val="Arial"/>
            <family val="2"/>
            <charset val="238"/>
          </rPr>
          <t xml:space="preserve">
</t>
        </r>
        <r>
          <rPr>
            <sz val="9"/>
            <rFont val="Tahoma"/>
            <family val="2"/>
            <charset val="238"/>
          </rPr>
          <t xml:space="preserve">
</t>
        </r>
      </text>
    </comment>
    <comment ref="F14" authorId="0">
      <text>
        <r>
          <rPr>
            <b/>
            <i/>
            <u/>
            <sz val="10"/>
            <rFont val="Arial"/>
            <family val="2"/>
            <charset val="238"/>
          </rPr>
          <t>Přesný název položky</t>
        </r>
        <r>
          <rPr>
            <i/>
            <sz val="10"/>
            <rFont val="Arial"/>
            <family val="2"/>
            <charset val="238"/>
          </rPr>
          <t xml:space="preserve"> dle cenové soustavy, nebo vlastní název v případě položky mimo cenovou soustavu.</t>
        </r>
        <r>
          <rPr>
            <sz val="10"/>
            <rFont val="Arial"/>
            <family val="2"/>
            <charset val="238"/>
          </rPr>
          <t xml:space="preserve">
</t>
        </r>
      </text>
    </comment>
    <comment ref="F15" authorId="0">
      <text>
        <r>
          <rPr>
            <i/>
            <sz val="10"/>
            <rFont val="Arial"/>
            <family val="2"/>
            <charset val="238"/>
          </rPr>
          <t>Doplnění názvu položky upřesňující popis dané položky</t>
        </r>
        <r>
          <rPr>
            <b/>
            <i/>
            <sz val="10"/>
            <rFont val="Arial"/>
            <family val="2"/>
            <charset val="238"/>
          </rPr>
          <t>.
V případě, že název položky odpovídá popisu položky, pole zůstane bez vyplnění.</t>
        </r>
        <r>
          <rPr>
            <sz val="9"/>
            <rFont val="Tahoma"/>
            <family val="2"/>
            <charset val="238"/>
          </rPr>
          <t xml:space="preserve">
</t>
        </r>
      </text>
    </comment>
    <comment ref="F16" authorId="0">
      <text>
        <r>
          <rPr>
            <i/>
            <sz val="10"/>
            <rFont val="Arial"/>
            <family val="2"/>
            <charset val="238"/>
          </rPr>
          <t>Způsob stanovení množství položky, nebo odkaz na příslušnou přílohu dokumentace.</t>
        </r>
        <r>
          <rPr>
            <sz val="9"/>
            <rFont val="Tahoma"/>
            <family val="2"/>
            <charset val="238"/>
          </rPr>
          <t xml:space="preserve">
</t>
        </r>
      </text>
    </comment>
    <comment ref="F1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4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4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4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5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5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6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6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7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7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8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8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9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9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9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1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1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2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2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3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3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3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4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4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5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5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6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6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7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7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7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8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8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List>
</comments>
</file>

<file path=xl/sharedStrings.xml><?xml version="1.0" encoding="utf-8"?>
<sst xmlns="http://schemas.openxmlformats.org/spreadsheetml/2006/main" count="670" uniqueCount="309">
  <si>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</si>
  <si>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</si>
  <si>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</si>
  <si>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</si>
  <si>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</si>
  <si>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</si>
  <si>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</si>
  <si>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</si>
  <si>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</si>
  <si>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</si>
  <si>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</si>
  <si>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</si>
  <si>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</si>
  <si>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</si>
  <si>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</si>
  <si>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</si>
  <si>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</si>
  <si>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</si>
  <si>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</si>
  <si>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</si>
  <si>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</si>
  <si>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</si>
  <si>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</si>
  <si>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</si>
  <si>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</si>
  <si>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</si>
  <si>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</si>
  <si>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</si>
  <si>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</si>
  <si>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</si>
  <si>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</si>
  <si>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</si>
  <si>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Všeobecné konstrukce a práce</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</si>
  <si>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</si>
  <si>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</si>
  <si>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</si>
  <si>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</si>
  <si>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</si>
  <si>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</si>
  <si>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</si>
  <si>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</si>
  <si>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</si>
  <si>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</si>
  <si>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</si>
  <si>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</si>
  <si>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</si>
  <si>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</si>
  <si>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</si>
  <si>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</si>
  <si>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</si>
  <si>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</si>
  <si>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</si>
  <si>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</si>
  <si>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</si>
  <si>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</si>
  <si>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</si>
  <si>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</si>
  <si>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</si>
  <si>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</si>
  <si>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</si>
  <si>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</si>
  <si>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</si>
  <si>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</si>
  <si>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</si>
  <si>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</si>
  <si>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</si>
  <si>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</si>
  <si>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</si>
  <si>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</si>
  <si>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</si>
  <si>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</si>
  <si>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</si>
  <si>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</si>
  <si>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</si>
  <si>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</si>
  <si>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</si>
  <si>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</si>
  <si>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</si>
  <si>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</si>
  <si>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</si>
  <si>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</si>
  <si>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</si>
  <si>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</si>
  <si>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</si>
  <si>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</si>
  <si>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</si>
  <si>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ZKOUŠENÍ MATERIÁLŮ NEZÁVISLOU ZKUŠEBNOU</t>
  </si>
  <si>
    <t>ověření pevnosti betonu před zakotvením trvalých předpínacích tyčí</t>
  </si>
  <si>
    <t>1=1.000 [A]</t>
  </si>
  <si>
    <t/>
  </si>
  <si>
    <t>Zvýšení traťové rychlosti v úseku Oldřichov u Duchcova - Bílina</t>
  </si>
  <si>
    <t>SO 11-20-02</t>
  </si>
  <si>
    <t>Železniční most v ev. km 26,190</t>
  </si>
  <si>
    <t xml:space="preserve"> - Zvýšení traťové rychlosti v úseku Oldřichov u Duchcova - Bílina</t>
  </si>
  <si>
    <t>20/04/2018</t>
  </si>
  <si>
    <t>SŽDC, s.o.</t>
  </si>
  <si>
    <t>0</t>
  </si>
  <si>
    <t>1</t>
  </si>
  <si>
    <t xml:space="preserve">a  </t>
  </si>
  <si>
    <t xml:space="preserve">2017_OTSKP-ŽS       </t>
  </si>
  <si>
    <t xml:space="preserve">KPL       </t>
  </si>
  <si>
    <t>2</t>
  </si>
  <si>
    <t xml:space="preserve">   </t>
  </si>
  <si>
    <t>PROVIZORNÍ MOSTY</t>
  </si>
  <si>
    <t xml:space="preserve">KUS       </t>
  </si>
  <si>
    <t>provizorní přemostění pro pohyb stavby</t>
  </si>
  <si>
    <t>3</t>
  </si>
  <si>
    <t>POMOC PRÁCE ZAJIŠŤ NEBO ZŘÍZ LEŠENÍ</t>
  </si>
  <si>
    <t>vrtné plošiny pro zřízení kotev a lešení pro zpřístupnění prostoru pod mostem - viz TZ</t>
  </si>
  <si>
    <t>Součet</t>
  </si>
  <si>
    <t>za  Díl</t>
  </si>
  <si>
    <t>015</t>
  </si>
  <si>
    <t>Poplatky za likvidaci odpadů</t>
  </si>
  <si>
    <t>4</t>
  </si>
  <si>
    <t xml:space="preserve">015111         </t>
  </si>
  <si>
    <t>POPLATKY ZA LIKVIDACI ODPADŮ NEKONTAMINOVANÝCH - 17 05 04  VYTĚŽENÉ ZEMINY A HORNINY -  I. TŘÍDA TĚŽITELNOSTI</t>
  </si>
  <si>
    <t xml:space="preserve">T         </t>
  </si>
  <si>
    <t>nevhodný materiál- skládka - Zařízení pro nakládání s odpady v kú. Růžodol</t>
  </si>
  <si>
    <t>z výkopu - dle pol. 131738:  16.248*2.0 t/m3 =32.496 [A]</t>
  </si>
  <si>
    <t>5</t>
  </si>
  <si>
    <t xml:space="preserve">015140         </t>
  </si>
  <si>
    <t>POPLATKY ZA LIKVIDACI ODPADŮ NEKONTAMINOVANÝCH - 17 01 01  BETON Z DEMOLIC OBJEKTŮ, ZÁKLADŮ TV</t>
  </si>
  <si>
    <t>vybouraný materiál - skládka - Recyklační středisko stavebních odpadů v kú. Teplice-Řetenice</t>
  </si>
  <si>
    <t>dle pol. 96615A:  10.8*2.3 t/m3 =24.840 [A]</t>
  </si>
  <si>
    <t>6</t>
  </si>
  <si>
    <t xml:space="preserve">125734         </t>
  </si>
  <si>
    <t>VYKOPÁVKY ZE ZEMNÍKŮ A SKLÁDEK TŘ. I, ODVOZ DO 5KM</t>
  </si>
  <si>
    <t xml:space="preserve">M3        </t>
  </si>
  <si>
    <t>natěžení a dovoz vhodného materiálu pro zásyp z mezideponie u žst. Oldřichov - celkem 5km</t>
  </si>
  <si>
    <t>dle pol. 171103:  4.4=4.400 [A]</t>
  </si>
  <si>
    <t>7</t>
  </si>
  <si>
    <t xml:space="preserve">131734         </t>
  </si>
  <si>
    <t>HLOUBENÍ JAM ZAPAŽ I NEPAŽ TŘ. I, ODVOZ DO 5KM</t>
  </si>
  <si>
    <t>vhodný materiál pro zásyp, odvoz na mezideponii u žst. Oldřichov - celkem 5km</t>
  </si>
  <si>
    <t>příl. č. 2.7.1 
měřeno v ACAD 
50% z celkového množství 
0.6*(28.08+26.08)*0.5=16.248 [A]</t>
  </si>
  <si>
    <t>8</t>
  </si>
  <si>
    <t xml:space="preserve">131738         </t>
  </si>
  <si>
    <t>HLOUBENÍ JAM ZAPAŽ I NEPAŽ TŘ. I, ODVOZ DO 20KM</t>
  </si>
  <si>
    <t>nevhodný materiál pro zásyp, odvoz na skládku - Zařízení pro nakládání s odpady v kú. Růžodol - celkem 24 km</t>
  </si>
  <si>
    <t>9</t>
  </si>
  <si>
    <t xml:space="preserve">131739         </t>
  </si>
  <si>
    <t>PŘÍPLATEK ZA DALŠÍ 1KM DOPRAVY ZEMINY</t>
  </si>
  <si>
    <t>dle pol. 131738:  4*16.248=64.992 [A]</t>
  </si>
  <si>
    <t>10</t>
  </si>
  <si>
    <t xml:space="preserve">171103         </t>
  </si>
  <si>
    <t>ULOŽENÍ SYPANINY DO NÁSYPŮ SE ZHUTNĚNÍM DO 100% PS</t>
  </si>
  <si>
    <t>obsyp křídel a přechod. zídek - použit vhodný materiál z výkopu (z dočasné mezideponie)</t>
  </si>
  <si>
    <t>příl. č. 2.3.1 
měřeno v ACAD 
2*0.2*11.0=4.400 [A]</t>
  </si>
  <si>
    <t>11</t>
  </si>
  <si>
    <t xml:space="preserve">17120          </t>
  </si>
  <si>
    <t>ULOŽENÍ SYPANINY DO NÁSYPŮ A NA SKLÁDKY BEZ ZHUTNĚNÍ</t>
  </si>
  <si>
    <t>dle pol. 131734 a 131738:  16.248+16.248=32.496 [A]</t>
  </si>
  <si>
    <t>12</t>
  </si>
  <si>
    <t xml:space="preserve">18130          </t>
  </si>
  <si>
    <t>ÚPRAVA PLÁNĚ BEZ ZHUTNĚNÍ</t>
  </si>
  <si>
    <t xml:space="preserve">M2        </t>
  </si>
  <si>
    <t>v místě rozprostření ornice</t>
  </si>
  <si>
    <t>příl. č. 2.7.1 
měřeno v ACAD 
(28.1+26.1)*(6.1+5.8)=644.980 [A]</t>
  </si>
  <si>
    <t>13</t>
  </si>
  <si>
    <t>ROZPROSTŘENÍ ORNICE VE SVAHU Z NAKUPOVANÉHO MATERIÁLU</t>
  </si>
  <si>
    <t>v tl. 0,1m</t>
  </si>
  <si>
    <t>dle pol. 18130:  644.98*0.1=64.498 [A]</t>
  </si>
  <si>
    <t>položka zahrnuje: 
- kompletní provedení včetně nákupu a dopravy materiálu dle zadávací dokumentace 
rozprostření ornice v předepsané tloušťce ve svahu přes 1:5</t>
  </si>
  <si>
    <t>14</t>
  </si>
  <si>
    <t xml:space="preserve">18245          </t>
  </si>
  <si>
    <t>ZALOŽENÍ TRÁVNÍKU ZATRAVŇOVACÍ TEXTILIÍ (ROHOŽÍ)</t>
  </si>
  <si>
    <t>dle pol. 18130:  644.98=644.980 [A]</t>
  </si>
  <si>
    <t>15</t>
  </si>
  <si>
    <t xml:space="preserve">18247          </t>
  </si>
  <si>
    <t>OŠETŘOVÁNÍ TRÁVNÍKU</t>
  </si>
  <si>
    <t>3x pokosení se shrabáním, naložení shrabků na doprav.prostředek, s odvozem a se složením</t>
  </si>
  <si>
    <t>3x pol. 18245:  644.98*3=1 934.940 [A]</t>
  </si>
  <si>
    <t>16</t>
  </si>
  <si>
    <t xml:space="preserve">183511         </t>
  </si>
  <si>
    <t>CHEMICKÉ ODPLEVELENÍ CELOPLOŠNÉ</t>
  </si>
  <si>
    <t>na znovurozprostřené ornici</t>
  </si>
  <si>
    <t>dle pol. 18245:  644.98=644.980 [A]</t>
  </si>
  <si>
    <t>17</t>
  </si>
  <si>
    <t xml:space="preserve">18600          </t>
  </si>
  <si>
    <t>ZALÉVÁNÍ VODOU</t>
  </si>
  <si>
    <t>0,003 m3/m2/1 měsíc po dobu 3 měsíců</t>
  </si>
  <si>
    <t>dle pol. 18245:  0.003*644.98*3=5.805 [A]</t>
  </si>
  <si>
    <t>Základy</t>
  </si>
  <si>
    <t>18</t>
  </si>
  <si>
    <t xml:space="preserve">26142          </t>
  </si>
  <si>
    <t>VRTY PRO KOTVENÍ, INJEKTÁŽ A MIKROPILOTY NA POVRCHU TŘ. IV D DO 100MM</t>
  </si>
  <si>
    <t xml:space="preserve">M         </t>
  </si>
  <si>
    <t>odvodňovací vrty</t>
  </si>
  <si>
    <t>příl. č. 2.3.1:  2*10*2.33=46.600 [A]</t>
  </si>
  <si>
    <t>19</t>
  </si>
  <si>
    <t xml:space="preserve">26153          </t>
  </si>
  <si>
    <t>VRTY PRO KOTVENÍ, INJEKTÁŽ A MIKROPILOTY NA POVRCHU TŘ. V D DO 150MM</t>
  </si>
  <si>
    <t>pro tyčové kotvy</t>
  </si>
  <si>
    <t>příl. č. 2.6.3 
vrty ŽB křídlem:  4*(2.0+2.0)=16.000 [A]</t>
  </si>
  <si>
    <t>20</t>
  </si>
  <si>
    <t xml:space="preserve">26173          </t>
  </si>
  <si>
    <t>VRTY PRO KOTV, INJEKT, MIKROPIL NA POVR TŘ I A II D DO 150MM</t>
  </si>
  <si>
    <t>příl. č. 2.6.3 
vrty zeminou:  4*20.1=80.400 [A]</t>
  </si>
  <si>
    <t>21</t>
  </si>
  <si>
    <t>KOTVENÍ NA POVRCHU Z TYČOVÝCH KOTEV DL. DO 10M - TRVALÉ</t>
  </si>
  <si>
    <t>popis viz TZ 
vč. roznášecích bloků</t>
  </si>
  <si>
    <t>příl. č. 2.6.3:  4=4.000 [A]</t>
  </si>
  <si>
    <t>položka zahrnuje dodávku předepsané kotvy, případně její protikorozní úpravu, její osazení do vrtu, zainjektování a napnutí, případně opěrné desky 
nezahrnuje vrty</t>
  </si>
  <si>
    <t>22</t>
  </si>
  <si>
    <t>PŘÍPLATEK ZA DALŠÍ 1M KOTVENÍ NA POVRCHU Z TYČOVÝCH KOTEV TRVALÉ</t>
  </si>
  <si>
    <t>délka celkem - 26.0m</t>
  </si>
  <si>
    <t>dle pol. R2285388:  (26.0-10.0)*4=64.000 [A]</t>
  </si>
  <si>
    <t>položka zahrnuje příplatek k ceně kotvy za další 1m přes 10m 
zahrnuje dodávku 1m předepsané kotvy, případně její protikorozní úpravu, její osazení do vrtu, zainjektování a napnutí</t>
  </si>
  <si>
    <t>Vodorovné konstrukce</t>
  </si>
  <si>
    <t>23</t>
  </si>
  <si>
    <t xml:space="preserve">451314         </t>
  </si>
  <si>
    <t>PODKLADNÍ A VÝPLŇOVÉ VRSTVY Z PROSTÉHO BETONU C25/30</t>
  </si>
  <si>
    <t>C25/30 - XC3, XF3 
pod dlažbu</t>
  </si>
  <si>
    <t>měřeno v ACAD 
příl. č. 2.3.1 
0.1*(32.0+28.0)*1.4=8.400 [A]</t>
  </si>
  <si>
    <t>24</t>
  </si>
  <si>
    <t xml:space="preserve">465512         </t>
  </si>
  <si>
    <t>DLAŽBY Z LOMOVÉHO KAMENE NA MC</t>
  </si>
  <si>
    <t xml:space="preserve">příl. č. 2.3.1 
měřeno v ACAD 
0.2*(32.0+28.0)*1.4=16.800 [A]:  </t>
  </si>
  <si>
    <t>Úpravy povrchů, podlahy, výplně otvorů</t>
  </si>
  <si>
    <t>25</t>
  </si>
  <si>
    <t xml:space="preserve">626111         </t>
  </si>
  <si>
    <t>REPROFILACE PODHLEDŮ, SVISLÝCH PLOCH SANAČNÍ MALTOU JEDNOVRST TL 10MM</t>
  </si>
  <si>
    <t>reprofilace s inhibitorem koroze</t>
  </si>
  <si>
    <t>dle pol. 938543 - 20% plochy  (viz příl. č. 2.6.5) 
opěry:  18.4*0.2=3.680 [A] 
křídla:  84.5*0.2=16.900 [B] 
římsy:  43.36*0.2=8.672 [C] 
podhled a boky NK:  367.5*0.2=73.500 [D] 
Celkem: A+B+C+D=102.752 [E]</t>
  </si>
  <si>
    <t>26</t>
  </si>
  <si>
    <t xml:space="preserve">626112         </t>
  </si>
  <si>
    <t>REPROFILACE PODHLEDŮ, SVISLÝCH PLOCH SANAČNÍ MALTOU JEDNOVRST TL 20MM</t>
  </si>
  <si>
    <t>dle pol. 938543 - 10% plochy  (viz příl. č. 2.6.5) 
opěry:  18.4*0.1=1.840 [A] 
křídla:  84.5*0.1=8.450 [B] 
římsy:  43.36*0.1=4.336 [C] 
podhled a boky NK:  367.5*0.1=36.750 [D] 
Celkem: A+B+C+D=51.376 [E]</t>
  </si>
  <si>
    <t>27</t>
  </si>
  <si>
    <t xml:space="preserve">62631          </t>
  </si>
  <si>
    <t>SPOJOVACÍ MŮSTEK MEZI STARÝM A NOVÝM BETONEM</t>
  </si>
  <si>
    <t>100% plochy sanace  
dle pol. 938543:  513.76=513.760 [A]</t>
  </si>
  <si>
    <t>28</t>
  </si>
  <si>
    <t xml:space="preserve">62641          </t>
  </si>
  <si>
    <t>SJEDNOCUJÍCÍ STĚRKA JEMNOU MALTOU TL CCA 2MM</t>
  </si>
  <si>
    <t>hydrofobní, protikarbonatační, s barevným odstínem</t>
  </si>
  <si>
    <t>29</t>
  </si>
  <si>
    <t xml:space="preserve">62652          </t>
  </si>
  <si>
    <t>OCHRANA VÝZTUŽE PŘI NEDOSTATEČNÉM KRYTÍ</t>
  </si>
  <si>
    <t>pasivační nátěr očištěné původní výztuže</t>
  </si>
  <si>
    <t>dle pol. 938652 - 20% otryskané plochy (viz TZ): 
49.536*0.2=9.907 [A]</t>
  </si>
  <si>
    <t>30</t>
  </si>
  <si>
    <t xml:space="preserve">62661          </t>
  </si>
  <si>
    <t>INJEKTÁŽ TRHLIN UZAVÍRACÍ</t>
  </si>
  <si>
    <t>odhad:  160.0=160.000 [A]</t>
  </si>
  <si>
    <t>Potrubí</t>
  </si>
  <si>
    <t>31</t>
  </si>
  <si>
    <t xml:space="preserve">87426          </t>
  </si>
  <si>
    <t>POTRUBÍ Z TRUB PLAST ODPAD DN DO 80MM</t>
  </si>
  <si>
    <t>vyústění odvodňovacích vrtů 
vč. vlepení do vrtu</t>
  </si>
  <si>
    <t>příl. č. 2.3.1:  2*10*0.3=6.000 [A]</t>
  </si>
  <si>
    <t>Ostatní konstrukce a práce</t>
  </si>
  <si>
    <t>32</t>
  </si>
  <si>
    <t xml:space="preserve">9112A1         </t>
  </si>
  <si>
    <t>ZÁBRADLÍ MOSTNÍ S VODOR MADLY - DODÁVKA A MONTÁŽ</t>
  </si>
  <si>
    <t>příl. č. 2.3.1:  28.08+26.08=54.160 [A]</t>
  </si>
  <si>
    <t>33</t>
  </si>
  <si>
    <t xml:space="preserve">9112A3         </t>
  </si>
  <si>
    <t>ZÁBRADLÍ MOSTNÍ S VODOR MADLY - DEMONTÁŽ S PŘESUNEM</t>
  </si>
  <si>
    <t>odstranění stávajícího zábradlí, vč. odvozu do Sběrny a výkupny Duchcov - celkem 2km</t>
  </si>
  <si>
    <t>příl. č. 2.3.1:  28.08+26.08+2*25.0=104.160 [A]</t>
  </si>
  <si>
    <t>34</t>
  </si>
  <si>
    <t xml:space="preserve">91345          </t>
  </si>
  <si>
    <t>NIVELAČNÍ ZNAČKY KOVOVÉ</t>
  </si>
  <si>
    <t>dle VL 4 509.01 - rozmístění viz TZ</t>
  </si>
  <si>
    <t>příl. č. 2.3.1 - hřebová nivelační značka:  4=4.000 [A]</t>
  </si>
  <si>
    <t>35</t>
  </si>
  <si>
    <t xml:space="preserve">935212         </t>
  </si>
  <si>
    <t>PŘÍKOPOVÉ ŽLABY Z BETON TVÁRNIC ŠÍŘ DO 600MM DO BETONU TL 100MM</t>
  </si>
  <si>
    <t>beton C30/37-XF4,XD3 do betonového lože C20/25n-XF3</t>
  </si>
  <si>
    <t>příl. č. 2.3.1:  4*12.0+28.0+26.0=102.000 [A]</t>
  </si>
  <si>
    <t>36</t>
  </si>
  <si>
    <t xml:space="preserve">938543         </t>
  </si>
  <si>
    <t>OČIŠTĚNÍ BETON KONSTR OTRYSKÁNÍM TLAK VODOU DO 1000 BARŮ</t>
  </si>
  <si>
    <t>do 800 barů</t>
  </si>
  <si>
    <t>příl. č. 2.6.5 
měřeno v ACAD 
spodní stavba - opěry (prostý beton):  4*2.0*2.3=18.400 [A] 
spodní stavba - křídla (železový beton):  4*6.5*6.5*0.5=84.500 [B] 
římsy (železový beton):  (0.5+0.3)*(26.1+28.1)=43.360 [C] 
nosná konstrukce - podhled a boky (železový beton):  14.7*25.0=367.500 [D] 
Celkem: A+B+C+D=513.760 [E]</t>
  </si>
  <si>
    <t>37</t>
  </si>
  <si>
    <t xml:space="preserve">938652         </t>
  </si>
  <si>
    <t>OČIŠTĚNÍ OCEL KONSTR OTRYSKÁNÍM NA SUCHO KŘEMIČ PÍSKEM</t>
  </si>
  <si>
    <t>očištění původní výztuže - pro pasivační nátěr</t>
  </si>
  <si>
    <t>dle pol. 626112 
spodní stavba - křídla (reprofilace tl. 20mm):  8.45=8.450 [A] 
římsy (reprofilace tl. 20mm):  4.336=4.336 [B] 
nosná konstrukce - podhled a boky (reprofilace tl. 20mm):  36.75=36.750 [C] 
Celkem: A+B+C=49.536 [D]</t>
  </si>
  <si>
    <t>38</t>
  </si>
  <si>
    <t xml:space="preserve">94490          </t>
  </si>
  <si>
    <t>OCHRANNÁ KONSTRUKCE</t>
  </si>
  <si>
    <t>příl. č. 2.3.1:  8.0*3.0*2=48.000 [A]</t>
  </si>
  <si>
    <t>39</t>
  </si>
  <si>
    <t xml:space="preserve">96615A         </t>
  </si>
  <si>
    <t>BOURÁNÍ KONSTRUKCÍ Z PROSTÉHO BETONU - BEZ DOPRAVY</t>
  </si>
  <si>
    <t>zídka pod zábradlím</t>
  </si>
  <si>
    <t>příl. č. 2.3.1 
měřeno v ACAD 
2*25.0*0.72*0.3=10.800 [A]</t>
  </si>
  <si>
    <t>40</t>
  </si>
  <si>
    <t xml:space="preserve">96615B         </t>
  </si>
  <si>
    <t>BOURÁNÍ KONSTRUKCÍ Z PROSTÉHO BETONU - DOPRAVA</t>
  </si>
  <si>
    <t xml:space="preserve">tkm       </t>
  </si>
  <si>
    <t>odvoz na skládku  - Recyklační středisko stavebních odpadů v kú. Teplice-Řetenice - celkem 4km</t>
  </si>
  <si>
    <t>dle pol. 96615A:  4*10.8*2.3 t/m3=99.360 [A]</t>
  </si>
  <si>
    <t>Stádium 3</t>
  </si>
  <si>
    <t>Mott MacDonald CZ, spol. s r.o.</t>
  </si>
  <si>
    <t>Jan Mareš</t>
  </si>
  <si>
    <t>5423720012</t>
  </si>
  <si>
    <t>S631500727</t>
  </si>
  <si>
    <t>R-položka</t>
  </si>
  <si>
    <t xml:space="preserve">R2285388         </t>
  </si>
  <si>
    <t xml:space="preserve">R2285389         </t>
  </si>
  <si>
    <t xml:space="preserve">R18220          </t>
  </si>
  <si>
    <t>Technická specifikace položky odpovídá příslušné cenové soustavě.</t>
  </si>
  <si>
    <t xml:space="preserve">02520         </t>
  </si>
  <si>
    <t xml:space="preserve">02741         </t>
  </si>
  <si>
    <t xml:space="preserve">03750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</si>
</sst>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7" formatCode="#,##0.00\ &quot;Kč&quot;;\-#,##0.00\ &quot;Kč&quot;"/>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0.00\ &quot;Kč&quot;"/>
    <numFmt numFmtId="169" formatCode="m/yyyy"/>
    <numFmt numFmtId="170" formatCode="#,##0.000"/>
  </numFmts>
  <fonts count="42" x14ac:knownFonts="1">
    <font>
      <sz val="11"/>
      <color theme="1"/>
      <name val="Calibri"/>
      <scheme val="minor"/>
    </font>
    <font>
      <sz val="10"/>
      <name val="Arial"/>
      <family val="2"/>
      <charset val="238"/>
    </font>
    <font>
      <sz val="8"/>
      <color theme="1"/>
      <name val="Arial"/>
      <family val="2"/>
      <charset val="238"/>
    </font>
    <font>
      <sz val="10"/>
      <color theme="1"/>
      <name val="Arial"/>
      <family val="2"/>
      <charset val="238"/>
    </font>
    <font>
      <b/>
      <sz val="11"/>
      <color theme="1"/>
      <name val="Arial"/>
      <family val="2"/>
      <charset val="238"/>
    </font>
    <font>
      <b/>
      <sz val="14"/>
      <color theme="1"/>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name val="Tahoma"/>
      <family val="2"/>
      <charset val="238"/>
    </font>
    <font>
      <sz val="9"/>
      <name val="Calibri"/>
      <family val="2"/>
      <charset val="238"/>
      <scheme val="minor"/>
    </font>
    <font>
      <b/>
      <u/>
      <sz val="10"/>
      <name val="Calibri"/>
      <family val="2"/>
      <charset val="238"/>
      <scheme val="minor"/>
    </font>
    <font>
      <i/>
      <sz val="9"/>
      <name val="Calibri"/>
      <family val="2"/>
      <charset val="238"/>
      <scheme val="minor"/>
    </font>
    <font>
      <b/>
      <i/>
      <sz val="9"/>
      <name val="Calibri"/>
      <family val="2"/>
      <charset val="238"/>
      <scheme val="minor"/>
    </font>
    <font>
      <i/>
      <u/>
      <sz val="9"/>
      <name val="Calibri"/>
      <family val="2"/>
      <charset val="238"/>
      <scheme val="minor"/>
    </font>
    <font>
      <b/>
      <sz val="16"/>
      <color theme="1"/>
      <name val="Arial"/>
      <family val="2"/>
      <charset val="238"/>
    </font>
    <font>
      <b/>
      <sz val="10"/>
      <name val="Arial"/>
      <family val="2"/>
      <charset val="238"/>
    </font>
    <font>
      <b/>
      <i/>
      <sz val="10"/>
      <name val="Arial"/>
      <family val="2"/>
      <charset val="238"/>
    </font>
    <font>
      <i/>
      <sz val="10"/>
      <name val="Arial"/>
      <family val="2"/>
      <charset val="238"/>
    </font>
    <font>
      <sz val="9"/>
      <name val="Arial"/>
      <family val="2"/>
      <charset val="238"/>
    </font>
    <font>
      <i/>
      <u/>
      <sz val="10"/>
      <name val="Arial"/>
      <family val="2"/>
      <charset val="238"/>
    </font>
    <font>
      <b/>
      <i/>
      <u/>
      <sz val="10"/>
      <name val="Arial"/>
      <family val="2"/>
      <charset val="238"/>
    </font>
    <font>
      <b/>
      <sz val="9"/>
      <name val="Arial"/>
      <family val="2"/>
      <charset val="238"/>
    </font>
    <font>
      <i/>
      <sz val="9"/>
      <name val="Arial"/>
      <family val="2"/>
      <charset val="238"/>
    </font>
    <font>
      <b/>
      <i/>
      <sz val="9"/>
      <name val="Arial"/>
      <family val="2"/>
      <charset val="238"/>
    </font>
    <font>
      <b/>
      <u/>
      <sz val="10"/>
      <name val="Arial"/>
      <family val="2"/>
      <charset val="238"/>
    </font>
    <font>
      <b/>
      <u/>
      <sz val="11"/>
      <name val="Arial"/>
      <family val="2"/>
      <charset val="238"/>
    </font>
    <font>
      <b/>
      <u/>
      <sz val="9"/>
      <name val="Arial"/>
      <family val="2"/>
      <charset val="238"/>
    </font>
    <font>
      <b/>
      <sz val="11"/>
      <name val="Calibri"/>
      <family val="2"/>
      <charset val="238"/>
      <scheme val="minor"/>
    </font>
    <font>
      <sz val="11"/>
      <name val="Calibri"/>
      <family val="2"/>
      <charset val="238"/>
      <scheme val="minor"/>
    </font>
    <font>
      <b/>
      <u/>
      <sz val="12"/>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theme="1"/>
      <name val="Calibri"/>
      <family val="2"/>
      <charset val="238"/>
      <scheme val="minor"/>
    </font>
    <font>
      <b/>
      <sz val="10"/>
      <color theme="1"/>
      <name val="Arial"/>
      <family val="2"/>
      <charset val="238"/>
    </font>
    <font>
      <sz val="10"/>
      <color theme="1"/>
      <name val="Arial"/>
      <family val="2"/>
      <charset val="238"/>
    </font>
    <font>
      <sz val="8"/>
      <name val="Arial"/>
      <family val="2"/>
      <charset val="238"/>
    </font>
  </fonts>
  <fills count="12">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s>
  <borders count="64">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9">
    <xf numFmtId="0" fontId="0" fillId="0" borderId="0"/>
    <xf numFmtId="9"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 fillId="0" borderId="0">
      <alignment vertical="center"/>
    </xf>
    <xf numFmtId="0" fontId="1" fillId="0" borderId="0">
      <alignment vertical="center"/>
    </xf>
    <xf numFmtId="0" fontId="38" fillId="0" borderId="0"/>
  </cellStyleXfs>
  <cellXfs count="151">
    <xf numFmtId="0" fontId="0" fillId="0" borderId="0" xfId="0"/>
    <xf numFmtId="0" fontId="2" fillId="0" borderId="0" xfId="8" applyFont="1" applyAlignment="1" applyProtection="1">
      <alignment vertical="center"/>
      <protection locked="0"/>
    </xf>
    <xf numFmtId="0" fontId="9" fillId="2" borderId="1" xfId="8" applyFont="1" applyFill="1" applyBorder="1" applyAlignment="1" applyProtection="1">
      <alignment vertical="center"/>
      <protection locked="0"/>
    </xf>
    <xf numFmtId="0" fontId="9" fillId="2" borderId="2" xfId="8" applyFont="1" applyFill="1" applyBorder="1" applyAlignment="1" applyProtection="1">
      <alignment horizontal="left" vertical="center"/>
      <protection locked="0"/>
    </xf>
    <xf numFmtId="49" fontId="9" fillId="2" borderId="3" xfId="8" applyNumberFormat="1" applyFont="1" applyFill="1" applyBorder="1" applyAlignment="1" applyProtection="1">
      <alignment vertical="center" wrapText="1"/>
      <protection locked="0"/>
    </xf>
    <xf numFmtId="49" fontId="9" fillId="2" borderId="3" xfId="8" applyNumberFormat="1" applyFont="1" applyFill="1" applyBorder="1" applyAlignment="1" applyProtection="1">
      <alignment vertical="center"/>
      <protection locked="0"/>
    </xf>
    <xf numFmtId="0" fontId="9" fillId="2" borderId="5" xfId="8" applyFont="1" applyFill="1" applyBorder="1" applyAlignment="1" applyProtection="1">
      <alignment horizontal="center" vertical="center"/>
      <protection locked="0"/>
    </xf>
    <xf numFmtId="0" fontId="9" fillId="3" borderId="5" xfId="8" applyFont="1" applyFill="1" applyBorder="1" applyAlignment="1" applyProtection="1">
      <alignment vertical="center"/>
      <protection locked="0"/>
    </xf>
    <xf numFmtId="0" fontId="12" fillId="2" borderId="5" xfId="8" applyFont="1" applyFill="1" applyBorder="1" applyAlignment="1" applyProtection="1">
      <alignment vertical="center"/>
      <protection locked="0"/>
    </xf>
    <xf numFmtId="0" fontId="9" fillId="3" borderId="5" xfId="8" applyFont="1" applyFill="1" applyBorder="1" applyAlignment="1" applyProtection="1">
      <alignment horizontal="center" vertical="center"/>
      <protection locked="0"/>
    </xf>
    <xf numFmtId="0" fontId="2" fillId="0" borderId="0" xfId="8" applyFont="1" applyFill="1" applyAlignment="1" applyProtection="1">
      <alignment vertical="center"/>
      <protection locked="0"/>
    </xf>
    <xf numFmtId="0" fontId="2" fillId="2" borderId="6" xfId="8" applyFont="1" applyFill="1" applyBorder="1" applyAlignment="1" applyProtection="1">
      <alignment horizontal="center" vertical="center"/>
      <protection locked="0"/>
    </xf>
    <xf numFmtId="0" fontId="7" fillId="2" borderId="6" xfId="7" applyNumberFormat="1" applyFont="1" applyFill="1" applyBorder="1" applyAlignment="1" applyProtection="1">
      <alignment vertical="center" wrapText="1"/>
      <protection locked="0"/>
    </xf>
    <xf numFmtId="0" fontId="7" fillId="2" borderId="7" xfId="7" applyNumberFormat="1" applyFont="1" applyFill="1" applyBorder="1" applyAlignment="1" applyProtection="1">
      <alignment vertical="center" wrapText="1"/>
      <protection locked="0"/>
    </xf>
    <xf numFmtId="0" fontId="2" fillId="0" borderId="0" xfId="8" applyFont="1" applyBorder="1" applyAlignment="1" applyProtection="1">
      <alignment horizontal="center" vertical="center"/>
      <protection locked="0"/>
    </xf>
    <xf numFmtId="0" fontId="6" fillId="2" borderId="8" xfId="7" applyNumberFormat="1" applyFont="1" applyFill="1" applyBorder="1" applyAlignment="1" applyProtection="1">
      <alignment vertical="center" wrapText="1" shrinkToFit="1"/>
      <protection locked="0"/>
    </xf>
    <xf numFmtId="0" fontId="7" fillId="2" borderId="9" xfId="7" applyNumberFormat="1" applyFont="1" applyFill="1" applyBorder="1" applyAlignment="1" applyProtection="1">
      <alignment vertical="center" wrapText="1" shrinkToFit="1"/>
      <protection locked="0"/>
    </xf>
    <xf numFmtId="0" fontId="2" fillId="0" borderId="10" xfId="8" applyFont="1" applyBorder="1" applyAlignment="1" applyProtection="1">
      <alignment horizontal="center" vertical="center"/>
      <protection locked="0"/>
    </xf>
    <xf numFmtId="0" fontId="2" fillId="0" borderId="0" xfId="8" applyFont="1" applyProtection="1">
      <protection locked="0"/>
    </xf>
    <xf numFmtId="0" fontId="2" fillId="0" borderId="0" xfId="8" applyFont="1" applyAlignment="1" applyProtection="1">
      <alignment horizontal="center"/>
      <protection locked="0"/>
    </xf>
    <xf numFmtId="0" fontId="3" fillId="0" borderId="3" xfId="8" applyFont="1" applyFill="1" applyBorder="1" applyAlignment="1" applyProtection="1">
      <alignment vertical="center"/>
      <protection hidden="1"/>
    </xf>
    <xf numFmtId="0" fontId="3" fillId="0" borderId="11" xfId="8" applyFont="1" applyFill="1" applyBorder="1" applyAlignment="1" applyProtection="1">
      <alignment vertical="center"/>
      <protection hidden="1"/>
    </xf>
    <xf numFmtId="0" fontId="2" fillId="0" borderId="0" xfId="8" applyFont="1" applyBorder="1" applyAlignment="1" applyProtection="1">
      <alignment vertical="center"/>
      <protection locked="0"/>
    </xf>
    <xf numFmtId="0" fontId="2" fillId="0" borderId="0" xfId="8" applyFont="1" applyAlignment="1" applyProtection="1">
      <alignment vertical="center"/>
      <protection hidden="1"/>
    </xf>
    <xf numFmtId="0" fontId="2" fillId="0" borderId="10" xfId="8" applyFont="1" applyBorder="1" applyAlignment="1" applyProtection="1">
      <alignment vertical="center"/>
      <protection locked="0"/>
    </xf>
    <xf numFmtId="0" fontId="9" fillId="3" borderId="12" xfId="8" applyFont="1" applyFill="1" applyBorder="1" applyAlignment="1" applyProtection="1">
      <alignment horizontal="center" vertical="center"/>
      <protection locked="0"/>
    </xf>
    <xf numFmtId="0" fontId="2" fillId="4" borderId="13" xfId="8" applyFont="1" applyFill="1" applyBorder="1" applyAlignment="1" applyProtection="1">
      <alignment horizontal="center" vertical="center"/>
      <protection locked="0"/>
    </xf>
    <xf numFmtId="0" fontId="2" fillId="0" borderId="14" xfId="8" applyFont="1" applyBorder="1" applyAlignment="1" applyProtection="1">
      <alignment vertical="center"/>
      <protection locked="0"/>
    </xf>
    <xf numFmtId="0" fontId="2" fillId="0" borderId="15" xfId="8" applyFont="1" applyBorder="1" applyAlignment="1" applyProtection="1">
      <alignment horizontal="center" vertical="center"/>
      <protection locked="0"/>
    </xf>
    <xf numFmtId="0" fontId="2" fillId="0" borderId="16" xfId="8" applyFont="1" applyBorder="1" applyAlignment="1" applyProtection="1">
      <alignment vertical="center"/>
      <protection locked="0"/>
    </xf>
    <xf numFmtId="0" fontId="2" fillId="0" borderId="17" xfId="8" applyFont="1" applyBorder="1" applyAlignment="1" applyProtection="1">
      <alignment horizontal="center" vertical="center"/>
      <protection locked="0"/>
    </xf>
    <xf numFmtId="0" fontId="35" fillId="5" borderId="20" xfId="8" applyFont="1" applyFill="1" applyBorder="1" applyAlignment="1" applyProtection="1">
      <alignment horizontal="right" vertical="center"/>
      <protection hidden="1"/>
    </xf>
    <xf numFmtId="0" fontId="12" fillId="5" borderId="9" xfId="8" applyFont="1" applyFill="1" applyBorder="1" applyAlignment="1" applyProtection="1">
      <alignment horizontal="center" vertical="center"/>
      <protection hidden="1"/>
    </xf>
    <xf numFmtId="0" fontId="12" fillId="5" borderId="21" xfId="8" applyFont="1" applyFill="1" applyBorder="1" applyAlignment="1" applyProtection="1">
      <alignment horizontal="center" vertical="center"/>
      <protection hidden="1"/>
    </xf>
    <xf numFmtId="0" fontId="7" fillId="0" borderId="0" xfId="7" applyNumberFormat="1" applyFont="1" applyFill="1" applyBorder="1" applyAlignment="1" applyProtection="1">
      <alignment vertical="center" wrapText="1" shrinkToFit="1"/>
      <protection locked="0"/>
    </xf>
    <xf numFmtId="0" fontId="12" fillId="2" borderId="22" xfId="8" applyFont="1" applyFill="1" applyBorder="1" applyAlignment="1" applyProtection="1">
      <alignment vertical="center"/>
      <protection locked="0"/>
    </xf>
    <xf numFmtId="0" fontId="12" fillId="2" borderId="5" xfId="8" applyFont="1" applyFill="1" applyBorder="1" applyAlignment="1" applyProtection="1">
      <alignment horizontal="center" vertical="center"/>
      <protection locked="0"/>
    </xf>
    <xf numFmtId="0" fontId="12" fillId="2" borderId="23" xfId="8" applyFont="1" applyFill="1" applyBorder="1" applyAlignment="1" applyProtection="1">
      <alignment horizontal="center" vertical="center"/>
      <protection locked="0"/>
    </xf>
    <xf numFmtId="0" fontId="2" fillId="0" borderId="0" xfId="8" applyFont="1" applyFill="1" applyAlignment="1" applyProtection="1">
      <alignment horizontal="center" vertical="center"/>
      <protection locked="0"/>
    </xf>
    <xf numFmtId="0" fontId="2" fillId="0" borderId="0" xfId="8" applyFont="1" applyAlignment="1" applyProtection="1">
      <alignment horizontal="center" vertical="center"/>
      <protection locked="0"/>
    </xf>
    <xf numFmtId="0" fontId="2" fillId="0" borderId="0" xfId="8" applyFont="1" applyFill="1" applyProtection="1">
      <protection locked="0"/>
    </xf>
    <xf numFmtId="49" fontId="5" fillId="2" borderId="24" xfId="8" applyNumberFormat="1" applyFont="1" applyFill="1" applyBorder="1" applyAlignment="1" applyProtection="1">
      <alignment vertical="top" wrapText="1"/>
      <protection locked="0"/>
    </xf>
    <xf numFmtId="49" fontId="10" fillId="2" borderId="3" xfId="8" applyNumberFormat="1" applyFont="1" applyFill="1" applyBorder="1" applyAlignment="1" applyProtection="1">
      <alignment vertical="top" wrapText="1"/>
      <protection locked="0"/>
    </xf>
    <xf numFmtId="0" fontId="10" fillId="0" borderId="11" xfId="8" applyFont="1" applyFill="1" applyBorder="1" applyAlignment="1" applyProtection="1">
      <alignment vertical="top"/>
      <protection hidden="1"/>
    </xf>
    <xf numFmtId="0" fontId="10" fillId="0" borderId="3" xfId="8" applyFont="1" applyFill="1" applyBorder="1" applyAlignment="1" applyProtection="1">
      <alignment vertical="top"/>
      <protection hidden="1"/>
    </xf>
    <xf numFmtId="49" fontId="10" fillId="0" borderId="3" xfId="8" applyNumberFormat="1" applyFont="1" applyFill="1" applyBorder="1" applyAlignment="1" applyProtection="1">
      <alignment vertical="top" wrapText="1"/>
    </xf>
    <xf numFmtId="49" fontId="4" fillId="2" borderId="3" xfId="8" applyNumberFormat="1" applyFont="1" applyFill="1" applyBorder="1" applyAlignment="1" applyProtection="1">
      <alignment vertical="top"/>
      <protection locked="0"/>
    </xf>
    <xf numFmtId="0" fontId="1" fillId="0" borderId="25" xfId="7" applyFont="1" applyFill="1" applyBorder="1" applyAlignment="1" applyProtection="1">
      <alignment horizontal="left" vertical="center"/>
      <protection hidden="1"/>
    </xf>
    <xf numFmtId="0" fontId="1" fillId="0" borderId="26" xfId="7" applyFont="1" applyFill="1" applyBorder="1" applyAlignment="1" applyProtection="1">
      <alignment vertical="center" wrapText="1"/>
      <protection hidden="1"/>
    </xf>
    <xf numFmtId="0" fontId="1" fillId="0" borderId="27" xfId="7" applyFont="1" applyFill="1" applyBorder="1" applyAlignment="1" applyProtection="1">
      <alignment horizontal="left" vertical="center"/>
      <protection hidden="1"/>
    </xf>
    <xf numFmtId="0" fontId="1" fillId="0" borderId="28" xfId="7" applyFont="1" applyFill="1" applyBorder="1" applyAlignment="1" applyProtection="1">
      <alignment vertical="center" wrapText="1"/>
      <protection hidden="1"/>
    </xf>
    <xf numFmtId="0" fontId="1" fillId="0" borderId="29" xfId="7" applyFont="1" applyFill="1" applyBorder="1" applyAlignment="1" applyProtection="1">
      <alignment horizontal="left" vertical="center"/>
      <protection hidden="1"/>
    </xf>
    <xf numFmtId="0" fontId="1" fillId="0" borderId="30" xfId="7" applyFont="1" applyFill="1" applyBorder="1" applyAlignment="1" applyProtection="1">
      <alignment vertical="center" wrapText="1"/>
      <protection hidden="1"/>
    </xf>
    <xf numFmtId="0" fontId="1" fillId="0" borderId="0" xfId="7" applyFont="1" applyFill="1" applyBorder="1" applyAlignment="1" applyProtection="1">
      <alignment vertical="center" wrapText="1"/>
      <protection hidden="1"/>
    </xf>
    <xf numFmtId="0" fontId="0" fillId="0" borderId="0" xfId="8" applyFont="1" applyBorder="1"/>
    <xf numFmtId="49" fontId="9" fillId="0" borderId="3" xfId="8" applyNumberFormat="1" applyFont="1" applyFill="1" applyBorder="1" applyAlignment="1" applyProtection="1">
      <alignment vertical="center" wrapText="1"/>
      <protection locked="0"/>
    </xf>
    <xf numFmtId="49" fontId="9" fillId="0" borderId="31" xfId="8" applyNumberFormat="1" applyFont="1" applyFill="1" applyBorder="1" applyAlignment="1" applyProtection="1">
      <alignment vertical="center" wrapText="1"/>
      <protection locked="0"/>
    </xf>
    <xf numFmtId="0" fontId="9" fillId="0" borderId="3" xfId="8" applyNumberFormat="1" applyFont="1" applyFill="1" applyBorder="1" applyAlignment="1" applyProtection="1">
      <alignment vertical="center" wrapText="1"/>
      <protection hidden="1"/>
    </xf>
    <xf numFmtId="49" fontId="19" fillId="0" borderId="32" xfId="8" applyNumberFormat="1" applyFont="1" applyFill="1" applyBorder="1" applyAlignment="1" applyProtection="1">
      <alignment vertical="center"/>
      <protection hidden="1"/>
    </xf>
    <xf numFmtId="0" fontId="19" fillId="0" borderId="33" xfId="8" applyNumberFormat="1" applyFont="1" applyFill="1" applyBorder="1" applyAlignment="1" applyProtection="1">
      <alignment vertical="center"/>
      <protection hidden="1"/>
    </xf>
    <xf numFmtId="49" fontId="19" fillId="0" borderId="34" xfId="8" applyNumberFormat="1" applyFont="1" applyFill="1" applyBorder="1" applyAlignment="1" applyProtection="1">
      <alignment horizontal="right" vertical="center"/>
      <protection hidden="1"/>
    </xf>
    <xf numFmtId="0" fontId="9" fillId="3" borderId="35" xfId="8" applyFont="1" applyFill="1" applyBorder="1" applyAlignment="1" applyProtection="1">
      <alignment vertical="center"/>
    </xf>
    <xf numFmtId="49" fontId="5" fillId="0" borderId="24" xfId="8" applyNumberFormat="1" applyFont="1" applyFill="1" applyBorder="1" applyAlignment="1" applyProtection="1">
      <alignment vertical="top" wrapText="1"/>
      <protection hidden="1"/>
    </xf>
    <xf numFmtId="49" fontId="5" fillId="0" borderId="36" xfId="8" applyNumberFormat="1" applyFont="1" applyFill="1" applyBorder="1" applyAlignment="1" applyProtection="1">
      <alignment vertical="top" wrapText="1"/>
      <protection hidden="1"/>
    </xf>
    <xf numFmtId="49" fontId="5" fillId="0" borderId="24" xfId="8" applyNumberFormat="1" applyFont="1" applyFill="1" applyBorder="1" applyAlignment="1" applyProtection="1">
      <alignment horizontal="left" vertical="top"/>
    </xf>
    <xf numFmtId="49" fontId="5" fillId="0" borderId="24" xfId="8" applyNumberFormat="1" applyFont="1" applyFill="1" applyBorder="1" applyAlignment="1" applyProtection="1">
      <alignment vertical="top" wrapText="1"/>
    </xf>
    <xf numFmtId="49" fontId="10" fillId="0" borderId="3" xfId="8" applyNumberFormat="1" applyFont="1" applyFill="1" applyBorder="1" applyAlignment="1" applyProtection="1">
      <alignment vertical="top"/>
      <protection hidden="1"/>
    </xf>
    <xf numFmtId="49" fontId="10" fillId="0" borderId="37" xfId="8" applyNumberFormat="1" applyFont="1" applyFill="1" applyBorder="1" applyAlignment="1" applyProtection="1">
      <alignment vertical="top"/>
      <protection hidden="1"/>
    </xf>
    <xf numFmtId="14" fontId="9" fillId="2" borderId="38" xfId="8" applyNumberFormat="1" applyFont="1" applyFill="1" applyBorder="1" applyAlignment="1" applyProtection="1">
      <alignment vertical="center"/>
      <protection locked="0"/>
    </xf>
    <xf numFmtId="0" fontId="9" fillId="0" borderId="39" xfId="8" applyFont="1" applyFill="1" applyBorder="1" applyAlignment="1" applyProtection="1">
      <alignment vertical="center"/>
      <protection locked="0"/>
    </xf>
    <xf numFmtId="0" fontId="9" fillId="0" borderId="39" xfId="8" applyNumberFormat="1" applyFont="1" applyFill="1" applyBorder="1" applyAlignment="1" applyProtection="1">
      <alignment vertical="center"/>
      <protection locked="0"/>
    </xf>
    <xf numFmtId="14" fontId="9" fillId="0" borderId="40" xfId="8" applyNumberFormat="1" applyFont="1" applyFill="1" applyBorder="1" applyAlignment="1" applyProtection="1">
      <alignment vertical="center"/>
      <protection locked="0"/>
    </xf>
    <xf numFmtId="3" fontId="35" fillId="5" borderId="41" xfId="8" applyNumberFormat="1" applyFont="1" applyFill="1" applyBorder="1" applyAlignment="1" applyProtection="1">
      <alignment horizontal="left" vertical="center"/>
      <protection hidden="1"/>
    </xf>
    <xf numFmtId="0" fontId="9" fillId="2" borderId="5" xfId="8" applyFont="1" applyFill="1" applyBorder="1" applyAlignment="1" applyProtection="1">
      <alignment vertical="center"/>
      <protection locked="0"/>
    </xf>
    <xf numFmtId="0" fontId="36" fillId="0" borderId="0" xfId="8" applyFont="1" applyAlignment="1">
      <alignment horizontal="center"/>
    </xf>
    <xf numFmtId="0" fontId="37" fillId="0" borderId="0" xfId="8" applyFont="1" applyAlignment="1">
      <alignment horizontal="center"/>
    </xf>
    <xf numFmtId="0" fontId="4" fillId="6" borderId="33" xfId="8" applyFont="1" applyFill="1" applyBorder="1" applyAlignment="1" applyProtection="1">
      <alignment vertical="center"/>
      <protection hidden="1"/>
    </xf>
    <xf numFmtId="0" fontId="4" fillId="7" borderId="42" xfId="8" applyFont="1" applyFill="1" applyBorder="1" applyAlignment="1" applyProtection="1">
      <alignment vertical="center"/>
      <protection hidden="1"/>
    </xf>
    <xf numFmtId="49" fontId="2" fillId="2" borderId="6" xfId="8" applyNumberFormat="1" applyFont="1" applyFill="1" applyBorder="1" applyAlignment="1" applyProtection="1">
      <alignment horizontal="center" vertical="center"/>
      <protection locked="0"/>
    </xf>
    <xf numFmtId="2" fontId="2" fillId="2" borderId="6" xfId="8" applyNumberFormat="1" applyFont="1" applyFill="1" applyBorder="1" applyAlignment="1" applyProtection="1">
      <alignment horizontal="center" vertical="center"/>
      <protection locked="0"/>
    </xf>
    <xf numFmtId="168" fontId="8" fillId="0" borderId="43" xfId="7" applyNumberFormat="1" applyFont="1" applyFill="1" applyBorder="1" applyAlignment="1" applyProtection="1">
      <alignment horizontal="right" vertical="center"/>
      <protection locked="0"/>
    </xf>
    <xf numFmtId="2" fontId="8" fillId="2" borderId="6" xfId="7" applyNumberFormat="1" applyFont="1" applyFill="1" applyBorder="1" applyAlignment="1" applyProtection="1">
      <alignment horizontal="center" vertical="center"/>
      <protection locked="0"/>
    </xf>
    <xf numFmtId="4" fontId="8" fillId="2" borderId="6" xfId="7" applyNumberFormat="1" applyFont="1" applyFill="1" applyBorder="1" applyAlignment="1" applyProtection="1">
      <alignment horizontal="center" vertical="center"/>
      <protection locked="0"/>
    </xf>
    <xf numFmtId="170" fontId="2" fillId="2" borderId="6" xfId="8" applyNumberFormat="1" applyFont="1" applyFill="1" applyBorder="1" applyAlignment="1" applyProtection="1">
      <alignment horizontal="center" vertical="center"/>
      <protection locked="0"/>
    </xf>
    <xf numFmtId="0" fontId="2" fillId="0" borderId="56" xfId="8" applyFont="1" applyBorder="1" applyAlignment="1" applyProtection="1">
      <alignment vertical="center"/>
      <protection locked="0"/>
    </xf>
    <xf numFmtId="0" fontId="2" fillId="0" borderId="57" xfId="8" applyFont="1" applyBorder="1" applyAlignment="1" applyProtection="1">
      <alignment vertical="center"/>
      <protection locked="0"/>
    </xf>
    <xf numFmtId="0" fontId="2" fillId="0" borderId="58" xfId="8" applyFont="1" applyBorder="1" applyAlignment="1" applyProtection="1">
      <alignment vertical="center"/>
      <protection locked="0"/>
    </xf>
    <xf numFmtId="0" fontId="7" fillId="2" borderId="59" xfId="7" applyNumberFormat="1" applyFont="1" applyFill="1" applyBorder="1" applyAlignment="1" applyProtection="1">
      <alignment vertical="center" wrapText="1"/>
      <protection locked="0"/>
    </xf>
    <xf numFmtId="0" fontId="2" fillId="0" borderId="60" xfId="8" applyFont="1" applyBorder="1" applyAlignment="1" applyProtection="1">
      <alignment horizontal="center" vertical="center"/>
      <protection locked="0"/>
    </xf>
    <xf numFmtId="0" fontId="2" fillId="0" borderId="57" xfId="8" applyFont="1" applyBorder="1" applyAlignment="1" applyProtection="1">
      <alignment horizontal="center" vertical="center"/>
      <protection locked="0"/>
    </xf>
    <xf numFmtId="0" fontId="2" fillId="0" borderId="61" xfId="8" applyFont="1" applyBorder="1" applyAlignment="1" applyProtection="1">
      <alignment horizontal="center" vertical="center"/>
      <protection locked="0"/>
    </xf>
    <xf numFmtId="0" fontId="2" fillId="0" borderId="18" xfId="8" applyFont="1" applyBorder="1" applyAlignment="1" applyProtection="1">
      <alignment vertical="center"/>
      <protection locked="0"/>
    </xf>
    <xf numFmtId="0" fontId="2" fillId="0" borderId="19" xfId="8" applyFont="1" applyBorder="1" applyAlignment="1" applyProtection="1">
      <alignment horizontal="center" vertical="center"/>
      <protection locked="0"/>
    </xf>
    <xf numFmtId="0" fontId="2" fillId="0" borderId="62" xfId="8" applyFont="1" applyBorder="1" applyAlignment="1" applyProtection="1">
      <alignment vertical="center"/>
      <protection locked="0"/>
    </xf>
    <xf numFmtId="0" fontId="2" fillId="0" borderId="63" xfId="8" applyFont="1" applyBorder="1" applyAlignment="1" applyProtection="1">
      <alignment horizontal="center" vertical="center"/>
      <protection locked="0"/>
    </xf>
    <xf numFmtId="0" fontId="2" fillId="0" borderId="15" xfId="8" applyFont="1" applyBorder="1" applyProtection="1">
      <protection locked="0"/>
    </xf>
    <xf numFmtId="0" fontId="9" fillId="11" borderId="35" xfId="8" applyFont="1" applyFill="1" applyBorder="1" applyAlignment="1" applyProtection="1">
      <alignment vertical="center"/>
    </xf>
    <xf numFmtId="0" fontId="9" fillId="11" borderId="5" xfId="8" applyFont="1" applyFill="1" applyBorder="1" applyAlignment="1" applyProtection="1">
      <alignment horizontal="center" vertical="center"/>
      <protection locked="0"/>
    </xf>
    <xf numFmtId="0" fontId="9" fillId="11" borderId="5" xfId="8" applyFont="1" applyFill="1" applyBorder="1" applyAlignment="1" applyProtection="1">
      <alignment vertical="center"/>
      <protection locked="0"/>
    </xf>
    <xf numFmtId="168" fontId="20" fillId="11" borderId="12" xfId="7" applyNumberFormat="1" applyFont="1" applyFill="1" applyBorder="1" applyAlignment="1" applyProtection="1">
      <alignment horizontal="center" vertical="center"/>
      <protection locked="0"/>
    </xf>
    <xf numFmtId="169" fontId="39" fillId="2" borderId="4" xfId="8" applyNumberFormat="1" applyFont="1" applyFill="1" applyBorder="1" applyAlignment="1" applyProtection="1">
      <alignment horizontal="left" vertical="center"/>
      <protection locked="0"/>
    </xf>
    <xf numFmtId="169" fontId="39" fillId="2" borderId="18" xfId="8" applyNumberFormat="1" applyFont="1" applyFill="1" applyBorder="1" applyAlignment="1" applyProtection="1">
      <alignment horizontal="left" vertical="center"/>
      <protection locked="0"/>
    </xf>
    <xf numFmtId="169" fontId="40" fillId="2" borderId="19" xfId="8" applyNumberFormat="1" applyFont="1" applyFill="1" applyBorder="1" applyAlignment="1" applyProtection="1">
      <alignment horizontal="left" vertical="center" wrapText="1"/>
      <protection locked="0"/>
    </xf>
    <xf numFmtId="49" fontId="39" fillId="2" borderId="3" xfId="8" applyNumberFormat="1" applyFont="1" applyFill="1" applyBorder="1" applyAlignment="1" applyProtection="1">
      <alignment vertical="center"/>
      <protection locked="0"/>
    </xf>
    <xf numFmtId="0" fontId="39" fillId="2" borderId="3" xfId="8" applyNumberFormat="1" applyFont="1" applyFill="1" applyBorder="1" applyAlignment="1" applyProtection="1">
      <alignment vertical="center"/>
      <protection locked="0"/>
    </xf>
    <xf numFmtId="0" fontId="2" fillId="2" borderId="6" xfId="8" applyFont="1" applyFill="1" applyBorder="1" applyAlignment="1" applyProtection="1">
      <alignment vertical="center"/>
      <protection locked="0"/>
    </xf>
    <xf numFmtId="0" fontId="2" fillId="0" borderId="58" xfId="8" applyFont="1" applyBorder="1" applyAlignment="1" applyProtection="1">
      <alignment horizontal="center" vertical="center"/>
      <protection locked="0"/>
    </xf>
    <xf numFmtId="0" fontId="2" fillId="0" borderId="18" xfId="8" applyFont="1" applyBorder="1" applyAlignment="1" applyProtection="1">
      <alignment horizontal="center" vertical="center"/>
      <protection locked="0"/>
    </xf>
    <xf numFmtId="0" fontId="2" fillId="0" borderId="62" xfId="8" applyFont="1" applyBorder="1" applyAlignment="1" applyProtection="1">
      <alignment horizontal="center" vertical="center"/>
      <protection locked="0"/>
    </xf>
    <xf numFmtId="0" fontId="41" fillId="2" borderId="9" xfId="7" applyNumberFormat="1" applyFont="1" applyFill="1" applyBorder="1" applyAlignment="1" applyProtection="1">
      <alignment vertical="center" wrapText="1" shrinkToFit="1"/>
      <protection locked="0"/>
    </xf>
    <xf numFmtId="0" fontId="12" fillId="5" borderId="8" xfId="8" applyFont="1" applyFill="1" applyBorder="1" applyAlignment="1" applyProtection="1">
      <alignment horizontal="center" vertical="center"/>
      <protection hidden="1"/>
    </xf>
    <xf numFmtId="0" fontId="12" fillId="5" borderId="9" xfId="8" applyFont="1" applyFill="1" applyBorder="1" applyAlignment="1" applyProtection="1">
      <alignment horizontal="center" vertical="center"/>
      <protection hidden="1"/>
    </xf>
    <xf numFmtId="0" fontId="12" fillId="5" borderId="8" xfId="8" applyFont="1" applyFill="1" applyBorder="1" applyAlignment="1" applyProtection="1">
      <alignment horizontal="center" vertical="center" wrapText="1"/>
      <protection hidden="1"/>
    </xf>
    <xf numFmtId="0" fontId="12" fillId="5" borderId="9" xfId="8" applyFont="1" applyFill="1" applyBorder="1" applyAlignment="1" applyProtection="1">
      <alignment horizontal="center" vertical="center" wrapText="1"/>
      <protection hidden="1"/>
    </xf>
    <xf numFmtId="0" fontId="3" fillId="0" borderId="44" xfId="8" applyFont="1" applyFill="1" applyBorder="1" applyAlignment="1" applyProtection="1">
      <alignment horizontal="left" vertical="center"/>
      <protection hidden="1"/>
    </xf>
    <xf numFmtId="0" fontId="3" fillId="0" borderId="24" xfId="8" applyFont="1" applyFill="1" applyBorder="1" applyAlignment="1" applyProtection="1">
      <alignment horizontal="left" vertical="center"/>
      <protection hidden="1"/>
    </xf>
    <xf numFmtId="0" fontId="19" fillId="0" borderId="45" xfId="8" applyFont="1" applyFill="1" applyBorder="1" applyAlignment="1" applyProtection="1">
      <alignment horizontal="center" vertical="center" wrapText="1"/>
      <protection hidden="1"/>
    </xf>
    <xf numFmtId="0" fontId="19" fillId="0" borderId="46" xfId="8" applyFont="1" applyFill="1" applyBorder="1" applyAlignment="1" applyProtection="1">
      <alignment horizontal="center" vertical="center" wrapText="1"/>
      <protection hidden="1"/>
    </xf>
    <xf numFmtId="0" fontId="5" fillId="0" borderId="47" xfId="8" applyFont="1" applyFill="1" applyBorder="1" applyAlignment="1" applyProtection="1">
      <alignment horizontal="left" vertical="top"/>
    </xf>
    <xf numFmtId="0" fontId="5" fillId="0" borderId="24" xfId="8" applyFont="1" applyFill="1" applyBorder="1" applyAlignment="1" applyProtection="1">
      <alignment horizontal="left" vertical="top"/>
    </xf>
    <xf numFmtId="0" fontId="5" fillId="8" borderId="45" xfId="8" applyFont="1" applyFill="1" applyBorder="1" applyAlignment="1" applyProtection="1">
      <alignment horizontal="center" vertical="center" wrapText="1"/>
      <protection hidden="1"/>
    </xf>
    <xf numFmtId="0" fontId="5" fillId="8" borderId="46" xfId="8" applyFont="1" applyFill="1" applyBorder="1" applyAlignment="1" applyProtection="1">
      <alignment horizontal="center" vertical="center" wrapText="1"/>
      <protection hidden="1"/>
    </xf>
    <xf numFmtId="7" fontId="5" fillId="8" borderId="33" xfId="8" applyNumberFormat="1" applyFont="1" applyFill="1" applyBorder="1" applyAlignment="1" applyProtection="1">
      <alignment horizontal="right" vertical="center"/>
      <protection hidden="1"/>
    </xf>
    <xf numFmtId="7" fontId="5" fillId="8" borderId="34" xfId="8" applyNumberFormat="1" applyFont="1" applyFill="1" applyBorder="1" applyAlignment="1" applyProtection="1">
      <alignment horizontal="right" vertical="center"/>
      <protection hidden="1"/>
    </xf>
    <xf numFmtId="0" fontId="12" fillId="5" borderId="48" xfId="8" applyFont="1" applyFill="1" applyBorder="1" applyAlignment="1" applyProtection="1">
      <alignment horizontal="center" vertical="center" wrapText="1"/>
      <protection hidden="1"/>
    </xf>
    <xf numFmtId="0" fontId="12" fillId="5" borderId="39" xfId="8" applyFont="1" applyFill="1" applyBorder="1" applyAlignment="1" applyProtection="1">
      <alignment horizontal="center" vertical="center" wrapText="1"/>
      <protection hidden="1"/>
    </xf>
    <xf numFmtId="0" fontId="3" fillId="0" borderId="11" xfId="8" applyFont="1" applyFill="1" applyBorder="1" applyAlignment="1" applyProtection="1">
      <alignment horizontal="left" vertical="center"/>
      <protection hidden="1"/>
    </xf>
    <xf numFmtId="0" fontId="3" fillId="0" borderId="3" xfId="8" applyFont="1" applyFill="1" applyBorder="1" applyAlignment="1" applyProtection="1">
      <alignment horizontal="left" vertical="center"/>
      <protection hidden="1"/>
    </xf>
    <xf numFmtId="0" fontId="3" fillId="0" borderId="49" xfId="8" applyFont="1" applyFill="1" applyBorder="1" applyAlignment="1" applyProtection="1">
      <alignment horizontal="left" vertical="center"/>
      <protection hidden="1"/>
    </xf>
    <xf numFmtId="0" fontId="3" fillId="0" borderId="50" xfId="8" applyFont="1" applyFill="1" applyBorder="1" applyAlignment="1" applyProtection="1">
      <alignment horizontal="left" vertical="center"/>
      <protection hidden="1"/>
    </xf>
    <xf numFmtId="0" fontId="9" fillId="0" borderId="3" xfId="8" applyNumberFormat="1" applyFont="1" applyFill="1" applyBorder="1" applyAlignment="1" applyProtection="1">
      <alignment horizontal="left" vertical="center" wrapText="1"/>
      <protection hidden="1"/>
    </xf>
    <xf numFmtId="0" fontId="9" fillId="0" borderId="31" xfId="8" applyNumberFormat="1" applyFont="1" applyFill="1" applyBorder="1" applyAlignment="1" applyProtection="1">
      <alignment horizontal="left" vertical="center" wrapText="1"/>
      <protection hidden="1"/>
    </xf>
    <xf numFmtId="0" fontId="3" fillId="0" borderId="47" xfId="8" applyFont="1" applyFill="1" applyBorder="1" applyAlignment="1" applyProtection="1">
      <alignment horizontal="left" vertical="center"/>
      <protection hidden="1"/>
    </xf>
    <xf numFmtId="0" fontId="12" fillId="5" borderId="27" xfId="8" applyFont="1" applyFill="1" applyBorder="1" applyAlignment="1" applyProtection="1">
      <alignment horizontal="center" vertical="center" wrapText="1"/>
      <protection hidden="1"/>
    </xf>
    <xf numFmtId="0" fontId="12" fillId="5" borderId="51" xfId="8" applyFont="1" applyFill="1" applyBorder="1" applyAlignment="1" applyProtection="1">
      <alignment horizontal="center" vertical="center" wrapText="1"/>
      <protection hidden="1"/>
    </xf>
    <xf numFmtId="49" fontId="35" fillId="5" borderId="52" xfId="8" applyNumberFormat="1" applyFont="1" applyFill="1" applyBorder="1" applyAlignment="1" applyProtection="1">
      <alignment horizontal="left" vertical="center"/>
      <protection hidden="1"/>
    </xf>
    <xf numFmtId="0" fontId="35" fillId="5" borderId="20" xfId="8" applyFont="1" applyFill="1" applyBorder="1" applyAlignment="1" applyProtection="1">
      <alignment horizontal="left" vertical="center"/>
      <protection hidden="1"/>
    </xf>
    <xf numFmtId="0" fontId="3" fillId="0" borderId="48" xfId="8" applyFont="1" applyFill="1" applyBorder="1" applyAlignment="1" applyProtection="1">
      <alignment horizontal="left" vertical="center"/>
      <protection hidden="1"/>
    </xf>
    <xf numFmtId="0" fontId="3" fillId="0" borderId="53" xfId="8" applyFont="1" applyFill="1" applyBorder="1" applyAlignment="1" applyProtection="1">
      <alignment horizontal="left" vertical="center"/>
      <protection hidden="1"/>
    </xf>
    <xf numFmtId="0" fontId="3" fillId="0" borderId="54" xfId="8" applyFont="1" applyFill="1" applyBorder="1" applyAlignment="1" applyProtection="1">
      <alignment horizontal="left" vertical="center"/>
      <protection hidden="1"/>
    </xf>
    <xf numFmtId="0" fontId="4" fillId="9" borderId="55" xfId="8" applyFont="1" applyFill="1" applyBorder="1" applyAlignment="1" applyProtection="1">
      <alignment horizontal="center" vertical="center"/>
      <protection hidden="1"/>
    </xf>
    <xf numFmtId="0" fontId="4" fillId="10" borderId="34" xfId="8" applyFont="1" applyFill="1" applyBorder="1" applyAlignment="1" applyProtection="1">
      <alignment horizontal="center" vertical="center"/>
      <protection hidden="1"/>
    </xf>
    <xf numFmtId="49" fontId="11" fillId="0" borderId="3" xfId="8" applyNumberFormat="1" applyFont="1" applyFill="1" applyBorder="1" applyAlignment="1" applyProtection="1">
      <alignment horizontal="left" vertical="center"/>
      <protection hidden="1"/>
    </xf>
    <xf numFmtId="49" fontId="11" fillId="0" borderId="31" xfId="8" applyNumberFormat="1" applyFont="1" applyFill="1" applyBorder="1" applyAlignment="1" applyProtection="1">
      <alignment horizontal="left" vertical="center"/>
      <protection hidden="1"/>
    </xf>
    <xf numFmtId="169" fontId="9" fillId="0" borderId="44" xfId="8" applyNumberFormat="1" applyFont="1" applyFill="1" applyBorder="1" applyAlignment="1" applyProtection="1">
      <alignment horizontal="left" vertical="center"/>
      <protection hidden="1"/>
    </xf>
    <xf numFmtId="169" fontId="9" fillId="0" borderId="24" xfId="8" applyNumberFormat="1" applyFont="1" applyFill="1" applyBorder="1" applyAlignment="1" applyProtection="1">
      <alignment horizontal="left" vertical="center"/>
      <protection hidden="1"/>
    </xf>
    <xf numFmtId="169" fontId="9" fillId="0" borderId="4" xfId="8" applyNumberFormat="1" applyFont="1" applyFill="1" applyBorder="1" applyAlignment="1" applyProtection="1">
      <alignment horizontal="left" vertical="center"/>
      <protection hidden="1"/>
    </xf>
    <xf numFmtId="0" fontId="3" fillId="0" borderId="14" xfId="8" applyFont="1" applyFill="1" applyBorder="1" applyAlignment="1" applyProtection="1">
      <alignment horizontal="left" vertical="center"/>
      <protection hidden="1"/>
    </xf>
    <xf numFmtId="0" fontId="3" fillId="0" borderId="0" xfId="8" applyFont="1" applyFill="1" applyBorder="1" applyAlignment="1" applyProtection="1">
      <alignment horizontal="left" vertical="center"/>
      <protection hidden="1"/>
    </xf>
    <xf numFmtId="49" fontId="40" fillId="2" borderId="0" xfId="8" applyNumberFormat="1" applyFont="1" applyFill="1" applyBorder="1" applyAlignment="1" applyProtection="1">
      <alignment horizontal="left" vertical="center"/>
      <protection locked="0"/>
    </xf>
    <xf numFmtId="49" fontId="40" fillId="2" borderId="18" xfId="8" applyNumberFormat="1" applyFont="1" applyFill="1" applyBorder="1" applyAlignment="1" applyProtection="1">
      <alignment horizontal="left" vertical="center"/>
      <protection locked="0"/>
    </xf>
  </cellXfs>
  <cellStyles count="9">
    <cellStyle name="Comma" xfId="4"/>
    <cellStyle name="Comma [0]" xfId="5"/>
    <cellStyle name="Currency" xfId="2"/>
    <cellStyle name="Currency [0]" xfId="3"/>
    <cellStyle name="Normal" xfId="8"/>
    <cellStyle name="Normální" xfId="0" builtinId="0"/>
    <cellStyle name="Normální 2" xfId="6"/>
    <cellStyle name="Normální 3" xfId="7"/>
    <cellStyle name="Percent" xfId="1"/>
  </cellStyles>
  <dxfs count="2">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a:extLst>
            <a:ext uri="{FF2B5EF4-FFF2-40B4-BE49-F238E27FC236}">
              <a16:creationId xmlns="" xmlns:a16="http://schemas.microsoft.com/office/drawing/2014/main" id="{00000000-0008-0000-0000-000004000000}"/>
            </a:ext>
          </a:extLst>
        </xdr:cNvPr>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a:extLst>
            <a:ext uri="{FF2B5EF4-FFF2-40B4-BE49-F238E27FC236}">
              <a16:creationId xmlns="" xmlns:a16="http://schemas.microsoft.com/office/drawing/2014/main" id="{00000000-0008-0000-0000-000005000000}"/>
            </a:ext>
          </a:extLst>
        </xdr:cNvPr>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a:extLst>
            <a:ext uri="{FF2B5EF4-FFF2-40B4-BE49-F238E27FC236}">
              <a16:creationId xmlns="" xmlns:a16="http://schemas.microsoft.com/office/drawing/2014/main" id="{00000000-0008-0000-0000-000006000000}"/>
            </a:ext>
          </a:extLst>
        </xdr:cNvPr>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88"/>
  <sheetViews>
    <sheetView showGridLines="0" tabSelected="1" view="pageBreakPreview" zoomScale="85" zoomScaleNormal="85" zoomScaleSheetLayoutView="85" workbookViewId="0">
      <pane ySplit="12" topLeftCell="A178" activePane="bottomLeft" state="frozen"/>
      <selection activeCell="B1" sqref="B1"/>
      <selection pane="bottomLeft" activeCell="F4" sqref="F4"/>
    </sheetView>
  </sheetViews>
  <sheetFormatPr defaultColWidth="9.140625" defaultRowHeight="11.25" x14ac:dyDescent="0.2"/>
  <cols>
    <col min="1" max="1" width="3.140625" style="18" customWidth="1"/>
    <col min="2" max="2" width="8.5703125" style="18" customWidth="1"/>
    <col min="3" max="3" width="10.5703125" style="18" customWidth="1"/>
    <col min="4" max="4" width="8.7109375" style="18" customWidth="1"/>
    <col min="5" max="5" width="12.7109375" style="18" customWidth="1"/>
    <col min="6" max="6" width="74.140625" style="18" customWidth="1"/>
    <col min="7" max="7" width="9" style="19" customWidth="1"/>
    <col min="8" max="8" width="13" style="19" customWidth="1"/>
    <col min="9" max="9" width="10.85546875" style="19" customWidth="1"/>
    <col min="10" max="10" width="10.140625" style="19" customWidth="1"/>
    <col min="11" max="11" width="12.85546875" style="19" customWidth="1"/>
    <col min="12" max="12" width="19" style="19" customWidth="1"/>
    <col min="13" max="13" width="9.140625" style="18" customWidth="1"/>
    <col min="14" max="16384" width="9.140625" style="18"/>
  </cols>
  <sheetData>
    <row r="1" spans="1:15" s="23" customFormat="1" ht="30.75" customHeight="1" x14ac:dyDescent="0.25">
      <c r="B1" s="116" t="s">
        <v>85</v>
      </c>
      <c r="C1" s="117"/>
      <c r="D1" s="117"/>
      <c r="E1" s="117"/>
      <c r="F1" s="117"/>
      <c r="G1" s="117"/>
      <c r="H1" s="117"/>
      <c r="I1" s="58"/>
      <c r="J1" s="59"/>
      <c r="K1" s="59"/>
      <c r="L1" s="60" t="str">
        <f>D3</f>
        <v>SO 11-20-02</v>
      </c>
    </row>
    <row r="2" spans="1:15" s="23" customFormat="1" ht="57" customHeight="1" x14ac:dyDescent="0.25">
      <c r="B2" s="118" t="s">
        <v>11</v>
      </c>
      <c r="C2" s="119"/>
      <c r="D2" s="64" t="s">
        <v>89</v>
      </c>
      <c r="E2" s="65"/>
      <c r="F2" s="41" t="s">
        <v>90</v>
      </c>
      <c r="G2" s="62"/>
      <c r="H2" s="63"/>
      <c r="I2" s="120" t="s">
        <v>28</v>
      </c>
      <c r="J2" s="121"/>
      <c r="K2" s="122">
        <f>SUMIFS(L:L,B:B,"SOUČET")</f>
        <v>0</v>
      </c>
      <c r="L2" s="123"/>
    </row>
    <row r="3" spans="1:15" s="23" customFormat="1" ht="42.75" customHeight="1" x14ac:dyDescent="0.25">
      <c r="B3" s="43" t="s">
        <v>34</v>
      </c>
      <c r="C3" s="44"/>
      <c r="D3" s="46" t="s">
        <v>91</v>
      </c>
      <c r="E3" s="45"/>
      <c r="F3" s="42" t="s">
        <v>92</v>
      </c>
      <c r="G3" s="66"/>
      <c r="H3" s="67"/>
      <c r="I3" s="77"/>
      <c r="J3" s="76"/>
      <c r="K3" s="140"/>
      <c r="L3" s="141"/>
    </row>
    <row r="4" spans="1:15" s="23" customFormat="1" ht="18" customHeight="1" x14ac:dyDescent="0.25">
      <c r="B4" s="126" t="s">
        <v>20</v>
      </c>
      <c r="C4" s="127"/>
      <c r="D4" s="128"/>
      <c r="E4" s="4" t="s">
        <v>43</v>
      </c>
      <c r="F4" s="5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Mosty, propustky, zdi</v>
      </c>
      <c r="G4" s="55"/>
      <c r="H4" s="56"/>
      <c r="I4" s="138" t="s">
        <v>30</v>
      </c>
      <c r="J4" s="139"/>
      <c r="K4" s="2">
        <v>821</v>
      </c>
      <c r="L4" s="3">
        <v>21</v>
      </c>
    </row>
    <row r="5" spans="1:15" s="23" customFormat="1" ht="18" customHeight="1" x14ac:dyDescent="0.25">
      <c r="B5" s="21" t="s">
        <v>29</v>
      </c>
      <c r="C5" s="20"/>
      <c r="D5" s="20"/>
      <c r="E5" s="4" t="s">
        <v>296</v>
      </c>
      <c r="F5" s="130" t="str">
        <f>IF((E5="Stádium 2"),"  Dokumentace pro územní řízení - DUR",(IF((E5="Stádium 3"),"  Projektová dokumentace (DOS/DSP)","")))</f>
        <v xml:space="preserve">  Projektová dokumentace (DOS/DSP)</v>
      </c>
      <c r="G5" s="130"/>
      <c r="H5" s="131"/>
      <c r="I5" s="129" t="s">
        <v>23</v>
      </c>
      <c r="J5" s="128"/>
      <c r="K5" s="103" t="s">
        <v>299</v>
      </c>
      <c r="L5" s="69"/>
    </row>
    <row r="6" spans="1:15" s="23" customFormat="1" ht="18" customHeight="1" x14ac:dyDescent="0.2">
      <c r="B6" s="21" t="s">
        <v>19</v>
      </c>
      <c r="C6" s="20"/>
      <c r="D6" s="20"/>
      <c r="E6" s="5" t="s">
        <v>95</v>
      </c>
      <c r="F6" s="142"/>
      <c r="G6" s="142"/>
      <c r="H6" s="143"/>
      <c r="I6" s="129" t="s">
        <v>24</v>
      </c>
      <c r="J6" s="128"/>
      <c r="K6" s="103" t="s">
        <v>300</v>
      </c>
      <c r="L6" s="69"/>
      <c r="O6" s="74"/>
    </row>
    <row r="7" spans="1:15" s="23" customFormat="1" ht="18" customHeight="1" x14ac:dyDescent="0.2">
      <c r="B7" s="132" t="s">
        <v>25</v>
      </c>
      <c r="C7" s="115"/>
      <c r="D7" s="115"/>
      <c r="E7" s="100">
        <v>43405</v>
      </c>
      <c r="F7" s="144" t="s">
        <v>18</v>
      </c>
      <c r="G7" s="145"/>
      <c r="H7" s="146"/>
      <c r="I7" s="137" t="s">
        <v>27</v>
      </c>
      <c r="J7" s="127"/>
      <c r="K7" s="104">
        <v>2017</v>
      </c>
      <c r="L7" s="70"/>
      <c r="O7" s="75"/>
    </row>
    <row r="8" spans="1:15" s="23" customFormat="1" ht="19.5" customHeight="1" x14ac:dyDescent="0.25">
      <c r="B8" s="147" t="s">
        <v>26</v>
      </c>
      <c r="C8" s="148"/>
      <c r="D8" s="148"/>
      <c r="E8" s="101">
        <v>44287</v>
      </c>
      <c r="F8" s="102" t="s">
        <v>297</v>
      </c>
      <c r="G8" s="149" t="s">
        <v>298</v>
      </c>
      <c r="H8" s="150"/>
      <c r="I8" s="114" t="s">
        <v>17</v>
      </c>
      <c r="J8" s="115"/>
      <c r="K8" s="68" t="s">
        <v>94</v>
      </c>
      <c r="L8" s="71"/>
    </row>
    <row r="9" spans="1:15" s="23" customFormat="1" ht="9.75" customHeight="1" x14ac:dyDescent="0.25">
      <c r="B9" s="135" t="s">
        <v>93</v>
      </c>
      <c r="C9" s="136"/>
      <c r="D9" s="136"/>
      <c r="E9" s="136"/>
      <c r="F9" s="136"/>
      <c r="G9" s="136"/>
      <c r="H9" s="136"/>
      <c r="I9" s="136"/>
      <c r="J9" s="136"/>
      <c r="K9" s="31" t="str">
        <f>$I$5</f>
        <v>ISPROFIN:</v>
      </c>
      <c r="L9" s="72" t="s">
        <v>89</v>
      </c>
    </row>
    <row r="10" spans="1:15" s="23" customFormat="1" ht="15" customHeight="1" x14ac:dyDescent="0.25">
      <c r="B10" s="133" t="s">
        <v>12</v>
      </c>
      <c r="C10" s="112" t="s">
        <v>0</v>
      </c>
      <c r="D10" s="112" t="s">
        <v>1</v>
      </c>
      <c r="E10" s="112" t="s">
        <v>13</v>
      </c>
      <c r="F10" s="110" t="s">
        <v>31</v>
      </c>
      <c r="G10" s="110" t="s">
        <v>2</v>
      </c>
      <c r="H10" s="110" t="s">
        <v>3</v>
      </c>
      <c r="I10" s="112" t="s">
        <v>14</v>
      </c>
      <c r="J10" s="112" t="s">
        <v>15</v>
      </c>
      <c r="K10" s="124" t="s">
        <v>4</v>
      </c>
      <c r="L10" s="125"/>
    </row>
    <row r="11" spans="1:15" s="23" customFormat="1" ht="15" customHeight="1" x14ac:dyDescent="0.25">
      <c r="B11" s="133"/>
      <c r="C11" s="112"/>
      <c r="D11" s="112"/>
      <c r="E11" s="112"/>
      <c r="F11" s="110"/>
      <c r="G11" s="110"/>
      <c r="H11" s="110"/>
      <c r="I11" s="112"/>
      <c r="J11" s="112"/>
      <c r="K11" s="124"/>
      <c r="L11" s="125"/>
    </row>
    <row r="12" spans="1:15" s="23" customFormat="1" ht="12.75" customHeight="1" x14ac:dyDescent="0.25">
      <c r="B12" s="134"/>
      <c r="C12" s="113"/>
      <c r="D12" s="113"/>
      <c r="E12" s="113"/>
      <c r="F12" s="111"/>
      <c r="G12" s="111"/>
      <c r="H12" s="111"/>
      <c r="I12" s="113"/>
      <c r="J12" s="113"/>
      <c r="K12" s="32" t="s">
        <v>16</v>
      </c>
      <c r="L12" s="33" t="s">
        <v>5</v>
      </c>
    </row>
    <row r="13" spans="1:15" s="1" customFormat="1" ht="12.75" x14ac:dyDescent="0.25">
      <c r="A13" s="1" t="s">
        <v>33</v>
      </c>
      <c r="B13" s="61" t="s">
        <v>21</v>
      </c>
      <c r="C13" s="6" t="s">
        <v>96</v>
      </c>
      <c r="D13" s="7"/>
      <c r="E13" s="7"/>
      <c r="F13" s="73" t="s">
        <v>32</v>
      </c>
      <c r="G13" s="9"/>
      <c r="H13" s="9"/>
      <c r="I13" s="9"/>
      <c r="J13" s="9"/>
      <c r="K13" s="9"/>
      <c r="L13" s="25"/>
    </row>
    <row r="14" spans="1:15" s="1" customFormat="1" x14ac:dyDescent="0.25">
      <c r="A14" s="10" t="s">
        <v>7</v>
      </c>
      <c r="B14" s="26" t="s">
        <v>97</v>
      </c>
      <c r="C14" s="78" t="s">
        <v>306</v>
      </c>
      <c r="D14" s="11" t="s">
        <v>98</v>
      </c>
      <c r="E14" s="105" t="s">
        <v>99</v>
      </c>
      <c r="F14" s="12" t="s">
        <v>86</v>
      </c>
      <c r="G14" s="11" t="s">
        <v>100</v>
      </c>
      <c r="H14" s="83">
        <v>1</v>
      </c>
      <c r="I14" s="11">
        <v>0</v>
      </c>
      <c r="J14" s="11">
        <f>ROUND(H14,3)*I14</f>
        <v>0</v>
      </c>
      <c r="K14" s="81"/>
      <c r="L14" s="80">
        <f>ROUND((ROUND(H14,3)*ROUND(K14,2)),2)</f>
        <v>0</v>
      </c>
    </row>
    <row r="15" spans="1:15" s="1" customFormat="1" x14ac:dyDescent="0.25">
      <c r="A15" s="10" t="s">
        <v>6</v>
      </c>
      <c r="B15" s="84"/>
      <c r="C15" s="85"/>
      <c r="D15" s="85"/>
      <c r="E15" s="86"/>
      <c r="F15" s="87" t="s">
        <v>87</v>
      </c>
      <c r="G15" s="88"/>
      <c r="H15" s="89"/>
      <c r="I15" s="89"/>
      <c r="J15" s="89"/>
      <c r="K15" s="89"/>
      <c r="L15" s="90"/>
    </row>
    <row r="16" spans="1:15" s="1" customFormat="1" x14ac:dyDescent="0.25">
      <c r="A16" s="10" t="s">
        <v>8</v>
      </c>
      <c r="B16" s="27"/>
      <c r="C16" s="22"/>
      <c r="D16" s="22"/>
      <c r="E16" s="91"/>
      <c r="F16" s="15" t="s">
        <v>88</v>
      </c>
      <c r="G16" s="92"/>
      <c r="H16" s="14"/>
      <c r="I16" s="14"/>
      <c r="J16" s="14"/>
      <c r="K16" s="14"/>
      <c r="L16" s="28"/>
    </row>
    <row r="17" spans="1:12" s="1" customFormat="1" x14ac:dyDescent="0.25">
      <c r="A17" s="10" t="s">
        <v>9</v>
      </c>
      <c r="B17" s="29"/>
      <c r="C17" s="24"/>
      <c r="D17" s="24"/>
      <c r="E17" s="93"/>
      <c r="F17" s="109" t="s">
        <v>305</v>
      </c>
      <c r="G17" s="94"/>
      <c r="H17" s="17"/>
      <c r="I17" s="17"/>
      <c r="J17" s="17"/>
      <c r="K17" s="17"/>
      <c r="L17" s="30"/>
    </row>
    <row r="18" spans="1:12" x14ac:dyDescent="0.2">
      <c r="A18" s="95" t="s">
        <v>7</v>
      </c>
      <c r="B18" s="26" t="s">
        <v>101</v>
      </c>
      <c r="C18" s="78" t="s">
        <v>307</v>
      </c>
      <c r="D18" s="11" t="s">
        <v>102</v>
      </c>
      <c r="E18" s="105" t="s">
        <v>99</v>
      </c>
      <c r="F18" s="12" t="s">
        <v>103</v>
      </c>
      <c r="G18" s="11" t="s">
        <v>104</v>
      </c>
      <c r="H18" s="83">
        <v>1</v>
      </c>
      <c r="I18" s="11">
        <v>0</v>
      </c>
      <c r="J18" s="11">
        <f>ROUND(H18,3)*I18</f>
        <v>0</v>
      </c>
      <c r="K18" s="81"/>
      <c r="L18" s="80">
        <f>ROUND((ROUND(H18,3)*ROUND(K18,2)),2)</f>
        <v>0</v>
      </c>
    </row>
    <row r="19" spans="1:12" x14ac:dyDescent="0.2">
      <c r="A19" s="95" t="s">
        <v>6</v>
      </c>
      <c r="B19" s="84"/>
      <c r="C19" s="85"/>
      <c r="D19" s="85"/>
      <c r="E19" s="86"/>
      <c r="F19" s="87" t="s">
        <v>105</v>
      </c>
      <c r="G19" s="88"/>
      <c r="H19" s="89"/>
      <c r="I19" s="89"/>
      <c r="J19" s="89"/>
      <c r="K19" s="89"/>
      <c r="L19" s="90"/>
    </row>
    <row r="20" spans="1:12" x14ac:dyDescent="0.2">
      <c r="A20" s="95" t="s">
        <v>8</v>
      </c>
      <c r="B20" s="27"/>
      <c r="C20" s="22"/>
      <c r="D20" s="22"/>
      <c r="E20" s="91"/>
      <c r="F20" s="15" t="s">
        <v>88</v>
      </c>
      <c r="G20" s="92"/>
      <c r="H20" s="14"/>
      <c r="I20" s="14"/>
      <c r="J20" s="14"/>
      <c r="K20" s="14"/>
      <c r="L20" s="28"/>
    </row>
    <row r="21" spans="1:12" x14ac:dyDescent="0.2">
      <c r="A21" s="95" t="s">
        <v>9</v>
      </c>
      <c r="B21" s="29"/>
      <c r="C21" s="24"/>
      <c r="D21" s="24"/>
      <c r="E21" s="93"/>
      <c r="F21" s="109" t="s">
        <v>305</v>
      </c>
      <c r="G21" s="94"/>
      <c r="H21" s="17"/>
      <c r="I21" s="17"/>
      <c r="J21" s="17"/>
      <c r="K21" s="17"/>
      <c r="L21" s="30"/>
    </row>
    <row r="22" spans="1:12" x14ac:dyDescent="0.2">
      <c r="A22" s="95" t="s">
        <v>7</v>
      </c>
      <c r="B22" s="26" t="s">
        <v>106</v>
      </c>
      <c r="C22" s="78" t="s">
        <v>308</v>
      </c>
      <c r="D22" s="11" t="s">
        <v>102</v>
      </c>
      <c r="E22" s="105" t="s">
        <v>99</v>
      </c>
      <c r="F22" s="12" t="s">
        <v>107</v>
      </c>
      <c r="G22" s="11" t="s">
        <v>100</v>
      </c>
      <c r="H22" s="83">
        <v>1</v>
      </c>
      <c r="I22" s="11">
        <v>0</v>
      </c>
      <c r="J22" s="11">
        <f>ROUND(H22,3)*I22</f>
        <v>0</v>
      </c>
      <c r="K22" s="81"/>
      <c r="L22" s="80">
        <f>ROUND((ROUND(H22,3)*ROUND(K22,2)),2)</f>
        <v>0</v>
      </c>
    </row>
    <row r="23" spans="1:12" x14ac:dyDescent="0.2">
      <c r="A23" s="95" t="s">
        <v>6</v>
      </c>
      <c r="B23" s="84"/>
      <c r="C23" s="85"/>
      <c r="D23" s="85"/>
      <c r="E23" s="86"/>
      <c r="F23" s="87" t="s">
        <v>108</v>
      </c>
      <c r="G23" s="88"/>
      <c r="H23" s="89"/>
      <c r="I23" s="89"/>
      <c r="J23" s="89"/>
      <c r="K23" s="89"/>
      <c r="L23" s="90"/>
    </row>
    <row r="24" spans="1:12" x14ac:dyDescent="0.2">
      <c r="A24" s="95" t="s">
        <v>8</v>
      </c>
      <c r="B24" s="27"/>
      <c r="C24" s="22"/>
      <c r="D24" s="22"/>
      <c r="E24" s="91"/>
      <c r="F24" s="15" t="s">
        <v>88</v>
      </c>
      <c r="G24" s="92"/>
      <c r="H24" s="14"/>
      <c r="I24" s="14"/>
      <c r="J24" s="14"/>
      <c r="K24" s="14"/>
      <c r="L24" s="28"/>
    </row>
    <row r="25" spans="1:12" x14ac:dyDescent="0.2">
      <c r="A25" s="95" t="s">
        <v>9</v>
      </c>
      <c r="B25" s="29"/>
      <c r="C25" s="24"/>
      <c r="D25" s="24"/>
      <c r="E25" s="93"/>
      <c r="F25" s="109" t="s">
        <v>305</v>
      </c>
      <c r="G25" s="94"/>
      <c r="H25" s="17"/>
      <c r="I25" s="17"/>
      <c r="J25" s="17"/>
      <c r="K25" s="17"/>
      <c r="L25" s="30"/>
    </row>
    <row r="26" spans="1:12" ht="12.75" x14ac:dyDescent="0.2">
      <c r="B26" s="96" t="s">
        <v>109</v>
      </c>
      <c r="C26" s="97" t="s">
        <v>110</v>
      </c>
      <c r="D26" s="98"/>
      <c r="E26" s="98"/>
      <c r="F26" s="98" t="s">
        <v>32</v>
      </c>
      <c r="G26" s="97"/>
      <c r="H26" s="97"/>
      <c r="I26" s="97"/>
      <c r="J26" s="97"/>
      <c r="K26" s="97"/>
      <c r="L26" s="99">
        <f>SUM(L14:L25)</f>
        <v>0</v>
      </c>
    </row>
    <row r="27" spans="1:12" ht="12.75" x14ac:dyDescent="0.2">
      <c r="A27" s="95" t="s">
        <v>33</v>
      </c>
      <c r="B27" s="61" t="s">
        <v>21</v>
      </c>
      <c r="C27" s="6" t="s">
        <v>111</v>
      </c>
      <c r="D27" s="7"/>
      <c r="E27" s="7"/>
      <c r="F27" s="73" t="s">
        <v>112</v>
      </c>
      <c r="G27" s="9"/>
      <c r="H27" s="9"/>
      <c r="I27" s="9"/>
      <c r="J27" s="9"/>
      <c r="K27" s="9"/>
      <c r="L27" s="25"/>
    </row>
    <row r="28" spans="1:12" ht="22.5" x14ac:dyDescent="0.2">
      <c r="A28" s="95" t="s">
        <v>7</v>
      </c>
      <c r="B28" s="26" t="s">
        <v>113</v>
      </c>
      <c r="C28" s="78" t="s">
        <v>114</v>
      </c>
      <c r="D28" s="11" t="s">
        <v>102</v>
      </c>
      <c r="E28" s="105" t="s">
        <v>99</v>
      </c>
      <c r="F28" s="12" t="s">
        <v>115</v>
      </c>
      <c r="G28" s="11" t="s">
        <v>116</v>
      </c>
      <c r="H28" s="83">
        <v>32.496000000000002</v>
      </c>
      <c r="I28" s="11">
        <v>0</v>
      </c>
      <c r="J28" s="11">
        <f>ROUND(H28,3)*I28</f>
        <v>0</v>
      </c>
      <c r="K28" s="81"/>
      <c r="L28" s="80">
        <f>ROUND((ROUND(H28,3)*ROUND(K28,2)),2)</f>
        <v>0</v>
      </c>
    </row>
    <row r="29" spans="1:12" x14ac:dyDescent="0.2">
      <c r="A29" s="95" t="s">
        <v>6</v>
      </c>
      <c r="B29" s="84"/>
      <c r="C29" s="85"/>
      <c r="D29" s="85"/>
      <c r="E29" s="86"/>
      <c r="F29" s="87" t="s">
        <v>117</v>
      </c>
      <c r="G29" s="88"/>
      <c r="H29" s="89"/>
      <c r="I29" s="89"/>
      <c r="J29" s="89"/>
      <c r="K29" s="89"/>
      <c r="L29" s="90"/>
    </row>
    <row r="30" spans="1:12" x14ac:dyDescent="0.2">
      <c r="A30" s="95" t="s">
        <v>8</v>
      </c>
      <c r="B30" s="27"/>
      <c r="C30" s="22"/>
      <c r="D30" s="22"/>
      <c r="E30" s="91"/>
      <c r="F30" s="15" t="s">
        <v>118</v>
      </c>
      <c r="G30" s="92"/>
      <c r="H30" s="14"/>
      <c r="I30" s="14"/>
      <c r="J30" s="14"/>
      <c r="K30" s="14"/>
      <c r="L30" s="28"/>
    </row>
    <row r="31" spans="1:12" x14ac:dyDescent="0.2">
      <c r="A31" s="95" t="s">
        <v>9</v>
      </c>
      <c r="B31" s="29"/>
      <c r="C31" s="24"/>
      <c r="D31" s="24"/>
      <c r="E31" s="93"/>
      <c r="F31" s="109" t="s">
        <v>305</v>
      </c>
      <c r="G31" s="94"/>
      <c r="H31" s="17"/>
      <c r="I31" s="17"/>
      <c r="J31" s="17"/>
      <c r="K31" s="17"/>
      <c r="L31" s="30"/>
    </row>
    <row r="32" spans="1:12" ht="22.5" x14ac:dyDescent="0.2">
      <c r="A32" s="95" t="s">
        <v>7</v>
      </c>
      <c r="B32" s="26" t="s">
        <v>119</v>
      </c>
      <c r="C32" s="78" t="s">
        <v>120</v>
      </c>
      <c r="D32" s="11" t="s">
        <v>102</v>
      </c>
      <c r="E32" s="105" t="s">
        <v>99</v>
      </c>
      <c r="F32" s="12" t="s">
        <v>121</v>
      </c>
      <c r="G32" s="11" t="s">
        <v>116</v>
      </c>
      <c r="H32" s="83">
        <v>24.84</v>
      </c>
      <c r="I32" s="11">
        <v>0</v>
      </c>
      <c r="J32" s="11">
        <f>ROUND(H32,3)*I32</f>
        <v>0</v>
      </c>
      <c r="K32" s="81"/>
      <c r="L32" s="80">
        <f>ROUND((ROUND(H32,3)*ROUND(K32,2)),2)</f>
        <v>0</v>
      </c>
    </row>
    <row r="33" spans="1:12" x14ac:dyDescent="0.2">
      <c r="A33" s="95" t="s">
        <v>6</v>
      </c>
      <c r="B33" s="84"/>
      <c r="C33" s="85"/>
      <c r="D33" s="85"/>
      <c r="E33" s="86"/>
      <c r="F33" s="87" t="s">
        <v>122</v>
      </c>
      <c r="G33" s="88"/>
      <c r="H33" s="89"/>
      <c r="I33" s="89"/>
      <c r="J33" s="89"/>
      <c r="K33" s="89"/>
      <c r="L33" s="90"/>
    </row>
    <row r="34" spans="1:12" x14ac:dyDescent="0.2">
      <c r="A34" s="95" t="s">
        <v>8</v>
      </c>
      <c r="B34" s="27"/>
      <c r="C34" s="22"/>
      <c r="D34" s="22"/>
      <c r="E34" s="91"/>
      <c r="F34" s="15" t="s">
        <v>123</v>
      </c>
      <c r="G34" s="92"/>
      <c r="H34" s="14"/>
      <c r="I34" s="14"/>
      <c r="J34" s="14"/>
      <c r="K34" s="14"/>
      <c r="L34" s="28"/>
    </row>
    <row r="35" spans="1:12" x14ac:dyDescent="0.2">
      <c r="A35" s="95" t="s">
        <v>9</v>
      </c>
      <c r="B35" s="29"/>
      <c r="C35" s="24"/>
      <c r="D35" s="24"/>
      <c r="E35" s="93"/>
      <c r="F35" s="109" t="s">
        <v>305</v>
      </c>
      <c r="G35" s="94"/>
      <c r="H35" s="17"/>
      <c r="I35" s="17"/>
      <c r="J35" s="17"/>
      <c r="K35" s="17"/>
      <c r="L35" s="30"/>
    </row>
    <row r="36" spans="1:12" ht="12.75" x14ac:dyDescent="0.2">
      <c r="B36" s="96" t="s">
        <v>109</v>
      </c>
      <c r="C36" s="97" t="s">
        <v>110</v>
      </c>
      <c r="D36" s="98"/>
      <c r="E36" s="98"/>
      <c r="F36" s="98" t="s">
        <v>112</v>
      </c>
      <c r="G36" s="97"/>
      <c r="H36" s="97"/>
      <c r="I36" s="97"/>
      <c r="J36" s="97"/>
      <c r="K36" s="97"/>
      <c r="L36" s="99">
        <f>SUM(L28:L35)</f>
        <v>0</v>
      </c>
    </row>
    <row r="37" spans="1:12" ht="12.75" x14ac:dyDescent="0.2">
      <c r="A37" s="95" t="s">
        <v>33</v>
      </c>
      <c r="B37" s="61" t="s">
        <v>21</v>
      </c>
      <c r="C37" s="6" t="s">
        <v>97</v>
      </c>
      <c r="D37" s="7"/>
      <c r="E37" s="7"/>
      <c r="F37" s="73" t="s">
        <v>10</v>
      </c>
      <c r="G37" s="9"/>
      <c r="H37" s="9"/>
      <c r="I37" s="9"/>
      <c r="J37" s="9"/>
      <c r="K37" s="9"/>
      <c r="L37" s="25"/>
    </row>
    <row r="38" spans="1:12" x14ac:dyDescent="0.2">
      <c r="A38" s="95" t="s">
        <v>7</v>
      </c>
      <c r="B38" s="26" t="s">
        <v>124</v>
      </c>
      <c r="C38" s="78" t="s">
        <v>125</v>
      </c>
      <c r="D38" s="11" t="s">
        <v>102</v>
      </c>
      <c r="E38" s="105" t="s">
        <v>99</v>
      </c>
      <c r="F38" s="12" t="s">
        <v>126</v>
      </c>
      <c r="G38" s="11" t="s">
        <v>127</v>
      </c>
      <c r="H38" s="83">
        <v>4.4000000000000004</v>
      </c>
      <c r="I38" s="11">
        <v>0</v>
      </c>
      <c r="J38" s="11">
        <f>ROUND(H38,3)*I38</f>
        <v>0</v>
      </c>
      <c r="K38" s="81"/>
      <c r="L38" s="80">
        <f>ROUND((ROUND(H38,3)*ROUND(K38,2)),2)</f>
        <v>0</v>
      </c>
    </row>
    <row r="39" spans="1:12" x14ac:dyDescent="0.2">
      <c r="A39" s="95" t="s">
        <v>6</v>
      </c>
      <c r="B39" s="84"/>
      <c r="C39" s="85"/>
      <c r="D39" s="85"/>
      <c r="E39" s="86"/>
      <c r="F39" s="87" t="s">
        <v>128</v>
      </c>
      <c r="G39" s="88"/>
      <c r="H39" s="89"/>
      <c r="I39" s="89"/>
      <c r="J39" s="89"/>
      <c r="K39" s="89"/>
      <c r="L39" s="90"/>
    </row>
    <row r="40" spans="1:12" x14ac:dyDescent="0.2">
      <c r="A40" s="95" t="s">
        <v>8</v>
      </c>
      <c r="B40" s="27"/>
      <c r="C40" s="22"/>
      <c r="D40" s="22"/>
      <c r="E40" s="91"/>
      <c r="F40" s="15" t="s">
        <v>129</v>
      </c>
      <c r="G40" s="92"/>
      <c r="H40" s="14"/>
      <c r="I40" s="14"/>
      <c r="J40" s="14"/>
      <c r="K40" s="14"/>
      <c r="L40" s="28"/>
    </row>
    <row r="41" spans="1:12" x14ac:dyDescent="0.2">
      <c r="A41" s="95" t="s">
        <v>9</v>
      </c>
      <c r="B41" s="29"/>
      <c r="C41" s="24"/>
      <c r="D41" s="24"/>
      <c r="E41" s="93"/>
      <c r="F41" s="109" t="s">
        <v>305</v>
      </c>
      <c r="G41" s="94"/>
      <c r="H41" s="17"/>
      <c r="I41" s="17"/>
      <c r="J41" s="17"/>
      <c r="K41" s="17"/>
      <c r="L41" s="30"/>
    </row>
    <row r="42" spans="1:12" x14ac:dyDescent="0.2">
      <c r="A42" s="95" t="s">
        <v>7</v>
      </c>
      <c r="B42" s="26" t="s">
        <v>130</v>
      </c>
      <c r="C42" s="78" t="s">
        <v>131</v>
      </c>
      <c r="D42" s="11" t="s">
        <v>102</v>
      </c>
      <c r="E42" s="105" t="s">
        <v>99</v>
      </c>
      <c r="F42" s="12" t="s">
        <v>132</v>
      </c>
      <c r="G42" s="11" t="s">
        <v>127</v>
      </c>
      <c r="H42" s="83">
        <v>16.248000000000001</v>
      </c>
      <c r="I42" s="11">
        <v>0</v>
      </c>
      <c r="J42" s="11">
        <f>ROUND(H42,3)*I42</f>
        <v>0</v>
      </c>
      <c r="K42" s="81"/>
      <c r="L42" s="80">
        <f>ROUND((ROUND(H42,3)*ROUND(K42,2)),2)</f>
        <v>0</v>
      </c>
    </row>
    <row r="43" spans="1:12" x14ac:dyDescent="0.2">
      <c r="A43" s="95" t="s">
        <v>6</v>
      </c>
      <c r="B43" s="84"/>
      <c r="C43" s="85"/>
      <c r="D43" s="85"/>
      <c r="E43" s="86"/>
      <c r="F43" s="87" t="s">
        <v>133</v>
      </c>
      <c r="G43" s="88"/>
      <c r="H43" s="89"/>
      <c r="I43" s="89"/>
      <c r="J43" s="89"/>
      <c r="K43" s="89"/>
      <c r="L43" s="90"/>
    </row>
    <row r="44" spans="1:12" ht="45" x14ac:dyDescent="0.2">
      <c r="A44" s="95" t="s">
        <v>8</v>
      </c>
      <c r="B44" s="27"/>
      <c r="C44" s="22"/>
      <c r="D44" s="22"/>
      <c r="E44" s="91"/>
      <c r="F44" s="15" t="s">
        <v>134</v>
      </c>
      <c r="G44" s="92"/>
      <c r="H44" s="14"/>
      <c r="I44" s="14"/>
      <c r="J44" s="14"/>
      <c r="K44" s="14"/>
      <c r="L44" s="28"/>
    </row>
    <row r="45" spans="1:12" x14ac:dyDescent="0.2">
      <c r="A45" s="95" t="s">
        <v>9</v>
      </c>
      <c r="B45" s="29"/>
      <c r="C45" s="24"/>
      <c r="D45" s="24"/>
      <c r="E45" s="93"/>
      <c r="F45" s="109" t="s">
        <v>305</v>
      </c>
      <c r="G45" s="94"/>
      <c r="H45" s="17"/>
      <c r="I45" s="17"/>
      <c r="J45" s="17"/>
      <c r="K45" s="17"/>
      <c r="L45" s="30"/>
    </row>
    <row r="46" spans="1:12" x14ac:dyDescent="0.2">
      <c r="A46" s="95" t="s">
        <v>7</v>
      </c>
      <c r="B46" s="26" t="s">
        <v>135</v>
      </c>
      <c r="C46" s="78" t="s">
        <v>136</v>
      </c>
      <c r="D46" s="11" t="s">
        <v>102</v>
      </c>
      <c r="E46" s="105" t="s">
        <v>99</v>
      </c>
      <c r="F46" s="12" t="s">
        <v>137</v>
      </c>
      <c r="G46" s="11" t="s">
        <v>127</v>
      </c>
      <c r="H46" s="83">
        <v>16.248000000000001</v>
      </c>
      <c r="I46" s="11">
        <v>0</v>
      </c>
      <c r="J46" s="11">
        <f>ROUND(H46,3)*I46</f>
        <v>0</v>
      </c>
      <c r="K46" s="81"/>
      <c r="L46" s="80">
        <f>ROUND((ROUND(H46,3)*ROUND(K46,2)),2)</f>
        <v>0</v>
      </c>
    </row>
    <row r="47" spans="1:12" ht="22.5" x14ac:dyDescent="0.2">
      <c r="A47" s="95" t="s">
        <v>6</v>
      </c>
      <c r="B47" s="84"/>
      <c r="C47" s="85"/>
      <c r="D47" s="85"/>
      <c r="E47" s="86"/>
      <c r="F47" s="87" t="s">
        <v>138</v>
      </c>
      <c r="G47" s="88"/>
      <c r="H47" s="89"/>
      <c r="I47" s="89"/>
      <c r="J47" s="89"/>
      <c r="K47" s="89"/>
      <c r="L47" s="90"/>
    </row>
    <row r="48" spans="1:12" ht="45" x14ac:dyDescent="0.2">
      <c r="A48" s="95" t="s">
        <v>8</v>
      </c>
      <c r="B48" s="27"/>
      <c r="C48" s="22"/>
      <c r="D48" s="22"/>
      <c r="E48" s="91"/>
      <c r="F48" s="15" t="s">
        <v>134</v>
      </c>
      <c r="G48" s="92"/>
      <c r="H48" s="14"/>
      <c r="I48" s="14"/>
      <c r="J48" s="14"/>
      <c r="K48" s="14"/>
      <c r="L48" s="28"/>
    </row>
    <row r="49" spans="1:12" x14ac:dyDescent="0.2">
      <c r="A49" s="95" t="s">
        <v>9</v>
      </c>
      <c r="B49" s="29"/>
      <c r="C49" s="24"/>
      <c r="D49" s="24"/>
      <c r="E49" s="93"/>
      <c r="F49" s="109" t="s">
        <v>305</v>
      </c>
      <c r="G49" s="94"/>
      <c r="H49" s="17"/>
      <c r="I49" s="17"/>
      <c r="J49" s="17"/>
      <c r="K49" s="17"/>
      <c r="L49" s="30"/>
    </row>
    <row r="50" spans="1:12" x14ac:dyDescent="0.2">
      <c r="A50" s="95" t="s">
        <v>7</v>
      </c>
      <c r="B50" s="26" t="s">
        <v>139</v>
      </c>
      <c r="C50" s="78" t="s">
        <v>140</v>
      </c>
      <c r="D50" s="11" t="s">
        <v>102</v>
      </c>
      <c r="E50" s="105" t="s">
        <v>99</v>
      </c>
      <c r="F50" s="12" t="s">
        <v>141</v>
      </c>
      <c r="G50" s="11" t="s">
        <v>127</v>
      </c>
      <c r="H50" s="83">
        <v>64.992000000000004</v>
      </c>
      <c r="I50" s="11">
        <v>0</v>
      </c>
      <c r="J50" s="11">
        <f>ROUND(H50,3)*I50</f>
        <v>0</v>
      </c>
      <c r="K50" s="81"/>
      <c r="L50" s="80">
        <f>ROUND((ROUND(H50,3)*ROUND(K50,2)),2)</f>
        <v>0</v>
      </c>
    </row>
    <row r="51" spans="1:12" x14ac:dyDescent="0.2">
      <c r="A51" s="95" t="s">
        <v>6</v>
      </c>
      <c r="B51" s="84"/>
      <c r="C51" s="85"/>
      <c r="D51" s="85"/>
      <c r="E51" s="86"/>
      <c r="F51" s="87" t="s">
        <v>89</v>
      </c>
      <c r="G51" s="88"/>
      <c r="H51" s="89"/>
      <c r="I51" s="89"/>
      <c r="J51" s="89"/>
      <c r="K51" s="89"/>
      <c r="L51" s="90"/>
    </row>
    <row r="52" spans="1:12" x14ac:dyDescent="0.2">
      <c r="A52" s="95" t="s">
        <v>8</v>
      </c>
      <c r="B52" s="27"/>
      <c r="C52" s="22"/>
      <c r="D52" s="22"/>
      <c r="E52" s="91"/>
      <c r="F52" s="15" t="s">
        <v>142</v>
      </c>
      <c r="G52" s="92"/>
      <c r="H52" s="14"/>
      <c r="I52" s="14"/>
      <c r="J52" s="14"/>
      <c r="K52" s="14"/>
      <c r="L52" s="28"/>
    </row>
    <row r="53" spans="1:12" x14ac:dyDescent="0.2">
      <c r="A53" s="95" t="s">
        <v>9</v>
      </c>
      <c r="B53" s="29"/>
      <c r="C53" s="24"/>
      <c r="D53" s="24"/>
      <c r="E53" s="93"/>
      <c r="F53" s="109" t="s">
        <v>305</v>
      </c>
      <c r="G53" s="94"/>
      <c r="H53" s="17"/>
      <c r="I53" s="17"/>
      <c r="J53" s="17"/>
      <c r="K53" s="17"/>
      <c r="L53" s="30"/>
    </row>
    <row r="54" spans="1:12" x14ac:dyDescent="0.2">
      <c r="A54" s="95" t="s">
        <v>7</v>
      </c>
      <c r="B54" s="26" t="s">
        <v>143</v>
      </c>
      <c r="C54" s="78" t="s">
        <v>144</v>
      </c>
      <c r="D54" s="11" t="s">
        <v>102</v>
      </c>
      <c r="E54" s="105" t="s">
        <v>99</v>
      </c>
      <c r="F54" s="12" t="s">
        <v>145</v>
      </c>
      <c r="G54" s="11" t="s">
        <v>127</v>
      </c>
      <c r="H54" s="83">
        <v>4.4000000000000004</v>
      </c>
      <c r="I54" s="11">
        <v>0</v>
      </c>
      <c r="J54" s="11">
        <f>ROUND(H54,3)*I54</f>
        <v>0</v>
      </c>
      <c r="K54" s="81"/>
      <c r="L54" s="80">
        <f>ROUND((ROUND(H54,3)*ROUND(K54,2)),2)</f>
        <v>0</v>
      </c>
    </row>
    <row r="55" spans="1:12" x14ac:dyDescent="0.2">
      <c r="A55" s="95" t="s">
        <v>6</v>
      </c>
      <c r="B55" s="84"/>
      <c r="C55" s="85"/>
      <c r="D55" s="85"/>
      <c r="E55" s="86"/>
      <c r="F55" s="87" t="s">
        <v>146</v>
      </c>
      <c r="G55" s="88"/>
      <c r="H55" s="89"/>
      <c r="I55" s="89"/>
      <c r="J55" s="89"/>
      <c r="K55" s="89"/>
      <c r="L55" s="90"/>
    </row>
    <row r="56" spans="1:12" ht="33.75" x14ac:dyDescent="0.2">
      <c r="A56" s="95" t="s">
        <v>8</v>
      </c>
      <c r="B56" s="27"/>
      <c r="C56" s="22"/>
      <c r="D56" s="22"/>
      <c r="E56" s="91"/>
      <c r="F56" s="15" t="s">
        <v>147</v>
      </c>
      <c r="G56" s="92"/>
      <c r="H56" s="14"/>
      <c r="I56" s="14"/>
      <c r="J56" s="14"/>
      <c r="K56" s="14"/>
      <c r="L56" s="28"/>
    </row>
    <row r="57" spans="1:12" x14ac:dyDescent="0.2">
      <c r="A57" s="95" t="s">
        <v>9</v>
      </c>
      <c r="B57" s="29"/>
      <c r="C57" s="24"/>
      <c r="D57" s="24"/>
      <c r="E57" s="93"/>
      <c r="F57" s="109" t="s">
        <v>305</v>
      </c>
      <c r="G57" s="94"/>
      <c r="H57" s="17"/>
      <c r="I57" s="17"/>
      <c r="J57" s="17"/>
      <c r="K57" s="17"/>
      <c r="L57" s="30"/>
    </row>
    <row r="58" spans="1:12" x14ac:dyDescent="0.2">
      <c r="A58" s="95" t="s">
        <v>7</v>
      </c>
      <c r="B58" s="26" t="s">
        <v>148</v>
      </c>
      <c r="C58" s="78" t="s">
        <v>149</v>
      </c>
      <c r="D58" s="11" t="s">
        <v>102</v>
      </c>
      <c r="E58" s="105" t="s">
        <v>99</v>
      </c>
      <c r="F58" s="12" t="s">
        <v>150</v>
      </c>
      <c r="G58" s="11" t="s">
        <v>127</v>
      </c>
      <c r="H58" s="83">
        <v>32.496000000000002</v>
      </c>
      <c r="I58" s="11">
        <v>0</v>
      </c>
      <c r="J58" s="11">
        <f>ROUND(H58,3)*I58</f>
        <v>0</v>
      </c>
      <c r="K58" s="81"/>
      <c r="L58" s="80">
        <f>ROUND((ROUND(H58,3)*ROUND(K58,2)),2)</f>
        <v>0</v>
      </c>
    </row>
    <row r="59" spans="1:12" x14ac:dyDescent="0.2">
      <c r="A59" s="95" t="s">
        <v>6</v>
      </c>
      <c r="B59" s="84"/>
      <c r="C59" s="85"/>
      <c r="D59" s="85"/>
      <c r="E59" s="86"/>
      <c r="F59" s="87" t="s">
        <v>89</v>
      </c>
      <c r="G59" s="88"/>
      <c r="H59" s="89"/>
      <c r="I59" s="89"/>
      <c r="J59" s="89"/>
      <c r="K59" s="89"/>
      <c r="L59" s="90"/>
    </row>
    <row r="60" spans="1:12" x14ac:dyDescent="0.2">
      <c r="A60" s="95" t="s">
        <v>8</v>
      </c>
      <c r="B60" s="27"/>
      <c r="C60" s="22"/>
      <c r="D60" s="22"/>
      <c r="E60" s="91"/>
      <c r="F60" s="15" t="s">
        <v>151</v>
      </c>
      <c r="G60" s="92"/>
      <c r="H60" s="14"/>
      <c r="I60" s="14"/>
      <c r="J60" s="14"/>
      <c r="K60" s="14"/>
      <c r="L60" s="28"/>
    </row>
    <row r="61" spans="1:12" x14ac:dyDescent="0.2">
      <c r="A61" s="95" t="s">
        <v>9</v>
      </c>
      <c r="B61" s="29"/>
      <c r="C61" s="24"/>
      <c r="D61" s="24"/>
      <c r="E61" s="93"/>
      <c r="F61" s="109" t="s">
        <v>305</v>
      </c>
      <c r="G61" s="94"/>
      <c r="H61" s="17"/>
      <c r="I61" s="17"/>
      <c r="J61" s="17"/>
      <c r="K61" s="17"/>
      <c r="L61" s="30"/>
    </row>
    <row r="62" spans="1:12" x14ac:dyDescent="0.2">
      <c r="A62" s="95" t="s">
        <v>7</v>
      </c>
      <c r="B62" s="26" t="s">
        <v>152</v>
      </c>
      <c r="C62" s="78" t="s">
        <v>153</v>
      </c>
      <c r="D62" s="11" t="s">
        <v>102</v>
      </c>
      <c r="E62" s="105" t="s">
        <v>99</v>
      </c>
      <c r="F62" s="12" t="s">
        <v>154</v>
      </c>
      <c r="G62" s="11" t="s">
        <v>155</v>
      </c>
      <c r="H62" s="83">
        <v>644.98</v>
      </c>
      <c r="I62" s="11">
        <v>0</v>
      </c>
      <c r="J62" s="11">
        <f>ROUND(H62,3)*I62</f>
        <v>0</v>
      </c>
      <c r="K62" s="81"/>
      <c r="L62" s="80">
        <f>ROUND((ROUND(H62,3)*ROUND(K62,2)),2)</f>
        <v>0</v>
      </c>
    </row>
    <row r="63" spans="1:12" x14ac:dyDescent="0.2">
      <c r="A63" s="95" t="s">
        <v>6</v>
      </c>
      <c r="B63" s="84"/>
      <c r="C63" s="85"/>
      <c r="D63" s="85"/>
      <c r="E63" s="86"/>
      <c r="F63" s="87" t="s">
        <v>156</v>
      </c>
      <c r="G63" s="88"/>
      <c r="H63" s="89"/>
      <c r="I63" s="89"/>
      <c r="J63" s="89"/>
      <c r="K63" s="89"/>
      <c r="L63" s="90"/>
    </row>
    <row r="64" spans="1:12" ht="33.75" x14ac:dyDescent="0.2">
      <c r="A64" s="95" t="s">
        <v>8</v>
      </c>
      <c r="B64" s="27"/>
      <c r="C64" s="22"/>
      <c r="D64" s="22"/>
      <c r="E64" s="91"/>
      <c r="F64" s="15" t="s">
        <v>157</v>
      </c>
      <c r="G64" s="92"/>
      <c r="H64" s="14"/>
      <c r="I64" s="14"/>
      <c r="J64" s="14"/>
      <c r="K64" s="14"/>
      <c r="L64" s="28"/>
    </row>
    <row r="65" spans="1:12" x14ac:dyDescent="0.2">
      <c r="A65" s="95" t="s">
        <v>9</v>
      </c>
      <c r="B65" s="29"/>
      <c r="C65" s="24"/>
      <c r="D65" s="24"/>
      <c r="E65" s="93"/>
      <c r="F65" s="109" t="s">
        <v>305</v>
      </c>
      <c r="G65" s="94"/>
      <c r="H65" s="17"/>
      <c r="I65" s="17"/>
      <c r="J65" s="17"/>
      <c r="K65" s="17"/>
      <c r="L65" s="30"/>
    </row>
    <row r="66" spans="1:12" x14ac:dyDescent="0.2">
      <c r="A66" s="95" t="s">
        <v>7</v>
      </c>
      <c r="B66" s="26" t="s">
        <v>158</v>
      </c>
      <c r="C66" s="78" t="s">
        <v>304</v>
      </c>
      <c r="D66" s="11"/>
      <c r="E66" s="11" t="s">
        <v>301</v>
      </c>
      <c r="F66" s="12" t="s">
        <v>159</v>
      </c>
      <c r="G66" s="11" t="s">
        <v>127</v>
      </c>
      <c r="H66" s="83">
        <v>64.498000000000005</v>
      </c>
      <c r="I66" s="11">
        <v>0</v>
      </c>
      <c r="J66" s="11">
        <f>ROUND(H66,3)*I66</f>
        <v>0</v>
      </c>
      <c r="K66" s="81"/>
      <c r="L66" s="80">
        <f>ROUND((ROUND(H66,3)*ROUND(K66,2)),2)</f>
        <v>0</v>
      </c>
    </row>
    <row r="67" spans="1:12" x14ac:dyDescent="0.2">
      <c r="A67" s="95" t="s">
        <v>6</v>
      </c>
      <c r="B67" s="84"/>
      <c r="C67" s="85"/>
      <c r="D67" s="85"/>
      <c r="E67" s="86"/>
      <c r="F67" s="87" t="s">
        <v>160</v>
      </c>
      <c r="G67" s="88"/>
      <c r="H67" s="89"/>
      <c r="I67" s="89"/>
      <c r="J67" s="89"/>
      <c r="K67" s="89"/>
      <c r="L67" s="90"/>
    </row>
    <row r="68" spans="1:12" x14ac:dyDescent="0.2">
      <c r="A68" s="95" t="s">
        <v>8</v>
      </c>
      <c r="B68" s="27"/>
      <c r="C68" s="22"/>
      <c r="D68" s="22"/>
      <c r="E68" s="91"/>
      <c r="F68" s="15" t="s">
        <v>161</v>
      </c>
      <c r="G68" s="92"/>
      <c r="H68" s="14"/>
      <c r="I68" s="14"/>
      <c r="J68" s="14"/>
      <c r="K68" s="14"/>
      <c r="L68" s="28"/>
    </row>
    <row r="69" spans="1:12" ht="33.75" x14ac:dyDescent="0.2">
      <c r="A69" s="95" t="s">
        <v>9</v>
      </c>
      <c r="B69" s="29"/>
      <c r="C69" s="24"/>
      <c r="D69" s="24"/>
      <c r="E69" s="93"/>
      <c r="F69" s="16" t="s">
        <v>162</v>
      </c>
      <c r="G69" s="94"/>
      <c r="H69" s="17"/>
      <c r="I69" s="17"/>
      <c r="J69" s="17"/>
      <c r="K69" s="17"/>
      <c r="L69" s="30"/>
    </row>
    <row r="70" spans="1:12" x14ac:dyDescent="0.2">
      <c r="A70" s="95" t="s">
        <v>7</v>
      </c>
      <c r="B70" s="26" t="s">
        <v>163</v>
      </c>
      <c r="C70" s="78" t="s">
        <v>164</v>
      </c>
      <c r="D70" s="11" t="s">
        <v>102</v>
      </c>
      <c r="E70" s="105" t="s">
        <v>99</v>
      </c>
      <c r="F70" s="12" t="s">
        <v>165</v>
      </c>
      <c r="G70" s="11" t="s">
        <v>155</v>
      </c>
      <c r="H70" s="83">
        <v>644.98</v>
      </c>
      <c r="I70" s="11">
        <v>0</v>
      </c>
      <c r="J70" s="11">
        <f>ROUND(H70,3)*I70</f>
        <v>0</v>
      </c>
      <c r="K70" s="81"/>
      <c r="L70" s="80">
        <f>ROUND((ROUND(H70,3)*ROUND(K70,2)),2)</f>
        <v>0</v>
      </c>
    </row>
    <row r="71" spans="1:12" x14ac:dyDescent="0.2">
      <c r="A71" s="95" t="s">
        <v>6</v>
      </c>
      <c r="B71" s="84"/>
      <c r="C71" s="85"/>
      <c r="D71" s="85"/>
      <c r="E71" s="86"/>
      <c r="F71" s="87" t="s">
        <v>89</v>
      </c>
      <c r="G71" s="88"/>
      <c r="H71" s="89"/>
      <c r="I71" s="89"/>
      <c r="J71" s="89"/>
      <c r="K71" s="89"/>
      <c r="L71" s="90"/>
    </row>
    <row r="72" spans="1:12" x14ac:dyDescent="0.2">
      <c r="A72" s="95" t="s">
        <v>8</v>
      </c>
      <c r="B72" s="27"/>
      <c r="C72" s="22"/>
      <c r="D72" s="22"/>
      <c r="E72" s="91"/>
      <c r="F72" s="15" t="s">
        <v>166</v>
      </c>
      <c r="G72" s="92"/>
      <c r="H72" s="14"/>
      <c r="I72" s="14"/>
      <c r="J72" s="14"/>
      <c r="K72" s="14"/>
      <c r="L72" s="28"/>
    </row>
    <row r="73" spans="1:12" x14ac:dyDescent="0.2">
      <c r="A73" s="95" t="s">
        <v>9</v>
      </c>
      <c r="B73" s="29"/>
      <c r="C73" s="24"/>
      <c r="D73" s="24"/>
      <c r="E73" s="93"/>
      <c r="F73" s="109" t="s">
        <v>305</v>
      </c>
      <c r="G73" s="94"/>
      <c r="H73" s="17"/>
      <c r="I73" s="17"/>
      <c r="J73" s="17"/>
      <c r="K73" s="17"/>
      <c r="L73" s="30"/>
    </row>
    <row r="74" spans="1:12" x14ac:dyDescent="0.2">
      <c r="A74" s="95" t="s">
        <v>7</v>
      </c>
      <c r="B74" s="26" t="s">
        <v>167</v>
      </c>
      <c r="C74" s="78" t="s">
        <v>168</v>
      </c>
      <c r="D74" s="11" t="s">
        <v>102</v>
      </c>
      <c r="E74" s="105" t="s">
        <v>99</v>
      </c>
      <c r="F74" s="12" t="s">
        <v>169</v>
      </c>
      <c r="G74" s="11" t="s">
        <v>155</v>
      </c>
      <c r="H74" s="83">
        <v>1934.94</v>
      </c>
      <c r="I74" s="11">
        <v>0</v>
      </c>
      <c r="J74" s="11">
        <f>ROUND(H74,3)*I74</f>
        <v>0</v>
      </c>
      <c r="K74" s="81"/>
      <c r="L74" s="80">
        <f>ROUND((ROUND(H74,3)*ROUND(K74,2)),2)</f>
        <v>0</v>
      </c>
    </row>
    <row r="75" spans="1:12" x14ac:dyDescent="0.2">
      <c r="A75" s="95" t="s">
        <v>6</v>
      </c>
      <c r="B75" s="84"/>
      <c r="C75" s="85"/>
      <c r="D75" s="85"/>
      <c r="E75" s="86"/>
      <c r="F75" s="87" t="s">
        <v>170</v>
      </c>
      <c r="G75" s="88"/>
      <c r="H75" s="89"/>
      <c r="I75" s="89"/>
      <c r="J75" s="89"/>
      <c r="K75" s="89"/>
      <c r="L75" s="90"/>
    </row>
    <row r="76" spans="1:12" x14ac:dyDescent="0.2">
      <c r="A76" s="95" t="s">
        <v>8</v>
      </c>
      <c r="B76" s="27"/>
      <c r="C76" s="22"/>
      <c r="D76" s="22"/>
      <c r="E76" s="91"/>
      <c r="F76" s="15" t="s">
        <v>171</v>
      </c>
      <c r="G76" s="92"/>
      <c r="H76" s="14"/>
      <c r="I76" s="14"/>
      <c r="J76" s="14"/>
      <c r="K76" s="14"/>
      <c r="L76" s="28"/>
    </row>
    <row r="77" spans="1:12" x14ac:dyDescent="0.2">
      <c r="A77" s="95" t="s">
        <v>9</v>
      </c>
      <c r="B77" s="29"/>
      <c r="C77" s="24"/>
      <c r="D77" s="24"/>
      <c r="E77" s="93"/>
      <c r="F77" s="109" t="s">
        <v>305</v>
      </c>
      <c r="G77" s="94"/>
      <c r="H77" s="17"/>
      <c r="I77" s="17"/>
      <c r="J77" s="17"/>
      <c r="K77" s="17"/>
      <c r="L77" s="30"/>
    </row>
    <row r="78" spans="1:12" x14ac:dyDescent="0.2">
      <c r="A78" s="95" t="s">
        <v>7</v>
      </c>
      <c r="B78" s="26" t="s">
        <v>172</v>
      </c>
      <c r="C78" s="78" t="s">
        <v>173</v>
      </c>
      <c r="D78" s="11" t="s">
        <v>102</v>
      </c>
      <c r="E78" s="105" t="s">
        <v>99</v>
      </c>
      <c r="F78" s="12" t="s">
        <v>174</v>
      </c>
      <c r="G78" s="11" t="s">
        <v>155</v>
      </c>
      <c r="H78" s="83">
        <v>644.98</v>
      </c>
      <c r="I78" s="11">
        <v>0</v>
      </c>
      <c r="J78" s="11">
        <f>ROUND(H78,3)*I78</f>
        <v>0</v>
      </c>
      <c r="K78" s="81"/>
      <c r="L78" s="80">
        <f>ROUND((ROUND(H78,3)*ROUND(K78,2)),2)</f>
        <v>0</v>
      </c>
    </row>
    <row r="79" spans="1:12" x14ac:dyDescent="0.2">
      <c r="A79" s="95" t="s">
        <v>6</v>
      </c>
      <c r="B79" s="84"/>
      <c r="C79" s="85"/>
      <c r="D79" s="85"/>
      <c r="E79" s="86"/>
      <c r="F79" s="87" t="s">
        <v>175</v>
      </c>
      <c r="G79" s="88"/>
      <c r="H79" s="89"/>
      <c r="I79" s="89"/>
      <c r="J79" s="89"/>
      <c r="K79" s="89"/>
      <c r="L79" s="90"/>
    </row>
    <row r="80" spans="1:12" x14ac:dyDescent="0.2">
      <c r="A80" s="95" t="s">
        <v>8</v>
      </c>
      <c r="B80" s="27"/>
      <c r="C80" s="22"/>
      <c r="D80" s="22"/>
      <c r="E80" s="91"/>
      <c r="F80" s="15" t="s">
        <v>176</v>
      </c>
      <c r="G80" s="92"/>
      <c r="H80" s="14"/>
      <c r="I80" s="14"/>
      <c r="J80" s="14"/>
      <c r="K80" s="14"/>
      <c r="L80" s="28"/>
    </row>
    <row r="81" spans="1:12" x14ac:dyDescent="0.2">
      <c r="A81" s="95" t="s">
        <v>9</v>
      </c>
      <c r="B81" s="29"/>
      <c r="C81" s="24"/>
      <c r="D81" s="24"/>
      <c r="E81" s="93"/>
      <c r="F81" s="109" t="s">
        <v>305</v>
      </c>
      <c r="G81" s="94"/>
      <c r="H81" s="17"/>
      <c r="I81" s="17"/>
      <c r="J81" s="17"/>
      <c r="K81" s="17"/>
      <c r="L81" s="30"/>
    </row>
    <row r="82" spans="1:12" x14ac:dyDescent="0.2">
      <c r="A82" s="95" t="s">
        <v>7</v>
      </c>
      <c r="B82" s="26" t="s">
        <v>177</v>
      </c>
      <c r="C82" s="78" t="s">
        <v>178</v>
      </c>
      <c r="D82" s="11" t="s">
        <v>102</v>
      </c>
      <c r="E82" s="105" t="s">
        <v>99</v>
      </c>
      <c r="F82" s="12" t="s">
        <v>179</v>
      </c>
      <c r="G82" s="11" t="s">
        <v>127</v>
      </c>
      <c r="H82" s="83">
        <v>5.8049999999999997</v>
      </c>
      <c r="I82" s="11">
        <v>0</v>
      </c>
      <c r="J82" s="11">
        <f>ROUND(H82,3)*I82</f>
        <v>0</v>
      </c>
      <c r="K82" s="81"/>
      <c r="L82" s="80">
        <f>ROUND((ROUND(H82,3)*ROUND(K82,2)),2)</f>
        <v>0</v>
      </c>
    </row>
    <row r="83" spans="1:12" x14ac:dyDescent="0.2">
      <c r="A83" s="95" t="s">
        <v>6</v>
      </c>
      <c r="B83" s="84"/>
      <c r="C83" s="85"/>
      <c r="D83" s="85"/>
      <c r="E83" s="86"/>
      <c r="F83" s="87" t="s">
        <v>180</v>
      </c>
      <c r="G83" s="88"/>
      <c r="H83" s="89"/>
      <c r="I83" s="89"/>
      <c r="J83" s="89"/>
      <c r="K83" s="89"/>
      <c r="L83" s="90"/>
    </row>
    <row r="84" spans="1:12" x14ac:dyDescent="0.2">
      <c r="A84" s="95" t="s">
        <v>8</v>
      </c>
      <c r="B84" s="27"/>
      <c r="C84" s="22"/>
      <c r="D84" s="22"/>
      <c r="E84" s="91"/>
      <c r="F84" s="15" t="s">
        <v>181</v>
      </c>
      <c r="G84" s="92"/>
      <c r="H84" s="14"/>
      <c r="I84" s="14"/>
      <c r="J84" s="14"/>
      <c r="K84" s="14"/>
      <c r="L84" s="28"/>
    </row>
    <row r="85" spans="1:12" x14ac:dyDescent="0.2">
      <c r="A85" s="95" t="s">
        <v>9</v>
      </c>
      <c r="B85" s="29"/>
      <c r="C85" s="24"/>
      <c r="D85" s="24"/>
      <c r="E85" s="93"/>
      <c r="F85" s="109" t="s">
        <v>305</v>
      </c>
      <c r="G85" s="94"/>
      <c r="H85" s="17"/>
      <c r="I85" s="17"/>
      <c r="J85" s="17"/>
      <c r="K85" s="17"/>
      <c r="L85" s="30"/>
    </row>
    <row r="86" spans="1:12" ht="12.75" x14ac:dyDescent="0.2">
      <c r="B86" s="96" t="s">
        <v>109</v>
      </c>
      <c r="C86" s="97" t="s">
        <v>110</v>
      </c>
      <c r="D86" s="98"/>
      <c r="E86" s="98"/>
      <c r="F86" s="98" t="s">
        <v>10</v>
      </c>
      <c r="G86" s="97"/>
      <c r="H86" s="97"/>
      <c r="I86" s="97"/>
      <c r="J86" s="97"/>
      <c r="K86" s="97"/>
      <c r="L86" s="99">
        <f>SUM(L38:L85)</f>
        <v>0</v>
      </c>
    </row>
    <row r="87" spans="1:12" ht="12.75" x14ac:dyDescent="0.2">
      <c r="A87" s="95" t="s">
        <v>33</v>
      </c>
      <c r="B87" s="61" t="s">
        <v>21</v>
      </c>
      <c r="C87" s="6" t="s">
        <v>101</v>
      </c>
      <c r="D87" s="7"/>
      <c r="E87" s="7"/>
      <c r="F87" s="73" t="s">
        <v>182</v>
      </c>
      <c r="G87" s="9"/>
      <c r="H87" s="9"/>
      <c r="I87" s="9"/>
      <c r="J87" s="9"/>
      <c r="K87" s="9"/>
      <c r="L87" s="25"/>
    </row>
    <row r="88" spans="1:12" x14ac:dyDescent="0.2">
      <c r="A88" s="95" t="s">
        <v>7</v>
      </c>
      <c r="B88" s="26" t="s">
        <v>183</v>
      </c>
      <c r="C88" s="78" t="s">
        <v>184</v>
      </c>
      <c r="D88" s="11" t="s">
        <v>102</v>
      </c>
      <c r="E88" s="105" t="s">
        <v>99</v>
      </c>
      <c r="F88" s="12" t="s">
        <v>185</v>
      </c>
      <c r="G88" s="11" t="s">
        <v>186</v>
      </c>
      <c r="H88" s="83">
        <v>46.6</v>
      </c>
      <c r="I88" s="11">
        <v>0</v>
      </c>
      <c r="J88" s="11">
        <f>ROUND(H88,3)*I88</f>
        <v>0</v>
      </c>
      <c r="K88" s="81"/>
      <c r="L88" s="80">
        <f>ROUND((ROUND(H88,3)*ROUND(K88,2)),2)</f>
        <v>0</v>
      </c>
    </row>
    <row r="89" spans="1:12" x14ac:dyDescent="0.2">
      <c r="A89" s="95" t="s">
        <v>6</v>
      </c>
      <c r="B89" s="84"/>
      <c r="C89" s="85"/>
      <c r="D89" s="85"/>
      <c r="E89" s="86"/>
      <c r="F89" s="87" t="s">
        <v>187</v>
      </c>
      <c r="G89" s="88"/>
      <c r="H89" s="89"/>
      <c r="I89" s="89"/>
      <c r="J89" s="89"/>
      <c r="K89" s="89"/>
      <c r="L89" s="90"/>
    </row>
    <row r="90" spans="1:12" x14ac:dyDescent="0.2">
      <c r="A90" s="95" t="s">
        <v>8</v>
      </c>
      <c r="B90" s="27"/>
      <c r="C90" s="22"/>
      <c r="D90" s="22"/>
      <c r="E90" s="91"/>
      <c r="F90" s="15" t="s">
        <v>188</v>
      </c>
      <c r="G90" s="92"/>
      <c r="H90" s="14"/>
      <c r="I90" s="14"/>
      <c r="J90" s="14"/>
      <c r="K90" s="14"/>
      <c r="L90" s="28"/>
    </row>
    <row r="91" spans="1:12" x14ac:dyDescent="0.2">
      <c r="A91" s="95" t="s">
        <v>9</v>
      </c>
      <c r="B91" s="29"/>
      <c r="C91" s="24"/>
      <c r="D91" s="24"/>
      <c r="E91" s="93"/>
      <c r="F91" s="109" t="s">
        <v>305</v>
      </c>
      <c r="G91" s="94"/>
      <c r="H91" s="17"/>
      <c r="I91" s="17"/>
      <c r="J91" s="17"/>
      <c r="K91" s="17"/>
      <c r="L91" s="30"/>
    </row>
    <row r="92" spans="1:12" x14ac:dyDescent="0.2">
      <c r="A92" s="95" t="s">
        <v>7</v>
      </c>
      <c r="B92" s="26" t="s">
        <v>189</v>
      </c>
      <c r="C92" s="78" t="s">
        <v>190</v>
      </c>
      <c r="D92" s="11" t="s">
        <v>102</v>
      </c>
      <c r="E92" s="105" t="s">
        <v>99</v>
      </c>
      <c r="F92" s="12" t="s">
        <v>191</v>
      </c>
      <c r="G92" s="11" t="s">
        <v>186</v>
      </c>
      <c r="H92" s="83">
        <v>16</v>
      </c>
      <c r="I92" s="11">
        <v>0</v>
      </c>
      <c r="J92" s="11">
        <f>ROUND(H92,3)*I92</f>
        <v>0</v>
      </c>
      <c r="K92" s="81"/>
      <c r="L92" s="80">
        <f>ROUND((ROUND(H92,3)*ROUND(K92,2)),2)</f>
        <v>0</v>
      </c>
    </row>
    <row r="93" spans="1:12" x14ac:dyDescent="0.2">
      <c r="A93" s="95" t="s">
        <v>6</v>
      </c>
      <c r="B93" s="84"/>
      <c r="C93" s="85"/>
      <c r="D93" s="85"/>
      <c r="E93" s="86"/>
      <c r="F93" s="87" t="s">
        <v>192</v>
      </c>
      <c r="G93" s="88"/>
      <c r="H93" s="89"/>
      <c r="I93" s="89"/>
      <c r="J93" s="89"/>
      <c r="K93" s="89"/>
      <c r="L93" s="90"/>
    </row>
    <row r="94" spans="1:12" ht="22.5" x14ac:dyDescent="0.2">
      <c r="A94" s="95" t="s">
        <v>8</v>
      </c>
      <c r="B94" s="27"/>
      <c r="C94" s="22"/>
      <c r="D94" s="22"/>
      <c r="E94" s="91"/>
      <c r="F94" s="15" t="s">
        <v>193</v>
      </c>
      <c r="G94" s="92"/>
      <c r="H94" s="14"/>
      <c r="I94" s="14"/>
      <c r="J94" s="14"/>
      <c r="K94" s="14"/>
      <c r="L94" s="28"/>
    </row>
    <row r="95" spans="1:12" x14ac:dyDescent="0.2">
      <c r="A95" s="95" t="s">
        <v>9</v>
      </c>
      <c r="B95" s="29"/>
      <c r="C95" s="24"/>
      <c r="D95" s="24"/>
      <c r="E95" s="93"/>
      <c r="F95" s="109" t="s">
        <v>305</v>
      </c>
      <c r="G95" s="94"/>
      <c r="H95" s="17"/>
      <c r="I95" s="17"/>
      <c r="J95" s="17"/>
      <c r="K95" s="17"/>
      <c r="L95" s="30"/>
    </row>
    <row r="96" spans="1:12" x14ac:dyDescent="0.2">
      <c r="A96" s="95" t="s">
        <v>7</v>
      </c>
      <c r="B96" s="26" t="s">
        <v>194</v>
      </c>
      <c r="C96" s="78" t="s">
        <v>195</v>
      </c>
      <c r="D96" s="11" t="s">
        <v>102</v>
      </c>
      <c r="E96" s="105" t="s">
        <v>99</v>
      </c>
      <c r="F96" s="12" t="s">
        <v>196</v>
      </c>
      <c r="G96" s="11" t="s">
        <v>186</v>
      </c>
      <c r="H96" s="83">
        <v>80.400000000000006</v>
      </c>
      <c r="I96" s="11">
        <v>0</v>
      </c>
      <c r="J96" s="11">
        <f>ROUND(H96,3)*I96</f>
        <v>0</v>
      </c>
      <c r="K96" s="81"/>
      <c r="L96" s="80">
        <f>ROUND((ROUND(H96,3)*ROUND(K96,2)),2)</f>
        <v>0</v>
      </c>
    </row>
    <row r="97" spans="1:12" x14ac:dyDescent="0.2">
      <c r="A97" s="95" t="s">
        <v>6</v>
      </c>
      <c r="B97" s="84"/>
      <c r="C97" s="85"/>
      <c r="D97" s="85"/>
      <c r="E97" s="86"/>
      <c r="F97" s="87" t="s">
        <v>192</v>
      </c>
      <c r="G97" s="88"/>
      <c r="H97" s="89"/>
      <c r="I97" s="89"/>
      <c r="J97" s="89"/>
      <c r="K97" s="89"/>
      <c r="L97" s="90"/>
    </row>
    <row r="98" spans="1:12" ht="22.5" x14ac:dyDescent="0.2">
      <c r="A98" s="95" t="s">
        <v>8</v>
      </c>
      <c r="B98" s="27"/>
      <c r="C98" s="22"/>
      <c r="D98" s="22"/>
      <c r="E98" s="91"/>
      <c r="F98" s="15" t="s">
        <v>197</v>
      </c>
      <c r="G98" s="92"/>
      <c r="H98" s="14"/>
      <c r="I98" s="14"/>
      <c r="J98" s="14"/>
      <c r="K98" s="14"/>
      <c r="L98" s="28"/>
    </row>
    <row r="99" spans="1:12" x14ac:dyDescent="0.2">
      <c r="A99" s="95" t="s">
        <v>9</v>
      </c>
      <c r="B99" s="29"/>
      <c r="C99" s="24"/>
      <c r="D99" s="24"/>
      <c r="E99" s="93"/>
      <c r="F99" s="109" t="s">
        <v>305</v>
      </c>
      <c r="G99" s="94"/>
      <c r="H99" s="17"/>
      <c r="I99" s="17"/>
      <c r="J99" s="17"/>
      <c r="K99" s="17"/>
      <c r="L99" s="30"/>
    </row>
    <row r="100" spans="1:12" x14ac:dyDescent="0.2">
      <c r="A100" s="95" t="s">
        <v>7</v>
      </c>
      <c r="B100" s="26" t="s">
        <v>198</v>
      </c>
      <c r="C100" s="78" t="s">
        <v>302</v>
      </c>
      <c r="D100" s="11"/>
      <c r="E100" s="11" t="s">
        <v>301</v>
      </c>
      <c r="F100" s="12" t="s">
        <v>199</v>
      </c>
      <c r="G100" s="11" t="s">
        <v>104</v>
      </c>
      <c r="H100" s="83">
        <v>4</v>
      </c>
      <c r="I100" s="11">
        <v>0</v>
      </c>
      <c r="J100" s="11">
        <f>ROUND(H100,3)*I100</f>
        <v>0</v>
      </c>
      <c r="K100" s="81"/>
      <c r="L100" s="80">
        <f>ROUND((ROUND(H100,3)*ROUND(K100,2)),2)</f>
        <v>0</v>
      </c>
    </row>
    <row r="101" spans="1:12" ht="22.5" x14ac:dyDescent="0.2">
      <c r="A101" s="95" t="s">
        <v>6</v>
      </c>
      <c r="B101" s="84"/>
      <c r="C101" s="85"/>
      <c r="D101" s="85"/>
      <c r="E101" s="106"/>
      <c r="F101" s="87" t="s">
        <v>200</v>
      </c>
      <c r="G101" s="88"/>
      <c r="H101" s="89"/>
      <c r="I101" s="89"/>
      <c r="J101" s="89"/>
      <c r="K101" s="89"/>
      <c r="L101" s="90"/>
    </row>
    <row r="102" spans="1:12" x14ac:dyDescent="0.2">
      <c r="A102" s="95" t="s">
        <v>8</v>
      </c>
      <c r="B102" s="27"/>
      <c r="C102" s="22"/>
      <c r="D102" s="22"/>
      <c r="E102" s="107"/>
      <c r="F102" s="15" t="s">
        <v>201</v>
      </c>
      <c r="G102" s="92"/>
      <c r="H102" s="14"/>
      <c r="I102" s="14"/>
      <c r="J102" s="14"/>
      <c r="K102" s="14"/>
      <c r="L102" s="28"/>
    </row>
    <row r="103" spans="1:12" ht="33.75" x14ac:dyDescent="0.2">
      <c r="A103" s="95" t="s">
        <v>9</v>
      </c>
      <c r="B103" s="29"/>
      <c r="C103" s="24"/>
      <c r="D103" s="24"/>
      <c r="E103" s="108"/>
      <c r="F103" s="16" t="s">
        <v>202</v>
      </c>
      <c r="G103" s="94"/>
      <c r="H103" s="17"/>
      <c r="I103" s="17"/>
      <c r="J103" s="17"/>
      <c r="K103" s="17"/>
      <c r="L103" s="30"/>
    </row>
    <row r="104" spans="1:12" x14ac:dyDescent="0.2">
      <c r="A104" s="95" t="s">
        <v>7</v>
      </c>
      <c r="B104" s="26" t="s">
        <v>203</v>
      </c>
      <c r="C104" s="78" t="s">
        <v>303</v>
      </c>
      <c r="D104" s="11"/>
      <c r="E104" s="11" t="s">
        <v>301</v>
      </c>
      <c r="F104" s="12" t="s">
        <v>204</v>
      </c>
      <c r="G104" s="11" t="s">
        <v>186</v>
      </c>
      <c r="H104" s="83">
        <v>64</v>
      </c>
      <c r="I104" s="11">
        <v>0</v>
      </c>
      <c r="J104" s="11">
        <f>ROUND(H104,3)*I104</f>
        <v>0</v>
      </c>
      <c r="K104" s="81"/>
      <c r="L104" s="80">
        <f>ROUND((ROUND(H104,3)*ROUND(K104,2)),2)</f>
        <v>0</v>
      </c>
    </row>
    <row r="105" spans="1:12" x14ac:dyDescent="0.2">
      <c r="A105" s="95" t="s">
        <v>6</v>
      </c>
      <c r="B105" s="84"/>
      <c r="C105" s="85"/>
      <c r="D105" s="85"/>
      <c r="E105" s="86"/>
      <c r="F105" s="87" t="s">
        <v>205</v>
      </c>
      <c r="G105" s="88"/>
      <c r="H105" s="89"/>
      <c r="I105" s="89"/>
      <c r="J105" s="89"/>
      <c r="K105" s="89"/>
      <c r="L105" s="90"/>
    </row>
    <row r="106" spans="1:12" x14ac:dyDescent="0.2">
      <c r="A106" s="95" t="s">
        <v>8</v>
      </c>
      <c r="B106" s="27"/>
      <c r="C106" s="22"/>
      <c r="D106" s="22"/>
      <c r="E106" s="91"/>
      <c r="F106" s="15" t="s">
        <v>206</v>
      </c>
      <c r="G106" s="92"/>
      <c r="H106" s="14"/>
      <c r="I106" s="14"/>
      <c r="J106" s="14"/>
      <c r="K106" s="14"/>
      <c r="L106" s="28"/>
    </row>
    <row r="107" spans="1:12" ht="33.75" x14ac:dyDescent="0.2">
      <c r="A107" s="95" t="s">
        <v>9</v>
      </c>
      <c r="B107" s="29"/>
      <c r="C107" s="24"/>
      <c r="D107" s="24"/>
      <c r="E107" s="93"/>
      <c r="F107" s="16" t="s">
        <v>207</v>
      </c>
      <c r="G107" s="94"/>
      <c r="H107" s="17"/>
      <c r="I107" s="17"/>
      <c r="J107" s="17"/>
      <c r="K107" s="17"/>
      <c r="L107" s="30"/>
    </row>
    <row r="108" spans="1:12" ht="12.75" x14ac:dyDescent="0.2">
      <c r="B108" s="96" t="s">
        <v>109</v>
      </c>
      <c r="C108" s="97" t="s">
        <v>110</v>
      </c>
      <c r="D108" s="98"/>
      <c r="E108" s="98"/>
      <c r="F108" s="98" t="s">
        <v>182</v>
      </c>
      <c r="G108" s="97"/>
      <c r="H108" s="97"/>
      <c r="I108" s="97"/>
      <c r="J108" s="97"/>
      <c r="K108" s="97"/>
      <c r="L108" s="99">
        <f>SUM(L88:L107)</f>
        <v>0</v>
      </c>
    </row>
    <row r="109" spans="1:12" ht="12.75" x14ac:dyDescent="0.2">
      <c r="A109" s="95" t="s">
        <v>33</v>
      </c>
      <c r="B109" s="61" t="s">
        <v>21</v>
      </c>
      <c r="C109" s="6" t="s">
        <v>113</v>
      </c>
      <c r="D109" s="7"/>
      <c r="E109" s="7"/>
      <c r="F109" s="73" t="s">
        <v>208</v>
      </c>
      <c r="G109" s="9"/>
      <c r="H109" s="9"/>
      <c r="I109" s="9"/>
      <c r="J109" s="9"/>
      <c r="K109" s="9"/>
      <c r="L109" s="25"/>
    </row>
    <row r="110" spans="1:12" x14ac:dyDescent="0.2">
      <c r="A110" s="95" t="s">
        <v>7</v>
      </c>
      <c r="B110" s="26" t="s">
        <v>209</v>
      </c>
      <c r="C110" s="78" t="s">
        <v>210</v>
      </c>
      <c r="D110" s="11" t="s">
        <v>102</v>
      </c>
      <c r="E110" s="105" t="s">
        <v>99</v>
      </c>
      <c r="F110" s="12" t="s">
        <v>211</v>
      </c>
      <c r="G110" s="11" t="s">
        <v>127</v>
      </c>
      <c r="H110" s="83">
        <v>8.4</v>
      </c>
      <c r="I110" s="11">
        <v>0</v>
      </c>
      <c r="J110" s="11">
        <f>ROUND(H110,3)*I110</f>
        <v>0</v>
      </c>
      <c r="K110" s="81"/>
      <c r="L110" s="80">
        <f>ROUND((ROUND(H110,3)*ROUND(K110,2)),2)</f>
        <v>0</v>
      </c>
    </row>
    <row r="111" spans="1:12" ht="22.5" x14ac:dyDescent="0.2">
      <c r="A111" s="95" t="s">
        <v>6</v>
      </c>
      <c r="B111" s="84"/>
      <c r="C111" s="85"/>
      <c r="D111" s="85"/>
      <c r="E111" s="86"/>
      <c r="F111" s="87" t="s">
        <v>212</v>
      </c>
      <c r="G111" s="88"/>
      <c r="H111" s="89"/>
      <c r="I111" s="89"/>
      <c r="J111" s="89"/>
      <c r="K111" s="89"/>
      <c r="L111" s="90"/>
    </row>
    <row r="112" spans="1:12" ht="33.75" x14ac:dyDescent="0.2">
      <c r="A112" s="95" t="s">
        <v>8</v>
      </c>
      <c r="B112" s="27"/>
      <c r="C112" s="22"/>
      <c r="D112" s="22"/>
      <c r="E112" s="91"/>
      <c r="F112" s="15" t="s">
        <v>213</v>
      </c>
      <c r="G112" s="92"/>
      <c r="H112" s="14"/>
      <c r="I112" s="14"/>
      <c r="J112" s="14"/>
      <c r="K112" s="14"/>
      <c r="L112" s="28"/>
    </row>
    <row r="113" spans="1:12" x14ac:dyDescent="0.2">
      <c r="A113" s="95" t="s">
        <v>9</v>
      </c>
      <c r="B113" s="29"/>
      <c r="C113" s="24"/>
      <c r="D113" s="24"/>
      <c r="E113" s="93"/>
      <c r="F113" s="109" t="s">
        <v>305</v>
      </c>
      <c r="G113" s="94"/>
      <c r="H113" s="17"/>
      <c r="I113" s="17"/>
      <c r="J113" s="17"/>
      <c r="K113" s="17"/>
      <c r="L113" s="30"/>
    </row>
    <row r="114" spans="1:12" x14ac:dyDescent="0.2">
      <c r="A114" s="95" t="s">
        <v>7</v>
      </c>
      <c r="B114" s="26" t="s">
        <v>214</v>
      </c>
      <c r="C114" s="78" t="s">
        <v>215</v>
      </c>
      <c r="D114" s="11" t="s">
        <v>102</v>
      </c>
      <c r="E114" s="105" t="s">
        <v>99</v>
      </c>
      <c r="F114" s="12" t="s">
        <v>216</v>
      </c>
      <c r="G114" s="11" t="s">
        <v>127</v>
      </c>
      <c r="H114" s="83">
        <v>16.8</v>
      </c>
      <c r="I114" s="11">
        <v>0</v>
      </c>
      <c r="J114" s="11">
        <f>ROUND(H114,3)*I114</f>
        <v>0</v>
      </c>
      <c r="K114" s="81"/>
      <c r="L114" s="80">
        <f>ROUND((ROUND(H114,3)*ROUND(K114,2)),2)</f>
        <v>0</v>
      </c>
    </row>
    <row r="115" spans="1:12" x14ac:dyDescent="0.2">
      <c r="A115" s="95" t="s">
        <v>6</v>
      </c>
      <c r="B115" s="84"/>
      <c r="C115" s="85"/>
      <c r="D115" s="85"/>
      <c r="E115" s="86"/>
      <c r="F115" s="87" t="s">
        <v>89</v>
      </c>
      <c r="G115" s="88"/>
      <c r="H115" s="89"/>
      <c r="I115" s="89"/>
      <c r="J115" s="89"/>
      <c r="K115" s="89"/>
      <c r="L115" s="90"/>
    </row>
    <row r="116" spans="1:12" ht="33.75" x14ac:dyDescent="0.2">
      <c r="A116" s="95" t="s">
        <v>8</v>
      </c>
      <c r="B116" s="27"/>
      <c r="C116" s="22"/>
      <c r="D116" s="22"/>
      <c r="E116" s="91"/>
      <c r="F116" s="15" t="s">
        <v>217</v>
      </c>
      <c r="G116" s="92"/>
      <c r="H116" s="14"/>
      <c r="I116" s="14"/>
      <c r="J116" s="14"/>
      <c r="K116" s="14"/>
      <c r="L116" s="28"/>
    </row>
    <row r="117" spans="1:12" x14ac:dyDescent="0.2">
      <c r="A117" s="95" t="s">
        <v>9</v>
      </c>
      <c r="B117" s="29"/>
      <c r="C117" s="24"/>
      <c r="D117" s="24"/>
      <c r="E117" s="93"/>
      <c r="F117" s="109" t="s">
        <v>305</v>
      </c>
      <c r="G117" s="94"/>
      <c r="H117" s="17"/>
      <c r="I117" s="17"/>
      <c r="J117" s="17"/>
      <c r="K117" s="17"/>
      <c r="L117" s="30"/>
    </row>
    <row r="118" spans="1:12" ht="12.75" x14ac:dyDescent="0.2">
      <c r="B118" s="96" t="s">
        <v>109</v>
      </c>
      <c r="C118" s="97" t="s">
        <v>110</v>
      </c>
      <c r="D118" s="98"/>
      <c r="E118" s="98"/>
      <c r="F118" s="98" t="s">
        <v>208</v>
      </c>
      <c r="G118" s="97"/>
      <c r="H118" s="97"/>
      <c r="I118" s="97"/>
      <c r="J118" s="97"/>
      <c r="K118" s="97"/>
      <c r="L118" s="99">
        <f>SUM(L110:L117)</f>
        <v>0</v>
      </c>
    </row>
    <row r="119" spans="1:12" ht="12.75" x14ac:dyDescent="0.2">
      <c r="A119" s="95" t="s">
        <v>33</v>
      </c>
      <c r="B119" s="61" t="s">
        <v>21</v>
      </c>
      <c r="C119" s="6" t="s">
        <v>124</v>
      </c>
      <c r="D119" s="7"/>
      <c r="E119" s="7"/>
      <c r="F119" s="73" t="s">
        <v>218</v>
      </c>
      <c r="G119" s="9"/>
      <c r="H119" s="9"/>
      <c r="I119" s="9"/>
      <c r="J119" s="9"/>
      <c r="K119" s="9"/>
      <c r="L119" s="25"/>
    </row>
    <row r="120" spans="1:12" x14ac:dyDescent="0.2">
      <c r="A120" s="95" t="s">
        <v>7</v>
      </c>
      <c r="B120" s="26" t="s">
        <v>219</v>
      </c>
      <c r="C120" s="78" t="s">
        <v>220</v>
      </c>
      <c r="D120" s="11" t="s">
        <v>102</v>
      </c>
      <c r="E120" s="105" t="s">
        <v>99</v>
      </c>
      <c r="F120" s="12" t="s">
        <v>221</v>
      </c>
      <c r="G120" s="11" t="s">
        <v>155</v>
      </c>
      <c r="H120" s="83">
        <v>102.752</v>
      </c>
      <c r="I120" s="11">
        <v>0</v>
      </c>
      <c r="J120" s="11">
        <f>ROUND(H120,3)*I120</f>
        <v>0</v>
      </c>
      <c r="K120" s="81"/>
      <c r="L120" s="80">
        <f>ROUND((ROUND(H120,3)*ROUND(K120,2)),2)</f>
        <v>0</v>
      </c>
    </row>
    <row r="121" spans="1:12" x14ac:dyDescent="0.2">
      <c r="A121" s="95" t="s">
        <v>6</v>
      </c>
      <c r="B121" s="84"/>
      <c r="C121" s="85"/>
      <c r="D121" s="85"/>
      <c r="E121" s="86"/>
      <c r="F121" s="87" t="s">
        <v>222</v>
      </c>
      <c r="G121" s="88"/>
      <c r="H121" s="89"/>
      <c r="I121" s="89"/>
      <c r="J121" s="89"/>
      <c r="K121" s="89"/>
      <c r="L121" s="90"/>
    </row>
    <row r="122" spans="1:12" ht="67.5" x14ac:dyDescent="0.2">
      <c r="A122" s="95" t="s">
        <v>8</v>
      </c>
      <c r="B122" s="27"/>
      <c r="C122" s="22"/>
      <c r="D122" s="22"/>
      <c r="E122" s="91"/>
      <c r="F122" s="15" t="s">
        <v>223</v>
      </c>
      <c r="G122" s="92"/>
      <c r="H122" s="14"/>
      <c r="I122" s="14"/>
      <c r="J122" s="14"/>
      <c r="K122" s="14"/>
      <c r="L122" s="28"/>
    </row>
    <row r="123" spans="1:12" x14ac:dyDescent="0.2">
      <c r="A123" s="95" t="s">
        <v>9</v>
      </c>
      <c r="B123" s="29"/>
      <c r="C123" s="24"/>
      <c r="D123" s="24"/>
      <c r="E123" s="93"/>
      <c r="F123" s="109" t="s">
        <v>305</v>
      </c>
      <c r="G123" s="94"/>
      <c r="H123" s="17"/>
      <c r="I123" s="17"/>
      <c r="J123" s="17"/>
      <c r="K123" s="17"/>
      <c r="L123" s="30"/>
    </row>
    <row r="124" spans="1:12" x14ac:dyDescent="0.2">
      <c r="A124" s="95" t="s">
        <v>7</v>
      </c>
      <c r="B124" s="26" t="s">
        <v>224</v>
      </c>
      <c r="C124" s="78" t="s">
        <v>225</v>
      </c>
      <c r="D124" s="11" t="s">
        <v>102</v>
      </c>
      <c r="E124" s="105" t="s">
        <v>99</v>
      </c>
      <c r="F124" s="12" t="s">
        <v>226</v>
      </c>
      <c r="G124" s="11" t="s">
        <v>155</v>
      </c>
      <c r="H124" s="83">
        <v>51.375999999999998</v>
      </c>
      <c r="I124" s="11">
        <v>0</v>
      </c>
      <c r="J124" s="11">
        <f>ROUND(H124,3)*I124</f>
        <v>0</v>
      </c>
      <c r="K124" s="81"/>
      <c r="L124" s="80">
        <f>ROUND((ROUND(H124,3)*ROUND(K124,2)),2)</f>
        <v>0</v>
      </c>
    </row>
    <row r="125" spans="1:12" x14ac:dyDescent="0.2">
      <c r="A125" s="95" t="s">
        <v>6</v>
      </c>
      <c r="B125" s="84"/>
      <c r="C125" s="85"/>
      <c r="D125" s="85"/>
      <c r="E125" s="86"/>
      <c r="F125" s="87" t="s">
        <v>222</v>
      </c>
      <c r="G125" s="88"/>
      <c r="H125" s="89"/>
      <c r="I125" s="89"/>
      <c r="J125" s="89"/>
      <c r="K125" s="89"/>
      <c r="L125" s="90"/>
    </row>
    <row r="126" spans="1:12" ht="67.5" x14ac:dyDescent="0.2">
      <c r="A126" s="95" t="s">
        <v>8</v>
      </c>
      <c r="B126" s="27"/>
      <c r="C126" s="22"/>
      <c r="D126" s="22"/>
      <c r="E126" s="91"/>
      <c r="F126" s="15" t="s">
        <v>227</v>
      </c>
      <c r="G126" s="92"/>
      <c r="H126" s="14"/>
      <c r="I126" s="14"/>
      <c r="J126" s="14"/>
      <c r="K126" s="14"/>
      <c r="L126" s="28"/>
    </row>
    <row r="127" spans="1:12" x14ac:dyDescent="0.2">
      <c r="A127" s="95" t="s">
        <v>9</v>
      </c>
      <c r="B127" s="29"/>
      <c r="C127" s="24"/>
      <c r="D127" s="24"/>
      <c r="E127" s="93"/>
      <c r="F127" s="109" t="s">
        <v>305</v>
      </c>
      <c r="G127" s="94"/>
      <c r="H127" s="17"/>
      <c r="I127" s="17"/>
      <c r="J127" s="17"/>
      <c r="K127" s="17"/>
      <c r="L127" s="30"/>
    </row>
    <row r="128" spans="1:12" x14ac:dyDescent="0.2">
      <c r="A128" s="95" t="s">
        <v>7</v>
      </c>
      <c r="B128" s="26" t="s">
        <v>228</v>
      </c>
      <c r="C128" s="78" t="s">
        <v>229</v>
      </c>
      <c r="D128" s="11" t="s">
        <v>102</v>
      </c>
      <c r="E128" s="105" t="s">
        <v>99</v>
      </c>
      <c r="F128" s="12" t="s">
        <v>230</v>
      </c>
      <c r="G128" s="11" t="s">
        <v>155</v>
      </c>
      <c r="H128" s="83">
        <v>513.76</v>
      </c>
      <c r="I128" s="11">
        <v>0</v>
      </c>
      <c r="J128" s="11">
        <f>ROUND(H128,3)*I128</f>
        <v>0</v>
      </c>
      <c r="K128" s="81"/>
      <c r="L128" s="80">
        <f>ROUND((ROUND(H128,3)*ROUND(K128,2)),2)</f>
        <v>0</v>
      </c>
    </row>
    <row r="129" spans="1:12" x14ac:dyDescent="0.2">
      <c r="A129" s="95" t="s">
        <v>6</v>
      </c>
      <c r="B129" s="84"/>
      <c r="C129" s="85"/>
      <c r="D129" s="85"/>
      <c r="E129" s="86"/>
      <c r="F129" s="87" t="s">
        <v>89</v>
      </c>
      <c r="G129" s="88"/>
      <c r="H129" s="89"/>
      <c r="I129" s="89"/>
      <c r="J129" s="89"/>
      <c r="K129" s="89"/>
      <c r="L129" s="90"/>
    </row>
    <row r="130" spans="1:12" ht="22.5" x14ac:dyDescent="0.2">
      <c r="A130" s="95" t="s">
        <v>8</v>
      </c>
      <c r="B130" s="27"/>
      <c r="C130" s="22"/>
      <c r="D130" s="22"/>
      <c r="E130" s="91"/>
      <c r="F130" s="15" t="s">
        <v>231</v>
      </c>
      <c r="G130" s="92"/>
      <c r="H130" s="14"/>
      <c r="I130" s="14"/>
      <c r="J130" s="14"/>
      <c r="K130" s="14"/>
      <c r="L130" s="28"/>
    </row>
    <row r="131" spans="1:12" x14ac:dyDescent="0.2">
      <c r="A131" s="95" t="s">
        <v>9</v>
      </c>
      <c r="B131" s="29"/>
      <c r="C131" s="24"/>
      <c r="D131" s="24"/>
      <c r="E131" s="93"/>
      <c r="F131" s="109" t="s">
        <v>305</v>
      </c>
      <c r="G131" s="94"/>
      <c r="H131" s="17"/>
      <c r="I131" s="17"/>
      <c r="J131" s="17"/>
      <c r="K131" s="17"/>
      <c r="L131" s="30"/>
    </row>
    <row r="132" spans="1:12" x14ac:dyDescent="0.2">
      <c r="A132" s="95" t="s">
        <v>7</v>
      </c>
      <c r="B132" s="26" t="s">
        <v>232</v>
      </c>
      <c r="C132" s="78" t="s">
        <v>233</v>
      </c>
      <c r="D132" s="11" t="s">
        <v>102</v>
      </c>
      <c r="E132" s="105" t="s">
        <v>99</v>
      </c>
      <c r="F132" s="12" t="s">
        <v>234</v>
      </c>
      <c r="G132" s="11" t="s">
        <v>155</v>
      </c>
      <c r="H132" s="83">
        <v>513.76</v>
      </c>
      <c r="I132" s="11">
        <v>0</v>
      </c>
      <c r="J132" s="11">
        <f>ROUND(H132,3)*I132</f>
        <v>0</v>
      </c>
      <c r="K132" s="81"/>
      <c r="L132" s="80">
        <f>ROUND((ROUND(H132,3)*ROUND(K132,2)),2)</f>
        <v>0</v>
      </c>
    </row>
    <row r="133" spans="1:12" x14ac:dyDescent="0.2">
      <c r="A133" s="95" t="s">
        <v>6</v>
      </c>
      <c r="B133" s="84"/>
      <c r="C133" s="85"/>
      <c r="D133" s="85"/>
      <c r="E133" s="86"/>
      <c r="F133" s="87" t="s">
        <v>235</v>
      </c>
      <c r="G133" s="88"/>
      <c r="H133" s="89"/>
      <c r="I133" s="89"/>
      <c r="J133" s="89"/>
      <c r="K133" s="89"/>
      <c r="L133" s="90"/>
    </row>
    <row r="134" spans="1:12" ht="22.5" x14ac:dyDescent="0.2">
      <c r="A134" s="95" t="s">
        <v>8</v>
      </c>
      <c r="B134" s="27"/>
      <c r="C134" s="22"/>
      <c r="D134" s="22"/>
      <c r="E134" s="91"/>
      <c r="F134" s="15" t="s">
        <v>231</v>
      </c>
      <c r="G134" s="92"/>
      <c r="H134" s="14"/>
      <c r="I134" s="14"/>
      <c r="J134" s="14"/>
      <c r="K134" s="14"/>
      <c r="L134" s="28"/>
    </row>
    <row r="135" spans="1:12" x14ac:dyDescent="0.2">
      <c r="A135" s="95" t="s">
        <v>9</v>
      </c>
      <c r="B135" s="29"/>
      <c r="C135" s="24"/>
      <c r="D135" s="24"/>
      <c r="E135" s="93"/>
      <c r="F135" s="109" t="s">
        <v>305</v>
      </c>
      <c r="G135" s="94"/>
      <c r="H135" s="17"/>
      <c r="I135" s="17"/>
      <c r="J135" s="17"/>
      <c r="K135" s="17"/>
      <c r="L135" s="30"/>
    </row>
    <row r="136" spans="1:12" x14ac:dyDescent="0.2">
      <c r="A136" s="95" t="s">
        <v>7</v>
      </c>
      <c r="B136" s="26" t="s">
        <v>236</v>
      </c>
      <c r="C136" s="78" t="s">
        <v>237</v>
      </c>
      <c r="D136" s="11" t="s">
        <v>102</v>
      </c>
      <c r="E136" s="105" t="s">
        <v>99</v>
      </c>
      <c r="F136" s="12" t="s">
        <v>238</v>
      </c>
      <c r="G136" s="11" t="s">
        <v>155</v>
      </c>
      <c r="H136" s="83">
        <v>9.907</v>
      </c>
      <c r="I136" s="11">
        <v>0</v>
      </c>
      <c r="J136" s="11">
        <f>ROUND(H136,3)*I136</f>
        <v>0</v>
      </c>
      <c r="K136" s="81"/>
      <c r="L136" s="80">
        <f>ROUND((ROUND(H136,3)*ROUND(K136,2)),2)</f>
        <v>0</v>
      </c>
    </row>
    <row r="137" spans="1:12" x14ac:dyDescent="0.2">
      <c r="A137" s="95" t="s">
        <v>6</v>
      </c>
      <c r="B137" s="84"/>
      <c r="C137" s="85"/>
      <c r="D137" s="85"/>
      <c r="E137" s="86"/>
      <c r="F137" s="87" t="s">
        <v>239</v>
      </c>
      <c r="G137" s="88"/>
      <c r="H137" s="89"/>
      <c r="I137" s="89"/>
      <c r="J137" s="89"/>
      <c r="K137" s="89"/>
      <c r="L137" s="90"/>
    </row>
    <row r="138" spans="1:12" ht="22.5" x14ac:dyDescent="0.2">
      <c r="A138" s="95" t="s">
        <v>8</v>
      </c>
      <c r="B138" s="27"/>
      <c r="C138" s="22"/>
      <c r="D138" s="22"/>
      <c r="E138" s="91"/>
      <c r="F138" s="15" t="s">
        <v>240</v>
      </c>
      <c r="G138" s="92"/>
      <c r="H138" s="14"/>
      <c r="I138" s="14"/>
      <c r="J138" s="14"/>
      <c r="K138" s="14"/>
      <c r="L138" s="28"/>
    </row>
    <row r="139" spans="1:12" x14ac:dyDescent="0.2">
      <c r="A139" s="95" t="s">
        <v>9</v>
      </c>
      <c r="B139" s="29"/>
      <c r="C139" s="24"/>
      <c r="D139" s="24"/>
      <c r="E139" s="93"/>
      <c r="F139" s="109" t="s">
        <v>305</v>
      </c>
      <c r="G139" s="94"/>
      <c r="H139" s="17"/>
      <c r="I139" s="17"/>
      <c r="J139" s="17"/>
      <c r="K139" s="17"/>
      <c r="L139" s="30"/>
    </row>
    <row r="140" spans="1:12" x14ac:dyDescent="0.2">
      <c r="A140" s="95" t="s">
        <v>7</v>
      </c>
      <c r="B140" s="26" t="s">
        <v>241</v>
      </c>
      <c r="C140" s="78" t="s">
        <v>242</v>
      </c>
      <c r="D140" s="11" t="s">
        <v>102</v>
      </c>
      <c r="E140" s="105" t="s">
        <v>99</v>
      </c>
      <c r="F140" s="12" t="s">
        <v>243</v>
      </c>
      <c r="G140" s="11" t="s">
        <v>186</v>
      </c>
      <c r="H140" s="83">
        <v>160</v>
      </c>
      <c r="I140" s="11">
        <v>0</v>
      </c>
      <c r="J140" s="11">
        <f>ROUND(H140,3)*I140</f>
        <v>0</v>
      </c>
      <c r="K140" s="81"/>
      <c r="L140" s="80">
        <f>ROUND((ROUND(H140,3)*ROUND(K140,2)),2)</f>
        <v>0</v>
      </c>
    </row>
    <row r="141" spans="1:12" x14ac:dyDescent="0.2">
      <c r="A141" s="95" t="s">
        <v>6</v>
      </c>
      <c r="B141" s="84"/>
      <c r="C141" s="85"/>
      <c r="D141" s="85"/>
      <c r="E141" s="86"/>
      <c r="F141" s="87" t="s">
        <v>89</v>
      </c>
      <c r="G141" s="88"/>
      <c r="H141" s="89"/>
      <c r="I141" s="89"/>
      <c r="J141" s="89"/>
      <c r="K141" s="89"/>
      <c r="L141" s="90"/>
    </row>
    <row r="142" spans="1:12" x14ac:dyDescent="0.2">
      <c r="A142" s="95" t="s">
        <v>8</v>
      </c>
      <c r="B142" s="27"/>
      <c r="C142" s="22"/>
      <c r="D142" s="22"/>
      <c r="E142" s="91"/>
      <c r="F142" s="15" t="s">
        <v>244</v>
      </c>
      <c r="G142" s="92"/>
      <c r="H142" s="14"/>
      <c r="I142" s="14"/>
      <c r="J142" s="14"/>
      <c r="K142" s="14"/>
      <c r="L142" s="28"/>
    </row>
    <row r="143" spans="1:12" x14ac:dyDescent="0.2">
      <c r="A143" s="95" t="s">
        <v>9</v>
      </c>
      <c r="B143" s="29"/>
      <c r="C143" s="24"/>
      <c r="D143" s="24"/>
      <c r="E143" s="93"/>
      <c r="F143" s="109" t="s">
        <v>305</v>
      </c>
      <c r="G143" s="94"/>
      <c r="H143" s="17"/>
      <c r="I143" s="17"/>
      <c r="J143" s="17"/>
      <c r="K143" s="17"/>
      <c r="L143" s="30"/>
    </row>
    <row r="144" spans="1:12" ht="12.75" x14ac:dyDescent="0.2">
      <c r="B144" s="96" t="s">
        <v>109</v>
      </c>
      <c r="C144" s="97" t="s">
        <v>110</v>
      </c>
      <c r="D144" s="98"/>
      <c r="E144" s="98"/>
      <c r="F144" s="98" t="s">
        <v>218</v>
      </c>
      <c r="G144" s="97"/>
      <c r="H144" s="97"/>
      <c r="I144" s="97"/>
      <c r="J144" s="97"/>
      <c r="K144" s="97"/>
      <c r="L144" s="99">
        <f>SUM(L120:L143)</f>
        <v>0</v>
      </c>
    </row>
    <row r="145" spans="1:12" ht="12.75" x14ac:dyDescent="0.2">
      <c r="A145" s="95" t="s">
        <v>33</v>
      </c>
      <c r="B145" s="61" t="s">
        <v>21</v>
      </c>
      <c r="C145" s="6" t="s">
        <v>135</v>
      </c>
      <c r="D145" s="7"/>
      <c r="E145" s="7"/>
      <c r="F145" s="73" t="s">
        <v>245</v>
      </c>
      <c r="G145" s="9"/>
      <c r="H145" s="9"/>
      <c r="I145" s="9"/>
      <c r="J145" s="9"/>
      <c r="K145" s="9"/>
      <c r="L145" s="25"/>
    </row>
    <row r="146" spans="1:12" x14ac:dyDescent="0.2">
      <c r="A146" s="95" t="s">
        <v>7</v>
      </c>
      <c r="B146" s="26" t="s">
        <v>246</v>
      </c>
      <c r="C146" s="78" t="s">
        <v>247</v>
      </c>
      <c r="D146" s="11" t="s">
        <v>102</v>
      </c>
      <c r="E146" s="105" t="s">
        <v>99</v>
      </c>
      <c r="F146" s="12" t="s">
        <v>248</v>
      </c>
      <c r="G146" s="11" t="s">
        <v>186</v>
      </c>
      <c r="H146" s="83">
        <v>6</v>
      </c>
      <c r="I146" s="11">
        <v>0</v>
      </c>
      <c r="J146" s="11">
        <f>ROUND(H146,3)*I146</f>
        <v>0</v>
      </c>
      <c r="K146" s="81"/>
      <c r="L146" s="80">
        <f>ROUND((ROUND(H146,3)*ROUND(K146,2)),2)</f>
        <v>0</v>
      </c>
    </row>
    <row r="147" spans="1:12" ht="22.5" x14ac:dyDescent="0.2">
      <c r="A147" s="95" t="s">
        <v>6</v>
      </c>
      <c r="B147" s="84"/>
      <c r="C147" s="85"/>
      <c r="D147" s="85"/>
      <c r="E147" s="86"/>
      <c r="F147" s="87" t="s">
        <v>249</v>
      </c>
      <c r="G147" s="88"/>
      <c r="H147" s="89"/>
      <c r="I147" s="89"/>
      <c r="J147" s="89"/>
      <c r="K147" s="89"/>
      <c r="L147" s="90"/>
    </row>
    <row r="148" spans="1:12" x14ac:dyDescent="0.2">
      <c r="A148" s="95" t="s">
        <v>8</v>
      </c>
      <c r="B148" s="27"/>
      <c r="C148" s="22"/>
      <c r="D148" s="22"/>
      <c r="E148" s="91"/>
      <c r="F148" s="15" t="s">
        <v>250</v>
      </c>
      <c r="G148" s="92"/>
      <c r="H148" s="14"/>
      <c r="I148" s="14"/>
      <c r="J148" s="14"/>
      <c r="K148" s="14"/>
      <c r="L148" s="28"/>
    </row>
    <row r="149" spans="1:12" x14ac:dyDescent="0.2">
      <c r="A149" s="95" t="s">
        <v>9</v>
      </c>
      <c r="B149" s="29"/>
      <c r="C149" s="24"/>
      <c r="D149" s="24"/>
      <c r="E149" s="93"/>
      <c r="F149" s="109" t="s">
        <v>305</v>
      </c>
      <c r="G149" s="94"/>
      <c r="H149" s="17"/>
      <c r="I149" s="17"/>
      <c r="J149" s="17"/>
      <c r="K149" s="17"/>
      <c r="L149" s="30"/>
    </row>
    <row r="150" spans="1:12" ht="12.75" x14ac:dyDescent="0.2">
      <c r="B150" s="96" t="s">
        <v>109</v>
      </c>
      <c r="C150" s="97" t="s">
        <v>110</v>
      </c>
      <c r="D150" s="98"/>
      <c r="E150" s="98"/>
      <c r="F150" s="98" t="s">
        <v>245</v>
      </c>
      <c r="G150" s="97"/>
      <c r="H150" s="97"/>
      <c r="I150" s="97"/>
      <c r="J150" s="97"/>
      <c r="K150" s="97"/>
      <c r="L150" s="99">
        <f>SUM(L146:L149)</f>
        <v>0</v>
      </c>
    </row>
    <row r="151" spans="1:12" ht="12.75" x14ac:dyDescent="0.2">
      <c r="A151" s="95" t="s">
        <v>33</v>
      </c>
      <c r="B151" s="61" t="s">
        <v>21</v>
      </c>
      <c r="C151" s="6" t="s">
        <v>139</v>
      </c>
      <c r="D151" s="7"/>
      <c r="E151" s="7"/>
      <c r="F151" s="73" t="s">
        <v>251</v>
      </c>
      <c r="G151" s="9"/>
      <c r="H151" s="9"/>
      <c r="I151" s="9"/>
      <c r="J151" s="9"/>
      <c r="K151" s="9"/>
      <c r="L151" s="25"/>
    </row>
    <row r="152" spans="1:12" x14ac:dyDescent="0.2">
      <c r="A152" s="95" t="s">
        <v>7</v>
      </c>
      <c r="B152" s="26" t="s">
        <v>252</v>
      </c>
      <c r="C152" s="78" t="s">
        <v>253</v>
      </c>
      <c r="D152" s="11" t="s">
        <v>102</v>
      </c>
      <c r="E152" s="105" t="s">
        <v>99</v>
      </c>
      <c r="F152" s="12" t="s">
        <v>254</v>
      </c>
      <c r="G152" s="11" t="s">
        <v>186</v>
      </c>
      <c r="H152" s="83">
        <v>54.16</v>
      </c>
      <c r="I152" s="11">
        <v>0</v>
      </c>
      <c r="J152" s="11">
        <f>ROUND(H152,3)*I152</f>
        <v>0</v>
      </c>
      <c r="K152" s="81"/>
      <c r="L152" s="80">
        <f>ROUND((ROUND(H152,3)*ROUND(K152,2)),2)</f>
        <v>0</v>
      </c>
    </row>
    <row r="153" spans="1:12" x14ac:dyDescent="0.2">
      <c r="A153" s="95" t="s">
        <v>6</v>
      </c>
      <c r="B153" s="84"/>
      <c r="C153" s="85"/>
      <c r="D153" s="85"/>
      <c r="E153" s="86"/>
      <c r="F153" s="87" t="s">
        <v>89</v>
      </c>
      <c r="G153" s="88"/>
      <c r="H153" s="89"/>
      <c r="I153" s="89"/>
      <c r="J153" s="89"/>
      <c r="K153" s="89"/>
      <c r="L153" s="90"/>
    </row>
    <row r="154" spans="1:12" x14ac:dyDescent="0.2">
      <c r="A154" s="95" t="s">
        <v>8</v>
      </c>
      <c r="B154" s="27"/>
      <c r="C154" s="22"/>
      <c r="D154" s="22"/>
      <c r="E154" s="91"/>
      <c r="F154" s="15" t="s">
        <v>255</v>
      </c>
      <c r="G154" s="92"/>
      <c r="H154" s="14"/>
      <c r="I154" s="14"/>
      <c r="J154" s="14"/>
      <c r="K154" s="14"/>
      <c r="L154" s="28"/>
    </row>
    <row r="155" spans="1:12" x14ac:dyDescent="0.2">
      <c r="A155" s="95" t="s">
        <v>9</v>
      </c>
      <c r="B155" s="29"/>
      <c r="C155" s="24"/>
      <c r="D155" s="24"/>
      <c r="E155" s="93"/>
      <c r="F155" s="109" t="s">
        <v>305</v>
      </c>
      <c r="G155" s="94"/>
      <c r="H155" s="17"/>
      <c r="I155" s="17"/>
      <c r="J155" s="17"/>
      <c r="K155" s="17"/>
      <c r="L155" s="30"/>
    </row>
    <row r="156" spans="1:12" x14ac:dyDescent="0.2">
      <c r="A156" s="95" t="s">
        <v>7</v>
      </c>
      <c r="B156" s="26" t="s">
        <v>256</v>
      </c>
      <c r="C156" s="78" t="s">
        <v>257</v>
      </c>
      <c r="D156" s="11" t="s">
        <v>102</v>
      </c>
      <c r="E156" s="105" t="s">
        <v>99</v>
      </c>
      <c r="F156" s="12" t="s">
        <v>258</v>
      </c>
      <c r="G156" s="11" t="s">
        <v>186</v>
      </c>
      <c r="H156" s="83">
        <v>104.16</v>
      </c>
      <c r="I156" s="11">
        <v>0</v>
      </c>
      <c r="J156" s="11">
        <f>ROUND(H156,3)*I156</f>
        <v>0</v>
      </c>
      <c r="K156" s="81"/>
      <c r="L156" s="80">
        <f>ROUND((ROUND(H156,3)*ROUND(K156,2)),2)</f>
        <v>0</v>
      </c>
    </row>
    <row r="157" spans="1:12" x14ac:dyDescent="0.2">
      <c r="A157" s="95" t="s">
        <v>6</v>
      </c>
      <c r="B157" s="84"/>
      <c r="C157" s="85"/>
      <c r="D157" s="85"/>
      <c r="E157" s="86"/>
      <c r="F157" s="87" t="s">
        <v>259</v>
      </c>
      <c r="G157" s="88"/>
      <c r="H157" s="89"/>
      <c r="I157" s="89"/>
      <c r="J157" s="89"/>
      <c r="K157" s="89"/>
      <c r="L157" s="90"/>
    </row>
    <row r="158" spans="1:12" x14ac:dyDescent="0.2">
      <c r="A158" s="95" t="s">
        <v>8</v>
      </c>
      <c r="B158" s="27"/>
      <c r="C158" s="22"/>
      <c r="D158" s="22"/>
      <c r="E158" s="91"/>
      <c r="F158" s="15" t="s">
        <v>260</v>
      </c>
      <c r="G158" s="92"/>
      <c r="H158" s="14"/>
      <c r="I158" s="14"/>
      <c r="J158" s="14"/>
      <c r="K158" s="14"/>
      <c r="L158" s="28"/>
    </row>
    <row r="159" spans="1:12" x14ac:dyDescent="0.2">
      <c r="A159" s="95" t="s">
        <v>9</v>
      </c>
      <c r="B159" s="29"/>
      <c r="C159" s="24"/>
      <c r="D159" s="24"/>
      <c r="E159" s="93"/>
      <c r="F159" s="109" t="s">
        <v>305</v>
      </c>
      <c r="G159" s="94"/>
      <c r="H159" s="17"/>
      <c r="I159" s="17"/>
      <c r="J159" s="17"/>
      <c r="K159" s="17"/>
      <c r="L159" s="30"/>
    </row>
    <row r="160" spans="1:12" x14ac:dyDescent="0.2">
      <c r="A160" s="95" t="s">
        <v>7</v>
      </c>
      <c r="B160" s="26" t="s">
        <v>261</v>
      </c>
      <c r="C160" s="78" t="s">
        <v>262</v>
      </c>
      <c r="D160" s="11" t="s">
        <v>102</v>
      </c>
      <c r="E160" s="105" t="s">
        <v>99</v>
      </c>
      <c r="F160" s="12" t="s">
        <v>263</v>
      </c>
      <c r="G160" s="11" t="s">
        <v>104</v>
      </c>
      <c r="H160" s="83">
        <v>4</v>
      </c>
      <c r="I160" s="11">
        <v>0</v>
      </c>
      <c r="J160" s="11">
        <f>ROUND(H160,3)*I160</f>
        <v>0</v>
      </c>
      <c r="K160" s="81"/>
      <c r="L160" s="80">
        <f>ROUND((ROUND(H160,3)*ROUND(K160,2)),2)</f>
        <v>0</v>
      </c>
    </row>
    <row r="161" spans="1:12" x14ac:dyDescent="0.2">
      <c r="A161" s="95" t="s">
        <v>6</v>
      </c>
      <c r="B161" s="84"/>
      <c r="C161" s="85"/>
      <c r="D161" s="85"/>
      <c r="E161" s="86"/>
      <c r="F161" s="87" t="s">
        <v>264</v>
      </c>
      <c r="G161" s="88"/>
      <c r="H161" s="89"/>
      <c r="I161" s="89"/>
      <c r="J161" s="89"/>
      <c r="K161" s="89"/>
      <c r="L161" s="90"/>
    </row>
    <row r="162" spans="1:12" x14ac:dyDescent="0.2">
      <c r="A162" s="95" t="s">
        <v>8</v>
      </c>
      <c r="B162" s="27"/>
      <c r="C162" s="22"/>
      <c r="D162" s="22"/>
      <c r="E162" s="91"/>
      <c r="F162" s="15" t="s">
        <v>265</v>
      </c>
      <c r="G162" s="92"/>
      <c r="H162" s="14"/>
      <c r="I162" s="14"/>
      <c r="J162" s="14"/>
      <c r="K162" s="14"/>
      <c r="L162" s="28"/>
    </row>
    <row r="163" spans="1:12" x14ac:dyDescent="0.2">
      <c r="A163" s="95" t="s">
        <v>9</v>
      </c>
      <c r="B163" s="29"/>
      <c r="C163" s="24"/>
      <c r="D163" s="24"/>
      <c r="E163" s="93"/>
      <c r="F163" s="109" t="s">
        <v>305</v>
      </c>
      <c r="G163" s="94"/>
      <c r="H163" s="17"/>
      <c r="I163" s="17"/>
      <c r="J163" s="17"/>
      <c r="K163" s="17"/>
      <c r="L163" s="30"/>
    </row>
    <row r="164" spans="1:12" x14ac:dyDescent="0.2">
      <c r="A164" s="95" t="s">
        <v>7</v>
      </c>
      <c r="B164" s="26" t="s">
        <v>266</v>
      </c>
      <c r="C164" s="78" t="s">
        <v>267</v>
      </c>
      <c r="D164" s="11" t="s">
        <v>102</v>
      </c>
      <c r="E164" s="105" t="s">
        <v>99</v>
      </c>
      <c r="F164" s="12" t="s">
        <v>268</v>
      </c>
      <c r="G164" s="11" t="s">
        <v>186</v>
      </c>
      <c r="H164" s="83">
        <v>102</v>
      </c>
      <c r="I164" s="11">
        <v>0</v>
      </c>
      <c r="J164" s="11">
        <f>ROUND(H164,3)*I164</f>
        <v>0</v>
      </c>
      <c r="K164" s="81"/>
      <c r="L164" s="80">
        <f>ROUND((ROUND(H164,3)*ROUND(K164,2)),2)</f>
        <v>0</v>
      </c>
    </row>
    <row r="165" spans="1:12" x14ac:dyDescent="0.2">
      <c r="A165" s="95" t="s">
        <v>6</v>
      </c>
      <c r="B165" s="84"/>
      <c r="C165" s="85"/>
      <c r="D165" s="85"/>
      <c r="E165" s="86"/>
      <c r="F165" s="87" t="s">
        <v>269</v>
      </c>
      <c r="G165" s="88"/>
      <c r="H165" s="89"/>
      <c r="I165" s="89"/>
      <c r="J165" s="89"/>
      <c r="K165" s="89"/>
      <c r="L165" s="90"/>
    </row>
    <row r="166" spans="1:12" x14ac:dyDescent="0.2">
      <c r="A166" s="95" t="s">
        <v>8</v>
      </c>
      <c r="B166" s="27"/>
      <c r="C166" s="22"/>
      <c r="D166" s="22"/>
      <c r="E166" s="91"/>
      <c r="F166" s="15" t="s">
        <v>270</v>
      </c>
      <c r="G166" s="92"/>
      <c r="H166" s="14"/>
      <c r="I166" s="14"/>
      <c r="J166" s="14"/>
      <c r="K166" s="14"/>
      <c r="L166" s="28"/>
    </row>
    <row r="167" spans="1:12" x14ac:dyDescent="0.2">
      <c r="A167" s="95" t="s">
        <v>9</v>
      </c>
      <c r="B167" s="29"/>
      <c r="C167" s="24"/>
      <c r="D167" s="24"/>
      <c r="E167" s="93"/>
      <c r="F167" s="109" t="s">
        <v>305</v>
      </c>
      <c r="G167" s="94"/>
      <c r="H167" s="17"/>
      <c r="I167" s="17"/>
      <c r="J167" s="17"/>
      <c r="K167" s="17"/>
      <c r="L167" s="30"/>
    </row>
    <row r="168" spans="1:12" x14ac:dyDescent="0.2">
      <c r="A168" s="95" t="s">
        <v>7</v>
      </c>
      <c r="B168" s="26" t="s">
        <v>271</v>
      </c>
      <c r="C168" s="78" t="s">
        <v>272</v>
      </c>
      <c r="D168" s="11" t="s">
        <v>102</v>
      </c>
      <c r="E168" s="105" t="s">
        <v>99</v>
      </c>
      <c r="F168" s="12" t="s">
        <v>273</v>
      </c>
      <c r="G168" s="11" t="s">
        <v>155</v>
      </c>
      <c r="H168" s="83">
        <v>513.76</v>
      </c>
      <c r="I168" s="11">
        <v>0</v>
      </c>
      <c r="J168" s="11">
        <f>ROUND(H168,3)*I168</f>
        <v>0</v>
      </c>
      <c r="K168" s="81"/>
      <c r="L168" s="80">
        <f>ROUND((ROUND(H168,3)*ROUND(K168,2)),2)</f>
        <v>0</v>
      </c>
    </row>
    <row r="169" spans="1:12" x14ac:dyDescent="0.2">
      <c r="A169" s="95" t="s">
        <v>6</v>
      </c>
      <c r="B169" s="84"/>
      <c r="C169" s="85"/>
      <c r="D169" s="85"/>
      <c r="E169" s="86"/>
      <c r="F169" s="87" t="s">
        <v>274</v>
      </c>
      <c r="G169" s="88"/>
      <c r="H169" s="89"/>
      <c r="I169" s="89"/>
      <c r="J169" s="89"/>
      <c r="K169" s="89"/>
      <c r="L169" s="90"/>
    </row>
    <row r="170" spans="1:12" ht="78.75" x14ac:dyDescent="0.2">
      <c r="A170" s="95" t="s">
        <v>8</v>
      </c>
      <c r="B170" s="27"/>
      <c r="C170" s="22"/>
      <c r="D170" s="22"/>
      <c r="E170" s="91"/>
      <c r="F170" s="15" t="s">
        <v>275</v>
      </c>
      <c r="G170" s="92"/>
      <c r="H170" s="14"/>
      <c r="I170" s="14"/>
      <c r="J170" s="14"/>
      <c r="K170" s="14"/>
      <c r="L170" s="28"/>
    </row>
    <row r="171" spans="1:12" x14ac:dyDescent="0.2">
      <c r="A171" s="95" t="s">
        <v>9</v>
      </c>
      <c r="B171" s="29"/>
      <c r="C171" s="24"/>
      <c r="D171" s="24"/>
      <c r="E171" s="93"/>
      <c r="F171" s="109" t="s">
        <v>305</v>
      </c>
      <c r="G171" s="94"/>
      <c r="H171" s="17"/>
      <c r="I171" s="17"/>
      <c r="J171" s="17"/>
      <c r="K171" s="17"/>
      <c r="L171" s="30"/>
    </row>
    <row r="172" spans="1:12" x14ac:dyDescent="0.2">
      <c r="A172" s="95" t="s">
        <v>7</v>
      </c>
      <c r="B172" s="26" t="s">
        <v>276</v>
      </c>
      <c r="C172" s="78" t="s">
        <v>277</v>
      </c>
      <c r="D172" s="11" t="s">
        <v>102</v>
      </c>
      <c r="E172" s="105" t="s">
        <v>99</v>
      </c>
      <c r="F172" s="12" t="s">
        <v>278</v>
      </c>
      <c r="G172" s="11" t="s">
        <v>155</v>
      </c>
      <c r="H172" s="83">
        <v>49.536000000000001</v>
      </c>
      <c r="I172" s="11">
        <v>0</v>
      </c>
      <c r="J172" s="11">
        <f>ROUND(H172,3)*I172</f>
        <v>0</v>
      </c>
      <c r="K172" s="81"/>
      <c r="L172" s="80">
        <f>ROUND((ROUND(H172,3)*ROUND(K172,2)),2)</f>
        <v>0</v>
      </c>
    </row>
    <row r="173" spans="1:12" x14ac:dyDescent="0.2">
      <c r="A173" s="95" t="s">
        <v>6</v>
      </c>
      <c r="B173" s="84"/>
      <c r="C173" s="85"/>
      <c r="D173" s="85"/>
      <c r="E173" s="86"/>
      <c r="F173" s="87" t="s">
        <v>279</v>
      </c>
      <c r="G173" s="88"/>
      <c r="H173" s="89"/>
      <c r="I173" s="89"/>
      <c r="J173" s="89"/>
      <c r="K173" s="89"/>
      <c r="L173" s="90"/>
    </row>
    <row r="174" spans="1:12" ht="56.25" x14ac:dyDescent="0.2">
      <c r="A174" s="95" t="s">
        <v>8</v>
      </c>
      <c r="B174" s="27"/>
      <c r="C174" s="22"/>
      <c r="D174" s="22"/>
      <c r="E174" s="91"/>
      <c r="F174" s="15" t="s">
        <v>280</v>
      </c>
      <c r="G174" s="92"/>
      <c r="H174" s="14"/>
      <c r="I174" s="14"/>
      <c r="J174" s="14"/>
      <c r="K174" s="14"/>
      <c r="L174" s="28"/>
    </row>
    <row r="175" spans="1:12" x14ac:dyDescent="0.2">
      <c r="A175" s="95" t="s">
        <v>9</v>
      </c>
      <c r="B175" s="29"/>
      <c r="C175" s="24"/>
      <c r="D175" s="24"/>
      <c r="E175" s="93"/>
      <c r="F175" s="109" t="s">
        <v>305</v>
      </c>
      <c r="G175" s="94"/>
      <c r="H175" s="17"/>
      <c r="I175" s="17"/>
      <c r="J175" s="17"/>
      <c r="K175" s="17"/>
      <c r="L175" s="30"/>
    </row>
    <row r="176" spans="1:12" x14ac:dyDescent="0.2">
      <c r="A176" s="95" t="s">
        <v>7</v>
      </c>
      <c r="B176" s="26" t="s">
        <v>281</v>
      </c>
      <c r="C176" s="78" t="s">
        <v>282</v>
      </c>
      <c r="D176" s="11" t="s">
        <v>102</v>
      </c>
      <c r="E176" s="105" t="s">
        <v>99</v>
      </c>
      <c r="F176" s="12" t="s">
        <v>283</v>
      </c>
      <c r="G176" s="11" t="s">
        <v>155</v>
      </c>
      <c r="H176" s="83">
        <v>48</v>
      </c>
      <c r="I176" s="11">
        <v>0</v>
      </c>
      <c r="J176" s="11">
        <f>ROUND(H176,3)*I176</f>
        <v>0</v>
      </c>
      <c r="K176" s="81"/>
      <c r="L176" s="80">
        <f>ROUND((ROUND(H176,3)*ROUND(K176,2)),2)</f>
        <v>0</v>
      </c>
    </row>
    <row r="177" spans="1:12" x14ac:dyDescent="0.2">
      <c r="A177" s="95" t="s">
        <v>6</v>
      </c>
      <c r="B177" s="84"/>
      <c r="C177" s="85"/>
      <c r="D177" s="85"/>
      <c r="E177" s="86"/>
      <c r="F177" s="87" t="s">
        <v>89</v>
      </c>
      <c r="G177" s="88"/>
      <c r="H177" s="89"/>
      <c r="I177" s="89"/>
      <c r="J177" s="89"/>
      <c r="K177" s="89"/>
      <c r="L177" s="90"/>
    </row>
    <row r="178" spans="1:12" x14ac:dyDescent="0.2">
      <c r="A178" s="95" t="s">
        <v>8</v>
      </c>
      <c r="B178" s="27"/>
      <c r="C178" s="22"/>
      <c r="D178" s="22"/>
      <c r="E178" s="91"/>
      <c r="F178" s="15" t="s">
        <v>284</v>
      </c>
      <c r="G178" s="92"/>
      <c r="H178" s="14"/>
      <c r="I178" s="14"/>
      <c r="J178" s="14"/>
      <c r="K178" s="14"/>
      <c r="L178" s="28"/>
    </row>
    <row r="179" spans="1:12" x14ac:dyDescent="0.2">
      <c r="A179" s="95" t="s">
        <v>9</v>
      </c>
      <c r="B179" s="29"/>
      <c r="C179" s="24"/>
      <c r="D179" s="24"/>
      <c r="E179" s="93"/>
      <c r="F179" s="109" t="s">
        <v>305</v>
      </c>
      <c r="G179" s="94"/>
      <c r="H179" s="17"/>
      <c r="I179" s="17"/>
      <c r="J179" s="17"/>
      <c r="K179" s="17"/>
      <c r="L179" s="30"/>
    </row>
    <row r="180" spans="1:12" x14ac:dyDescent="0.2">
      <c r="A180" s="95" t="s">
        <v>7</v>
      </c>
      <c r="B180" s="26" t="s">
        <v>285</v>
      </c>
      <c r="C180" s="78" t="s">
        <v>286</v>
      </c>
      <c r="D180" s="11" t="s">
        <v>102</v>
      </c>
      <c r="E180" s="105" t="s">
        <v>99</v>
      </c>
      <c r="F180" s="12" t="s">
        <v>287</v>
      </c>
      <c r="G180" s="11" t="s">
        <v>127</v>
      </c>
      <c r="H180" s="83">
        <v>10.8</v>
      </c>
      <c r="I180" s="11">
        <v>0</v>
      </c>
      <c r="J180" s="11">
        <f>ROUND(H180,3)*I180</f>
        <v>0</v>
      </c>
      <c r="K180" s="81"/>
      <c r="L180" s="80">
        <f>ROUND((ROUND(H180,3)*ROUND(K180,2)),2)</f>
        <v>0</v>
      </c>
    </row>
    <row r="181" spans="1:12" x14ac:dyDescent="0.2">
      <c r="A181" s="95" t="s">
        <v>6</v>
      </c>
      <c r="B181" s="84"/>
      <c r="C181" s="85"/>
      <c r="D181" s="85"/>
      <c r="E181" s="86"/>
      <c r="F181" s="87" t="s">
        <v>288</v>
      </c>
      <c r="G181" s="88"/>
      <c r="H181" s="89"/>
      <c r="I181" s="89"/>
      <c r="J181" s="89"/>
      <c r="K181" s="89"/>
      <c r="L181" s="90"/>
    </row>
    <row r="182" spans="1:12" ht="33.75" x14ac:dyDescent="0.2">
      <c r="A182" s="95" t="s">
        <v>8</v>
      </c>
      <c r="B182" s="27"/>
      <c r="C182" s="22"/>
      <c r="D182" s="22"/>
      <c r="E182" s="91"/>
      <c r="F182" s="15" t="s">
        <v>289</v>
      </c>
      <c r="G182" s="92"/>
      <c r="H182" s="14"/>
      <c r="I182" s="14"/>
      <c r="J182" s="14"/>
      <c r="K182" s="14"/>
      <c r="L182" s="28"/>
    </row>
    <row r="183" spans="1:12" x14ac:dyDescent="0.2">
      <c r="A183" s="95" t="s">
        <v>9</v>
      </c>
      <c r="B183" s="29"/>
      <c r="C183" s="24"/>
      <c r="D183" s="24"/>
      <c r="E183" s="93"/>
      <c r="F183" s="109" t="s">
        <v>305</v>
      </c>
      <c r="G183" s="94"/>
      <c r="H183" s="17"/>
      <c r="I183" s="17"/>
      <c r="J183" s="17"/>
      <c r="K183" s="17"/>
      <c r="L183" s="30"/>
    </row>
    <row r="184" spans="1:12" x14ac:dyDescent="0.2">
      <c r="A184" s="95" t="s">
        <v>7</v>
      </c>
      <c r="B184" s="26" t="s">
        <v>290</v>
      </c>
      <c r="C184" s="78" t="s">
        <v>291</v>
      </c>
      <c r="D184" s="11" t="s">
        <v>102</v>
      </c>
      <c r="E184" s="105" t="s">
        <v>99</v>
      </c>
      <c r="F184" s="12" t="s">
        <v>292</v>
      </c>
      <c r="G184" s="11" t="s">
        <v>293</v>
      </c>
      <c r="H184" s="83">
        <v>99.36</v>
      </c>
      <c r="I184" s="11">
        <v>0</v>
      </c>
      <c r="J184" s="11">
        <f>ROUND(H184,3)*I184</f>
        <v>0</v>
      </c>
      <c r="K184" s="81"/>
      <c r="L184" s="80">
        <f>ROUND((ROUND(H184,3)*ROUND(K184,2)),2)</f>
        <v>0</v>
      </c>
    </row>
    <row r="185" spans="1:12" x14ac:dyDescent="0.2">
      <c r="A185" s="95" t="s">
        <v>6</v>
      </c>
      <c r="B185" s="84"/>
      <c r="C185" s="85"/>
      <c r="D185" s="85"/>
      <c r="E185" s="86"/>
      <c r="F185" s="87" t="s">
        <v>294</v>
      </c>
      <c r="G185" s="88"/>
      <c r="H185" s="89"/>
      <c r="I185" s="89"/>
      <c r="J185" s="89"/>
      <c r="K185" s="89"/>
      <c r="L185" s="90"/>
    </row>
    <row r="186" spans="1:12" x14ac:dyDescent="0.2">
      <c r="A186" s="95" t="s">
        <v>8</v>
      </c>
      <c r="B186" s="27"/>
      <c r="C186" s="22"/>
      <c r="D186" s="22"/>
      <c r="E186" s="91"/>
      <c r="F186" s="15" t="s">
        <v>295</v>
      </c>
      <c r="G186" s="92"/>
      <c r="H186" s="14"/>
      <c r="I186" s="14"/>
      <c r="J186" s="14"/>
      <c r="K186" s="14"/>
      <c r="L186" s="28"/>
    </row>
    <row r="187" spans="1:12" x14ac:dyDescent="0.2">
      <c r="A187" s="95" t="s">
        <v>9</v>
      </c>
      <c r="B187" s="29"/>
      <c r="C187" s="24"/>
      <c r="D187" s="24"/>
      <c r="E187" s="93"/>
      <c r="F187" s="109" t="s">
        <v>305</v>
      </c>
      <c r="G187" s="94"/>
      <c r="H187" s="17"/>
      <c r="I187" s="17"/>
      <c r="J187" s="17"/>
      <c r="K187" s="17"/>
      <c r="L187" s="30"/>
    </row>
    <row r="188" spans="1:12" ht="12.75" x14ac:dyDescent="0.2">
      <c r="B188" s="96" t="s">
        <v>109</v>
      </c>
      <c r="C188" s="97" t="s">
        <v>110</v>
      </c>
      <c r="D188" s="98"/>
      <c r="E188" s="98"/>
      <c r="F188" s="98" t="s">
        <v>251</v>
      </c>
      <c r="G188" s="97"/>
      <c r="H188" s="97"/>
      <c r="I188" s="97"/>
      <c r="J188" s="97"/>
      <c r="K188" s="97"/>
      <c r="L188" s="99">
        <f>SUM(L152:L187)</f>
        <v>0</v>
      </c>
    </row>
  </sheetData>
  <sheetProtection formatCells="0" formatColumns="0" formatRows="0" insertColumns="0" insertRows="0" deleteColumns="0" deleteRows="0" sort="0" autoFilter="0"/>
  <autoFilter ref="A12:L12"/>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4">
      <formula>$E$6="Ostatní"</formula>
    </cfRule>
    <cfRule type="expression" dxfId="0" priority="2">
      <formula>$E$5="Ostatní"</formula>
    </cfRule>
  </conditionalFormatting>
  <dataValidations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rowBreaks count="2" manualBreakCount="2">
    <brk id="45" min="1" max="11" man="1"/>
    <brk id="131" min="1" max="11"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5"/>
  <sheetViews>
    <sheetView workbookViewId="0">
      <selection activeCell="B29" sqref="B29"/>
    </sheetView>
  </sheetViews>
  <sheetFormatPr defaultColWidth="9.140625" defaultRowHeight="15" x14ac:dyDescent="0.25"/>
  <cols>
    <col min="1" max="1" width="13.7109375" customWidth="1"/>
    <col min="2" max="2" width="53.85546875" customWidth="1"/>
    <col min="3" max="3" width="9.140625" style="54" customWidth="1"/>
  </cols>
  <sheetData>
    <row r="1" spans="1:3" x14ac:dyDescent="0.25">
      <c r="A1" s="47" t="s">
        <v>39</v>
      </c>
      <c r="B1" s="48" t="s">
        <v>35</v>
      </c>
      <c r="C1" s="53"/>
    </row>
    <row r="2" spans="1:3" x14ac:dyDescent="0.25">
      <c r="A2" s="49" t="s">
        <v>40</v>
      </c>
      <c r="B2" s="50" t="s">
        <v>36</v>
      </c>
      <c r="C2" s="53"/>
    </row>
    <row r="3" spans="1:3" x14ac:dyDescent="0.25">
      <c r="A3" s="49" t="s">
        <v>41</v>
      </c>
      <c r="B3" s="50" t="s">
        <v>37</v>
      </c>
      <c r="C3" s="53"/>
    </row>
    <row r="4" spans="1:3" x14ac:dyDescent="0.25">
      <c r="A4" s="49" t="s">
        <v>42</v>
      </c>
      <c r="B4" s="50" t="s">
        <v>38</v>
      </c>
      <c r="C4" s="53"/>
    </row>
    <row r="5" spans="1:3" x14ac:dyDescent="0.25">
      <c r="A5" s="49" t="s">
        <v>43</v>
      </c>
      <c r="B5" s="50" t="s">
        <v>44</v>
      </c>
      <c r="C5" s="53"/>
    </row>
    <row r="6" spans="1:3" x14ac:dyDescent="0.25">
      <c r="A6" s="49" t="s">
        <v>45</v>
      </c>
      <c r="B6" s="50" t="s">
        <v>46</v>
      </c>
      <c r="C6" s="53"/>
    </row>
    <row r="7" spans="1:3" x14ac:dyDescent="0.25">
      <c r="A7" s="49" t="s">
        <v>47</v>
      </c>
      <c r="B7" s="50" t="s">
        <v>48</v>
      </c>
      <c r="C7" s="53"/>
    </row>
    <row r="8" spans="1:3" x14ac:dyDescent="0.25">
      <c r="A8" s="49" t="s">
        <v>49</v>
      </c>
      <c r="B8" s="50" t="s">
        <v>50</v>
      </c>
      <c r="C8" s="53"/>
    </row>
    <row r="9" spans="1:3" x14ac:dyDescent="0.25">
      <c r="A9" s="49" t="s">
        <v>51</v>
      </c>
      <c r="B9" s="50" t="s">
        <v>52</v>
      </c>
      <c r="C9" s="53"/>
    </row>
    <row r="10" spans="1:3" x14ac:dyDescent="0.25">
      <c r="A10" s="49" t="s">
        <v>53</v>
      </c>
      <c r="B10" s="50" t="s">
        <v>54</v>
      </c>
      <c r="C10" s="53"/>
    </row>
    <row r="11" spans="1:3" x14ac:dyDescent="0.25">
      <c r="A11" s="49" t="s">
        <v>55</v>
      </c>
      <c r="B11" s="50" t="s">
        <v>56</v>
      </c>
      <c r="C11" s="53"/>
    </row>
    <row r="12" spans="1:3" x14ac:dyDescent="0.25">
      <c r="A12" s="49" t="s">
        <v>57</v>
      </c>
      <c r="B12" s="50" t="s">
        <v>58</v>
      </c>
      <c r="C12" s="53"/>
    </row>
    <row r="13" spans="1:3" x14ac:dyDescent="0.25">
      <c r="A13" s="49" t="s">
        <v>59</v>
      </c>
      <c r="B13" s="50" t="s">
        <v>60</v>
      </c>
      <c r="C13" s="53"/>
    </row>
    <row r="14" spans="1:3" ht="25.5" x14ac:dyDescent="0.25">
      <c r="A14" s="49" t="s">
        <v>61</v>
      </c>
      <c r="B14" s="50" t="s">
        <v>62</v>
      </c>
      <c r="C14" s="53"/>
    </row>
    <row r="15" spans="1:3" x14ac:dyDescent="0.25">
      <c r="A15" s="49" t="s">
        <v>63</v>
      </c>
      <c r="B15" s="50" t="s">
        <v>64</v>
      </c>
      <c r="C15" s="53"/>
    </row>
    <row r="16" spans="1:3" x14ac:dyDescent="0.25">
      <c r="A16" s="49" t="s">
        <v>65</v>
      </c>
      <c r="B16" s="50" t="s">
        <v>66</v>
      </c>
      <c r="C16" s="53"/>
    </row>
    <row r="17" spans="1:3" x14ac:dyDescent="0.25">
      <c r="A17" s="49" t="s">
        <v>67</v>
      </c>
      <c r="B17" s="50" t="s">
        <v>68</v>
      </c>
      <c r="C17" s="53"/>
    </row>
    <row r="18" spans="1:3" x14ac:dyDescent="0.25">
      <c r="A18" s="49" t="s">
        <v>69</v>
      </c>
      <c r="B18" s="50" t="s">
        <v>70</v>
      </c>
      <c r="C18" s="53"/>
    </row>
    <row r="19" spans="1:3" x14ac:dyDescent="0.25">
      <c r="A19" s="49" t="s">
        <v>71</v>
      </c>
      <c r="B19" s="50" t="s">
        <v>72</v>
      </c>
      <c r="C19" s="53"/>
    </row>
    <row r="20" spans="1:3" x14ac:dyDescent="0.25">
      <c r="A20" s="49" t="s">
        <v>73</v>
      </c>
      <c r="B20" s="50" t="s">
        <v>74</v>
      </c>
      <c r="C20" s="53"/>
    </row>
    <row r="21" spans="1:3" x14ac:dyDescent="0.25">
      <c r="A21" s="49" t="s">
        <v>75</v>
      </c>
      <c r="B21" s="50" t="s">
        <v>76</v>
      </c>
      <c r="C21" s="53"/>
    </row>
    <row r="22" spans="1:3" x14ac:dyDescent="0.25">
      <c r="A22" s="49" t="s">
        <v>77</v>
      </c>
      <c r="B22" s="50" t="s">
        <v>78</v>
      </c>
      <c r="C22" s="53"/>
    </row>
    <row r="23" spans="1:3" x14ac:dyDescent="0.25">
      <c r="A23" s="49" t="s">
        <v>79</v>
      </c>
      <c r="B23" s="50" t="s">
        <v>80</v>
      </c>
      <c r="C23" s="53"/>
    </row>
    <row r="24" spans="1:3" x14ac:dyDescent="0.25">
      <c r="A24" s="49" t="s">
        <v>81</v>
      </c>
      <c r="B24" s="50" t="s">
        <v>82</v>
      </c>
      <c r="C24" s="53"/>
    </row>
    <row r="25" spans="1:3" x14ac:dyDescent="0.25">
      <c r="A25" s="51" t="s">
        <v>83</v>
      </c>
      <c r="B25" s="52" t="s">
        <v>84</v>
      </c>
      <c r="C25" s="53"/>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40" customWidth="1"/>
    <col min="2" max="2" width="4.42578125" style="18" customWidth="1"/>
    <col min="3" max="3" width="10.5703125" style="18" customWidth="1"/>
    <col min="4" max="5" width="10" style="18" customWidth="1"/>
    <col min="6" max="6" width="74.140625" style="18" customWidth="1"/>
    <col min="7" max="7" width="9" style="19" customWidth="1"/>
    <col min="8" max="8" width="13" style="19" customWidth="1"/>
    <col min="9" max="10" width="9" style="19" customWidth="1"/>
    <col min="11" max="12" width="12.85546875" style="19" customWidth="1"/>
    <col min="13" max="13" width="9.140625" style="18" customWidth="1"/>
    <col min="14" max="16384" width="9.140625" style="18"/>
  </cols>
  <sheetData>
    <row r="1" spans="1:12" s="1" customFormat="1" ht="13.5" customHeight="1" x14ac:dyDescent="0.25">
      <c r="A1" s="10" t="s">
        <v>7</v>
      </c>
      <c r="B1" s="26"/>
      <c r="C1" s="78"/>
      <c r="D1" s="11">
        <v>1</v>
      </c>
      <c r="E1" s="11"/>
      <c r="F1" s="12"/>
      <c r="G1" s="11"/>
      <c r="H1" s="83"/>
      <c r="I1" s="11"/>
      <c r="J1" s="79"/>
      <c r="K1" s="82"/>
      <c r="L1" s="80">
        <f>ROUND((ROUND(H1,3))*(ROUND(K1,2)),2)</f>
        <v>0</v>
      </c>
    </row>
    <row r="2" spans="1:12" s="1" customFormat="1" ht="12.75" customHeight="1" x14ac:dyDescent="0.25">
      <c r="A2" s="10" t="s">
        <v>6</v>
      </c>
      <c r="B2" s="27"/>
      <c r="C2" s="22"/>
      <c r="D2" s="22"/>
      <c r="E2" s="22"/>
      <c r="F2" s="13"/>
      <c r="G2" s="14"/>
      <c r="H2" s="14"/>
      <c r="I2" s="14"/>
      <c r="J2" s="14"/>
      <c r="K2" s="14"/>
      <c r="L2" s="28"/>
    </row>
    <row r="3" spans="1:12" s="1" customFormat="1" ht="12.75" customHeight="1" x14ac:dyDescent="0.25">
      <c r="A3" s="10" t="s">
        <v>8</v>
      </c>
      <c r="B3" s="27"/>
      <c r="C3" s="22"/>
      <c r="D3" s="22"/>
      <c r="E3" s="22"/>
      <c r="F3" s="15"/>
      <c r="G3" s="14"/>
      <c r="H3" s="14"/>
      <c r="I3" s="14"/>
      <c r="J3" s="14"/>
      <c r="K3" s="14"/>
      <c r="L3" s="28"/>
    </row>
    <row r="4" spans="1:12" s="1" customFormat="1" ht="18" customHeight="1" x14ac:dyDescent="0.25">
      <c r="A4" s="10" t="s">
        <v>9</v>
      </c>
      <c r="B4" s="29"/>
      <c r="C4" s="24"/>
      <c r="D4" s="24"/>
      <c r="E4" s="24"/>
      <c r="F4" s="16"/>
      <c r="G4" s="17"/>
      <c r="H4" s="17"/>
      <c r="I4" s="17"/>
      <c r="J4" s="17"/>
      <c r="K4" s="17"/>
      <c r="L4" s="30"/>
    </row>
    <row r="5" spans="1:12" s="1" customFormat="1" ht="48" customHeight="1" x14ac:dyDescent="0.25">
      <c r="A5" s="10"/>
      <c r="B5" s="22"/>
      <c r="C5" s="22"/>
      <c r="D5" s="22"/>
      <c r="E5" s="22"/>
      <c r="F5" s="34"/>
      <c r="G5" s="14"/>
      <c r="H5" s="14"/>
      <c r="I5" s="14"/>
      <c r="J5" s="14"/>
      <c r="K5" s="14"/>
      <c r="L5" s="17"/>
    </row>
    <row r="6" spans="1:12" s="10" customFormat="1" ht="12" x14ac:dyDescent="0.25">
      <c r="B6" s="35" t="s">
        <v>22</v>
      </c>
      <c r="C6" s="36"/>
      <c r="D6" s="8"/>
      <c r="E6" s="8"/>
      <c r="F6" s="8" t="s">
        <v>10</v>
      </c>
      <c r="G6" s="36"/>
      <c r="H6" s="36"/>
      <c r="I6" s="36"/>
      <c r="J6" s="36"/>
      <c r="K6" s="36"/>
      <c r="L6" s="37"/>
    </row>
    <row r="7" spans="1:12" s="10" customFormat="1" x14ac:dyDescent="0.25">
      <c r="G7" s="38"/>
      <c r="H7" s="38"/>
      <c r="I7" s="38"/>
      <c r="J7" s="38"/>
      <c r="K7" s="38"/>
      <c r="L7" s="38"/>
    </row>
    <row r="8" spans="1:12" s="1" customFormat="1" x14ac:dyDescent="0.25">
      <c r="A8" s="10"/>
      <c r="G8" s="39"/>
      <c r="H8" s="39"/>
      <c r="I8" s="39"/>
      <c r="J8" s="39"/>
      <c r="K8" s="39"/>
      <c r="L8" s="39"/>
    </row>
    <row r="9" spans="1:12" s="1" customFormat="1" x14ac:dyDescent="0.25">
      <c r="A9" s="10"/>
      <c r="G9" s="39"/>
      <c r="H9" s="39"/>
      <c r="I9" s="39"/>
      <c r="J9" s="39"/>
      <c r="K9" s="39"/>
      <c r="L9" s="39"/>
    </row>
    <row r="10" spans="1:12" s="1" customFormat="1" x14ac:dyDescent="0.25">
      <c r="A10" s="10"/>
      <c r="G10" s="39"/>
      <c r="H10" s="39"/>
      <c r="I10" s="39"/>
      <c r="J10" s="39"/>
      <c r="K10" s="39"/>
      <c r="L10" s="39"/>
    </row>
    <row r="11" spans="1:12" s="1" customFormat="1" x14ac:dyDescent="0.25">
      <c r="A11" s="10"/>
      <c r="G11" s="39"/>
      <c r="H11" s="39"/>
      <c r="I11" s="39"/>
      <c r="J11" s="39"/>
      <c r="K11" s="39"/>
      <c r="L11" s="39"/>
    </row>
    <row r="12" spans="1:12" s="1" customFormat="1" x14ac:dyDescent="0.25">
      <c r="A12" s="10"/>
      <c r="G12" s="39"/>
      <c r="H12" s="39"/>
      <c r="I12" s="39"/>
      <c r="J12" s="39"/>
      <c r="K12" s="39"/>
      <c r="L12" s="39"/>
    </row>
    <row r="13" spans="1:12" s="1" customFormat="1" x14ac:dyDescent="0.25">
      <c r="A13" s="10"/>
      <c r="G13" s="39"/>
      <c r="H13" s="39"/>
      <c r="I13" s="39"/>
      <c r="J13" s="39"/>
      <c r="K13" s="39"/>
      <c r="L13" s="39"/>
    </row>
    <row r="14" spans="1:12" s="1" customFormat="1" x14ac:dyDescent="0.25">
      <c r="A14" s="10"/>
      <c r="G14" s="39"/>
      <c r="H14" s="39"/>
      <c r="I14" s="39"/>
      <c r="J14" s="39"/>
      <c r="K14" s="39"/>
      <c r="L14" s="39"/>
    </row>
    <row r="15" spans="1:12" s="1" customFormat="1" x14ac:dyDescent="0.25">
      <c r="A15" s="10"/>
      <c r="G15" s="39"/>
      <c r="H15" s="39"/>
      <c r="I15" s="39"/>
      <c r="J15" s="39"/>
      <c r="K15" s="39"/>
      <c r="L15" s="39"/>
    </row>
    <row r="16" spans="1:12" s="1" customFormat="1" x14ac:dyDescent="0.25">
      <c r="A16" s="10"/>
      <c r="G16" s="39"/>
      <c r="H16" s="39"/>
      <c r="I16" s="39"/>
      <c r="J16" s="39"/>
      <c r="K16" s="39"/>
      <c r="L16" s="39"/>
    </row>
    <row r="17" spans="1:12" s="1" customFormat="1" x14ac:dyDescent="0.25">
      <c r="A17" s="10"/>
      <c r="G17" s="39"/>
      <c r="H17" s="39"/>
      <c r="I17" s="39"/>
      <c r="J17" s="39"/>
      <c r="K17" s="39"/>
      <c r="L17" s="39"/>
    </row>
    <row r="18" spans="1:12" s="1" customFormat="1" x14ac:dyDescent="0.25">
      <c r="A18" s="10"/>
      <c r="G18" s="39"/>
      <c r="H18" s="39"/>
      <c r="I18" s="39"/>
      <c r="J18" s="39"/>
      <c r="K18" s="39"/>
      <c r="L18" s="39"/>
    </row>
    <row r="19" spans="1:12" s="1" customFormat="1" x14ac:dyDescent="0.25">
      <c r="A19" s="10"/>
      <c r="G19" s="39"/>
      <c r="H19" s="39"/>
      <c r="I19" s="39"/>
      <c r="J19" s="39"/>
      <c r="K19" s="39"/>
      <c r="L19" s="39"/>
    </row>
    <row r="20" spans="1:12" s="1" customFormat="1" x14ac:dyDescent="0.25">
      <c r="A20" s="10"/>
      <c r="G20" s="39"/>
      <c r="H20" s="39"/>
      <c r="I20" s="39"/>
      <c r="J20" s="39"/>
      <c r="K20" s="39"/>
      <c r="L20" s="39"/>
    </row>
    <row r="21" spans="1:12" s="1" customFormat="1" x14ac:dyDescent="0.25">
      <c r="A21" s="10"/>
      <c r="G21" s="39"/>
      <c r="H21" s="39"/>
      <c r="I21" s="39"/>
      <c r="J21" s="39"/>
      <c r="K21" s="39"/>
      <c r="L21" s="39"/>
    </row>
    <row r="22" spans="1:12" s="1" customFormat="1" x14ac:dyDescent="0.25">
      <c r="A22" s="10"/>
      <c r="G22" s="39"/>
      <c r="H22" s="39"/>
      <c r="I22" s="39"/>
      <c r="J22" s="39"/>
      <c r="K22" s="39"/>
      <c r="L22" s="39"/>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SO 11-20-02</vt:lpstr>
      <vt:lpstr>Kategorie monitoringu</vt:lpstr>
      <vt:lpstr>hide</vt:lpstr>
      <vt:lpstr>'SO 11-20-02'!Názvy_tisku</vt:lpstr>
      <vt:lpstr>'SO 11-20-02'!Oblast_tisku</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Moťka Radek</dc:creator>
  <cp:keywords/>
  <dc:description/>
  <cp:lastModifiedBy>jíza</cp:lastModifiedBy>
  <cp:lastPrinted>2018-06-25T14:17:22Z</cp:lastPrinted>
  <dcterms:created xsi:type="dcterms:W3CDTF">2015-03-16T09:47:49Z</dcterms:created>
  <dcterms:modified xsi:type="dcterms:W3CDTF">2018-11-05T13:39:39Z</dcterms:modified>
  <cp:category/>
  <cp:contentStatus/>
</cp:coreProperties>
</file>