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210" windowWidth="18195" windowHeight="10080"/>
  </bookViews>
  <sheets>
    <sheet name="SO XX-XX-XX" sheetId="1" r:id="rId1"/>
    <sheet name="Kategorie monitoringu" sheetId="3" r:id="rId2"/>
    <sheet name="hide" sheetId="4" state="hidden" r:id="rId3"/>
    <sheet name="změny" sheetId="5" r:id="rId4"/>
  </sheets>
  <definedNames>
    <definedName name="_xlnm._FilterDatabase" localSheetId="2" hidden="1">hide!$A$1:$L$4</definedName>
    <definedName name="_xlnm._FilterDatabase" localSheetId="1" hidden="1">'Kategorie monitoringu'!$A$1:$A$25</definedName>
    <definedName name="_xlnm._FilterDatabase" localSheetId="0" hidden="1">'SO XX-XX-XX'!$A$12:$L$86</definedName>
    <definedName name="_xlnm.Print_Titles" localSheetId="0">'SO XX-XX-XX'!$9:$12</definedName>
    <definedName name="_xlnm.Print_Area" localSheetId="0">'SO XX-XX-XX'!$B$1:$L$86</definedName>
  </definedNames>
  <calcPr calcId="145621"/>
</workbook>
</file>

<file path=xl/calcChain.xml><?xml version="1.0" encoding="utf-8"?>
<calcChain xmlns="http://schemas.openxmlformats.org/spreadsheetml/2006/main">
  <c r="L82" i="1" l="1"/>
  <c r="L78" i="1"/>
  <c r="L74" i="1"/>
  <c r="L70" i="1"/>
  <c r="L86" i="1" l="1"/>
  <c r="L64" i="1"/>
  <c r="L60" i="1"/>
  <c r="L56" i="1"/>
  <c r="L52" i="1"/>
  <c r="L48" i="1"/>
  <c r="L44" i="1"/>
  <c r="L40" i="1"/>
  <c r="L36" i="1"/>
  <c r="L30" i="1"/>
  <c r="L26" i="1"/>
  <c r="L22" i="1"/>
  <c r="L18" i="1"/>
  <c r="L68" i="1" l="1"/>
  <c r="I8" i="5"/>
  <c r="H8" i="5"/>
  <c r="B14" i="1" l="1"/>
  <c r="B18" i="1" l="1"/>
  <c r="L14" i="1"/>
  <c r="L34" i="1" s="1"/>
  <c r="B22" i="1" l="1"/>
  <c r="L1" i="4"/>
  <c r="B26" i="1" l="1"/>
  <c r="B30" i="1"/>
  <c r="L9" i="1"/>
  <c r="B9" i="1"/>
  <c r="B36" i="1" l="1"/>
  <c r="L1" i="1"/>
  <c r="F4" i="1"/>
  <c r="B40" i="1" l="1"/>
  <c r="B44" i="1" s="1"/>
  <c r="K9" i="1"/>
  <c r="B48" i="1" l="1"/>
  <c r="B52" i="1" s="1"/>
  <c r="F5" i="1"/>
  <c r="B56" i="1" l="1"/>
  <c r="B60" i="1" s="1"/>
  <c r="B64" i="1" s="1"/>
  <c r="B70" i="1" l="1"/>
  <c r="B74" i="1" s="1"/>
  <c r="B78" i="1" s="1"/>
  <c r="B82" i="1" l="1"/>
  <c r="K2" i="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 ref="F18"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36"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40"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List>
</comments>
</file>

<file path=xl/sharedStrings.xml><?xml version="1.0" encoding="utf-8"?>
<sst xmlns="http://schemas.openxmlformats.org/spreadsheetml/2006/main" count="259" uniqueCount="140">
  <si>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</si>
  <si>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</si>
  <si>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</si>
  <si>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</si>
  <si>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</si>
  <si>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</si>
  <si>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</si>
  <si>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</si>
  <si>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</si>
  <si>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</si>
  <si>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</si>
  <si>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</si>
  <si>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</si>
  <si>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</si>
  <si>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</si>
  <si>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</si>
  <si>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</si>
  <si>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</si>
  <si>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</si>
  <si>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</si>
  <si>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</si>
  <si>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</si>
  <si>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</si>
  <si>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</si>
  <si>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</si>
  <si>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</si>
  <si>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</si>
  <si>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</si>
  <si>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</si>
  <si>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</si>
  <si>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</si>
  <si>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</si>
  <si>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</si>
  <si>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</si>
  <si>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</si>
  <si>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</si>
  <si>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</si>
  <si>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</si>
  <si>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</si>
  <si>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</si>
  <si>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</si>
  <si>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</si>
  <si>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</si>
  <si>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</si>
  <si>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</si>
  <si>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</si>
  <si>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</si>
  <si>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</si>
  <si>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</si>
  <si>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</si>
  <si>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</si>
  <si>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</si>
  <si>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</si>
  <si>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</si>
  <si>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</si>
  <si>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</si>
  <si>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</si>
  <si>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</si>
  <si>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</si>
  <si>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</si>
  <si>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</si>
  <si>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</si>
  <si>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</si>
  <si>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</si>
  <si>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</si>
  <si>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</si>
  <si>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</si>
  <si>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</si>
  <si>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</si>
  <si>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</si>
  <si>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</si>
  <si>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</si>
  <si>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</si>
  <si>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</si>
  <si>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</si>
  <si>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</si>
  <si>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</si>
  <si>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</si>
  <si>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</si>
  <si>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</si>
  <si>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</si>
  <si>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</si>
  <si>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</si>
  <si>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</si>
  <si>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popis položky</t>
  </si>
  <si>
    <t>výkaz výměr</t>
  </si>
  <si>
    <t>Technická specifikace položky odpovídá příslušné cenové soustavě.</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</si>
  <si>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</si>
  <si>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</si>
  <si>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</si>
  <si>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</si>
  <si>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</si>
  <si>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</si>
  <si>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</si>
  <si>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</si>
  <si>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Zvýšení traťové rychlosti v úseku Oldřichov u Duchcova – Bílina</t>
  </si>
  <si>
    <t>SUDOP PRAHA a.s.</t>
  </si>
  <si>
    <t>5423720012</t>
  </si>
  <si>
    <t>S631500727</t>
  </si>
  <si>
    <t>S</t>
  </si>
  <si>
    <t>SO 10-61-01</t>
  </si>
  <si>
    <t>ŽST Oldřichov u Duchcova, ukolejnění vodivých konstrukcí</t>
  </si>
  <si>
    <t>Ing. David Zrůst</t>
  </si>
  <si>
    <t>74C923</t>
  </si>
  <si>
    <t>Nepřímé ukolejnění konstrukce všech typů (včetně výztužných dvojic) - 1 vodič</t>
  </si>
  <si>
    <t>kus</t>
  </si>
  <si>
    <t>OTSKP</t>
  </si>
  <si>
    <t>74C924</t>
  </si>
  <si>
    <t>Nepřímé ukolejnění konstrukce všech typů (včetně výztužných dvojic) - 2 vodič</t>
  </si>
  <si>
    <t>Tažení ochranného lana 70mm2 Fe</t>
  </si>
  <si>
    <t>74C942</t>
  </si>
  <si>
    <t>m</t>
  </si>
  <si>
    <t>74C971</t>
  </si>
  <si>
    <t>Pospojování vodivých konstrukcí proudovou propojkou</t>
  </si>
  <si>
    <t>74C976</t>
  </si>
  <si>
    <t>Zpracování KSUaTP pro účely zavedení do provozu za 100m zprovozňované skupiny</t>
  </si>
  <si>
    <t>Součet</t>
  </si>
  <si>
    <t>za  Díl</t>
  </si>
  <si>
    <t>74C925</t>
  </si>
  <si>
    <t>Přesun ukolejnění (demontáž + montáž ukolejnění na jinou konstrukci)</t>
  </si>
  <si>
    <t>ŽST Oldřichov u Duchcova - definitivní stav</t>
  </si>
  <si>
    <t>ŽST Oldřichov u Duchcova - provizorní stav</t>
  </si>
  <si>
    <t>74F472</t>
  </si>
  <si>
    <t>Demontáž ochranných lan</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</si>
  <si>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</si>
  <si>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</si>
  <si>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</si>
  <si>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</si>
  <si>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</si>
  <si>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</si>
  <si>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</si>
  <si>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hod</t>
  </si>
  <si>
    <t>74F314</t>
  </si>
  <si>
    <t>Měření dotykového napětí u vodivé konstrukce</t>
  </si>
  <si>
    <t>74F322</t>
  </si>
  <si>
    <t>Revizní zpráva</t>
  </si>
  <si>
    <t>74F332</t>
  </si>
  <si>
    <t>Výkon organizačních jednotek správce</t>
  </si>
  <si>
    <t>SOUPIS PRACÍ</t>
  </si>
  <si>
    <t>SŽDC s.o.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</si>
</sst>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1"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FFC000"/>
        <bgColor indexed="64"/>
      </patternFill>
    </fill>
    <fill>
      <patternFill patternType="solid">
        <fgColor theme="4" tint="0.79995117038483843"/>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n">
        <color indexed="64"/>
      </left>
      <right style="thin">
        <color indexed="64"/>
      </right>
      <top style="thin">
        <color indexed="64"/>
      </top>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3">
    <xf numFmtId="0" fontId="0" fillId="0" borderId="0"/>
    <xf numFmtId="0" fontId="4" fillId="0" borderId="0">
      <alignment vertical="center"/>
    </xf>
    <xf numFmtId="0" fontId="6" fillId="0" borderId="0">
      <alignment vertical="center"/>
    </xf>
  </cellStyleXfs>
  <cellXfs count="149">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5"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5" fontId="10" fillId="3" borderId="40" xfId="0" applyNumberFormat="1" applyFont="1" applyFill="1" applyBorder="1" applyAlignment="1" applyProtection="1">
      <alignment horizontal="left" vertical="center"/>
      <protection locked="0"/>
    </xf>
    <xf numFmtId="165"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20" xfId="0" applyFont="1" applyFill="1" applyBorder="1" applyAlignment="1" applyProtection="1">
      <alignment horizontal="center"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0" fontId="4" fillId="0" borderId="48" xfId="2" applyFont="1" applyFill="1" applyBorder="1" applyAlignment="1" applyProtection="1">
      <alignment horizontal="left" vertical="center"/>
      <protection hidden="1"/>
    </xf>
    <xf numFmtId="0" fontId="4" fillId="0" borderId="49" xfId="2" applyFont="1" applyFill="1" applyBorder="1" applyAlignment="1" applyProtection="1">
      <alignment vertical="center" wrapText="1"/>
      <protection hidden="1"/>
    </xf>
    <xf numFmtId="0" fontId="4" fillId="0" borderId="46" xfId="2" applyFont="1" applyFill="1" applyBorder="1" applyAlignment="1" applyProtection="1">
      <alignment horizontal="left" vertical="center"/>
      <protection hidden="1"/>
    </xf>
    <xf numFmtId="0" fontId="4" fillId="0" borderId="50" xfId="2" applyFont="1" applyFill="1" applyBorder="1" applyAlignment="1" applyProtection="1">
      <alignment vertical="center" wrapText="1"/>
      <protection hidden="1"/>
    </xf>
    <xf numFmtId="0" fontId="4" fillId="0" borderId="51" xfId="2" applyFont="1" applyFill="1" applyBorder="1" applyAlignment="1" applyProtection="1">
      <alignment horizontal="left" vertical="center"/>
      <protection hidden="1"/>
    </xf>
    <xf numFmtId="0" fontId="4" fillId="0" borderId="52"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5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4"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6" xfId="0" applyFont="1" applyFill="1" applyBorder="1" applyAlignment="1" applyProtection="1">
      <alignment vertical="center"/>
      <protection hidden="1"/>
    </xf>
    <xf numFmtId="14" fontId="0" fillId="0" borderId="0" xfId="0" applyNumberFormat="1"/>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7" xfId="0" applyFont="1" applyBorder="1" applyProtection="1">
      <protection locked="0"/>
    </xf>
    <xf numFmtId="0" fontId="1" fillId="0" borderId="57" xfId="0" applyFont="1" applyBorder="1" applyAlignment="1" applyProtection="1">
      <alignment horizontal="center"/>
      <protection locked="0"/>
    </xf>
    <xf numFmtId="0" fontId="40" fillId="0" borderId="0" xfId="0" applyFont="1" applyFill="1" applyAlignment="1" applyProtection="1">
      <alignment vertical="center"/>
      <protection locked="0"/>
    </xf>
    <xf numFmtId="0" fontId="1" fillId="10" borderId="0" xfId="0" applyFont="1" applyFill="1" applyAlignment="1" applyProtection="1">
      <alignment vertical="center"/>
      <protection locked="0"/>
    </xf>
    <xf numFmtId="0" fontId="10" fillId="10" borderId="60" xfId="0" applyFont="1" applyFill="1" applyBorder="1" applyAlignment="1" applyProtection="1">
      <alignment vertical="center"/>
    </xf>
    <xf numFmtId="49" fontId="10" fillId="10" borderId="59" xfId="0" applyNumberFormat="1" applyFont="1" applyFill="1" applyBorder="1" applyAlignment="1" applyProtection="1">
      <alignment horizontal="center" vertical="center"/>
      <protection locked="0"/>
    </xf>
    <xf numFmtId="0" fontId="10" fillId="10" borderId="59" xfId="0" applyFont="1" applyFill="1" applyBorder="1" applyAlignment="1" applyProtection="1">
      <alignment vertical="center"/>
      <protection locked="0"/>
    </xf>
    <xf numFmtId="49" fontId="10" fillId="10" borderId="59" xfId="0" applyNumberFormat="1" applyFont="1" applyFill="1" applyBorder="1" applyAlignment="1" applyProtection="1">
      <alignment vertical="center"/>
      <protection locked="0"/>
    </xf>
    <xf numFmtId="0" fontId="10" fillId="10" borderId="59" xfId="0" applyFont="1" applyFill="1" applyBorder="1" applyAlignment="1" applyProtection="1">
      <alignment horizontal="center" vertical="center"/>
      <protection locked="0"/>
    </xf>
    <xf numFmtId="164" fontId="10" fillId="10" borderId="61" xfId="0" applyNumberFormat="1" applyFont="1" applyFill="1" applyBorder="1" applyAlignment="1" applyProtection="1">
      <alignment horizontal="center" vertical="center"/>
      <protection locked="0"/>
    </xf>
    <xf numFmtId="0" fontId="10" fillId="11"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33" xfId="0" applyFont="1" applyFill="1" applyBorder="1" applyAlignment="1" applyProtection="1">
      <alignment horizontal="center" vertical="center"/>
      <protection locked="0"/>
    </xf>
    <xf numFmtId="49" fontId="8" fillId="3" borderId="58" xfId="2" applyNumberFormat="1" applyFont="1" applyFill="1" applyBorder="1" applyAlignment="1" applyProtection="1">
      <alignment vertical="center" wrapText="1" shrinkToFit="1"/>
      <protection locked="0"/>
    </xf>
    <xf numFmtId="0" fontId="1" fillId="10" borderId="0" xfId="0" applyFont="1" applyFill="1" applyProtection="1">
      <protection locked="0"/>
    </xf>
    <xf numFmtId="0" fontId="10" fillId="10" borderId="60" xfId="0" applyFont="1" applyFill="1" applyBorder="1" applyAlignment="1" applyProtection="1">
      <alignment vertical="center"/>
      <protection locked="0"/>
    </xf>
    <xf numFmtId="0" fontId="10" fillId="10" borderId="32" xfId="0" applyFont="1" applyFill="1" applyBorder="1" applyAlignment="1" applyProtection="1">
      <alignment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164" fontId="10" fillId="10" borderId="33" xfId="0" applyNumberFormat="1" applyFont="1" applyFill="1" applyBorder="1" applyAlignment="1" applyProtection="1">
      <alignment horizontal="center" vertical="center"/>
      <protection locked="0"/>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5"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0" fontId="2" fillId="0" borderId="10" xfId="0" applyFont="1" applyFill="1" applyBorder="1" applyAlignment="1" applyProtection="1">
      <alignment horizontal="left"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3" fillId="9" borderId="55"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165" fontId="10" fillId="0" borderId="8" xfId="0" applyNumberFormat="1" applyFont="1" applyFill="1" applyBorder="1" applyAlignment="1" applyProtection="1">
      <alignment horizontal="left" vertical="center"/>
      <protection hidden="1"/>
    </xf>
    <xf numFmtId="165" fontId="10" fillId="0" borderId="11" xfId="0" applyNumberFormat="1" applyFont="1" applyFill="1" applyBorder="1" applyAlignment="1" applyProtection="1">
      <alignment horizontal="left" vertical="center"/>
      <protection hidden="1"/>
    </xf>
    <xf numFmtId="165" fontId="10" fillId="0" borderId="9" xfId="0" applyNumberFormat="1" applyFont="1" applyFill="1" applyBorder="1" applyAlignment="1" applyProtection="1">
      <alignment horizontal="left" vertical="center"/>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45"/>
  <sheetViews>
    <sheetView showGridLines="0" tabSelected="1" view="pageBreakPreview" zoomScale="85" zoomScaleNormal="85" zoomScaleSheetLayoutView="85" workbookViewId="0">
      <pane ySplit="12" topLeftCell="A73" activePane="bottomLeft" state="frozen"/>
      <selection activeCell="B1" sqref="B1"/>
      <selection pane="bottomLeft" activeCell="E6" sqref="E6"/>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14" t="s">
        <v>138</v>
      </c>
      <c r="C1" s="115"/>
      <c r="D1" s="115"/>
      <c r="E1" s="115"/>
      <c r="F1" s="115"/>
      <c r="G1" s="115"/>
      <c r="H1" s="115"/>
      <c r="I1" s="53"/>
      <c r="J1" s="54"/>
      <c r="K1" s="54"/>
      <c r="L1" s="55" t="str">
        <f>D3</f>
        <v>SO 10-61-01</v>
      </c>
    </row>
    <row r="2" spans="1:15" s="18" customFormat="1" ht="57" customHeight="1" thickTop="1" thickBot="1" x14ac:dyDescent="0.3">
      <c r="B2" s="116" t="s">
        <v>11</v>
      </c>
      <c r="C2" s="117"/>
      <c r="D2" s="59"/>
      <c r="E2" s="60"/>
      <c r="F2" s="85" t="s">
        <v>95</v>
      </c>
      <c r="G2" s="57"/>
      <c r="H2" s="58"/>
      <c r="I2" s="118" t="s">
        <v>27</v>
      </c>
      <c r="J2" s="119"/>
      <c r="K2" s="120">
        <f>SUMIFS(L:L,B:B,"SOUČET")</f>
        <v>0</v>
      </c>
      <c r="L2" s="121"/>
    </row>
    <row r="3" spans="1:15" s="18" customFormat="1" ht="42.75" customHeight="1" thickTop="1" thickBot="1" x14ac:dyDescent="0.3">
      <c r="B3" s="38" t="s">
        <v>33</v>
      </c>
      <c r="C3" s="39"/>
      <c r="D3" s="41" t="s">
        <v>100</v>
      </c>
      <c r="E3" s="40"/>
      <c r="F3" s="37" t="s">
        <v>101</v>
      </c>
      <c r="G3" s="61"/>
      <c r="H3" s="62"/>
      <c r="I3" s="72"/>
      <c r="J3" s="71"/>
      <c r="K3" s="138"/>
      <c r="L3" s="139"/>
    </row>
    <row r="4" spans="1:15" s="18" customFormat="1" ht="18" customHeight="1" thickTop="1" x14ac:dyDescent="0.25">
      <c r="B4" s="124" t="s">
        <v>20</v>
      </c>
      <c r="C4" s="125"/>
      <c r="D4" s="126"/>
      <c r="E4" s="4" t="s">
        <v>70</v>
      </c>
      <c r="F4" s="52" t="str">
        <f>IF(E4='Kategorie monitoringu'!A1,'Kategorie monitoringu'!B1,IF(E4='Kategorie monitoringu'!A2,'Kategorie monitoringu'!B2,IF(E4='Kategorie monitoringu'!A3,'Kategorie monitoringu'!B3,IF(E4='Kategorie monitoringu'!A4,'Kategorie monitoringu'!B4,IF(E4='Kategorie monitoringu'!A5,'Kategorie monitoringu'!B5,IF(E4='Kategorie monitoringu'!A6,'Kategorie monitoringu'!B6,IF(E4='Kategorie monitoringu'!A7,'Kategorie monitoringu'!B7,IF(E4='Kategorie monitoringu'!A8,'Kategorie monitoringu'!B8,IF(E4='Kategorie monitoringu'!A9,'Kategorie monitoringu'!B9,IF(E4='Kategorie monitoringu'!A10,'Kategorie monitoringu'!B10,IF(E4='Kategorie monitoringu'!A11,'Kategorie monitoringu'!B11,IF(E4='Kategorie monitoringu'!A12,'Kategorie monitoringu'!B12,IF(E4='Kategorie monitoringu'!A13,'Kategorie monitoringu'!B13,IF(E4='Kategorie monitoringu'!A14,'Kategorie monitoringu'!B14,IF(E4='Kategorie monitoringu'!A15,'Kategorie monitoringu'!B15,IF(E4='Kategorie monitoringu'!A16,'Kategorie monitoringu'!B16,IF(E4='Kategorie monitoringu'!A17,'Kategorie monitoringu'!B17,IF(E4='Kategorie monitoringu'!A18,'Kategorie monitoringu'!B18,IF(E4='Kategorie monitoringu'!A19,'Kategorie monitoringu'!B19,IF(E4='Kategorie monitoringu'!A20,'Kategorie monitoringu'!B20,IF(E4='Kategorie monitoringu'!A21,'Kategorie monitoringu'!B21,IF(E4='Kategorie monitoringu'!A22,'Kategorie monitoringu'!B22,IF(E4='Kategorie monitoringu'!A23,'Kategorie monitoringu'!B23,IF(E4='Kategorie monitoringu'!A24,'Kategorie monitoringu'!B24,IF(E4='Kategorie monitoringu'!A25,'Kategorie monitoringu'!B25,"")))))))))))))))))))))))))</f>
        <v>Ukolejnění kovových konstrukcí</v>
      </c>
      <c r="G4" s="50"/>
      <c r="H4" s="51"/>
      <c r="I4" s="136" t="s">
        <v>30</v>
      </c>
      <c r="J4" s="137"/>
      <c r="K4" s="2"/>
      <c r="L4" s="3"/>
    </row>
    <row r="5" spans="1:15" s="18" customFormat="1" ht="18" customHeight="1" x14ac:dyDescent="0.25">
      <c r="B5" s="16" t="s">
        <v>28</v>
      </c>
      <c r="C5" s="15"/>
      <c r="D5" s="15"/>
      <c r="E5" s="4" t="s">
        <v>29</v>
      </c>
      <c r="F5" s="128" t="str">
        <f>IF((E5="Stádium 2"),"  Dokumentace pro územní řízení - DUR",(IF((E5="Stádium 3"),"  Projektová dokumentace (DOS/DSP)","")))</f>
        <v xml:space="preserve">  Projektová dokumentace (DOS/DSP)</v>
      </c>
      <c r="G5" s="128"/>
      <c r="H5" s="129"/>
      <c r="I5" s="127" t="s">
        <v>22</v>
      </c>
      <c r="J5" s="126"/>
      <c r="K5" s="5" t="s">
        <v>97</v>
      </c>
      <c r="L5" s="65"/>
    </row>
    <row r="6" spans="1:15" s="18" customFormat="1" ht="18" customHeight="1" x14ac:dyDescent="0.2">
      <c r="B6" s="16" t="s">
        <v>19</v>
      </c>
      <c r="C6" s="15"/>
      <c r="D6" s="15"/>
      <c r="E6" s="5" t="s">
        <v>139</v>
      </c>
      <c r="F6" s="140"/>
      <c r="G6" s="140"/>
      <c r="H6" s="141"/>
      <c r="I6" s="127" t="s">
        <v>23</v>
      </c>
      <c r="J6" s="126"/>
      <c r="K6" s="5" t="s">
        <v>98</v>
      </c>
      <c r="L6" s="65"/>
      <c r="O6" s="69"/>
    </row>
    <row r="7" spans="1:15" s="18" customFormat="1" ht="18" customHeight="1" x14ac:dyDescent="0.2">
      <c r="B7" s="130" t="s">
        <v>24</v>
      </c>
      <c r="C7" s="113"/>
      <c r="D7" s="113"/>
      <c r="E7" s="6">
        <v>43405</v>
      </c>
      <c r="F7" s="142" t="s">
        <v>18</v>
      </c>
      <c r="G7" s="143"/>
      <c r="H7" s="144"/>
      <c r="I7" s="135" t="s">
        <v>26</v>
      </c>
      <c r="J7" s="125"/>
      <c r="K7" s="63">
        <v>2017</v>
      </c>
      <c r="L7" s="66"/>
      <c r="O7" s="70"/>
    </row>
    <row r="8" spans="1:15" s="18" customFormat="1" ht="19.5" customHeight="1" thickBot="1" x14ac:dyDescent="0.3">
      <c r="B8" s="145" t="s">
        <v>25</v>
      </c>
      <c r="C8" s="146"/>
      <c r="D8" s="146"/>
      <c r="E8" s="25">
        <v>44316</v>
      </c>
      <c r="F8" s="26" t="s">
        <v>96</v>
      </c>
      <c r="G8" s="147" t="s">
        <v>102</v>
      </c>
      <c r="H8" s="148"/>
      <c r="I8" s="112" t="s">
        <v>17</v>
      </c>
      <c r="J8" s="113"/>
      <c r="K8" s="64">
        <v>43040</v>
      </c>
      <c r="L8" s="67"/>
    </row>
    <row r="9" spans="1:15" s="18" customFormat="1" ht="9.75" customHeight="1" x14ac:dyDescent="0.25">
      <c r="B9" s="133" t="str">
        <f>F2</f>
        <v>Zvýšení traťové rychlosti v úseku Oldřichov u Duchcova – Bílina</v>
      </c>
      <c r="C9" s="134"/>
      <c r="D9" s="134"/>
      <c r="E9" s="134"/>
      <c r="F9" s="134"/>
      <c r="G9" s="134"/>
      <c r="H9" s="134"/>
      <c r="I9" s="134"/>
      <c r="J9" s="134"/>
      <c r="K9" s="27" t="str">
        <f>$I$5</f>
        <v>ISPROFIN:</v>
      </c>
      <c r="L9" s="68" t="str">
        <f>K5</f>
        <v>5423720012</v>
      </c>
    </row>
    <row r="10" spans="1:15" s="18" customFormat="1" ht="15" customHeight="1" x14ac:dyDescent="0.25">
      <c r="B10" s="131" t="s">
        <v>12</v>
      </c>
      <c r="C10" s="110" t="s">
        <v>0</v>
      </c>
      <c r="D10" s="110" t="s">
        <v>1</v>
      </c>
      <c r="E10" s="110" t="s">
        <v>13</v>
      </c>
      <c r="F10" s="108" t="s">
        <v>31</v>
      </c>
      <c r="G10" s="108" t="s">
        <v>2</v>
      </c>
      <c r="H10" s="108" t="s">
        <v>3</v>
      </c>
      <c r="I10" s="110" t="s">
        <v>14</v>
      </c>
      <c r="J10" s="110" t="s">
        <v>15</v>
      </c>
      <c r="K10" s="122" t="s">
        <v>4</v>
      </c>
      <c r="L10" s="123"/>
    </row>
    <row r="11" spans="1:15" s="18" customFormat="1" ht="15" customHeight="1" x14ac:dyDescent="0.25">
      <c r="B11" s="131"/>
      <c r="C11" s="110"/>
      <c r="D11" s="110"/>
      <c r="E11" s="110"/>
      <c r="F11" s="108"/>
      <c r="G11" s="108"/>
      <c r="H11" s="108"/>
      <c r="I11" s="110"/>
      <c r="J11" s="110"/>
      <c r="K11" s="122"/>
      <c r="L11" s="123"/>
    </row>
    <row r="12" spans="1:15" s="18" customFormat="1" ht="12.75" customHeight="1" thickBot="1" x14ac:dyDescent="0.3">
      <c r="B12" s="132"/>
      <c r="C12" s="111"/>
      <c r="D12" s="111"/>
      <c r="E12" s="111"/>
      <c r="F12" s="109"/>
      <c r="G12" s="109"/>
      <c r="H12" s="109"/>
      <c r="I12" s="111"/>
      <c r="J12" s="111"/>
      <c r="K12" s="28" t="s">
        <v>16</v>
      </c>
      <c r="L12" s="29" t="s">
        <v>5</v>
      </c>
    </row>
    <row r="13" spans="1:15" s="1" customFormat="1" ht="20.100000000000001" customHeight="1" thickBot="1" x14ac:dyDescent="0.3">
      <c r="A13" s="1" t="s">
        <v>32</v>
      </c>
      <c r="B13" s="56" t="s">
        <v>21</v>
      </c>
      <c r="C13" s="74">
        <v>1</v>
      </c>
      <c r="D13" s="7"/>
      <c r="E13" s="7"/>
      <c r="F13" s="75" t="s">
        <v>120</v>
      </c>
      <c r="G13" s="9"/>
      <c r="H13" s="9"/>
      <c r="I13" s="9"/>
      <c r="J13" s="9"/>
      <c r="K13" s="9"/>
      <c r="L13" s="20"/>
    </row>
    <row r="14" spans="1:15" s="1" customFormat="1" ht="13.5" customHeight="1" thickBot="1" x14ac:dyDescent="0.3">
      <c r="A14" s="10" t="s">
        <v>7</v>
      </c>
      <c r="B14" s="76">
        <f>1+MAX($B$13:B13)</f>
        <v>1</v>
      </c>
      <c r="C14" s="77" t="s">
        <v>103</v>
      </c>
      <c r="D14" s="77"/>
      <c r="E14" s="77" t="s">
        <v>106</v>
      </c>
      <c r="F14" s="78" t="s">
        <v>104</v>
      </c>
      <c r="G14" s="77" t="s">
        <v>105</v>
      </c>
      <c r="H14" s="82">
        <v>180</v>
      </c>
      <c r="I14" s="82"/>
      <c r="J14" s="82"/>
      <c r="K14" s="83"/>
      <c r="L14" s="84">
        <f>ROUND((ROUND(H14,3))*(ROUND(K14,2)),2)</f>
        <v>0</v>
      </c>
    </row>
    <row r="15" spans="1:15" s="1" customFormat="1" ht="12.75" customHeight="1" x14ac:dyDescent="0.25">
      <c r="A15" s="10" t="s">
        <v>6</v>
      </c>
      <c r="B15" s="21"/>
      <c r="C15" s="17"/>
      <c r="D15" s="17"/>
      <c r="E15" s="17"/>
      <c r="F15" s="79" t="s">
        <v>84</v>
      </c>
      <c r="G15" s="11"/>
      <c r="H15" s="11"/>
      <c r="I15" s="11"/>
      <c r="J15" s="11"/>
      <c r="K15" s="11"/>
      <c r="L15" s="22"/>
    </row>
    <row r="16" spans="1:15" s="1" customFormat="1" ht="12.75" customHeight="1" x14ac:dyDescent="0.25">
      <c r="A16" s="10" t="s">
        <v>8</v>
      </c>
      <c r="B16" s="21"/>
      <c r="C16" s="17"/>
      <c r="D16" s="17"/>
      <c r="E16" s="17"/>
      <c r="F16" s="80" t="s">
        <v>85</v>
      </c>
      <c r="G16" s="11"/>
      <c r="H16" s="11"/>
      <c r="I16" s="11"/>
      <c r="J16" s="11"/>
      <c r="K16" s="11"/>
      <c r="L16" s="22"/>
    </row>
    <row r="17" spans="1:12" s="1" customFormat="1" ht="12.75" customHeight="1" thickBot="1" x14ac:dyDescent="0.3">
      <c r="A17" s="10" t="s">
        <v>9</v>
      </c>
      <c r="B17" s="23"/>
      <c r="C17" s="19"/>
      <c r="D17" s="19"/>
      <c r="E17" s="19"/>
      <c r="F17" s="81" t="s">
        <v>86</v>
      </c>
      <c r="G17" s="12"/>
      <c r="H17" s="12"/>
      <c r="I17" s="12"/>
      <c r="J17" s="12"/>
      <c r="K17" s="12"/>
      <c r="L17" s="24"/>
    </row>
    <row r="18" spans="1:12" ht="13.5" customHeight="1" thickBot="1" x14ac:dyDescent="0.25">
      <c r="A18" s="10" t="s">
        <v>7</v>
      </c>
      <c r="B18" s="76">
        <f>1+MAX($B$13:B17)</f>
        <v>2</v>
      </c>
      <c r="C18" s="77" t="s">
        <v>107</v>
      </c>
      <c r="D18" s="77"/>
      <c r="E18" s="77" t="s">
        <v>106</v>
      </c>
      <c r="F18" s="78" t="s">
        <v>108</v>
      </c>
      <c r="G18" s="77" t="s">
        <v>105</v>
      </c>
      <c r="H18" s="82">
        <v>20</v>
      </c>
      <c r="I18" s="82"/>
      <c r="J18" s="82"/>
      <c r="K18" s="83"/>
      <c r="L18" s="84">
        <f>ROUND((ROUND(H18,3))*(ROUND(K18,2)),2)</f>
        <v>0</v>
      </c>
    </row>
    <row r="19" spans="1:12" ht="12.75" customHeight="1" x14ac:dyDescent="0.2">
      <c r="A19" s="10" t="s">
        <v>6</v>
      </c>
      <c r="B19" s="21"/>
      <c r="C19" s="17"/>
      <c r="D19" s="17"/>
      <c r="E19" s="17"/>
      <c r="F19" s="79"/>
      <c r="G19" s="11"/>
      <c r="H19" s="11"/>
      <c r="I19" s="11"/>
      <c r="J19" s="11"/>
      <c r="K19" s="11"/>
      <c r="L19" s="22"/>
    </row>
    <row r="20" spans="1:12" ht="12.75" customHeight="1" x14ac:dyDescent="0.2">
      <c r="A20" s="10" t="s">
        <v>8</v>
      </c>
      <c r="B20" s="21"/>
      <c r="C20" s="17"/>
      <c r="D20" s="17"/>
      <c r="E20" s="17"/>
      <c r="F20" s="80"/>
      <c r="G20" s="11"/>
      <c r="H20" s="11"/>
      <c r="I20" s="11"/>
      <c r="J20" s="11"/>
      <c r="K20" s="11"/>
      <c r="L20" s="22"/>
    </row>
    <row r="21" spans="1:12" ht="12.75" customHeight="1" thickBot="1" x14ac:dyDescent="0.25">
      <c r="A21" s="10" t="s">
        <v>9</v>
      </c>
      <c r="B21" s="23"/>
      <c r="C21" s="19"/>
      <c r="D21" s="19"/>
      <c r="E21" s="19"/>
      <c r="F21" s="81"/>
      <c r="G21" s="12"/>
      <c r="H21" s="12"/>
      <c r="I21" s="12"/>
      <c r="J21" s="12"/>
      <c r="K21" s="12"/>
      <c r="L21" s="24"/>
    </row>
    <row r="22" spans="1:12" ht="13.5" customHeight="1" thickBot="1" x14ac:dyDescent="0.25">
      <c r="A22" s="10" t="s">
        <v>7</v>
      </c>
      <c r="B22" s="76">
        <f>1+MAX($B$13:B21)</f>
        <v>3</v>
      </c>
      <c r="C22" s="77" t="s">
        <v>110</v>
      </c>
      <c r="D22" s="77"/>
      <c r="E22" s="77" t="s">
        <v>106</v>
      </c>
      <c r="F22" s="78" t="s">
        <v>109</v>
      </c>
      <c r="G22" s="77" t="s">
        <v>111</v>
      </c>
      <c r="H22" s="82">
        <v>1000</v>
      </c>
      <c r="I22" s="82"/>
      <c r="J22" s="82"/>
      <c r="K22" s="83"/>
      <c r="L22" s="84">
        <f>ROUND((ROUND(H22,3))*(ROUND(K22,2)),2)</f>
        <v>0</v>
      </c>
    </row>
    <row r="23" spans="1:12" ht="12.75" customHeight="1" x14ac:dyDescent="0.2">
      <c r="A23" s="10" t="s">
        <v>6</v>
      </c>
      <c r="B23" s="21"/>
      <c r="C23" s="17"/>
      <c r="D23" s="17"/>
      <c r="E23" s="17"/>
      <c r="F23" s="79"/>
      <c r="G23" s="11"/>
      <c r="H23" s="11"/>
      <c r="I23" s="11"/>
      <c r="J23" s="11"/>
      <c r="K23" s="11"/>
      <c r="L23" s="22"/>
    </row>
    <row r="24" spans="1:12" ht="12.75" customHeight="1" x14ac:dyDescent="0.2">
      <c r="A24" s="10" t="s">
        <v>8</v>
      </c>
      <c r="B24" s="21"/>
      <c r="C24" s="17"/>
      <c r="D24" s="17"/>
      <c r="E24" s="17"/>
      <c r="F24" s="80"/>
      <c r="G24" s="11"/>
      <c r="H24" s="11"/>
      <c r="I24" s="11"/>
      <c r="J24" s="11"/>
      <c r="K24" s="11"/>
      <c r="L24" s="22"/>
    </row>
    <row r="25" spans="1:12" ht="12.75" customHeight="1" thickBot="1" x14ac:dyDescent="0.25">
      <c r="A25" s="10" t="s">
        <v>9</v>
      </c>
      <c r="B25" s="23"/>
      <c r="C25" s="19"/>
      <c r="D25" s="19"/>
      <c r="E25" s="19"/>
      <c r="F25" s="81"/>
      <c r="G25" s="12"/>
      <c r="H25" s="12"/>
      <c r="I25" s="12"/>
      <c r="J25" s="12"/>
      <c r="K25" s="12"/>
      <c r="L25" s="24"/>
    </row>
    <row r="26" spans="1:12" ht="13.5" customHeight="1" thickBot="1" x14ac:dyDescent="0.25">
      <c r="A26" s="10" t="s">
        <v>7</v>
      </c>
      <c r="B26" s="76">
        <f>1+MAX($B$13:B25)</f>
        <v>4</v>
      </c>
      <c r="C26" s="77" t="s">
        <v>112</v>
      </c>
      <c r="D26" s="77"/>
      <c r="E26" s="77" t="s">
        <v>106</v>
      </c>
      <c r="F26" s="78" t="s">
        <v>113</v>
      </c>
      <c r="G26" s="77" t="s">
        <v>105</v>
      </c>
      <c r="H26" s="82">
        <v>15</v>
      </c>
      <c r="I26" s="82"/>
      <c r="J26" s="82"/>
      <c r="K26" s="83"/>
      <c r="L26" s="84">
        <f>ROUND((ROUND(H26,3))*(ROUND(K26,2)),2)</f>
        <v>0</v>
      </c>
    </row>
    <row r="27" spans="1:12" ht="12.75" customHeight="1" x14ac:dyDescent="0.2">
      <c r="A27" s="10" t="s">
        <v>6</v>
      </c>
      <c r="B27" s="21"/>
      <c r="C27" s="17"/>
      <c r="D27" s="17"/>
      <c r="E27" s="17"/>
      <c r="F27" s="79"/>
      <c r="G27" s="11"/>
      <c r="H27" s="11"/>
      <c r="I27" s="11"/>
      <c r="J27" s="11"/>
      <c r="K27" s="11"/>
      <c r="L27" s="22"/>
    </row>
    <row r="28" spans="1:12" ht="12.75" customHeight="1" x14ac:dyDescent="0.2">
      <c r="A28" s="10" t="s">
        <v>8</v>
      </c>
      <c r="B28" s="21"/>
      <c r="C28" s="17"/>
      <c r="D28" s="17"/>
      <c r="E28" s="17"/>
      <c r="F28" s="80"/>
      <c r="G28" s="11"/>
      <c r="H28" s="11"/>
      <c r="I28" s="11"/>
      <c r="J28" s="11"/>
      <c r="K28" s="11"/>
      <c r="L28" s="22"/>
    </row>
    <row r="29" spans="1:12" ht="12.75" customHeight="1" thickBot="1" x14ac:dyDescent="0.25">
      <c r="A29" s="10" t="s">
        <v>9</v>
      </c>
      <c r="B29" s="23"/>
      <c r="C29" s="19"/>
      <c r="D29" s="19"/>
      <c r="E29" s="19"/>
      <c r="F29" s="81"/>
      <c r="G29" s="12"/>
      <c r="H29" s="12"/>
      <c r="I29" s="12"/>
      <c r="J29" s="12"/>
      <c r="K29" s="12"/>
      <c r="L29" s="24"/>
    </row>
    <row r="30" spans="1:12" ht="13.5" customHeight="1" thickBot="1" x14ac:dyDescent="0.25">
      <c r="A30" s="10" t="s">
        <v>7</v>
      </c>
      <c r="B30" s="76">
        <f>1+MAX($B$13:B29)</f>
        <v>5</v>
      </c>
      <c r="C30" s="77" t="s">
        <v>114</v>
      </c>
      <c r="D30" s="77"/>
      <c r="E30" s="77" t="s">
        <v>106</v>
      </c>
      <c r="F30" s="78" t="s">
        <v>115</v>
      </c>
      <c r="G30" s="77" t="s">
        <v>105</v>
      </c>
      <c r="H30" s="82">
        <v>40</v>
      </c>
      <c r="I30" s="82"/>
      <c r="J30" s="82"/>
      <c r="K30" s="83"/>
      <c r="L30" s="84">
        <f>ROUND((ROUND(H30,3))*(ROUND(K30,2)),2)</f>
        <v>0</v>
      </c>
    </row>
    <row r="31" spans="1:12" ht="12.75" customHeight="1" x14ac:dyDescent="0.2">
      <c r="A31" s="10" t="s">
        <v>6</v>
      </c>
      <c r="B31" s="21"/>
      <c r="C31" s="17"/>
      <c r="D31" s="17"/>
      <c r="E31" s="17"/>
      <c r="F31" s="79"/>
      <c r="G31" s="11"/>
      <c r="H31" s="11"/>
      <c r="I31" s="11"/>
      <c r="J31" s="11"/>
      <c r="K31" s="11"/>
      <c r="L31" s="22"/>
    </row>
    <row r="32" spans="1:12" ht="12.75" customHeight="1" x14ac:dyDescent="0.2">
      <c r="A32" s="10" t="s">
        <v>8</v>
      </c>
      <c r="B32" s="21"/>
      <c r="C32" s="17"/>
      <c r="D32" s="17"/>
      <c r="E32" s="17"/>
      <c r="F32" s="80"/>
      <c r="G32" s="11"/>
      <c r="H32" s="11"/>
      <c r="I32" s="11"/>
      <c r="J32" s="11"/>
      <c r="K32" s="11"/>
      <c r="L32" s="22"/>
    </row>
    <row r="33" spans="1:12" ht="12.75" customHeight="1" thickBot="1" x14ac:dyDescent="0.25">
      <c r="A33" s="10" t="s">
        <v>9</v>
      </c>
      <c r="B33" s="23"/>
      <c r="C33" s="19"/>
      <c r="D33" s="19"/>
      <c r="E33" s="19"/>
      <c r="F33" s="81"/>
      <c r="G33" s="12"/>
      <c r="H33" s="12"/>
      <c r="I33" s="12"/>
      <c r="J33" s="12"/>
      <c r="K33" s="12"/>
      <c r="L33" s="24"/>
    </row>
    <row r="34" spans="1:12" ht="13.5" thickBot="1" x14ac:dyDescent="0.25">
      <c r="A34" s="89" t="s">
        <v>32</v>
      </c>
      <c r="B34" s="90" t="s">
        <v>116</v>
      </c>
      <c r="C34" s="91" t="s">
        <v>117</v>
      </c>
      <c r="D34" s="92"/>
      <c r="E34" s="92"/>
      <c r="F34" s="93" t="s">
        <v>120</v>
      </c>
      <c r="G34" s="94"/>
      <c r="H34" s="94"/>
      <c r="I34" s="94"/>
      <c r="J34" s="94"/>
      <c r="K34" s="94"/>
      <c r="L34" s="95">
        <f>SUM(L14:L33)</f>
        <v>0</v>
      </c>
    </row>
    <row r="35" spans="1:12" ht="19.5" customHeight="1" thickBot="1" x14ac:dyDescent="0.25">
      <c r="A35" s="1" t="s">
        <v>32</v>
      </c>
      <c r="B35" s="96" t="s">
        <v>21</v>
      </c>
      <c r="C35" s="97">
        <v>2</v>
      </c>
      <c r="D35" s="98"/>
      <c r="E35" s="98"/>
      <c r="F35" s="97" t="s">
        <v>121</v>
      </c>
      <c r="G35" s="99"/>
      <c r="H35" s="99"/>
      <c r="I35" s="99"/>
      <c r="J35" s="99"/>
      <c r="K35" s="99"/>
      <c r="L35" s="100"/>
    </row>
    <row r="36" spans="1:12" ht="13.5" customHeight="1" thickBot="1" x14ac:dyDescent="0.25">
      <c r="A36" s="10" t="s">
        <v>7</v>
      </c>
      <c r="B36" s="76">
        <f>1+MAX($B$13:B35)</f>
        <v>6</v>
      </c>
      <c r="C36" s="77" t="s">
        <v>103</v>
      </c>
      <c r="D36" s="77"/>
      <c r="E36" s="77" t="s">
        <v>106</v>
      </c>
      <c r="F36" s="78" t="s">
        <v>104</v>
      </c>
      <c r="G36" s="77" t="s">
        <v>105</v>
      </c>
      <c r="H36" s="82">
        <v>30</v>
      </c>
      <c r="I36" s="82"/>
      <c r="J36" s="82"/>
      <c r="K36" s="83"/>
      <c r="L36" s="84">
        <f>ROUND((ROUND(H36,3))*(ROUND(K36,2)),2)</f>
        <v>0</v>
      </c>
    </row>
    <row r="37" spans="1:12" ht="12.75" customHeight="1" x14ac:dyDescent="0.2">
      <c r="A37" s="10" t="s">
        <v>6</v>
      </c>
      <c r="B37" s="21"/>
      <c r="C37" s="17"/>
      <c r="D37" s="17"/>
      <c r="E37" s="17"/>
      <c r="F37" s="79"/>
      <c r="G37" s="11"/>
      <c r="H37" s="11"/>
      <c r="I37" s="11"/>
      <c r="J37" s="11"/>
      <c r="K37" s="11"/>
      <c r="L37" s="22"/>
    </row>
    <row r="38" spans="1:12" ht="12.75" customHeight="1" x14ac:dyDescent="0.2">
      <c r="A38" s="10" t="s">
        <v>8</v>
      </c>
      <c r="B38" s="21"/>
      <c r="C38" s="17"/>
      <c r="D38" s="17"/>
      <c r="E38" s="17"/>
      <c r="F38" s="80"/>
      <c r="G38" s="11"/>
      <c r="H38" s="11"/>
      <c r="I38" s="11"/>
      <c r="J38" s="11"/>
      <c r="K38" s="11"/>
      <c r="L38" s="22"/>
    </row>
    <row r="39" spans="1:12" ht="12.75" customHeight="1" thickBot="1" x14ac:dyDescent="0.25">
      <c r="A39" s="10" t="s">
        <v>9</v>
      </c>
      <c r="B39" s="23"/>
      <c r="C39" s="19"/>
      <c r="D39" s="19"/>
      <c r="E39" s="19"/>
      <c r="F39" s="81"/>
      <c r="G39" s="12"/>
      <c r="H39" s="12"/>
      <c r="I39" s="12"/>
      <c r="J39" s="12"/>
      <c r="K39" s="12"/>
      <c r="L39" s="24"/>
    </row>
    <row r="40" spans="1:12" ht="13.5" customHeight="1" thickBot="1" x14ac:dyDescent="0.25">
      <c r="A40" s="10" t="s">
        <v>7</v>
      </c>
      <c r="B40" s="76">
        <f>1+MAX($B$13:B39)</f>
        <v>7</v>
      </c>
      <c r="C40" s="77" t="s">
        <v>107</v>
      </c>
      <c r="D40" s="77"/>
      <c r="E40" s="77" t="s">
        <v>106</v>
      </c>
      <c r="F40" s="78" t="s">
        <v>108</v>
      </c>
      <c r="G40" s="77" t="s">
        <v>105</v>
      </c>
      <c r="H40" s="82">
        <v>10</v>
      </c>
      <c r="I40" s="82"/>
      <c r="J40" s="82"/>
      <c r="K40" s="83"/>
      <c r="L40" s="84">
        <f>ROUND((ROUND(H40,3))*(ROUND(K40,2)),2)</f>
        <v>0</v>
      </c>
    </row>
    <row r="41" spans="1:12" ht="12.75" customHeight="1" x14ac:dyDescent="0.2">
      <c r="A41" s="10" t="s">
        <v>6</v>
      </c>
      <c r="B41" s="21"/>
      <c r="C41" s="17"/>
      <c r="D41" s="17"/>
      <c r="E41" s="17"/>
      <c r="F41" s="79"/>
      <c r="G41" s="11"/>
      <c r="H41" s="11"/>
      <c r="I41" s="11"/>
      <c r="J41" s="11"/>
      <c r="K41" s="11"/>
      <c r="L41" s="22"/>
    </row>
    <row r="42" spans="1:12" ht="12.75" customHeight="1" x14ac:dyDescent="0.2">
      <c r="A42" s="10" t="s">
        <v>8</v>
      </c>
      <c r="B42" s="21"/>
      <c r="C42" s="17"/>
      <c r="D42" s="17"/>
      <c r="E42" s="17"/>
      <c r="F42" s="80"/>
      <c r="G42" s="11"/>
      <c r="H42" s="11"/>
      <c r="I42" s="11"/>
      <c r="J42" s="11"/>
      <c r="K42" s="11"/>
      <c r="L42" s="22"/>
    </row>
    <row r="43" spans="1:12" ht="12.75" customHeight="1" thickBot="1" x14ac:dyDescent="0.25">
      <c r="A43" s="10" t="s">
        <v>9</v>
      </c>
      <c r="B43" s="23"/>
      <c r="C43" s="19"/>
      <c r="D43" s="19"/>
      <c r="E43" s="19"/>
      <c r="F43" s="81"/>
      <c r="G43" s="12"/>
      <c r="H43" s="12"/>
      <c r="I43" s="12"/>
      <c r="J43" s="12"/>
      <c r="K43" s="12"/>
      <c r="L43" s="24"/>
    </row>
    <row r="44" spans="1:12" ht="13.5" customHeight="1" thickBot="1" x14ac:dyDescent="0.25">
      <c r="A44" s="10" t="s">
        <v>7</v>
      </c>
      <c r="B44" s="76">
        <f>1+MAX($B$13:B43)</f>
        <v>8</v>
      </c>
      <c r="C44" s="77" t="s">
        <v>118</v>
      </c>
      <c r="D44" s="77"/>
      <c r="E44" s="77" t="s">
        <v>106</v>
      </c>
      <c r="F44" s="78" t="s">
        <v>119</v>
      </c>
      <c r="G44" s="77" t="s">
        <v>105</v>
      </c>
      <c r="H44" s="82">
        <v>105</v>
      </c>
      <c r="I44" s="82"/>
      <c r="J44" s="82"/>
      <c r="K44" s="83"/>
      <c r="L44" s="84">
        <f>ROUND((ROUND(H44,3))*(ROUND(K44,2)),2)</f>
        <v>0</v>
      </c>
    </row>
    <row r="45" spans="1:12" ht="12.75" customHeight="1" x14ac:dyDescent="0.2">
      <c r="A45" s="10" t="s">
        <v>6</v>
      </c>
      <c r="B45" s="21"/>
      <c r="C45" s="17"/>
      <c r="D45" s="17"/>
      <c r="E45" s="17"/>
      <c r="F45" s="79"/>
      <c r="G45" s="11"/>
      <c r="H45" s="11"/>
      <c r="I45" s="11"/>
      <c r="J45" s="11"/>
      <c r="K45" s="11"/>
      <c r="L45" s="22"/>
    </row>
    <row r="46" spans="1:12" ht="12.75" customHeight="1" x14ac:dyDescent="0.2">
      <c r="A46" s="10" t="s">
        <v>8</v>
      </c>
      <c r="B46" s="21"/>
      <c r="C46" s="17"/>
      <c r="D46" s="17"/>
      <c r="E46" s="17"/>
      <c r="F46" s="80"/>
      <c r="G46" s="11"/>
      <c r="H46" s="11"/>
      <c r="I46" s="11"/>
      <c r="J46" s="11"/>
      <c r="K46" s="11"/>
      <c r="L46" s="22"/>
    </row>
    <row r="47" spans="1:12" ht="12.75" customHeight="1" thickBot="1" x14ac:dyDescent="0.25">
      <c r="A47" s="10" t="s">
        <v>9</v>
      </c>
      <c r="B47" s="23"/>
      <c r="C47" s="19"/>
      <c r="D47" s="19"/>
      <c r="E47" s="19"/>
      <c r="F47" s="81"/>
      <c r="G47" s="12"/>
      <c r="H47" s="12"/>
      <c r="I47" s="12"/>
      <c r="J47" s="12"/>
      <c r="K47" s="12"/>
      <c r="L47" s="24"/>
    </row>
    <row r="48" spans="1:12" ht="13.5" customHeight="1" thickBot="1" x14ac:dyDescent="0.25">
      <c r="A48" s="10" t="s">
        <v>7</v>
      </c>
      <c r="B48" s="76">
        <f>1+MAX($B$13:B47)</f>
        <v>9</v>
      </c>
      <c r="C48" s="77" t="s">
        <v>110</v>
      </c>
      <c r="D48" s="77"/>
      <c r="E48" s="77" t="s">
        <v>106</v>
      </c>
      <c r="F48" s="78" t="s">
        <v>109</v>
      </c>
      <c r="G48" s="77" t="s">
        <v>111</v>
      </c>
      <c r="H48" s="82">
        <v>500</v>
      </c>
      <c r="I48" s="82"/>
      <c r="J48" s="82"/>
      <c r="K48" s="83"/>
      <c r="L48" s="84">
        <f>ROUND((ROUND(H48,3))*(ROUND(K48,2)),2)</f>
        <v>0</v>
      </c>
    </row>
    <row r="49" spans="1:12" ht="12.75" customHeight="1" x14ac:dyDescent="0.2">
      <c r="A49" s="10" t="s">
        <v>6</v>
      </c>
      <c r="B49" s="21"/>
      <c r="C49" s="17"/>
      <c r="D49" s="17"/>
      <c r="E49" s="17"/>
      <c r="F49" s="79"/>
      <c r="G49" s="11"/>
      <c r="H49" s="11"/>
      <c r="I49" s="11"/>
      <c r="J49" s="11"/>
      <c r="K49" s="11"/>
      <c r="L49" s="22"/>
    </row>
    <row r="50" spans="1:12" ht="12.75" customHeight="1" x14ac:dyDescent="0.2">
      <c r="A50" s="10" t="s">
        <v>8</v>
      </c>
      <c r="B50" s="21"/>
      <c r="C50" s="17"/>
      <c r="D50" s="17"/>
      <c r="E50" s="17"/>
      <c r="F50" s="80"/>
      <c r="G50" s="11"/>
      <c r="H50" s="11"/>
      <c r="I50" s="11"/>
      <c r="J50" s="11"/>
      <c r="K50" s="11"/>
      <c r="L50" s="22"/>
    </row>
    <row r="51" spans="1:12" ht="12.75" customHeight="1" thickBot="1" x14ac:dyDescent="0.25">
      <c r="A51" s="10" t="s">
        <v>9</v>
      </c>
      <c r="B51" s="23"/>
      <c r="C51" s="19"/>
      <c r="D51" s="19"/>
      <c r="E51" s="19"/>
      <c r="F51" s="81"/>
      <c r="G51" s="12"/>
      <c r="H51" s="12"/>
      <c r="I51" s="12"/>
      <c r="J51" s="12"/>
      <c r="K51" s="12"/>
      <c r="L51" s="24"/>
    </row>
    <row r="52" spans="1:12" ht="13.5" customHeight="1" thickBot="1" x14ac:dyDescent="0.25">
      <c r="A52" s="10" t="s">
        <v>7</v>
      </c>
      <c r="B52" s="76">
        <f>1+MAX($B$13:B51)</f>
        <v>10</v>
      </c>
      <c r="C52" s="77" t="s">
        <v>122</v>
      </c>
      <c r="D52" s="77"/>
      <c r="E52" s="77" t="s">
        <v>106</v>
      </c>
      <c r="F52" s="78" t="s">
        <v>123</v>
      </c>
      <c r="G52" s="77" t="s">
        <v>111</v>
      </c>
      <c r="H52" s="82">
        <v>500</v>
      </c>
      <c r="I52" s="82"/>
      <c r="J52" s="82"/>
      <c r="K52" s="83"/>
      <c r="L52" s="84">
        <f>ROUND((ROUND(H52,3))*(ROUND(K52,2)),2)</f>
        <v>0</v>
      </c>
    </row>
    <row r="53" spans="1:12" ht="12.75" customHeight="1" x14ac:dyDescent="0.2">
      <c r="A53" s="10" t="s">
        <v>6</v>
      </c>
      <c r="B53" s="21"/>
      <c r="C53" s="17"/>
      <c r="D53" s="17"/>
      <c r="E53" s="17"/>
      <c r="F53" s="79"/>
      <c r="G53" s="11"/>
      <c r="H53" s="11"/>
      <c r="I53" s="11"/>
      <c r="J53" s="11"/>
      <c r="K53" s="11"/>
      <c r="L53" s="22"/>
    </row>
    <row r="54" spans="1:12" ht="12.75" customHeight="1" x14ac:dyDescent="0.2">
      <c r="A54" s="10" t="s">
        <v>8</v>
      </c>
      <c r="B54" s="21"/>
      <c r="C54" s="17"/>
      <c r="D54" s="17"/>
      <c r="E54" s="17"/>
      <c r="F54" s="80"/>
      <c r="G54" s="11"/>
      <c r="H54" s="11"/>
      <c r="I54" s="11"/>
      <c r="J54" s="11"/>
      <c r="K54" s="11"/>
      <c r="L54" s="22"/>
    </row>
    <row r="55" spans="1:12" ht="12.75" customHeight="1" thickBot="1" x14ac:dyDescent="0.25">
      <c r="A55" s="10" t="s">
        <v>9</v>
      </c>
      <c r="B55" s="23"/>
      <c r="C55" s="19"/>
      <c r="D55" s="19"/>
      <c r="E55" s="19"/>
      <c r="F55" s="81"/>
      <c r="G55" s="12"/>
      <c r="H55" s="12"/>
      <c r="I55" s="12"/>
      <c r="J55" s="12"/>
      <c r="K55" s="12"/>
      <c r="L55" s="24"/>
    </row>
    <row r="56" spans="1:12" ht="13.5" customHeight="1" thickBot="1" x14ac:dyDescent="0.25">
      <c r="A56" s="10" t="s">
        <v>7</v>
      </c>
      <c r="B56" s="76">
        <f>1+MAX($B$13:B55)</f>
        <v>11</v>
      </c>
      <c r="C56" s="77" t="s">
        <v>124</v>
      </c>
      <c r="D56" s="77"/>
      <c r="E56" s="77" t="s">
        <v>106</v>
      </c>
      <c r="F56" s="78" t="s">
        <v>125</v>
      </c>
      <c r="G56" s="77" t="s">
        <v>105</v>
      </c>
      <c r="H56" s="82">
        <v>215</v>
      </c>
      <c r="I56" s="82"/>
      <c r="J56" s="82"/>
      <c r="K56" s="83"/>
      <c r="L56" s="84">
        <f>ROUND((ROUND(H56,3))*(ROUND(K56,2)),2)</f>
        <v>0</v>
      </c>
    </row>
    <row r="57" spans="1:12" ht="12.75" customHeight="1" x14ac:dyDescent="0.2">
      <c r="A57" s="10" t="s">
        <v>6</v>
      </c>
      <c r="B57" s="21"/>
      <c r="C57" s="17"/>
      <c r="D57" s="17"/>
      <c r="E57" s="17"/>
      <c r="F57" s="79"/>
      <c r="G57" s="11"/>
      <c r="H57" s="11"/>
      <c r="I57" s="11"/>
      <c r="J57" s="11"/>
      <c r="K57" s="11"/>
      <c r="L57" s="22"/>
    </row>
    <row r="58" spans="1:12" ht="12.75" customHeight="1" x14ac:dyDescent="0.2">
      <c r="A58" s="10" t="s">
        <v>8</v>
      </c>
      <c r="B58" s="21"/>
      <c r="C58" s="17"/>
      <c r="D58" s="17"/>
      <c r="E58" s="17"/>
      <c r="F58" s="80"/>
      <c r="G58" s="11"/>
      <c r="H58" s="11"/>
      <c r="I58" s="11"/>
      <c r="J58" s="11"/>
      <c r="K58" s="11"/>
      <c r="L58" s="22"/>
    </row>
    <row r="59" spans="1:12" ht="12.75" customHeight="1" thickBot="1" x14ac:dyDescent="0.25">
      <c r="A59" s="10" t="s">
        <v>9</v>
      </c>
      <c r="B59" s="23"/>
      <c r="C59" s="19"/>
      <c r="D59" s="19"/>
      <c r="E59" s="19"/>
      <c r="F59" s="81"/>
      <c r="G59" s="12"/>
      <c r="H59" s="12"/>
      <c r="I59" s="12"/>
      <c r="J59" s="12"/>
      <c r="K59" s="12"/>
      <c r="L59" s="24"/>
    </row>
    <row r="60" spans="1:12" ht="13.5" customHeight="1" thickBot="1" x14ac:dyDescent="0.25">
      <c r="A60" s="10" t="s">
        <v>7</v>
      </c>
      <c r="B60" s="76">
        <f>1+MAX($B$13:B59)</f>
        <v>12</v>
      </c>
      <c r="C60" s="77" t="s">
        <v>112</v>
      </c>
      <c r="D60" s="77"/>
      <c r="E60" s="77" t="s">
        <v>106</v>
      </c>
      <c r="F60" s="78" t="s">
        <v>113</v>
      </c>
      <c r="G60" s="77" t="s">
        <v>105</v>
      </c>
      <c r="H60" s="82">
        <v>15</v>
      </c>
      <c r="I60" s="82"/>
      <c r="J60" s="82"/>
      <c r="K60" s="83"/>
      <c r="L60" s="84">
        <f>ROUND((ROUND(H60,3))*(ROUND(K60,2)),2)</f>
        <v>0</v>
      </c>
    </row>
    <row r="61" spans="1:12" ht="12.75" customHeight="1" x14ac:dyDescent="0.2">
      <c r="A61" s="10" t="s">
        <v>6</v>
      </c>
      <c r="B61" s="21"/>
      <c r="C61" s="17"/>
      <c r="D61" s="17"/>
      <c r="E61" s="17"/>
      <c r="F61" s="79"/>
      <c r="G61" s="11"/>
      <c r="H61" s="11"/>
      <c r="I61" s="11"/>
      <c r="J61" s="11"/>
      <c r="K61" s="11"/>
      <c r="L61" s="22"/>
    </row>
    <row r="62" spans="1:12" ht="12.75" customHeight="1" x14ac:dyDescent="0.2">
      <c r="A62" s="10" t="s">
        <v>8</v>
      </c>
      <c r="B62" s="21"/>
      <c r="C62" s="17"/>
      <c r="D62" s="17"/>
      <c r="E62" s="17"/>
      <c r="F62" s="80"/>
      <c r="G62" s="11"/>
      <c r="H62" s="11"/>
      <c r="I62" s="11"/>
      <c r="J62" s="11"/>
      <c r="K62" s="11"/>
      <c r="L62" s="22"/>
    </row>
    <row r="63" spans="1:12" ht="12.75" customHeight="1" thickBot="1" x14ac:dyDescent="0.25">
      <c r="A63" s="10" t="s">
        <v>9</v>
      </c>
      <c r="B63" s="23"/>
      <c r="C63" s="19"/>
      <c r="D63" s="19"/>
      <c r="E63" s="19"/>
      <c r="F63" s="81"/>
      <c r="G63" s="12"/>
      <c r="H63" s="12"/>
      <c r="I63" s="12"/>
      <c r="J63" s="12"/>
      <c r="K63" s="12"/>
      <c r="L63" s="24"/>
    </row>
    <row r="64" spans="1:12" ht="13.5" customHeight="1" thickBot="1" x14ac:dyDescent="0.25">
      <c r="A64" s="10" t="s">
        <v>7</v>
      </c>
      <c r="B64" s="76">
        <f>1+MAX($B$13:B63)</f>
        <v>13</v>
      </c>
      <c r="C64" s="77" t="s">
        <v>126</v>
      </c>
      <c r="D64" s="77"/>
      <c r="E64" s="77" t="s">
        <v>106</v>
      </c>
      <c r="F64" s="78" t="s">
        <v>127</v>
      </c>
      <c r="G64" s="77" t="s">
        <v>111</v>
      </c>
      <c r="H64" s="82">
        <v>40</v>
      </c>
      <c r="I64" s="82"/>
      <c r="J64" s="82"/>
      <c r="K64" s="83"/>
      <c r="L64" s="84">
        <f>ROUND((ROUND(H64,3))*(ROUND(K64,2)),2)</f>
        <v>0</v>
      </c>
    </row>
    <row r="65" spans="1:12" ht="12.75" customHeight="1" x14ac:dyDescent="0.2">
      <c r="A65" s="10" t="s">
        <v>6</v>
      </c>
      <c r="B65" s="21"/>
      <c r="C65" s="17"/>
      <c r="D65" s="17"/>
      <c r="E65" s="17"/>
      <c r="F65" s="79"/>
      <c r="G65" s="11"/>
      <c r="H65" s="11"/>
      <c r="I65" s="11"/>
      <c r="J65" s="11"/>
      <c r="K65" s="11"/>
      <c r="L65" s="22"/>
    </row>
    <row r="66" spans="1:12" ht="12.75" customHeight="1" x14ac:dyDescent="0.2">
      <c r="A66" s="10" t="s">
        <v>8</v>
      </c>
      <c r="B66" s="21"/>
      <c r="C66" s="17"/>
      <c r="D66" s="17"/>
      <c r="E66" s="17"/>
      <c r="F66" s="80"/>
      <c r="G66" s="11"/>
      <c r="H66" s="11"/>
      <c r="I66" s="11"/>
      <c r="J66" s="11"/>
      <c r="K66" s="11"/>
      <c r="L66" s="22"/>
    </row>
    <row r="67" spans="1:12" ht="12.75" customHeight="1" thickBot="1" x14ac:dyDescent="0.25">
      <c r="A67" s="10" t="s">
        <v>9</v>
      </c>
      <c r="B67" s="21"/>
      <c r="C67" s="17"/>
      <c r="D67" s="17"/>
      <c r="E67" s="17"/>
      <c r="F67" s="101"/>
      <c r="G67" s="11"/>
      <c r="H67" s="11"/>
      <c r="I67" s="11"/>
      <c r="J67" s="11"/>
      <c r="K67" s="11"/>
      <c r="L67" s="22"/>
    </row>
    <row r="68" spans="1:12" ht="13.5" thickBot="1" x14ac:dyDescent="0.25">
      <c r="A68" s="102"/>
      <c r="B68" s="103" t="s">
        <v>116</v>
      </c>
      <c r="C68" s="92" t="s">
        <v>117</v>
      </c>
      <c r="D68" s="92"/>
      <c r="E68" s="92"/>
      <c r="F68" s="92" t="s">
        <v>121</v>
      </c>
      <c r="G68" s="94"/>
      <c r="H68" s="94"/>
      <c r="I68" s="94"/>
      <c r="J68" s="94"/>
      <c r="K68" s="94"/>
      <c r="L68" s="95">
        <f>SUM(L36:L67)</f>
        <v>0</v>
      </c>
    </row>
    <row r="69" spans="1:12" ht="19.5" customHeight="1" thickBot="1" x14ac:dyDescent="0.25">
      <c r="A69" s="1" t="s">
        <v>32</v>
      </c>
      <c r="B69" s="96" t="s">
        <v>21</v>
      </c>
      <c r="C69" s="97">
        <v>3</v>
      </c>
      <c r="D69" s="98"/>
      <c r="E69" s="98"/>
      <c r="F69" s="97" t="s">
        <v>128</v>
      </c>
      <c r="G69" s="99"/>
      <c r="H69" s="99"/>
      <c r="I69" s="99"/>
      <c r="J69" s="99"/>
      <c r="K69" s="99"/>
      <c r="L69" s="100"/>
    </row>
    <row r="70" spans="1:12" ht="13.5" customHeight="1" thickBot="1" x14ac:dyDescent="0.25">
      <c r="A70" s="10" t="s">
        <v>7</v>
      </c>
      <c r="B70" s="76">
        <f>1+MAX($B$13:B69)</f>
        <v>14</v>
      </c>
      <c r="C70" s="77" t="s">
        <v>129</v>
      </c>
      <c r="D70" s="77"/>
      <c r="E70" s="77" t="s">
        <v>106</v>
      </c>
      <c r="F70" s="78" t="s">
        <v>130</v>
      </c>
      <c r="G70" s="77" t="s">
        <v>131</v>
      </c>
      <c r="H70" s="82">
        <v>24</v>
      </c>
      <c r="I70" s="82"/>
      <c r="J70" s="82"/>
      <c r="K70" s="83"/>
      <c r="L70" s="84">
        <f>ROUND((ROUND(H70,3))*(ROUND(K70,2)),2)</f>
        <v>0</v>
      </c>
    </row>
    <row r="71" spans="1:12" ht="12.75" customHeight="1" x14ac:dyDescent="0.2">
      <c r="A71" s="10" t="s">
        <v>6</v>
      </c>
      <c r="B71" s="21"/>
      <c r="C71" s="17"/>
      <c r="D71" s="17"/>
      <c r="E71" s="17"/>
      <c r="F71" s="79"/>
      <c r="G71" s="11"/>
      <c r="H71" s="11"/>
      <c r="I71" s="11"/>
      <c r="J71" s="11"/>
      <c r="K71" s="11"/>
      <c r="L71" s="22"/>
    </row>
    <row r="72" spans="1:12" ht="12.75" customHeight="1" x14ac:dyDescent="0.2">
      <c r="A72" s="10" t="s">
        <v>8</v>
      </c>
      <c r="B72" s="21"/>
      <c r="C72" s="17"/>
      <c r="D72" s="17"/>
      <c r="E72" s="17"/>
      <c r="F72" s="80"/>
      <c r="G72" s="11"/>
      <c r="H72" s="11"/>
      <c r="I72" s="11"/>
      <c r="J72" s="11"/>
      <c r="K72" s="11"/>
      <c r="L72" s="22"/>
    </row>
    <row r="73" spans="1:12" ht="12.75" customHeight="1" thickBot="1" x14ac:dyDescent="0.25">
      <c r="A73" s="10" t="s">
        <v>9</v>
      </c>
      <c r="B73" s="23"/>
      <c r="C73" s="19"/>
      <c r="D73" s="19"/>
      <c r="E73" s="19"/>
      <c r="F73" s="81"/>
      <c r="G73" s="12"/>
      <c r="H73" s="12"/>
      <c r="I73" s="12"/>
      <c r="J73" s="12"/>
      <c r="K73" s="12"/>
      <c r="L73" s="24"/>
    </row>
    <row r="74" spans="1:12" ht="13.5" customHeight="1" thickBot="1" x14ac:dyDescent="0.25">
      <c r="A74" s="10" t="s">
        <v>7</v>
      </c>
      <c r="B74" s="76">
        <f>1+MAX($B$13:B73)</f>
        <v>15</v>
      </c>
      <c r="C74" s="77" t="s">
        <v>132</v>
      </c>
      <c r="D74" s="77"/>
      <c r="E74" s="77" t="s">
        <v>106</v>
      </c>
      <c r="F74" s="78" t="s">
        <v>133</v>
      </c>
      <c r="G74" s="77" t="s">
        <v>105</v>
      </c>
      <c r="H74" s="82">
        <v>200</v>
      </c>
      <c r="I74" s="82"/>
      <c r="J74" s="82"/>
      <c r="K74" s="83"/>
      <c r="L74" s="84">
        <f>ROUND((ROUND(H74,3))*(ROUND(K74,2)),2)</f>
        <v>0</v>
      </c>
    </row>
    <row r="75" spans="1:12" ht="12.75" customHeight="1" x14ac:dyDescent="0.2">
      <c r="A75" s="10" t="s">
        <v>6</v>
      </c>
      <c r="B75" s="21"/>
      <c r="C75" s="17"/>
      <c r="D75" s="17"/>
      <c r="E75" s="17"/>
      <c r="F75" s="79"/>
      <c r="G75" s="11"/>
      <c r="H75" s="11"/>
      <c r="I75" s="11"/>
      <c r="J75" s="11"/>
      <c r="K75" s="11"/>
      <c r="L75" s="22"/>
    </row>
    <row r="76" spans="1:12" ht="12.75" customHeight="1" x14ac:dyDescent="0.2">
      <c r="A76" s="10" t="s">
        <v>8</v>
      </c>
      <c r="B76" s="21"/>
      <c r="C76" s="17"/>
      <c r="D76" s="17"/>
      <c r="E76" s="17"/>
      <c r="F76" s="80"/>
      <c r="G76" s="11"/>
      <c r="H76" s="11"/>
      <c r="I76" s="11"/>
      <c r="J76" s="11"/>
      <c r="K76" s="11"/>
      <c r="L76" s="22"/>
    </row>
    <row r="77" spans="1:12" ht="12.75" customHeight="1" thickBot="1" x14ac:dyDescent="0.25">
      <c r="A77" s="10" t="s">
        <v>9</v>
      </c>
      <c r="B77" s="23"/>
      <c r="C77" s="19"/>
      <c r="D77" s="19"/>
      <c r="E77" s="19"/>
      <c r="F77" s="81"/>
      <c r="G77" s="12"/>
      <c r="H77" s="12"/>
      <c r="I77" s="12"/>
      <c r="J77" s="12"/>
      <c r="K77" s="12"/>
      <c r="L77" s="24"/>
    </row>
    <row r="78" spans="1:12" ht="13.5" customHeight="1" thickBot="1" x14ac:dyDescent="0.25">
      <c r="A78" s="10" t="s">
        <v>7</v>
      </c>
      <c r="B78" s="76">
        <f>1+MAX($B$13:B77)</f>
        <v>16</v>
      </c>
      <c r="C78" s="77" t="s">
        <v>134</v>
      </c>
      <c r="D78" s="77"/>
      <c r="E78" s="77" t="s">
        <v>106</v>
      </c>
      <c r="F78" s="78" t="s">
        <v>135</v>
      </c>
      <c r="G78" s="77" t="s">
        <v>105</v>
      </c>
      <c r="H78" s="82">
        <v>1</v>
      </c>
      <c r="I78" s="82"/>
      <c r="J78" s="82"/>
      <c r="K78" s="83"/>
      <c r="L78" s="84">
        <f>ROUND((ROUND(H78,3))*(ROUND(K78,2)),2)</f>
        <v>0</v>
      </c>
    </row>
    <row r="79" spans="1:12" ht="12.75" customHeight="1" x14ac:dyDescent="0.2">
      <c r="A79" s="10" t="s">
        <v>6</v>
      </c>
      <c r="B79" s="21"/>
      <c r="C79" s="17"/>
      <c r="D79" s="17"/>
      <c r="E79" s="17"/>
      <c r="F79" s="79"/>
      <c r="G79" s="11"/>
      <c r="H79" s="11"/>
      <c r="I79" s="11"/>
      <c r="J79" s="11"/>
      <c r="K79" s="11"/>
      <c r="L79" s="22"/>
    </row>
    <row r="80" spans="1:12" ht="12.75" customHeight="1" x14ac:dyDescent="0.2">
      <c r="A80" s="10" t="s">
        <v>8</v>
      </c>
      <c r="B80" s="21"/>
      <c r="C80" s="17"/>
      <c r="D80" s="17"/>
      <c r="E80" s="17"/>
      <c r="F80" s="80"/>
      <c r="G80" s="11"/>
      <c r="H80" s="11"/>
      <c r="I80" s="11"/>
      <c r="J80" s="11"/>
      <c r="K80" s="11"/>
      <c r="L80" s="22"/>
    </row>
    <row r="81" spans="1:12" ht="12.75" customHeight="1" thickBot="1" x14ac:dyDescent="0.25">
      <c r="A81" s="10" t="s">
        <v>9</v>
      </c>
      <c r="B81" s="23"/>
      <c r="C81" s="19"/>
      <c r="D81" s="19"/>
      <c r="E81" s="19"/>
      <c r="F81" s="81"/>
      <c r="G81" s="12"/>
      <c r="H81" s="12"/>
      <c r="I81" s="12"/>
      <c r="J81" s="12"/>
      <c r="K81" s="12"/>
      <c r="L81" s="24"/>
    </row>
    <row r="82" spans="1:12" ht="13.5" customHeight="1" thickBot="1" x14ac:dyDescent="0.25">
      <c r="A82" s="10" t="s">
        <v>7</v>
      </c>
      <c r="B82" s="76">
        <f>1+MAX($B$13:B81)</f>
        <v>17</v>
      </c>
      <c r="C82" s="77" t="s">
        <v>136</v>
      </c>
      <c r="D82" s="77"/>
      <c r="E82" s="77" t="s">
        <v>106</v>
      </c>
      <c r="F82" s="78" t="s">
        <v>137</v>
      </c>
      <c r="G82" s="77" t="s">
        <v>131</v>
      </c>
      <c r="H82" s="82">
        <v>24</v>
      </c>
      <c r="I82" s="82"/>
      <c r="J82" s="82"/>
      <c r="K82" s="83"/>
      <c r="L82" s="84">
        <f>ROUND((ROUND(H82,3))*(ROUND(K82,2)),2)</f>
        <v>0</v>
      </c>
    </row>
    <row r="83" spans="1:12" ht="12.75" customHeight="1" x14ac:dyDescent="0.2">
      <c r="A83" s="10" t="s">
        <v>6</v>
      </c>
      <c r="B83" s="21"/>
      <c r="C83" s="17"/>
      <c r="D83" s="17"/>
      <c r="E83" s="17"/>
      <c r="F83" s="79"/>
      <c r="G83" s="11"/>
      <c r="H83" s="11"/>
      <c r="I83" s="11"/>
      <c r="J83" s="11"/>
      <c r="K83" s="11"/>
      <c r="L83" s="22"/>
    </row>
    <row r="84" spans="1:12" ht="12.75" customHeight="1" x14ac:dyDescent="0.2">
      <c r="A84" s="10" t="s">
        <v>8</v>
      </c>
      <c r="B84" s="21"/>
      <c r="C84" s="17"/>
      <c r="D84" s="17"/>
      <c r="E84" s="17"/>
      <c r="F84" s="80"/>
      <c r="G84" s="11"/>
      <c r="H84" s="11"/>
      <c r="I84" s="11"/>
      <c r="J84" s="11"/>
      <c r="K84" s="11"/>
      <c r="L84" s="22"/>
    </row>
    <row r="85" spans="1:12" ht="12.75" customHeight="1" thickBot="1" x14ac:dyDescent="0.25">
      <c r="A85" s="10" t="s">
        <v>9</v>
      </c>
      <c r="B85" s="23"/>
      <c r="C85" s="19"/>
      <c r="D85" s="19"/>
      <c r="E85" s="19"/>
      <c r="F85" s="81"/>
      <c r="G85" s="12"/>
      <c r="H85" s="12"/>
      <c r="I85" s="12"/>
      <c r="J85" s="12"/>
      <c r="K85" s="12"/>
      <c r="L85" s="24"/>
    </row>
    <row r="86" spans="1:12" ht="13.5" thickBot="1" x14ac:dyDescent="0.25">
      <c r="A86" s="102"/>
      <c r="B86" s="104" t="s">
        <v>116</v>
      </c>
      <c r="C86" s="105" t="s">
        <v>117</v>
      </c>
      <c r="D86" s="105"/>
      <c r="E86" s="105"/>
      <c r="F86" s="105" t="s">
        <v>128</v>
      </c>
      <c r="G86" s="106"/>
      <c r="H86" s="106"/>
      <c r="I86" s="106"/>
      <c r="J86" s="106"/>
      <c r="K86" s="106"/>
      <c r="L86" s="107">
        <f>SUM(L70:L85)</f>
        <v>0</v>
      </c>
    </row>
    <row r="1044" spans="2:12" ht="12" thickBot="1" x14ac:dyDescent="0.25">
      <c r="B1044" s="86"/>
      <c r="C1044" s="86"/>
      <c r="D1044" s="86"/>
      <c r="E1044" s="86"/>
      <c r="F1044" s="86"/>
      <c r="G1044" s="87"/>
      <c r="H1044" s="87"/>
      <c r="I1044" s="87"/>
      <c r="J1044" s="87"/>
      <c r="K1044" s="87"/>
      <c r="L1044" s="87"/>
    </row>
    <row r="1045" spans="2:12" ht="12" thickTop="1" x14ac:dyDescent="0.2"/>
  </sheetData>
  <sheetProtection formatCells="0" formatColumns="0" formatRows="0" insertColumns="0" insertRows="0" deleteColumns="0" deleteRows="0" sort="0" autoFilter="0"/>
  <autoFilter ref="A12:L86"/>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13">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85 F39 F43 F47 F51 F55 F59 F63 F67 F73 F77 F81 F33"/>
    <dataValidation allowBlank="1" showInputMessage="1" showErrorMessage="1" promptTitle="Výkaz výměr:" prompt="způsob stanovení množství položky, nebo odkaz na příslušnou přílohu dokumentace." sqref="F20 F24 F28 F32 F38 F42 F46 F50 F54 F58 F62 F66 F72 F76 F80 F84"/>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7 F41 F45 F49 F53 F57 F61 F65 F71 F75 F79 F83"/>
    <dataValidation allowBlank="1" showInputMessage="1" showErrorMessage="1" promptTitle="Název položky" prompt="Přesný název položky dle cenové soustavy, nebo vlastní název v případě položky mimo cenovou soustavu." sqref="F22 F26 F30 F44 F48 F52 F56 F60 F64 F70 F74 F78 F82"/>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2" manualBreakCount="2">
    <brk id="43" min="1" max="11" man="1"/>
    <brk id="774"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B37" sqref="B37"/>
    </sheetView>
  </sheetViews>
  <sheetFormatPr defaultRowHeight="15" x14ac:dyDescent="0.25"/>
  <cols>
    <col min="1" max="1" width="13.7109375" customWidth="1"/>
    <col min="2" max="2" width="53.85546875" customWidth="1"/>
    <col min="3" max="3" width="9.140625" style="49"/>
  </cols>
  <sheetData>
    <row r="1" spans="1:3" ht="15.75" thickTop="1" x14ac:dyDescent="0.25">
      <c r="A1" s="42" t="s">
        <v>38</v>
      </c>
      <c r="B1" s="43" t="s">
        <v>34</v>
      </c>
      <c r="C1" s="48"/>
    </row>
    <row r="2" spans="1:3" x14ac:dyDescent="0.25">
      <c r="A2" s="44" t="s">
        <v>39</v>
      </c>
      <c r="B2" s="45" t="s">
        <v>35</v>
      </c>
      <c r="C2" s="48"/>
    </row>
    <row r="3" spans="1:3" x14ac:dyDescent="0.25">
      <c r="A3" s="44" t="s">
        <v>40</v>
      </c>
      <c r="B3" s="45" t="s">
        <v>36</v>
      </c>
      <c r="C3" s="48"/>
    </row>
    <row r="4" spans="1:3" x14ac:dyDescent="0.25">
      <c r="A4" s="44" t="s">
        <v>41</v>
      </c>
      <c r="B4" s="45" t="s">
        <v>37</v>
      </c>
      <c r="C4" s="48"/>
    </row>
    <row r="5" spans="1:3" x14ac:dyDescent="0.25">
      <c r="A5" s="44" t="s">
        <v>42</v>
      </c>
      <c r="B5" s="45" t="s">
        <v>43</v>
      </c>
      <c r="C5" s="48"/>
    </row>
    <row r="6" spans="1:3" x14ac:dyDescent="0.25">
      <c r="A6" s="44" t="s">
        <v>44</v>
      </c>
      <c r="B6" s="45" t="s">
        <v>45</v>
      </c>
      <c r="C6" s="48"/>
    </row>
    <row r="7" spans="1:3" x14ac:dyDescent="0.25">
      <c r="A7" s="44" t="s">
        <v>46</v>
      </c>
      <c r="B7" s="45" t="s">
        <v>47</v>
      </c>
      <c r="C7" s="48"/>
    </row>
    <row r="8" spans="1:3" x14ac:dyDescent="0.25">
      <c r="A8" s="44" t="s">
        <v>48</v>
      </c>
      <c r="B8" s="45" t="s">
        <v>49</v>
      </c>
      <c r="C8" s="48"/>
    </row>
    <row r="9" spans="1:3" x14ac:dyDescent="0.25">
      <c r="A9" s="44" t="s">
        <v>50</v>
      </c>
      <c r="B9" s="45" t="s">
        <v>51</v>
      </c>
      <c r="C9" s="48"/>
    </row>
    <row r="10" spans="1:3" x14ac:dyDescent="0.25">
      <c r="A10" s="44" t="s">
        <v>52</v>
      </c>
      <c r="B10" s="45" t="s">
        <v>53</v>
      </c>
      <c r="C10" s="48"/>
    </row>
    <row r="11" spans="1:3" x14ac:dyDescent="0.25">
      <c r="A11" s="44" t="s">
        <v>54</v>
      </c>
      <c r="B11" s="45" t="s">
        <v>55</v>
      </c>
      <c r="C11" s="48"/>
    </row>
    <row r="12" spans="1:3" x14ac:dyDescent="0.25">
      <c r="A12" s="44" t="s">
        <v>56</v>
      </c>
      <c r="B12" s="45" t="s">
        <v>57</v>
      </c>
      <c r="C12" s="48"/>
    </row>
    <row r="13" spans="1:3" x14ac:dyDescent="0.25">
      <c r="A13" s="44" t="s">
        <v>58</v>
      </c>
      <c r="B13" s="45" t="s">
        <v>59</v>
      </c>
      <c r="C13" s="48"/>
    </row>
    <row r="14" spans="1:3" ht="25.5" x14ac:dyDescent="0.25">
      <c r="A14" s="44" t="s">
        <v>60</v>
      </c>
      <c r="B14" s="45" t="s">
        <v>61</v>
      </c>
      <c r="C14" s="48"/>
    </row>
    <row r="15" spans="1:3" x14ac:dyDescent="0.25">
      <c r="A15" s="44" t="s">
        <v>62</v>
      </c>
      <c r="B15" s="45" t="s">
        <v>63</v>
      </c>
      <c r="C15" s="48"/>
    </row>
    <row r="16" spans="1:3" x14ac:dyDescent="0.25">
      <c r="A16" s="44" t="s">
        <v>64</v>
      </c>
      <c r="B16" s="45" t="s">
        <v>65</v>
      </c>
      <c r="C16" s="48"/>
    </row>
    <row r="17" spans="1:3" x14ac:dyDescent="0.25">
      <c r="A17" s="44" t="s">
        <v>66</v>
      </c>
      <c r="B17" s="45" t="s">
        <v>67</v>
      </c>
      <c r="C17" s="48"/>
    </row>
    <row r="18" spans="1:3" x14ac:dyDescent="0.25">
      <c r="A18" s="44" t="s">
        <v>68</v>
      </c>
      <c r="B18" s="45" t="s">
        <v>69</v>
      </c>
      <c r="C18" s="48"/>
    </row>
    <row r="19" spans="1:3" x14ac:dyDescent="0.25">
      <c r="A19" s="44" t="s">
        <v>70</v>
      </c>
      <c r="B19" s="45" t="s">
        <v>71</v>
      </c>
      <c r="C19" s="48"/>
    </row>
    <row r="20" spans="1:3" x14ac:dyDescent="0.25">
      <c r="A20" s="44" t="s">
        <v>72</v>
      </c>
      <c r="B20" s="45" t="s">
        <v>73</v>
      </c>
      <c r="C20" s="48"/>
    </row>
    <row r="21" spans="1:3" x14ac:dyDescent="0.25">
      <c r="A21" s="44" t="s">
        <v>74</v>
      </c>
      <c r="B21" s="45" t="s">
        <v>75</v>
      </c>
      <c r="C21" s="48"/>
    </row>
    <row r="22" spans="1:3" x14ac:dyDescent="0.25">
      <c r="A22" s="44" t="s">
        <v>76</v>
      </c>
      <c r="B22" s="45" t="s">
        <v>77</v>
      </c>
      <c r="C22" s="48"/>
    </row>
    <row r="23" spans="1:3" x14ac:dyDescent="0.25">
      <c r="A23" s="44" t="s">
        <v>78</v>
      </c>
      <c r="B23" s="45" t="s">
        <v>79</v>
      </c>
      <c r="C23" s="48"/>
    </row>
    <row r="24" spans="1:3" x14ac:dyDescent="0.25">
      <c r="A24" s="44" t="s">
        <v>80</v>
      </c>
      <c r="B24" s="45" t="s">
        <v>81</v>
      </c>
      <c r="C24" s="48"/>
    </row>
    <row r="25" spans="1:3" ht="15.75" thickBot="1" x14ac:dyDescent="0.3">
      <c r="A25" s="46" t="s">
        <v>82</v>
      </c>
      <c r="B25" s="47" t="s">
        <v>83</v>
      </c>
      <c r="C25" s="48"/>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6"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
      <c r="A1" s="10" t="s">
        <v>7</v>
      </c>
      <c r="B1" s="76"/>
      <c r="C1" s="77"/>
      <c r="D1" s="77"/>
      <c r="E1" s="77"/>
      <c r="F1" s="78"/>
      <c r="G1" s="77"/>
      <c r="H1" s="82"/>
      <c r="I1" s="82"/>
      <c r="J1" s="82"/>
      <c r="K1" s="83"/>
      <c r="L1" s="84">
        <f>ROUND((ROUND(H1,3))*(ROUND(K1,2)),2)</f>
        <v>0</v>
      </c>
    </row>
    <row r="2" spans="1:12" s="1" customFormat="1" ht="12.75" customHeight="1" x14ac:dyDescent="0.25">
      <c r="A2" s="10" t="s">
        <v>6</v>
      </c>
      <c r="B2" s="21"/>
      <c r="C2" s="17"/>
      <c r="D2" s="17"/>
      <c r="E2" s="17"/>
      <c r="F2" s="79"/>
      <c r="G2" s="11"/>
      <c r="H2" s="11"/>
      <c r="I2" s="11"/>
      <c r="J2" s="11"/>
      <c r="K2" s="11"/>
      <c r="L2" s="22"/>
    </row>
    <row r="3" spans="1:12" s="1" customFormat="1" ht="12.75" customHeight="1" x14ac:dyDescent="0.25">
      <c r="A3" s="10" t="s">
        <v>8</v>
      </c>
      <c r="B3" s="21"/>
      <c r="C3" s="17"/>
      <c r="D3" s="17"/>
      <c r="E3" s="17"/>
      <c r="F3" s="80"/>
      <c r="G3" s="11"/>
      <c r="H3" s="11"/>
      <c r="I3" s="11"/>
      <c r="J3" s="11"/>
      <c r="K3" s="11"/>
      <c r="L3" s="22"/>
    </row>
    <row r="4" spans="1:12" s="1" customFormat="1" ht="12.75" customHeight="1" thickBot="1" x14ac:dyDescent="0.3">
      <c r="A4" s="10" t="s">
        <v>9</v>
      </c>
      <c r="B4" s="23"/>
      <c r="C4" s="19"/>
      <c r="D4" s="19"/>
      <c r="E4" s="19"/>
      <c r="F4" s="81"/>
      <c r="G4" s="12"/>
      <c r="H4" s="12"/>
      <c r="I4" s="12"/>
      <c r="J4" s="12"/>
      <c r="K4" s="12"/>
      <c r="L4" s="24"/>
    </row>
    <row r="5" spans="1:12" s="1" customFormat="1" ht="48" customHeight="1" thickBot="1" x14ac:dyDescent="0.3">
      <c r="A5" s="10"/>
      <c r="B5" s="17"/>
      <c r="C5" s="17"/>
      <c r="D5" s="17"/>
      <c r="E5" s="17"/>
      <c r="F5" s="30"/>
      <c r="G5" s="11"/>
      <c r="H5" s="11"/>
      <c r="I5" s="11"/>
      <c r="J5" s="11"/>
      <c r="K5" s="11"/>
      <c r="L5" s="12"/>
    </row>
    <row r="6" spans="1:12" s="10" customFormat="1" ht="12.75" thickBot="1" x14ac:dyDescent="0.3">
      <c r="A6" s="88" t="s">
        <v>99</v>
      </c>
      <c r="B6" s="31" t="s">
        <v>91</v>
      </c>
      <c r="C6" s="32"/>
      <c r="D6" s="8"/>
      <c r="E6" s="8"/>
      <c r="F6" s="8" t="s">
        <v>10</v>
      </c>
      <c r="G6" s="32"/>
      <c r="H6" s="32"/>
      <c r="I6" s="32"/>
      <c r="J6" s="32"/>
      <c r="K6" s="32"/>
      <c r="L6" s="33"/>
    </row>
    <row r="7" spans="1:12" s="10" customFormat="1" x14ac:dyDescent="0.25">
      <c r="G7" s="34"/>
      <c r="H7" s="34"/>
      <c r="I7" s="34"/>
      <c r="J7" s="34"/>
      <c r="K7" s="34"/>
      <c r="L7" s="34"/>
    </row>
    <row r="8" spans="1:12" s="1" customFormat="1" x14ac:dyDescent="0.25">
      <c r="A8" s="10"/>
      <c r="G8" s="35"/>
      <c r="H8" s="35"/>
      <c r="I8" s="35"/>
      <c r="J8" s="35"/>
      <c r="K8" s="35"/>
      <c r="L8" s="35"/>
    </row>
    <row r="9" spans="1:12" s="1" customFormat="1" x14ac:dyDescent="0.25">
      <c r="A9" s="10"/>
      <c r="G9" s="35"/>
      <c r="H9" s="35"/>
      <c r="I9" s="35"/>
      <c r="J9" s="35"/>
      <c r="K9" s="35"/>
      <c r="L9" s="35"/>
    </row>
    <row r="10" spans="1:12" s="1" customFormat="1" x14ac:dyDescent="0.25">
      <c r="A10" s="10"/>
      <c r="G10" s="35"/>
      <c r="H10" s="35"/>
      <c r="I10" s="35"/>
      <c r="J10" s="35"/>
      <c r="K10" s="35"/>
      <c r="L10" s="35"/>
    </row>
    <row r="11" spans="1:12" s="1" customFormat="1" x14ac:dyDescent="0.25">
      <c r="A11" s="10"/>
      <c r="G11" s="35"/>
      <c r="H11" s="35"/>
      <c r="I11" s="35"/>
      <c r="J11" s="35"/>
      <c r="K11" s="35"/>
      <c r="L11" s="35"/>
    </row>
    <row r="12" spans="1:12" s="1" customFormat="1" x14ac:dyDescent="0.25">
      <c r="A12" s="10"/>
      <c r="G12" s="35"/>
      <c r="H12" s="35"/>
      <c r="I12" s="35"/>
      <c r="J12" s="35"/>
      <c r="K12" s="35"/>
      <c r="L12" s="35"/>
    </row>
    <row r="13" spans="1:12" s="1" customFormat="1" x14ac:dyDescent="0.25">
      <c r="A13" s="10"/>
      <c r="G13" s="35"/>
      <c r="H13" s="35"/>
      <c r="I13" s="35"/>
      <c r="J13" s="35"/>
      <c r="K13" s="35"/>
      <c r="L13" s="35"/>
    </row>
    <row r="14" spans="1:12" s="1" customFormat="1" x14ac:dyDescent="0.25">
      <c r="A14" s="10"/>
      <c r="G14" s="35"/>
      <c r="H14" s="35"/>
      <c r="I14" s="35"/>
      <c r="J14" s="35"/>
      <c r="K14" s="35"/>
      <c r="L14" s="35"/>
    </row>
    <row r="15" spans="1:12" s="1" customFormat="1" x14ac:dyDescent="0.25">
      <c r="A15" s="10"/>
      <c r="G15" s="35"/>
      <c r="H15" s="35"/>
      <c r="I15" s="35"/>
      <c r="J15" s="35"/>
      <c r="K15" s="35"/>
      <c r="L15" s="35"/>
    </row>
    <row r="16" spans="1:12" s="1" customFormat="1" x14ac:dyDescent="0.25">
      <c r="A16" s="10"/>
      <c r="G16" s="35"/>
      <c r="H16" s="35"/>
      <c r="I16" s="35"/>
      <c r="J16" s="35"/>
      <c r="K16" s="35"/>
      <c r="L16" s="35"/>
    </row>
    <row r="17" spans="1:12" s="1" customFormat="1" x14ac:dyDescent="0.25">
      <c r="A17" s="10"/>
      <c r="G17" s="35"/>
      <c r="H17" s="35"/>
      <c r="I17" s="35"/>
      <c r="J17" s="35"/>
      <c r="K17" s="35"/>
      <c r="L17" s="35"/>
    </row>
    <row r="18" spans="1:12" s="1" customFormat="1" x14ac:dyDescent="0.25">
      <c r="A18" s="10"/>
      <c r="G18" s="35"/>
      <c r="H18" s="35"/>
      <c r="I18" s="35"/>
      <c r="J18" s="35"/>
      <c r="K18" s="35"/>
      <c r="L18" s="35"/>
    </row>
    <row r="19" spans="1:12" s="1" customFormat="1" x14ac:dyDescent="0.25">
      <c r="A19" s="10"/>
      <c r="G19" s="35"/>
      <c r="H19" s="35"/>
      <c r="I19" s="35"/>
      <c r="J19" s="35"/>
      <c r="K19" s="35"/>
      <c r="L19" s="35"/>
    </row>
    <row r="20" spans="1:12" s="1" customFormat="1" x14ac:dyDescent="0.25">
      <c r="A20" s="10"/>
      <c r="G20" s="35"/>
      <c r="H20" s="35"/>
      <c r="I20" s="35"/>
      <c r="J20" s="35"/>
      <c r="K20" s="35"/>
      <c r="L20" s="35"/>
    </row>
    <row r="21" spans="1:12" s="1" customFormat="1" x14ac:dyDescent="0.25">
      <c r="A21" s="10"/>
      <c r="G21" s="35"/>
      <c r="H21" s="35"/>
      <c r="I21" s="35"/>
      <c r="J21" s="35"/>
      <c r="K21" s="35"/>
      <c r="L21" s="35"/>
    </row>
    <row r="22" spans="1:12" s="1" customFormat="1" x14ac:dyDescent="0.25">
      <c r="A22" s="10"/>
      <c r="G22" s="35"/>
      <c r="H22" s="35"/>
      <c r="I22" s="35"/>
      <c r="J22" s="35"/>
      <c r="K22" s="35"/>
      <c r="L22" s="35"/>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I8"/>
  <sheetViews>
    <sheetView workbookViewId="0">
      <selection activeCell="D32" sqref="D32"/>
    </sheetView>
  </sheetViews>
  <sheetFormatPr defaultRowHeight="15" x14ac:dyDescent="0.25"/>
  <cols>
    <col min="1" max="1" width="10.5703125" customWidth="1"/>
  </cols>
  <sheetData>
    <row r="1" spans="1:9" x14ac:dyDescent="0.25">
      <c r="A1" t="s">
        <v>87</v>
      </c>
    </row>
    <row r="2" spans="1:9" x14ac:dyDescent="0.25">
      <c r="A2" s="73">
        <v>43013</v>
      </c>
      <c r="B2" t="s">
        <v>88</v>
      </c>
    </row>
    <row r="3" spans="1:9" x14ac:dyDescent="0.25">
      <c r="B3" t="s">
        <v>89</v>
      </c>
    </row>
    <row r="4" spans="1:9" x14ac:dyDescent="0.25">
      <c r="B4" t="s">
        <v>90</v>
      </c>
    </row>
    <row r="5" spans="1:9" x14ac:dyDescent="0.25">
      <c r="B5" t="s">
        <v>92</v>
      </c>
    </row>
    <row r="6" spans="1:9" x14ac:dyDescent="0.25">
      <c r="B6" t="s">
        <v>93</v>
      </c>
    </row>
    <row r="7" spans="1:9" x14ac:dyDescent="0.25">
      <c r="B7" t="s">
        <v>94</v>
      </c>
    </row>
    <row r="8" spans="1:9" x14ac:dyDescent="0.25">
      <c r="H8">
        <f>1000-12-10*3</f>
        <v>958</v>
      </c>
      <c r="I8">
        <f>H8/4</f>
        <v>239.5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SO XX-XX-XX</vt:lpstr>
      <vt:lpstr>Kategorie monitoringu</vt:lpstr>
      <vt:lpstr>hide</vt:lpstr>
      <vt:lpstr>změny</vt:lpstr>
      <vt:lpstr>'SO XX-XX-XX'!Názvy_tisku</vt:lpstr>
      <vt:lpstr>'SO XX-XX-XX'!Oblast_tisku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2018-06-25T11:22:51Z</cp:lastPrinted>
  <dcterms:created xsi:type="dcterms:W3CDTF">2015-03-16T09:47:49Z</dcterms:created>
  <dcterms:modified xsi:type="dcterms:W3CDTF">2018-06-26T14:51:50Z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d:\pw_data\david.zrust\</vt:lpwstr>
  </property>
</Properties>
</file>