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08" sheetId="1" r:id="rId1"/>
    <sheet name="Kategorie monitoringu" sheetId="2" state="hidden" r:id="rId2"/>
    <sheet name="hide" sheetId="3" state="hidden" r:id="rId3"/>
  </sheets>
  <definedNames>
    <definedName name="_xlnm._FilterDatabase" localSheetId="0" hidden="1">'SO 11-20-08'!$A$12:$L$12</definedName>
    <definedName name="_xlnm.Print_Titles" localSheetId="0">'SO 11-20-08'!$9:$12</definedName>
  </definedNames>
  <calcPr calcId="145621"/>
  <webPublishing codePage="0"/>
</workbook>
</file>

<file path=xl/calcChain.xml><?xml version="1.0" encoding="utf-8"?>
<calcChain xmlns="http://schemas.openxmlformats.org/spreadsheetml/2006/main">
  <c r="L1" i="3" l="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L324" i="1" s="1"/>
  <c r="J260" i="1"/>
  <c r="L254" i="1"/>
  <c r="J254" i="1"/>
  <c r="L250" i="1"/>
  <c r="J250" i="1"/>
  <c r="L246" i="1"/>
  <c r="J246" i="1"/>
  <c r="L240" i="1"/>
  <c r="J240" i="1"/>
  <c r="L236" i="1"/>
  <c r="J236" i="1"/>
  <c r="L232" i="1"/>
  <c r="J232" i="1"/>
  <c r="L228" i="1"/>
  <c r="J228" i="1"/>
  <c r="L224" i="1"/>
  <c r="J224" i="1"/>
  <c r="L220" i="1"/>
  <c r="J220" i="1"/>
  <c r="L216" i="1"/>
  <c r="L244" i="1" s="1"/>
  <c r="J216" i="1"/>
  <c r="L210" i="1"/>
  <c r="J210" i="1"/>
  <c r="L206" i="1"/>
  <c r="J206" i="1"/>
  <c r="L202" i="1"/>
  <c r="J202" i="1"/>
  <c r="L198" i="1"/>
  <c r="J198" i="1"/>
  <c r="L194" i="1"/>
  <c r="J194" i="1"/>
  <c r="L190" i="1"/>
  <c r="J190" i="1"/>
  <c r="L186" i="1"/>
  <c r="J186" i="1"/>
  <c r="L184" i="1"/>
  <c r="L180" i="1"/>
  <c r="J180" i="1"/>
  <c r="L176" i="1"/>
  <c r="J176" i="1"/>
  <c r="L172" i="1"/>
  <c r="J172" i="1"/>
  <c r="L168" i="1"/>
  <c r="J168" i="1"/>
  <c r="L164" i="1"/>
  <c r="J164" i="1"/>
  <c r="L160" i="1"/>
  <c r="J160" i="1"/>
  <c r="L156" i="1"/>
  <c r="J156" i="1"/>
  <c r="L152" i="1"/>
  <c r="J152" i="1"/>
  <c r="L148" i="1"/>
  <c r="J148" i="1"/>
  <c r="L142" i="1"/>
  <c r="J142" i="1"/>
  <c r="L138" i="1"/>
  <c r="J138" i="1"/>
  <c r="L134" i="1"/>
  <c r="J134" i="1"/>
  <c r="L130" i="1"/>
  <c r="J130" i="1"/>
  <c r="L126" i="1"/>
  <c r="J126" i="1"/>
  <c r="L122" i="1"/>
  <c r="L146" i="1" s="1"/>
  <c r="J122" i="1"/>
  <c r="L116" i="1"/>
  <c r="J116" i="1"/>
  <c r="L112" i="1"/>
  <c r="J112" i="1"/>
  <c r="L108" i="1"/>
  <c r="J108" i="1"/>
  <c r="L104" i="1"/>
  <c r="J104" i="1"/>
  <c r="L100" i="1"/>
  <c r="J100" i="1"/>
  <c r="L96" i="1"/>
  <c r="J96" i="1"/>
  <c r="L92" i="1"/>
  <c r="J92" i="1"/>
  <c r="L88" i="1"/>
  <c r="J88" i="1"/>
  <c r="L84" i="1"/>
  <c r="J84" i="1"/>
  <c r="L80" i="1"/>
  <c r="J80" i="1"/>
  <c r="L76" i="1"/>
  <c r="L120" i="1" s="1"/>
  <c r="J76" i="1"/>
  <c r="L70" i="1"/>
  <c r="J70" i="1"/>
  <c r="L66" i="1"/>
  <c r="J66" i="1"/>
  <c r="L62" i="1"/>
  <c r="J62" i="1"/>
  <c r="L58" i="1"/>
  <c r="J58" i="1"/>
  <c r="L54" i="1"/>
  <c r="J54" i="1"/>
  <c r="L50" i="1"/>
  <c r="J50" i="1"/>
  <c r="L46" i="1"/>
  <c r="J46" i="1"/>
  <c r="L42" i="1"/>
  <c r="J42" i="1"/>
  <c r="L38" i="1"/>
  <c r="J38" i="1"/>
  <c r="L32" i="1"/>
  <c r="J32" i="1"/>
  <c r="L28" i="1"/>
  <c r="J28" i="1"/>
  <c r="L24" i="1"/>
  <c r="J24" i="1"/>
  <c r="L20" i="1"/>
  <c r="J20" i="1"/>
  <c r="L14" i="1"/>
  <c r="L18" i="1" s="1"/>
  <c r="J14" i="1"/>
  <c r="K9" i="1"/>
  <c r="F5" i="1"/>
  <c r="F4" i="1"/>
  <c r="L1" i="1"/>
  <c r="L36" i="1" l="1"/>
  <c r="L74" i="1"/>
  <c r="L214" i="1"/>
  <c r="L258" i="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<sst xmlns="http://schemas.openxmlformats.org/spreadsheetml/2006/main" count="1110" uniqueCount="466">
  <si>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</si>
  <si>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</si>
  <si>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</si>
  <si>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</si>
  <si>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</si>
  <si>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</si>
  <si>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</si>
  <si>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</si>
  <si>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</si>
  <si>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</si>
  <si>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</si>
  <si>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</si>
  <si>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</si>
  <si>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</si>
  <si>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</si>
  <si>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</si>
  <si>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</si>
  <si>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</si>
  <si>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</si>
  <si>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</si>
  <si>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</si>
  <si>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</si>
  <si>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</si>
  <si>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</si>
  <si>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</si>
  <si>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</si>
  <si>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</si>
  <si>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</si>
  <si>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</si>
  <si>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</si>
  <si>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</si>
  <si>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</si>
  <si>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</si>
  <si>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</si>
  <si>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</si>
  <si>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</si>
  <si>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</si>
  <si>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</si>
  <si>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</si>
  <si>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</si>
  <si>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</si>
  <si>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</si>
  <si>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</si>
  <si>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</si>
  <si>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</si>
  <si>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</si>
  <si>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</si>
  <si>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</si>
  <si>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</si>
  <si>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</si>
  <si>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</si>
  <si>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</si>
  <si>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</si>
  <si>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</si>
  <si>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</si>
  <si>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</si>
  <si>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</si>
  <si>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</si>
  <si>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</si>
  <si>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</si>
  <si>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</si>
  <si>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</si>
  <si>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</si>
  <si>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</si>
  <si>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</si>
  <si>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</si>
  <si>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</si>
  <si>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</si>
  <si>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</si>
  <si>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</si>
  <si>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</si>
  <si>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</si>
  <si>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</si>
  <si>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</si>
  <si>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</si>
  <si>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</si>
  <si>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</si>
  <si>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</si>
  <si>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</si>
  <si>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</si>
  <si>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</si>
  <si>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</si>
  <si>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</si>
  <si>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</si>
  <si>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</si>
  <si>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</si>
  <si>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</si>
  <si>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</si>
  <si>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</si>
  <si>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</si>
  <si>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</si>
  <si>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11-20-08</t>
  </si>
  <si>
    <t>Železniční most v ev. km 31,446</t>
  </si>
  <si>
    <t xml:space="preserve"> - Zvýšení traťové rychlosti v úseku Oldřichov u Duchcova - Bílina</t>
  </si>
  <si>
    <t>23/04/2018</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</si>
  <si>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</si>
  <si>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</si>
  <si>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</si>
  <si>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</si>
  <si>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</si>
  <si>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</si>
  <si>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</si>
  <si>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</si>
  <si>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</si>
  <si>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</si>
  <si>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</si>
  <si>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</si>
  <si>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</si>
  <si>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</si>
  <si>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 skládka - Zařízení pro nakládání s odpady v kú. Růžodol</t>
  </si>
  <si>
    <t>z výkopu - dle pol. 131738:  188.1*2.0 t/m3 =376.200 [A] 
z vrtů:  3.14*0.63*0.63/4*(105.12+70-08)*2.0 t/m3 =104.138 [B] 
Celkem: A+B=480.338 [C]</t>
  </si>
  <si>
    <t>3</t>
  </si>
  <si>
    <t xml:space="preserve">015140         </t>
  </si>
  <si>
    <t>POPLATKY ZA LIKVIDACI ODPADŮ NEKONTAMINOVANÝCH - 17 01 01  BETON Z DEMOLIC OBJEKTŮ, ZÁKLADŮ TV</t>
  </si>
  <si>
    <t>vybouraný materiál - skládka - Recyklační středisko stavebních odpadů v kú. Teplice-Řetenice</t>
  </si>
  <si>
    <t>dle pol. 96615A:  13.0*2.3 t/m3 =29.900 [A] 
dle pol. 96616A:  123.272*2.5 t/m3 =308.180 [B] 
Celkem: A+B=338.080 [C]</t>
  </si>
  <si>
    <t>4</t>
  </si>
  <si>
    <t xml:space="preserve">015330         </t>
  </si>
  <si>
    <t>POPLATKY ZA LIKVIDACŮ ODPADŮ NEKONTAMINOVANÝCH - 17 05 04  KAMENNÁ SUŤ</t>
  </si>
  <si>
    <t>dle pol. 11329A:  51.282*2.6 t/m3 =133.333 [A]</t>
  </si>
  <si>
    <t>5</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</si>
  <si>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</si>
  <si>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</si>
  <si>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</si>
  <si>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286.08*0.012 t/m2 =3.433 [A]</t>
  </si>
  <si>
    <t>6</t>
  </si>
  <si>
    <t xml:space="preserve">11329A         </t>
  </si>
  <si>
    <t>ODSTRANĚNÍ ZPEVNĚNÝCH PLOCH, PŘÍKOPŮ A RIGOLŮ Z LOMOVÉHO KAMENE - BEZ DOPRAVY</t>
  </si>
  <si>
    <t xml:space="preserve">M3        </t>
  </si>
  <si>
    <t>původní zpevnění svahu - kamenná dlažba</t>
  </si>
  <si>
    <t>příl. č. 2.2.1 
měřeno v ACAD 
11.1*0.3*(7.6+7.8)=51.282 [A]</t>
  </si>
  <si>
    <t>7</t>
  </si>
  <si>
    <t xml:space="preserve">11329B         </t>
  </si>
  <si>
    <t>ODSTRANĚNÍ ZPEVNĚNÝCH PLOCH, PŘÍKOPŮ A RIGOLŮ Z LOMOVÉHO KAMENE - DOPRAVA</t>
  </si>
  <si>
    <t xml:space="preserve">tkm       </t>
  </si>
  <si>
    <t>odvoz na skládku - Recyklační středisko stavebních odpadů v kú. Teplice-Řetenice - celkem 10km</t>
  </si>
  <si>
    <t>dle pol. 11329A:  10*51.282=512.820 [A]</t>
  </si>
  <si>
    <t>8</t>
  </si>
  <si>
    <t xml:space="preserve">125732         </t>
  </si>
  <si>
    <t>VYKOPÁVKY ZE ZEMNÍKŮ A SKLÁDEK TŘ. I, ODVOZ DO 2KM</t>
  </si>
  <si>
    <t>natěžení a dovoz vhodného materiálu pro zásyp z mezideponie u zast. Chotějovice - celkem 2km</t>
  </si>
  <si>
    <t>dle pol. 171103:  58.8=58.800 [A]</t>
  </si>
  <si>
    <t>9</t>
  </si>
  <si>
    <t xml:space="preserve">131732         </t>
  </si>
  <si>
    <t>HLOUBENÍ JAM ZAPAŽ I NEPAŽ TŘ. I, ODVOZ DO 2KM</t>
  </si>
  <si>
    <t>vhodný materiál pro zásyp, odvoz na mezideponii u zast. Chotějovice - celkem 2km</t>
  </si>
  <si>
    <t>měřeno v ACAD 
50% z celkového množství 
1. etapa - příl. č. 2.7.1 
(2*21.5*3.3+(19.6+18.9)*1.2)*0.5=94.050 [A] 
2. etapa - příl. č. 2.7.2 
(2*21.5*3.3+(19.6+18.9)*1.2)*0.5=94.050 [B] 
Celkem: A+B=188.100 [C]</t>
  </si>
  <si>
    <t>10</t>
  </si>
  <si>
    <t xml:space="preserve">131738         </t>
  </si>
  <si>
    <t>HLOUBENÍ JAM ZAPAŽ I NEPAŽ TŘ. I, ODVOZ DO 20KM</t>
  </si>
  <si>
    <t>nevhodný materiál pro zásyp, odvoz na skládku - Zařízení pro nakládání s odpady v kú. Růžodol - celkem 24 km</t>
  </si>
  <si>
    <t>11</t>
  </si>
  <si>
    <t xml:space="preserve">131739         </t>
  </si>
  <si>
    <t>PŘÍPLATEK ZA DALŠÍ 1KM DOPRAVY ZEMINY</t>
  </si>
  <si>
    <t>dle pol. 131738:  4*188.1=752.400 [A]</t>
  </si>
  <si>
    <t>12</t>
  </si>
  <si>
    <t xml:space="preserve">171103         </t>
  </si>
  <si>
    <t>ULOŽENÍ SYPANINY DO NÁSYPŮ SE ZHUTNĚNÍM DO 100% PS</t>
  </si>
  <si>
    <t>obsyp křídel a přechod. zídek - použit vhodný materiál z výkopu (z dočasné mezideponie)</t>
  </si>
  <si>
    <t>příl. č. 2.3.1 
měřeno v ACAD 
4*14.7=58.800 [A]</t>
  </si>
  <si>
    <t>13</t>
  </si>
  <si>
    <t xml:space="preserve">17120          </t>
  </si>
  <si>
    <t>ULOŽENÍ SYPANINY DO NÁSYPŮ A NA SKLÁDKY BEZ ZHUTNĚNÍ</t>
  </si>
  <si>
    <t>dle pol. 131732 a 131738:  188.1+188.1=376.200 [A]</t>
  </si>
  <si>
    <t>14</t>
  </si>
  <si>
    <t xml:space="preserve">17481          </t>
  </si>
  <si>
    <t>ZÁSYP JAM A RÝH Z NAKUPOVANÝCH MATERIÁLŮ</t>
  </si>
  <si>
    <t>zásyp za opěrou dle ČSN 73 6244  
hutněno po vrstvách max. 300mm, viz VL4 05/2015 201.07</t>
  </si>
  <si>
    <t>příl. č. 2.3.1 
měřeno v ACAD 
2*9.7*5.2=100.880 [A]</t>
  </si>
  <si>
    <t>Základy</t>
  </si>
  <si>
    <t>15</t>
  </si>
  <si>
    <t xml:space="preserve">22694          </t>
  </si>
  <si>
    <t>ZÁPOROVÉ PAŽENÍ Z KOVU DOČASNÉ</t>
  </si>
  <si>
    <t>měřeno v ACAD 
1. etapa - příl. č. 2.7.1: 
HE 240B:   24*8.0*0.0832 t/m=15.974 [A] 
převázka - 2x U160: 2*2*7.2*0.0188 t/m=0.541 [B] 
2. etapa - příl. č. 2.7.2: 
převázka - 2x U160: 2*2*7.2*0.0188 t/m =0.541 [C] 
Celkem: A+B+C=17.056 [D]</t>
  </si>
  <si>
    <t>16</t>
  </si>
  <si>
    <t>ZAJIŠTĚNÍ KOLEJOVÉHO SVRŠKU</t>
  </si>
  <si>
    <t xml:space="preserve">M2        </t>
  </si>
  <si>
    <t>pažení mezi kolejemi - pražcová hrázka s táhly 
zahrnuje všechny práce a dodávku materiálů - zřízení a odstranění</t>
  </si>
  <si>
    <t>měřeno v ACAD 
1. etapa - příl. č. 2.7.1 
24.1=24.100 [A] 
2. etapa - příl. č. 2.7.2 
24.1=24.100 [B] 
Celkem: A+B=48.200 [C]</t>
  </si>
  <si>
    <t>zahrnuje veškeré náklady spojené s objednatelem požadovanými pracemi.</t>
  </si>
  <si>
    <t>17</t>
  </si>
  <si>
    <t xml:space="preserve">22695A         </t>
  </si>
  <si>
    <t>VÝDŘEVA ZÁPOROVÉHO PAŽENÍ DOČASNÁ (PLOCHA)</t>
  </si>
  <si>
    <t>měřeno v ACAD 
1. etapa - příl. č. 2.7.1 
2*29.0=58.000 [A] 
2. etapa - příl. č. 2.7.2 
2*29.0=58.000 [B] 
Celkem: A+B=116.000 [C]</t>
  </si>
  <si>
    <t>18</t>
  </si>
  <si>
    <t xml:space="preserve">261515         </t>
  </si>
  <si>
    <t>VRTY PRO KOTVENÍ A INJEKTÁŽ NA POVRCHU TŘ. V D DO 50MM</t>
  </si>
  <si>
    <t xml:space="preserve">M         </t>
  </si>
  <si>
    <t>vrty do NK D 40mm (pro odvodnění nosníků)</t>
  </si>
  <si>
    <t>příl. č. 2.3.1:  0.3*8=2.400 [A]</t>
  </si>
  <si>
    <t>19</t>
  </si>
  <si>
    <t xml:space="preserve">26155          </t>
  </si>
  <si>
    <t>VRTY PRO KOTVENÍ, INJEKTÁŽ A MIKROPILOTY NA POVRCHU TŘ. V D DO 300MM</t>
  </si>
  <si>
    <t>pro prostup drenáže křídlem</t>
  </si>
  <si>
    <t>příl. č. 2.6.3 
2*0.6=1.200 [A]</t>
  </si>
  <si>
    <t>20</t>
  </si>
  <si>
    <t xml:space="preserve">26173          </t>
  </si>
  <si>
    <t>VRTY PRO KOTV, INJEKT, MIKROPIL NA POVR TŘ I A II D DO 150MM</t>
  </si>
  <si>
    <t>pro zemní kotvy 
1. etapa - příl. č. 2.7.1 
6.0*14=84.000 [A] 
2. etapa - příl. č. 2.7.2 
6.0*14=84.000 [B] 
Celkem: A+B=168.000 [C]</t>
  </si>
  <si>
    <t>21</t>
  </si>
  <si>
    <t xml:space="preserve">264139         </t>
  </si>
  <si>
    <t>VRTY PRO PILOTY TŘ I D DO 700MM</t>
  </si>
  <si>
    <t>průměr 630mm, vč. odvozu na skládku</t>
  </si>
  <si>
    <t>pro záporové pažení 
příl. č. 2.7.1 - 60% z celkového množství:  7.3*24*0.6=105.120 [A]</t>
  </si>
  <si>
    <t>22</t>
  </si>
  <si>
    <t xml:space="preserve">264239         </t>
  </si>
  <si>
    <t>VRTY PRO PILOTY TŘ II D DO 700MM</t>
  </si>
  <si>
    <t>pro záporové pažení 
příl. č. 2.7.1 - 40% z celkového množství:  7.3*24*0.4=70.080 [A]</t>
  </si>
  <si>
    <t>23</t>
  </si>
  <si>
    <t xml:space="preserve">285374         </t>
  </si>
  <si>
    <t>KOTVENÍ NA POVRCHU Z PŘEDPÍNACÍ VÝZTUŽE DL. DO 6M</t>
  </si>
  <si>
    <t xml:space="preserve">KUS       </t>
  </si>
  <si>
    <t>zemní kotva 1x Lp 15,7mm 1570/1770 MPa, kořen dl. 2,0m</t>
  </si>
  <si>
    <t>1. etapa - příl. č. 2.7.1 
14=14.000 [A] 
2. etapa - příl. č. 2.7.2 
14=14.000 [B] 
Celkem: A+B=28.000 [C]</t>
  </si>
  <si>
    <t>24</t>
  </si>
  <si>
    <t xml:space="preserve">285392         </t>
  </si>
  <si>
    <t>DODATEČNÉ KOTVENÍ VLEPENÍM BETONÁŘSKÉ VÝZTUŽE D DO 16MM DO VRTŮ</t>
  </si>
  <si>
    <t>příl. č. 2.5.6 
spřažená deska 
D 12mm - pol. 112 a 113:  (616+2*10)*2=1 272.000 [A] 
D 16mm - pol. 111:  48*2=96.000 [B] 
úložné prahy a dobet. na křídlech 
D 16mm - pol. 291:  106*2=212.000 [C] 
Celkem: A+B+C=1 580.000 [D]</t>
  </si>
  <si>
    <t>25</t>
  </si>
  <si>
    <t xml:space="preserve">289971         </t>
  </si>
  <si>
    <t>OPLÁŠTĚNÍ (ZPEVNĚNÍ) Z GEOTEXTILIE</t>
  </si>
  <si>
    <t>separační geotextilie (v přechodové oblasti)</t>
  </si>
  <si>
    <t>příl. č. 2.3.1 
měřeno v ACAD 
2*10.0*6.8=136.000 [A]</t>
  </si>
  <si>
    <t>Svislé konstrukce</t>
  </si>
  <si>
    <t>26</t>
  </si>
  <si>
    <t xml:space="preserve">317325         </t>
  </si>
  <si>
    <t>ŘÍMSY ZE ŽELEZOBETONU DO C30/37 (B37)</t>
  </si>
  <si>
    <t>C30/37 - XC4, XF3</t>
  </si>
  <si>
    <t>příl. č. 2.4.4 
měřeno v ACAD 
2*0.156*38.42+2*0.171*5.92=14.012 [A]</t>
  </si>
  <si>
    <t>27</t>
  </si>
  <si>
    <t xml:space="preserve">317365         </t>
  </si>
  <si>
    <t>VÝZTUŽ ŘÍMS Z OCELI 10505, B500B</t>
  </si>
  <si>
    <t>ocel B 500B</t>
  </si>
  <si>
    <t>příl.č. 2.5.6.:  0.847=0.847 [A]</t>
  </si>
  <si>
    <t>28</t>
  </si>
  <si>
    <t xml:space="preserve">327125         </t>
  </si>
  <si>
    <t>ZDI OPĚR, ZÁRUB, NÁBŘEŽ Z DÍLCŮ ŽELEZOBETON DO C30/37 (B37)</t>
  </si>
  <si>
    <t>přechodová zídka - C30/37 - XC4, XF3</t>
  </si>
  <si>
    <t>příl. č. 2.4.3 
měřeno v ACAD 
4*0.424*2.96=5.020 [A]</t>
  </si>
  <si>
    <t>29</t>
  </si>
  <si>
    <t xml:space="preserve">333325         </t>
  </si>
  <si>
    <t>MOSTNÍ OPĚRY A KŘÍDLA ZE ŽELEZOVÉHO BETONU DO C30/37 (B37)</t>
  </si>
  <si>
    <t>měřeno v ACAD 
C30/37 - XC4, XF3 
příl. č. 2.4.2 - úložný práh a křídla - vč. vlysu do betonu s označením letopočtu dokončení mostu - 2ks (v úložném prahu):  2*56.7=113.400 [A] 
C30/37 - XC4, XD2, XF2 
příl. č. 2.3.1 - sanace opěr:  193.84*(0.7 (70% plochy) *0.1+0.3 (30% plochy) *0.12)=20.547 [B] 
Celkem: A+B=133.947 [C]</t>
  </si>
  <si>
    <t>30</t>
  </si>
  <si>
    <t xml:space="preserve">333365         </t>
  </si>
  <si>
    <t>VÝZTUŽ MOSTNÍCH OPĚR A KŘÍDEL Z OCELI 10505, B500B</t>
  </si>
  <si>
    <t>příl.č. 2.5.6. - úložné prahy a dobet. na křídlech: 
odečtena pol. 291 - viz pol. 285392:  1.138+7.0+7.12-64.8*2*0.00158 t/m =15.053 [A]</t>
  </si>
  <si>
    <t>31</t>
  </si>
  <si>
    <t xml:space="preserve">333368         </t>
  </si>
  <si>
    <t>VÝZTUŽ MOST OPĚR A KŘÍDEL ZE SVAŘ SÍTÍ</t>
  </si>
  <si>
    <t>svařovaná síť 8/100/100</t>
  </si>
  <si>
    <t>příl. č. 2.5.6 - sanace spodní stavby - pol. 401:  1.9=1.900 [A]</t>
  </si>
  <si>
    <t>Vodorovné konstrukce</t>
  </si>
  <si>
    <t>32</t>
  </si>
  <si>
    <t xml:space="preserve">421325         </t>
  </si>
  <si>
    <t>MOSTNÍ NOSNÉ DESKOVÉ KONSTRUKCE ZE ŽELEZOBETONU C30/37</t>
  </si>
  <si>
    <t>roznášecí deska - C30/37 - XC4, XF3</t>
  </si>
  <si>
    <t>příl. č. 2.4.1 
měřeno v ACAD 
2*33.06=66.120 [A]</t>
  </si>
  <si>
    <t>33</t>
  </si>
  <si>
    <t xml:space="preserve">421365         </t>
  </si>
  <si>
    <t>VÝZTUŽ MOSTNÍ DESKOVÉ KONSTRUKCE Z OCELI 10505, B500B</t>
  </si>
  <si>
    <t>příl.č. 2.5.6. - spřažená deska 
odečteny pol. 111, 112 a 113 - viz pol. 285392:  0.36+0.454+2.986+6.63+4.13-38.4*2*0.00158 t/m -(298.1+9.7)*2*0.000889 t/m =13.891 [A]</t>
  </si>
  <si>
    <t>34</t>
  </si>
  <si>
    <t xml:space="preserve">425121         </t>
  </si>
  <si>
    <t>SYNCHR ZVED MOST POLE ŠÍŘ DO 10M HMOT DO 400T NA VÝŠ DO 0,5M</t>
  </si>
  <si>
    <t>2=2.000 [A]</t>
  </si>
  <si>
    <t>35</t>
  </si>
  <si>
    <t>REPASE MOSTNÍCH LOŽISEK Z OCELI (OCELOLITINY)</t>
  </si>
  <si>
    <t>repase původních ložisek - popis viz TZ</t>
  </si>
  <si>
    <t>příl. č. 2.3.1:  16=16.000 [A]</t>
  </si>
  <si>
    <t>- repase původních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</si>
  <si>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36</t>
  </si>
  <si>
    <t xml:space="preserve">451314         </t>
  </si>
  <si>
    <t>PODKLADNÍ A VÝPLŇOVÉ VRSTVY Z PROSTÉHO BETONU C25/30</t>
  </si>
  <si>
    <t>měřeno v ACAD 
C25/30 - XC2, XF3 
pod přechod. zídkami - příl. č. 2.4.3: 
4*0.36*1.79=2.578 [A] 
pod úložným prahem - příl. č. 2.4.2: 
2*0.72*6.8=9.792 [B] 
pod drenáží - příl. č. 2.3.1: 
2*0.52*16.5=17.160 [C] 
C25/30 - XC3, XF3 
pod doplňovanou kamen. dlažbu - příl. č. 2.3.1: 
0.1*(93.7+86.3+4*0.65)*1.4=25.564 [D] 
Celkem: A+B+C+D=55.094 [E]</t>
  </si>
  <si>
    <t>37</t>
  </si>
  <si>
    <t xml:space="preserve">45152          </t>
  </si>
  <si>
    <t>PODKLADNÍ A VÝPLŇOVÉ VRSTVY Z KAMENIVA DRCENÉHO</t>
  </si>
  <si>
    <t>výplň vsakovací jímky štěrkem frakce 32/64 - příl. č. 2.6.3:  2*3.14*0.4*0.4*1.0=1.005 [A] 
obsyp chrániček a plastových žlabů štěrkem frakce 4/16 - příl. č. 2.3.1:  (0.11+0.08)*44.36=8.428 [B] 
Celkem: A+B=9.433 [C]</t>
  </si>
  <si>
    <t>38</t>
  </si>
  <si>
    <t xml:space="preserve">458523         </t>
  </si>
  <si>
    <t>VÝPLŇ ZA OPĚRAMI A ZDMI Z KAMENIVA DRCENÉHO, INDEX ZHUTNĚNÍ ID DO 0,95</t>
  </si>
  <si>
    <t>ochranný zásyp s drenážní funkcí dle ČSN 73 6244, štěrkodrť třídy A - frakce 16/32 dle ČSN EN 13285 
viz VL4 05/2015 201.07</t>
  </si>
  <si>
    <t>příl. č. 2.3.1 
měřeno v ACAD 
2*0.77*6.8=10.472 [A]</t>
  </si>
  <si>
    <t>39</t>
  </si>
  <si>
    <t xml:space="preserve">46321          </t>
  </si>
  <si>
    <t>ROVNANINA Z LOMOVÉHO KAMENE</t>
  </si>
  <si>
    <t>příl. č. 2.3.1 
měřeno v ACAD 
2*0.6*6.8+4*1.0*5.6=30.560 [A]</t>
  </si>
  <si>
    <t>40</t>
  </si>
  <si>
    <t xml:space="preserve">465512         </t>
  </si>
  <si>
    <t>DLAŽBY Z LOMOVÉHO KAMENE NA MC</t>
  </si>
  <si>
    <t>doplnění chybějícího odláždění</t>
  </si>
  <si>
    <t>příl. č. 2.3.1 
měřeno v ACAD 
0.2*(93.7+86.3+4*0.65)*1.4=51.128 [A]</t>
  </si>
  <si>
    <t>Úpravy povrchů, podlahy, výplně otvorů</t>
  </si>
  <si>
    <t>41</t>
  </si>
  <si>
    <t xml:space="preserve">626111         </t>
  </si>
  <si>
    <t>REPROFILACE PODHLEDŮ, SVISLÝCH PLOCH SANAČNÍ MALTOU JEDNOVRST TL 10MM</t>
  </si>
  <si>
    <t>reprofilace s inhibitorem koroze</t>
  </si>
  <si>
    <t>dle pol. 938543 
nosná konstrukce - svislé plochy - 3% plochy (viz TZ): 540.0*0.03=16.200 [A] 
nosná konstrukce - podhled - 3% plochy (viz TZ):  240.0*0.03=7.200 [B] 
Celkem: A+B=23.400 [C]</t>
  </si>
  <si>
    <t>42</t>
  </si>
  <si>
    <t xml:space="preserve">626113         </t>
  </si>
  <si>
    <t>REPROFILACE PODHLEDŮ, SVISLÝCH PLOCH SANAČNÍ MALTOU JEDNOVRST TL 30MM</t>
  </si>
  <si>
    <t>43</t>
  </si>
  <si>
    <t xml:space="preserve">62631          </t>
  </si>
  <si>
    <t>SPOJOVACÍ MŮSTEK MEZI STARÝM A NOVÝM BETONEM</t>
  </si>
  <si>
    <t>100% plochy sanace  
dle pol. 938543:  1258.84=1 258.840 [A]</t>
  </si>
  <si>
    <t>44</t>
  </si>
  <si>
    <t xml:space="preserve">62641          </t>
  </si>
  <si>
    <t>SJEDNOCUJÍCÍ STĚRKA JEMNOU MALTOU TL CCA 2MM</t>
  </si>
  <si>
    <t>hydrofobní, protikarbonatační, s barevným odstínem</t>
  </si>
  <si>
    <t>100% plochy sanace  
dle pol. 938543 
nosná konstrukce - svislé plochy: 540.0=540.000 [A] 
nosná konstrukce - podhled:  240.0=240.000 [B] 
Celkem: A+B=780.000 [C]</t>
  </si>
  <si>
    <t>45</t>
  </si>
  <si>
    <t xml:space="preserve">62652          </t>
  </si>
  <si>
    <t>OCHRANA VÝZTUŽE PŘI NEDOSTATEČNÉM KRYTÍ</t>
  </si>
  <si>
    <t>pasivační nátěr očištěné výztuže římsy</t>
  </si>
  <si>
    <t>dle pol. 938652 - 20% otryskané plochy:  97.384*0.2=19.477 [A]</t>
  </si>
  <si>
    <t>46</t>
  </si>
  <si>
    <t xml:space="preserve">62661          </t>
  </si>
  <si>
    <t>INJEKTÁŽ TRHLIN UZAVÍRACÍ</t>
  </si>
  <si>
    <t>odhad:  40.0=40.000 [A]</t>
  </si>
  <si>
    <t>47</t>
  </si>
  <si>
    <t xml:space="preserve">631384         </t>
  </si>
  <si>
    <t>MAZANINA ZE ŽELEZOBETONU DO C25/30 (B30) VČET VÝZTUŽE</t>
  </si>
  <si>
    <t>C 25/30 - XF3 -  tvrdá ochrana izolace mostovky tl. 50mm 
svařovaná síť 4/100/100</t>
  </si>
  <si>
    <t>příl. č. 3.1 
S1:  (2*4.7*27.3+4*1.3*6.1)*0.05=14.417 [A]</t>
  </si>
  <si>
    <t>Přidružená stavební výroba</t>
  </si>
  <si>
    <t>48</t>
  </si>
  <si>
    <t xml:space="preserve">711132         </t>
  </si>
  <si>
    <t>IZOLACE BĚŽNÝCH KONSTRUKCÍ PROTI VOLNĚ STÉKAJÍCÍ VODĚ ASFALTOVÝMI PÁSY</t>
  </si>
  <si>
    <t>příl. č. 3.1 
S1:  2*4.7*27.3+4*1.3*6.1=288.340 [A] 
S2:  2*6.8*7.7+4*1.3*3.0=120.320 [B] 
S3:  2*0.3*(26.2+2*6.1)+4*2.5*3.1+4*2.0*3.0=78.040 [C] 
překrytí svislých spar mezi přechod. zídkami a křídlem:  4*0.5*1=2.000 [D] 
Celkem: A+B+C+D=488.700 [E]</t>
  </si>
  <si>
    <t>49</t>
  </si>
  <si>
    <t xml:space="preserve">711507         </t>
  </si>
  <si>
    <t>OCHRANA IZOLACE NA POVRCHU Z PE FÓLIE</t>
  </si>
  <si>
    <t>separační fólie PE tl. min. 0,2mm</t>
  </si>
  <si>
    <t>příl. č. 3.1 
S1: 2*4.7*27.3+4*1.3*6.1=288.340 [A]</t>
  </si>
  <si>
    <t>50</t>
  </si>
  <si>
    <t xml:space="preserve">711509         </t>
  </si>
  <si>
    <t xml:space="preserve">a  </t>
  </si>
  <si>
    <t>OCHRANA IZOLACE NA POVRCHU TEXTILIÍ</t>
  </si>
  <si>
    <t>geotextilie min. 300 g/m2</t>
  </si>
  <si>
    <t>příl. č. 3.1 
na mostě - dle pol. 711132 - S1:  288.34=288.340 [A]</t>
  </si>
  <si>
    <t>51</t>
  </si>
  <si>
    <t xml:space="preserve">b  </t>
  </si>
  <si>
    <t>geotextilie min. 700 g/m2</t>
  </si>
  <si>
    <t>příl. č. 3.1 
dle pol. 711132 
S2:  120.32=120.320 [A] 
S3:  78.04=78.040 [B] 
Celkem: A+B=198.360 [C]</t>
  </si>
  <si>
    <t>52</t>
  </si>
  <si>
    <t xml:space="preserve">721173         </t>
  </si>
  <si>
    <t>VNITŘNÍ KANALIZACE Z PLAST TRUB DN 150</t>
  </si>
  <si>
    <t>svislý svod - tr. PE DN 150mm  
vč. závěsných a upevňovacích prvků z nerez oceli</t>
  </si>
  <si>
    <t>příl. č. 2.6.3 
2*6.5=13.000 [A]</t>
  </si>
  <si>
    <t>53</t>
  </si>
  <si>
    <t>VNITŘNÍ KANALIZACE Z KOMPOZITU</t>
  </si>
  <si>
    <t>otevřený odvodňovací žlab z kompozitu 
vč. závěsných a upevňovacích prvků z nerez oceli a napojení na svislý svod</t>
  </si>
  <si>
    <t>příl. č. 2.6.3 
26.1=26.100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</si>
  <si>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případně izolací, nejsou-li tyto práce předmětem jiné položky 
- úprava, očištění a ošetření prostoru kolem instalace 
- provedení požadovaných zkoušek vodotěsnosti</t>
  </si>
  <si>
    <t>54</t>
  </si>
  <si>
    <t>OSTATNÍ KOVOVÉ DOPLŇK KONSTRUKCE Z KOROZIVZDORNÉ OCELI</t>
  </si>
  <si>
    <t>vývod pro měření bludných proudů</t>
  </si>
  <si>
    <t>příl. č. 2.4.4:  0.0015*8=0.012 [A]</t>
  </si>
  <si>
    <t>- položky doplňkových konstrukcí zahrnují vedle vlastních zámečnických výrobků i rámy, rošty, lišty, kování, podpěrné, závěsné, upevňovací prvky, spojovací a těsnící materiál, pomocný materiál, u doplňkových stavebních konstrukcí je zahrnuto drobné zasklení nebo jiná předepsaná výplň.</t>
  </si>
  <si>
    <t>Potrubí</t>
  </si>
  <si>
    <t>55</t>
  </si>
  <si>
    <t xml:space="preserve">863342         </t>
  </si>
  <si>
    <t>POTRUBÍ Z TRUB Z NEREZ OCELI DN DO 200MM</t>
  </si>
  <si>
    <t>tr. 194/6,3mm s navařeným límcem 
prostup drenáže stáv. křídlem</t>
  </si>
  <si>
    <t>56</t>
  </si>
  <si>
    <t xml:space="preserve">875332         </t>
  </si>
  <si>
    <t>POTRUBÍ DREN Z TRUB PLAST DN DO 150MM DĚROVANÝCH</t>
  </si>
  <si>
    <t>drenážní tr. HDPE DN 150 perforovaná</t>
  </si>
  <si>
    <t>příl. č. 2.3.1 
2*16.5=33.000 [A]</t>
  </si>
  <si>
    <t>57</t>
  </si>
  <si>
    <t xml:space="preserve">895113         </t>
  </si>
  <si>
    <t>DRENÁŽNÍ ŠACHTICE NORMÁLNÍ Z BETON DÍLCŮ ŠN 100</t>
  </si>
  <si>
    <t>vsakovací jímka</t>
  </si>
  <si>
    <t>příl. č. 2.6.3 
2=2.000 [A]</t>
  </si>
  <si>
    <t>Ostatní konstrukce a práce</t>
  </si>
  <si>
    <t>58</t>
  </si>
  <si>
    <t>VÝPLŇ ZÁBRADLÍ Z TAHOKOVU - DODÁVKA A MONTÁŽ</t>
  </si>
  <si>
    <t>vč. PKO</t>
  </si>
  <si>
    <t>příl. č. 2.3.1:  2*30.0*0.37+2*10.0*0.15=25.200 [A]</t>
  </si>
  <si>
    <t>položka zahrnuje: 
dodání výplně z tahokovu včetně spojovacího materálu a předepsané povrchové úpravy</t>
  </si>
  <si>
    <t>59</t>
  </si>
  <si>
    <t xml:space="preserve">9112A1         </t>
  </si>
  <si>
    <t>ZÁBRADLÍ MOSTNÍ S VODOR MADLY - DODÁVKA A MONTÁŽ</t>
  </si>
  <si>
    <t>příl. č. 2.3.1:  44.36*2=88.720 [A]</t>
  </si>
  <si>
    <t>60</t>
  </si>
  <si>
    <t xml:space="preserve">9112A3         </t>
  </si>
  <si>
    <t>ZÁBRADLÍ MOSTNÍ S VODOR MADLY - DEMONTÁŽ S PŘESUNEM</t>
  </si>
  <si>
    <t>odstranění stávajícího zábradlí, vč. odvozu do Sběrny a výkupny Duchcov - celkem 8km</t>
  </si>
  <si>
    <t>příl. č. 2.2.1:  2*40.4=80.800 [A]</t>
  </si>
  <si>
    <t>61</t>
  </si>
  <si>
    <t xml:space="preserve">91345          </t>
  </si>
  <si>
    <t>NIVELAČNÍ ZNAČKY KOVOVÉ</t>
  </si>
  <si>
    <t>dle VL 4 509.01 - rozmístění viz TZ</t>
  </si>
  <si>
    <t>příl. č. 2.4.4:   hřebová nivelační značka:  6=6.000 [A]</t>
  </si>
  <si>
    <t>62</t>
  </si>
  <si>
    <t>ODVODŇOVACÍ PODÉLNÁ SPÁRA</t>
  </si>
  <si>
    <t>ocel. svařenec pro odvodnění podélné spáry - kompletní dodávka a montáž, vč. příslušných doplňujících prvků</t>
  </si>
  <si>
    <t>příl. č. 2.4.1:  26.1=26.100 [A]</t>
  </si>
  <si>
    <t>položka zahrnuje dodávku a osazení předepsaného materiálu, očištění ploch spáry před úpravou, očištění okolí spáry po úpravě</t>
  </si>
  <si>
    <t>63</t>
  </si>
  <si>
    <t xml:space="preserve">935212         </t>
  </si>
  <si>
    <t>PŘÍKOPOVÉ ŽLABY Z BETON TVÁRNIC ŠÍŘ DO 600MM DO BETONU TL 100MM</t>
  </si>
  <si>
    <t>beton C30/37-XF4,XD3 do betonového lože C20/25n-XF3</t>
  </si>
  <si>
    <t>příl. č. 2.6.3 
5.5+5.9=11.400 [A]</t>
  </si>
  <si>
    <t>64</t>
  </si>
  <si>
    <t xml:space="preserve">93639          </t>
  </si>
  <si>
    <t>ZAÚSTĚNÍ SKLUZŮ (VČET DLAŽBY Z LOM KAMENE)</t>
  </si>
  <si>
    <t>vývařiště</t>
  </si>
  <si>
    <t>příl. č. 2.6.3:  2=2.000 [A]</t>
  </si>
  <si>
    <t>65</t>
  </si>
  <si>
    <t xml:space="preserve">938543         </t>
  </si>
  <si>
    <t>OČIŠTĚNÍ BETON KONSTR OTRYSKÁNÍM TLAK VODOU DO 1000 BARŮ</t>
  </si>
  <si>
    <t>do 800 barů</t>
  </si>
  <si>
    <t>příl. č. 2.3.1 
měřeno v ACAD 
spodní stavba - svislé plochy:  2*4.765*8.0+4*29.4=193.840 [A] 
nosná konstrukce - svislé plochy: 4*(3.8+1.6)*25.0=540.000 [B] 
nosná konstrukce - podhled:  4*(1.5+0.9)*25.0=240.000 [C] 
nosná konstrukce - vodorovné plochy (shora): 4*(2.0+0.85)*25.0=285.000 [D] 
Celkem: A+B+C+D=1 258.840 [E]</t>
  </si>
  <si>
    <t>66</t>
  </si>
  <si>
    <t xml:space="preserve">938652         </t>
  </si>
  <si>
    <t>OČIŠTĚNÍ OCEL KONSTR OTRYSKÁNÍM NA SUCHO KŘEMIČ PÍSKEM</t>
  </si>
  <si>
    <t>očištění původní výztuže - pro pasivační nátěr</t>
  </si>
  <si>
    <t>dle pol. 938543 
10% plochy 
spodní stavba - svislé plochy:  193.84*0.1=19.384 [A] 
nosná konstrukce - svislé plochy: 540.0*0.1=54.000 [B] 
nosná konstrukce - podhled:  240.0*0.1=24.000 [C] 
Celkem: A+B+C=97.384 [D]</t>
  </si>
  <si>
    <t>67</t>
  </si>
  <si>
    <t xml:space="preserve">94490          </t>
  </si>
  <si>
    <t>OCHRANNÁ KONSTRUKCE</t>
  </si>
  <si>
    <t>příl. č. 2.3.1:  23.0*12.0=276.000 [A]</t>
  </si>
  <si>
    <t>68</t>
  </si>
  <si>
    <t xml:space="preserve">96615A         </t>
  </si>
  <si>
    <t>BOURÁNÍ KONSTRUKCÍ Z PROSTÉHO BETONU - BEZ DOPRAVY</t>
  </si>
  <si>
    <t>spádový beton</t>
  </si>
  <si>
    <t>příl. č. 2.2.1 
měřeno v ACAD 
2*(0.11+0.15)*25.0=13.000 [A]</t>
  </si>
  <si>
    <t>69</t>
  </si>
  <si>
    <t xml:space="preserve">96615B         </t>
  </si>
  <si>
    <t>BOURÁNÍ KONSTRUKCÍ Z PROSTÉHO BETONU - DOPRAVA</t>
  </si>
  <si>
    <t>odvoz na skládku  - Recyklační středisko stavebních odpadů v kú. Teplice-Řetenice - celkem 10km</t>
  </si>
  <si>
    <t>dle pol. 96615A:  10*13.0*2.3 t/m3=299.000 [A]</t>
  </si>
  <si>
    <t>70</t>
  </si>
  <si>
    <t xml:space="preserve">96616A         </t>
  </si>
  <si>
    <t>BOURÁNÍ KONSTRUKCÍ ZE ŽELEZOBETONU - BEZ DOPRAVY</t>
  </si>
  <si>
    <t>příl. č. 2.2.1 
měřeno v ACAD 
křídla, úložný práh, římsy, kabel. žlaby:  4*0.93*0.6+2*3.71*8.0+2*0.11*25.0+4*0.28*7.6+2*0.08*40.4+4*12.4*0.6=111.828 [A] 
mazanina s pletivem:  0.04*286.1=11.444 [B] 
Celkem: A+B=123.272 [C]</t>
  </si>
  <si>
    <t>71</t>
  </si>
  <si>
    <t xml:space="preserve">96616B         </t>
  </si>
  <si>
    <t>BOURÁNÍ KONSTRUKCÍ ZE ŽELEZOBETONU - DOPRAVA</t>
  </si>
  <si>
    <t>dle pol. 96616A:  10*123.272*2.5 t/m3=3 081.800 [A]</t>
  </si>
  <si>
    <t>72</t>
  </si>
  <si>
    <t xml:space="preserve">969234         </t>
  </si>
  <si>
    <t>VYBOURÁNÍ POTRUBÍ DN DO 200MM KANALIZAČ</t>
  </si>
  <si>
    <t>srovnatelně - stávající odvodňovací žlaby z pozink. plechu, vč. upevňovacích prvků 
vč. odvozu do Sběrny a výkupny Duchcov - celkem 8km</t>
  </si>
  <si>
    <t>příl. č. 2.2.1:   2*25.0=50.000 [A]</t>
  </si>
  <si>
    <t>73</t>
  </si>
  <si>
    <t xml:space="preserve">97817          </t>
  </si>
  <si>
    <t>ODSTRANĚNÍ MOSTNÍ IZOLACE</t>
  </si>
  <si>
    <t>odvoz a uložení na skládku  - Zařízení pro nakládání s odpady v kú. Růžodol - celkem 24 km</t>
  </si>
  <si>
    <t>příl. č. 2.2.1 
měřeno v ACAD 
4*2.4*26.0+4*1.2*7.6=286.080 [A]</t>
  </si>
  <si>
    <t xml:space="preserve">02520         </t>
  </si>
  <si>
    <t>Stádium 3</t>
  </si>
  <si>
    <t>Mott MacDonald CZ, spol. s r.o.</t>
  </si>
  <si>
    <t>Jan Mareš</t>
  </si>
  <si>
    <t>5423720012</t>
  </si>
  <si>
    <t>S631500727</t>
  </si>
  <si>
    <t>Technická specifikace položky odpovídá příslušné cenové soustavě.</t>
  </si>
  <si>
    <t xml:space="preserve">R226940         </t>
  </si>
  <si>
    <t>R-položka</t>
  </si>
  <si>
    <t xml:space="preserve">R42840          </t>
  </si>
  <si>
    <t xml:space="preserve">R767990         </t>
  </si>
  <si>
    <t xml:space="preserve">R721180         </t>
  </si>
  <si>
    <t xml:space="preserve">R91120          </t>
  </si>
  <si>
    <t xml:space="preserve">R931190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</si>
</sst>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6"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b/>
      <sz val="10"/>
      <color theme="1"/>
      <name val="Arial"/>
      <family val="2"/>
      <charset val="238"/>
    </font>
    <font>
      <sz val="10"/>
      <color theme="1"/>
      <name val="Arial"/>
      <family val="2"/>
      <charset val="238"/>
    </font>
    <font>
      <sz val="8"/>
      <name val="Arial"/>
      <family val="2"/>
      <charset val="238"/>
    </font>
    <font>
      <b/>
      <i/>
      <u/>
      <sz val="10"/>
      <name val="Arial"/>
      <family val="2"/>
      <charset val="238"/>
    </font>
    <font>
      <i/>
      <sz val="10"/>
      <name val="Arial"/>
      <family val="2"/>
      <charset val="238"/>
    </font>
    <font>
      <b/>
      <i/>
      <sz val="10"/>
      <name val="Arial"/>
      <family val="2"/>
      <charset val="238"/>
    </font>
    <font>
      <sz val="9"/>
      <name val="Tahoma"/>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8">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169" fontId="39" fillId="2" borderId="4" xfId="8" applyNumberFormat="1" applyFont="1" applyFill="1" applyBorder="1" applyAlignment="1" applyProtection="1">
      <alignment horizontal="left" vertical="center"/>
      <protection locked="0"/>
    </xf>
    <xf numFmtId="169" fontId="39" fillId="2" borderId="18" xfId="8" applyNumberFormat="1" applyFont="1" applyFill="1" applyBorder="1" applyAlignment="1" applyProtection="1">
      <alignment horizontal="left" vertical="center"/>
      <protection locked="0"/>
    </xf>
    <xf numFmtId="169" fontId="40" fillId="2" borderId="19" xfId="8" applyNumberFormat="1" applyFont="1" applyFill="1" applyBorder="1" applyAlignment="1" applyProtection="1">
      <alignment horizontal="left" vertical="center" wrapText="1"/>
      <protection locked="0"/>
    </xf>
    <xf numFmtId="49" fontId="39" fillId="2" borderId="3" xfId="8" applyNumberFormat="1" applyFont="1" applyFill="1" applyBorder="1" applyAlignment="1" applyProtection="1">
      <alignment vertical="center"/>
      <protection locked="0"/>
    </xf>
    <xf numFmtId="0" fontId="39" fillId="2" borderId="3" xfId="8" applyNumberFormat="1" applyFont="1" applyFill="1" applyBorder="1" applyAlignment="1" applyProtection="1">
      <alignment vertical="center"/>
      <protection locked="0"/>
    </xf>
    <xf numFmtId="0" fontId="41" fillId="2" borderId="9" xfId="7" applyNumberFormat="1" applyFont="1" applyFill="1" applyBorder="1" applyAlignment="1" applyProtection="1">
      <alignment vertical="center" wrapText="1" shrinkToFit="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40" fillId="2" borderId="0" xfId="8" applyNumberFormat="1" applyFont="1" applyFill="1" applyBorder="1" applyAlignment="1" applyProtection="1">
      <alignment horizontal="left" vertical="center"/>
      <protection locked="0"/>
    </xf>
    <xf numFmtId="49" fontId="40" fillId="2" borderId="18"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24"/>
  <sheetViews>
    <sheetView showGridLines="0" tabSelected="1" topLeftCell="B1" zoomScale="85" zoomScaleNormal="85" zoomScaleSheetLayoutView="85" workbookViewId="0">
      <pane ySplit="12" topLeftCell="A289" activePane="bottomLeft" state="frozen"/>
      <selection activeCell="B1" sqref="B1"/>
      <selection pane="bottomLeft" activeCell="F5" sqref="F5:H5"/>
    </sheetView>
  </sheetViews>
  <sheetFormatPr defaultColWidth="9.140625" defaultRowHeight="11.25" x14ac:dyDescent="0.2"/>
  <cols>
    <col min="1" max="1" width="3.140625" style="18" hidden="1" customWidth="1"/>
    <col min="2" max="2" width="8.5703125" style="18" customWidth="1"/>
    <col min="3" max="3" width="10.5703125" style="18" customWidth="1"/>
    <col min="4" max="4" width="8.7109375" style="18" customWidth="1"/>
    <col min="5" max="5" width="12.7109375" style="18" customWidth="1"/>
    <col min="6" max="6" width="74.140625" style="18" customWidth="1"/>
    <col min="7" max="7" width="9" style="19" customWidth="1"/>
    <col min="8" max="8" width="13" style="19" customWidth="1"/>
    <col min="9" max="9" width="10.85546875" style="19" customWidth="1"/>
    <col min="10" max="10" width="10.140625" style="19" customWidth="1"/>
    <col min="11" max="11" width="12.85546875" style="19" customWidth="1"/>
    <col min="12" max="12" width="19" style="19" customWidth="1"/>
    <col min="13" max="13" width="9.140625" style="18" customWidth="1"/>
    <col min="14" max="16384" width="9.140625" style="18"/>
  </cols>
  <sheetData>
    <row r="1" spans="1:15" s="23" customFormat="1" ht="30.75" customHeight="1" x14ac:dyDescent="0.25">
      <c r="B1" s="113" t="s">
        <v>85</v>
      </c>
      <c r="C1" s="114"/>
      <c r="D1" s="114"/>
      <c r="E1" s="114"/>
      <c r="F1" s="114"/>
      <c r="G1" s="114"/>
      <c r="H1" s="114"/>
      <c r="I1" s="58"/>
      <c r="J1" s="59"/>
      <c r="K1" s="59"/>
      <c r="L1" s="60" t="str">
        <f>D3</f>
        <v>SO 11-20-08</v>
      </c>
    </row>
    <row r="2" spans="1:15" s="23" customFormat="1" ht="57" customHeight="1" x14ac:dyDescent="0.25">
      <c r="B2" s="115" t="s">
        <v>11</v>
      </c>
      <c r="C2" s="116"/>
      <c r="D2" s="64" t="s">
        <v>89</v>
      </c>
      <c r="E2" s="65"/>
      <c r="F2" s="41" t="s">
        <v>90</v>
      </c>
      <c r="G2" s="62"/>
      <c r="H2" s="63"/>
      <c r="I2" s="117" t="s">
        <v>28</v>
      </c>
      <c r="J2" s="118"/>
      <c r="K2" s="119">
        <f>SUMIFS(L:L,B:B,"SOUČET")</f>
        <v>0</v>
      </c>
      <c r="L2" s="120"/>
    </row>
    <row r="3" spans="1:15" s="23" customFormat="1" ht="42.75" customHeight="1" x14ac:dyDescent="0.25">
      <c r="B3" s="43" t="s">
        <v>34</v>
      </c>
      <c r="C3" s="44"/>
      <c r="D3" s="46" t="s">
        <v>91</v>
      </c>
      <c r="E3" s="45"/>
      <c r="F3" s="42" t="s">
        <v>92</v>
      </c>
      <c r="G3" s="66"/>
      <c r="H3" s="67"/>
      <c r="I3" s="77"/>
      <c r="J3" s="76"/>
      <c r="K3" s="137"/>
      <c r="L3" s="138"/>
    </row>
    <row r="4" spans="1:15" s="23" customFormat="1" ht="18" customHeight="1" x14ac:dyDescent="0.25">
      <c r="B4" s="123" t="s">
        <v>20</v>
      </c>
      <c r="C4" s="124"/>
      <c r="D4" s="125"/>
      <c r="E4" s="4" t="s">
        <v>43</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5"/>
      <c r="H4" s="56"/>
      <c r="I4" s="135" t="s">
        <v>30</v>
      </c>
      <c r="J4" s="136"/>
      <c r="K4" s="2">
        <v>821</v>
      </c>
      <c r="L4" s="3">
        <v>21</v>
      </c>
    </row>
    <row r="5" spans="1:15" s="23" customFormat="1" ht="18" customHeight="1" x14ac:dyDescent="0.25">
      <c r="B5" s="21" t="s">
        <v>29</v>
      </c>
      <c r="C5" s="20"/>
      <c r="D5" s="20"/>
      <c r="E5" s="4" t="s">
        <v>453</v>
      </c>
      <c r="F5" s="127" t="str">
        <f>IF((E5="Stádium 2"),"  Dokumentace pro územní řízení - DUR",(IF((E5="Stádium 3"),"  Projektová dokumentace (DOS/DSP)","")))</f>
        <v xml:space="preserve">  Projektová dokumentace (DOS/DSP)</v>
      </c>
      <c r="G5" s="127"/>
      <c r="H5" s="128"/>
      <c r="I5" s="126" t="s">
        <v>23</v>
      </c>
      <c r="J5" s="125"/>
      <c r="K5" s="104" t="s">
        <v>456</v>
      </c>
      <c r="L5" s="69"/>
    </row>
    <row r="6" spans="1:15" s="23" customFormat="1" ht="18" customHeight="1" x14ac:dyDescent="0.2">
      <c r="B6" s="21" t="s">
        <v>19</v>
      </c>
      <c r="C6" s="20"/>
      <c r="D6" s="20"/>
      <c r="E6" s="5" t="s">
        <v>95</v>
      </c>
      <c r="F6" s="139"/>
      <c r="G6" s="139"/>
      <c r="H6" s="140"/>
      <c r="I6" s="126" t="s">
        <v>24</v>
      </c>
      <c r="J6" s="125"/>
      <c r="K6" s="104" t="s">
        <v>457</v>
      </c>
      <c r="L6" s="69"/>
      <c r="O6" s="74"/>
    </row>
    <row r="7" spans="1:15" s="23" customFormat="1" ht="18" customHeight="1" x14ac:dyDescent="0.2">
      <c r="B7" s="129" t="s">
        <v>25</v>
      </c>
      <c r="C7" s="112"/>
      <c r="D7" s="112"/>
      <c r="E7" s="101">
        <v>43405</v>
      </c>
      <c r="F7" s="141" t="s">
        <v>18</v>
      </c>
      <c r="G7" s="142"/>
      <c r="H7" s="143"/>
      <c r="I7" s="134" t="s">
        <v>27</v>
      </c>
      <c r="J7" s="124"/>
      <c r="K7" s="105">
        <v>2017</v>
      </c>
      <c r="L7" s="70"/>
      <c r="O7" s="75"/>
    </row>
    <row r="8" spans="1:15" s="23" customFormat="1" ht="19.5" customHeight="1" x14ac:dyDescent="0.25">
      <c r="B8" s="144" t="s">
        <v>26</v>
      </c>
      <c r="C8" s="145"/>
      <c r="D8" s="145"/>
      <c r="E8" s="102">
        <v>44287</v>
      </c>
      <c r="F8" s="103" t="s">
        <v>454</v>
      </c>
      <c r="G8" s="146" t="s">
        <v>455</v>
      </c>
      <c r="H8" s="147"/>
      <c r="I8" s="111" t="s">
        <v>17</v>
      </c>
      <c r="J8" s="112"/>
      <c r="K8" s="68" t="s">
        <v>94</v>
      </c>
      <c r="L8" s="71"/>
    </row>
    <row r="9" spans="1:15" s="23" customFormat="1" ht="9.75" customHeight="1" x14ac:dyDescent="0.25">
      <c r="B9" s="132" t="s">
        <v>93</v>
      </c>
      <c r="C9" s="133"/>
      <c r="D9" s="133"/>
      <c r="E9" s="133"/>
      <c r="F9" s="133"/>
      <c r="G9" s="133"/>
      <c r="H9" s="133"/>
      <c r="I9" s="133"/>
      <c r="J9" s="133"/>
      <c r="K9" s="31" t="str">
        <f>$I$5</f>
        <v>ISPROFIN:</v>
      </c>
      <c r="L9" s="72" t="s">
        <v>89</v>
      </c>
    </row>
    <row r="10" spans="1:15" s="23" customFormat="1" ht="15" customHeight="1" x14ac:dyDescent="0.25">
      <c r="B10" s="130" t="s">
        <v>12</v>
      </c>
      <c r="C10" s="109" t="s">
        <v>0</v>
      </c>
      <c r="D10" s="109" t="s">
        <v>1</v>
      </c>
      <c r="E10" s="109" t="s">
        <v>13</v>
      </c>
      <c r="F10" s="107" t="s">
        <v>31</v>
      </c>
      <c r="G10" s="107" t="s">
        <v>2</v>
      </c>
      <c r="H10" s="107" t="s">
        <v>3</v>
      </c>
      <c r="I10" s="109" t="s">
        <v>14</v>
      </c>
      <c r="J10" s="109" t="s">
        <v>15</v>
      </c>
      <c r="K10" s="121" t="s">
        <v>4</v>
      </c>
      <c r="L10" s="122"/>
    </row>
    <row r="11" spans="1:15" s="23" customFormat="1" ht="15" customHeight="1" x14ac:dyDescent="0.25">
      <c r="B11" s="130"/>
      <c r="C11" s="109"/>
      <c r="D11" s="109"/>
      <c r="E11" s="109"/>
      <c r="F11" s="107"/>
      <c r="G11" s="107"/>
      <c r="H11" s="107"/>
      <c r="I11" s="109"/>
      <c r="J11" s="109"/>
      <c r="K11" s="121"/>
      <c r="L11" s="122"/>
    </row>
    <row r="12" spans="1:15" s="23" customFormat="1" ht="12.75" customHeight="1" x14ac:dyDescent="0.25">
      <c r="B12" s="131"/>
      <c r="C12" s="110"/>
      <c r="D12" s="110"/>
      <c r="E12" s="110"/>
      <c r="F12" s="108"/>
      <c r="G12" s="108"/>
      <c r="H12" s="108"/>
      <c r="I12" s="110"/>
      <c r="J12" s="110"/>
      <c r="K12" s="32" t="s">
        <v>16</v>
      </c>
      <c r="L12" s="33" t="s">
        <v>5</v>
      </c>
    </row>
    <row r="13" spans="1:15" s="1" customFormat="1" ht="12.75" x14ac:dyDescent="0.25">
      <c r="A13" s="1" t="s">
        <v>33</v>
      </c>
      <c r="B13" s="61" t="s">
        <v>21</v>
      </c>
      <c r="C13" s="6" t="s">
        <v>96</v>
      </c>
      <c r="D13" s="7"/>
      <c r="E13" s="7"/>
      <c r="F13" s="73" t="s">
        <v>32</v>
      </c>
      <c r="G13" s="9"/>
      <c r="H13" s="9"/>
      <c r="I13" s="9"/>
      <c r="J13" s="9"/>
      <c r="K13" s="9"/>
      <c r="L13" s="25"/>
    </row>
    <row r="14" spans="1:15" s="1" customFormat="1" x14ac:dyDescent="0.25">
      <c r="A14" s="10" t="s">
        <v>7</v>
      </c>
      <c r="B14" s="26" t="s">
        <v>97</v>
      </c>
      <c r="C14" s="78" t="s">
        <v>452</v>
      </c>
      <c r="D14" s="11" t="s">
        <v>98</v>
      </c>
      <c r="E14" s="100" t="s">
        <v>99</v>
      </c>
      <c r="F14" s="12" t="s">
        <v>86</v>
      </c>
      <c r="G14" s="11" t="s">
        <v>100</v>
      </c>
      <c r="H14" s="83">
        <v>1</v>
      </c>
      <c r="I14" s="11">
        <v>0</v>
      </c>
      <c r="J14" s="11">
        <f>ROUND(H14,3)*I14</f>
        <v>0</v>
      </c>
      <c r="K14" s="81"/>
      <c r="L14" s="80">
        <f>ROUND((ROUND(H14,3)*ROUND(K14,2)),2)</f>
        <v>0</v>
      </c>
    </row>
    <row r="15" spans="1:15" s="1" customFormat="1" x14ac:dyDescent="0.25">
      <c r="A15" s="10" t="s">
        <v>6</v>
      </c>
      <c r="B15" s="84"/>
      <c r="C15" s="85"/>
      <c r="D15" s="85"/>
      <c r="E15" s="86"/>
      <c r="F15" s="87" t="s">
        <v>87</v>
      </c>
      <c r="G15" s="88"/>
      <c r="H15" s="89"/>
      <c r="I15" s="89"/>
      <c r="J15" s="89"/>
      <c r="K15" s="89"/>
      <c r="L15" s="90"/>
    </row>
    <row r="16" spans="1:15" s="1" customFormat="1" x14ac:dyDescent="0.25">
      <c r="A16" s="10" t="s">
        <v>8</v>
      </c>
      <c r="B16" s="27"/>
      <c r="C16" s="22"/>
      <c r="D16" s="22"/>
      <c r="E16" s="91"/>
      <c r="F16" s="15" t="s">
        <v>88</v>
      </c>
      <c r="G16" s="92"/>
      <c r="H16" s="14"/>
      <c r="I16" s="14"/>
      <c r="J16" s="14"/>
      <c r="K16" s="14"/>
      <c r="L16" s="28"/>
    </row>
    <row r="17" spans="1:12" s="1" customFormat="1" x14ac:dyDescent="0.25">
      <c r="A17" s="10" t="s">
        <v>9</v>
      </c>
      <c r="B17" s="29"/>
      <c r="C17" s="24"/>
      <c r="D17" s="24"/>
      <c r="E17" s="93"/>
      <c r="F17" s="106" t="s">
        <v>458</v>
      </c>
      <c r="G17" s="94"/>
      <c r="H17" s="17"/>
      <c r="I17" s="17"/>
      <c r="J17" s="17"/>
      <c r="K17" s="17"/>
      <c r="L17" s="30"/>
    </row>
    <row r="18" spans="1:12" ht="12.75" x14ac:dyDescent="0.2">
      <c r="B18" s="95" t="s">
        <v>101</v>
      </c>
      <c r="C18" s="96" t="s">
        <v>102</v>
      </c>
      <c r="D18" s="97"/>
      <c r="E18" s="97"/>
      <c r="F18" s="97" t="s">
        <v>32</v>
      </c>
      <c r="G18" s="96"/>
      <c r="H18" s="96"/>
      <c r="I18" s="96"/>
      <c r="J18" s="96"/>
      <c r="K18" s="96"/>
      <c r="L18" s="98">
        <f>SUM(L14:L17)</f>
        <v>0</v>
      </c>
    </row>
    <row r="19" spans="1:12" ht="12.75" x14ac:dyDescent="0.2">
      <c r="A19" s="99" t="s">
        <v>33</v>
      </c>
      <c r="B19" s="61" t="s">
        <v>21</v>
      </c>
      <c r="C19" s="6" t="s">
        <v>103</v>
      </c>
      <c r="D19" s="7"/>
      <c r="E19" s="7"/>
      <c r="F19" s="73" t="s">
        <v>104</v>
      </c>
      <c r="G19" s="9"/>
      <c r="H19" s="9"/>
      <c r="I19" s="9"/>
      <c r="J19" s="9"/>
      <c r="K19" s="9"/>
      <c r="L19" s="25"/>
    </row>
    <row r="20" spans="1:12" ht="22.5" x14ac:dyDescent="0.2">
      <c r="A20" s="99" t="s">
        <v>7</v>
      </c>
      <c r="B20" s="26" t="s">
        <v>105</v>
      </c>
      <c r="C20" s="78" t="s">
        <v>106</v>
      </c>
      <c r="D20" s="11" t="s">
        <v>98</v>
      </c>
      <c r="E20" s="100" t="s">
        <v>99</v>
      </c>
      <c r="F20" s="12" t="s">
        <v>107</v>
      </c>
      <c r="G20" s="11" t="s">
        <v>108</v>
      </c>
      <c r="H20" s="83">
        <v>480.33800000000002</v>
      </c>
      <c r="I20" s="11">
        <v>0</v>
      </c>
      <c r="J20" s="11">
        <f>ROUND(H20,3)*I20</f>
        <v>0</v>
      </c>
      <c r="K20" s="81"/>
      <c r="L20" s="80">
        <f>ROUND((ROUND(H20,3)*ROUND(K20,2)),2)</f>
        <v>0</v>
      </c>
    </row>
    <row r="21" spans="1:12" x14ac:dyDescent="0.2">
      <c r="A21" s="99" t="s">
        <v>6</v>
      </c>
      <c r="B21" s="84"/>
      <c r="C21" s="85"/>
      <c r="D21" s="85"/>
      <c r="E21" s="86"/>
      <c r="F21" s="87" t="s">
        <v>109</v>
      </c>
      <c r="G21" s="88"/>
      <c r="H21" s="89"/>
      <c r="I21" s="89"/>
      <c r="J21" s="89"/>
      <c r="K21" s="89"/>
      <c r="L21" s="90"/>
    </row>
    <row r="22" spans="1:12" ht="33.75" x14ac:dyDescent="0.2">
      <c r="A22" s="99" t="s">
        <v>8</v>
      </c>
      <c r="B22" s="27"/>
      <c r="C22" s="22"/>
      <c r="D22" s="22"/>
      <c r="E22" s="91"/>
      <c r="F22" s="15" t="s">
        <v>110</v>
      </c>
      <c r="G22" s="92"/>
      <c r="H22" s="14"/>
      <c r="I22" s="14"/>
      <c r="J22" s="14"/>
      <c r="K22" s="14"/>
      <c r="L22" s="28"/>
    </row>
    <row r="23" spans="1:12" x14ac:dyDescent="0.2">
      <c r="A23" s="99" t="s">
        <v>9</v>
      </c>
      <c r="B23" s="29"/>
      <c r="C23" s="24"/>
      <c r="D23" s="24"/>
      <c r="E23" s="93"/>
      <c r="F23" s="106" t="s">
        <v>458</v>
      </c>
      <c r="G23" s="94"/>
      <c r="H23" s="17"/>
      <c r="I23" s="17"/>
      <c r="J23" s="17"/>
      <c r="K23" s="17"/>
      <c r="L23" s="30"/>
    </row>
    <row r="24" spans="1:12" ht="22.5" x14ac:dyDescent="0.2">
      <c r="A24" s="99" t="s">
        <v>7</v>
      </c>
      <c r="B24" s="26" t="s">
        <v>111</v>
      </c>
      <c r="C24" s="78" t="s">
        <v>112</v>
      </c>
      <c r="D24" s="11" t="s">
        <v>98</v>
      </c>
      <c r="E24" s="100" t="s">
        <v>99</v>
      </c>
      <c r="F24" s="12" t="s">
        <v>113</v>
      </c>
      <c r="G24" s="11" t="s">
        <v>108</v>
      </c>
      <c r="H24" s="83">
        <v>338.08</v>
      </c>
      <c r="I24" s="11">
        <v>0</v>
      </c>
      <c r="J24" s="11">
        <f>ROUND(H24,3)*I24</f>
        <v>0</v>
      </c>
      <c r="K24" s="81"/>
      <c r="L24" s="80">
        <f>ROUND((ROUND(H24,3)*ROUND(K24,2)),2)</f>
        <v>0</v>
      </c>
    </row>
    <row r="25" spans="1:12" x14ac:dyDescent="0.2">
      <c r="A25" s="99" t="s">
        <v>6</v>
      </c>
      <c r="B25" s="84"/>
      <c r="C25" s="85"/>
      <c r="D25" s="85"/>
      <c r="E25" s="86"/>
      <c r="F25" s="87" t="s">
        <v>114</v>
      </c>
      <c r="G25" s="88"/>
      <c r="H25" s="89"/>
      <c r="I25" s="89"/>
      <c r="J25" s="89"/>
      <c r="K25" s="89"/>
      <c r="L25" s="90"/>
    </row>
    <row r="26" spans="1:12" ht="33.75" x14ac:dyDescent="0.2">
      <c r="A26" s="99" t="s">
        <v>8</v>
      </c>
      <c r="B26" s="27"/>
      <c r="C26" s="22"/>
      <c r="D26" s="22"/>
      <c r="E26" s="91"/>
      <c r="F26" s="15" t="s">
        <v>115</v>
      </c>
      <c r="G26" s="92"/>
      <c r="H26" s="14"/>
      <c r="I26" s="14"/>
      <c r="J26" s="14"/>
      <c r="K26" s="14"/>
      <c r="L26" s="28"/>
    </row>
    <row r="27" spans="1:12" x14ac:dyDescent="0.2">
      <c r="A27" s="99" t="s">
        <v>9</v>
      </c>
      <c r="B27" s="29"/>
      <c r="C27" s="24"/>
      <c r="D27" s="24"/>
      <c r="E27" s="93"/>
      <c r="F27" s="106" t="s">
        <v>458</v>
      </c>
      <c r="G27" s="94"/>
      <c r="H27" s="17"/>
      <c r="I27" s="17"/>
      <c r="J27" s="17"/>
      <c r="K27" s="17"/>
      <c r="L27" s="30"/>
    </row>
    <row r="28" spans="1:12" x14ac:dyDescent="0.2">
      <c r="A28" s="99" t="s">
        <v>7</v>
      </c>
      <c r="B28" s="26" t="s">
        <v>116</v>
      </c>
      <c r="C28" s="78" t="s">
        <v>117</v>
      </c>
      <c r="D28" s="11" t="s">
        <v>98</v>
      </c>
      <c r="E28" s="100" t="s">
        <v>99</v>
      </c>
      <c r="F28" s="12" t="s">
        <v>118</v>
      </c>
      <c r="G28" s="11" t="s">
        <v>108</v>
      </c>
      <c r="H28" s="83">
        <v>133.333</v>
      </c>
      <c r="I28" s="11">
        <v>0</v>
      </c>
      <c r="J28" s="11">
        <f>ROUND(H28,3)*I28</f>
        <v>0</v>
      </c>
      <c r="K28" s="81"/>
      <c r="L28" s="80">
        <f>ROUND((ROUND(H28,3)*ROUND(K28,2)),2)</f>
        <v>0</v>
      </c>
    </row>
    <row r="29" spans="1:12" x14ac:dyDescent="0.2">
      <c r="A29" s="99" t="s">
        <v>6</v>
      </c>
      <c r="B29" s="84"/>
      <c r="C29" s="85"/>
      <c r="D29" s="85"/>
      <c r="E29" s="86"/>
      <c r="F29" s="87" t="s">
        <v>114</v>
      </c>
      <c r="G29" s="88"/>
      <c r="H29" s="89"/>
      <c r="I29" s="89"/>
      <c r="J29" s="89"/>
      <c r="K29" s="89"/>
      <c r="L29" s="90"/>
    </row>
    <row r="30" spans="1:12" x14ac:dyDescent="0.2">
      <c r="A30" s="99" t="s">
        <v>8</v>
      </c>
      <c r="B30" s="27"/>
      <c r="C30" s="22"/>
      <c r="D30" s="22"/>
      <c r="E30" s="91"/>
      <c r="F30" s="15" t="s">
        <v>119</v>
      </c>
      <c r="G30" s="92"/>
      <c r="H30" s="14"/>
      <c r="I30" s="14"/>
      <c r="J30" s="14"/>
      <c r="K30" s="14"/>
      <c r="L30" s="28"/>
    </row>
    <row r="31" spans="1:12" x14ac:dyDescent="0.2">
      <c r="A31" s="99" t="s">
        <v>9</v>
      </c>
      <c r="B31" s="29"/>
      <c r="C31" s="24"/>
      <c r="D31" s="24"/>
      <c r="E31" s="93"/>
      <c r="F31" s="106" t="s">
        <v>458</v>
      </c>
      <c r="G31" s="94"/>
      <c r="H31" s="17"/>
      <c r="I31" s="17"/>
      <c r="J31" s="17"/>
      <c r="K31" s="17"/>
      <c r="L31" s="30"/>
    </row>
    <row r="32" spans="1:12" ht="22.5" x14ac:dyDescent="0.2">
      <c r="A32" s="99" t="s">
        <v>7</v>
      </c>
      <c r="B32" s="26" t="s">
        <v>120</v>
      </c>
      <c r="C32" s="78" t="s">
        <v>121</v>
      </c>
      <c r="D32" s="11" t="s">
        <v>98</v>
      </c>
      <c r="E32" s="100" t="s">
        <v>99</v>
      </c>
      <c r="F32" s="12" t="s">
        <v>122</v>
      </c>
      <c r="G32" s="11" t="s">
        <v>108</v>
      </c>
      <c r="H32" s="83">
        <v>3.4329999999999998</v>
      </c>
      <c r="I32" s="11">
        <v>0</v>
      </c>
      <c r="J32" s="11">
        <f>ROUND(H32,3)*I32</f>
        <v>0</v>
      </c>
      <c r="K32" s="81"/>
      <c r="L32" s="80">
        <f>ROUND((ROUND(H32,3)*ROUND(K32,2)),2)</f>
        <v>0</v>
      </c>
    </row>
    <row r="33" spans="1:12" x14ac:dyDescent="0.2">
      <c r="A33" s="99" t="s">
        <v>6</v>
      </c>
      <c r="B33" s="84"/>
      <c r="C33" s="85"/>
      <c r="D33" s="85"/>
      <c r="E33" s="86"/>
      <c r="F33" s="87" t="s">
        <v>123</v>
      </c>
      <c r="G33" s="88"/>
      <c r="H33" s="89"/>
      <c r="I33" s="89"/>
      <c r="J33" s="89"/>
      <c r="K33" s="89"/>
      <c r="L33" s="90"/>
    </row>
    <row r="34" spans="1:12" x14ac:dyDescent="0.2">
      <c r="A34" s="99" t="s">
        <v>8</v>
      </c>
      <c r="B34" s="27"/>
      <c r="C34" s="22"/>
      <c r="D34" s="22"/>
      <c r="E34" s="91"/>
      <c r="F34" s="15" t="s">
        <v>124</v>
      </c>
      <c r="G34" s="92"/>
      <c r="H34" s="14"/>
      <c r="I34" s="14"/>
      <c r="J34" s="14"/>
      <c r="K34" s="14"/>
      <c r="L34" s="28"/>
    </row>
    <row r="35" spans="1:12" x14ac:dyDescent="0.2">
      <c r="A35" s="99" t="s">
        <v>9</v>
      </c>
      <c r="B35" s="29"/>
      <c r="C35" s="24"/>
      <c r="D35" s="24"/>
      <c r="E35" s="93"/>
      <c r="F35" s="106" t="s">
        <v>458</v>
      </c>
      <c r="G35" s="94"/>
      <c r="H35" s="17"/>
      <c r="I35" s="17"/>
      <c r="J35" s="17"/>
      <c r="K35" s="17"/>
      <c r="L35" s="30"/>
    </row>
    <row r="36" spans="1:12" ht="12.75" x14ac:dyDescent="0.2">
      <c r="B36" s="95" t="s">
        <v>101</v>
      </c>
      <c r="C36" s="96" t="s">
        <v>102</v>
      </c>
      <c r="D36" s="97"/>
      <c r="E36" s="97"/>
      <c r="F36" s="97" t="s">
        <v>104</v>
      </c>
      <c r="G36" s="96"/>
      <c r="H36" s="96"/>
      <c r="I36" s="96"/>
      <c r="J36" s="96"/>
      <c r="K36" s="96"/>
      <c r="L36" s="98">
        <f>SUM(L20:L35)</f>
        <v>0</v>
      </c>
    </row>
    <row r="37" spans="1:12" ht="12.75" x14ac:dyDescent="0.2">
      <c r="A37" s="99" t="s">
        <v>33</v>
      </c>
      <c r="B37" s="61" t="s">
        <v>21</v>
      </c>
      <c r="C37" s="6" t="s">
        <v>97</v>
      </c>
      <c r="D37" s="7"/>
      <c r="E37" s="7"/>
      <c r="F37" s="73" t="s">
        <v>10</v>
      </c>
      <c r="G37" s="9"/>
      <c r="H37" s="9"/>
      <c r="I37" s="9"/>
      <c r="J37" s="9"/>
      <c r="K37" s="9"/>
      <c r="L37" s="25"/>
    </row>
    <row r="38" spans="1:12" x14ac:dyDescent="0.2">
      <c r="A38" s="99" t="s">
        <v>7</v>
      </c>
      <c r="B38" s="26" t="s">
        <v>125</v>
      </c>
      <c r="C38" s="78" t="s">
        <v>126</v>
      </c>
      <c r="D38" s="11" t="s">
        <v>98</v>
      </c>
      <c r="E38" s="100" t="s">
        <v>99</v>
      </c>
      <c r="F38" s="12" t="s">
        <v>127</v>
      </c>
      <c r="G38" s="11" t="s">
        <v>128</v>
      </c>
      <c r="H38" s="83">
        <v>51.281999999999996</v>
      </c>
      <c r="I38" s="11">
        <v>0</v>
      </c>
      <c r="J38" s="11">
        <f>ROUND(H38,3)*I38</f>
        <v>0</v>
      </c>
      <c r="K38" s="81"/>
      <c r="L38" s="80">
        <f>ROUND((ROUND(H38,3)*ROUND(K38,2)),2)</f>
        <v>0</v>
      </c>
    </row>
    <row r="39" spans="1:12" x14ac:dyDescent="0.2">
      <c r="A39" s="99" t="s">
        <v>6</v>
      </c>
      <c r="B39" s="84"/>
      <c r="C39" s="85"/>
      <c r="D39" s="85"/>
      <c r="E39" s="86"/>
      <c r="F39" s="87" t="s">
        <v>129</v>
      </c>
      <c r="G39" s="88"/>
      <c r="H39" s="89"/>
      <c r="I39" s="89"/>
      <c r="J39" s="89"/>
      <c r="K39" s="89"/>
      <c r="L39" s="90"/>
    </row>
    <row r="40" spans="1:12" ht="33.75" x14ac:dyDescent="0.2">
      <c r="A40" s="99" t="s">
        <v>8</v>
      </c>
      <c r="B40" s="27"/>
      <c r="C40" s="22"/>
      <c r="D40" s="22"/>
      <c r="E40" s="91"/>
      <c r="F40" s="15" t="s">
        <v>130</v>
      </c>
      <c r="G40" s="92"/>
      <c r="H40" s="14"/>
      <c r="I40" s="14"/>
      <c r="J40" s="14"/>
      <c r="K40" s="14"/>
      <c r="L40" s="28"/>
    </row>
    <row r="41" spans="1:12" x14ac:dyDescent="0.2">
      <c r="A41" s="99" t="s">
        <v>9</v>
      </c>
      <c r="B41" s="29"/>
      <c r="C41" s="24"/>
      <c r="D41" s="24"/>
      <c r="E41" s="93"/>
      <c r="F41" s="106" t="s">
        <v>458</v>
      </c>
      <c r="G41" s="94"/>
      <c r="H41" s="17"/>
      <c r="I41" s="17"/>
      <c r="J41" s="17"/>
      <c r="K41" s="17"/>
      <c r="L41" s="30"/>
    </row>
    <row r="42" spans="1:12" x14ac:dyDescent="0.2">
      <c r="A42" s="99" t="s">
        <v>7</v>
      </c>
      <c r="B42" s="26" t="s">
        <v>131</v>
      </c>
      <c r="C42" s="78" t="s">
        <v>132</v>
      </c>
      <c r="D42" s="11" t="s">
        <v>98</v>
      </c>
      <c r="E42" s="100" t="s">
        <v>99</v>
      </c>
      <c r="F42" s="12" t="s">
        <v>133</v>
      </c>
      <c r="G42" s="11" t="s">
        <v>134</v>
      </c>
      <c r="H42" s="83">
        <v>512.82000000000005</v>
      </c>
      <c r="I42" s="11">
        <v>0</v>
      </c>
      <c r="J42" s="11">
        <f>ROUND(H42,3)*I42</f>
        <v>0</v>
      </c>
      <c r="K42" s="81"/>
      <c r="L42" s="80">
        <f>ROUND((ROUND(H42,3)*ROUND(K42,2)),2)</f>
        <v>0</v>
      </c>
    </row>
    <row r="43" spans="1:12" x14ac:dyDescent="0.2">
      <c r="A43" s="99" t="s">
        <v>6</v>
      </c>
      <c r="B43" s="84"/>
      <c r="C43" s="85"/>
      <c r="D43" s="85"/>
      <c r="E43" s="86"/>
      <c r="F43" s="87" t="s">
        <v>135</v>
      </c>
      <c r="G43" s="88"/>
      <c r="H43" s="89"/>
      <c r="I43" s="89"/>
      <c r="J43" s="89"/>
      <c r="K43" s="89"/>
      <c r="L43" s="90"/>
    </row>
    <row r="44" spans="1:12" x14ac:dyDescent="0.2">
      <c r="A44" s="99" t="s">
        <v>8</v>
      </c>
      <c r="B44" s="27"/>
      <c r="C44" s="22"/>
      <c r="D44" s="22"/>
      <c r="E44" s="91"/>
      <c r="F44" s="15" t="s">
        <v>136</v>
      </c>
      <c r="G44" s="92"/>
      <c r="H44" s="14"/>
      <c r="I44" s="14"/>
      <c r="J44" s="14"/>
      <c r="K44" s="14"/>
      <c r="L44" s="28"/>
    </row>
    <row r="45" spans="1:12" x14ac:dyDescent="0.2">
      <c r="A45" s="99" t="s">
        <v>9</v>
      </c>
      <c r="B45" s="29"/>
      <c r="C45" s="24"/>
      <c r="D45" s="24"/>
      <c r="E45" s="93"/>
      <c r="F45" s="106" t="s">
        <v>458</v>
      </c>
      <c r="G45" s="94"/>
      <c r="H45" s="17"/>
      <c r="I45" s="17"/>
      <c r="J45" s="17"/>
      <c r="K45" s="17"/>
      <c r="L45" s="30"/>
    </row>
    <row r="46" spans="1:12" x14ac:dyDescent="0.2">
      <c r="A46" s="99" t="s">
        <v>7</v>
      </c>
      <c r="B46" s="26" t="s">
        <v>137</v>
      </c>
      <c r="C46" s="78" t="s">
        <v>138</v>
      </c>
      <c r="D46" s="11" t="s">
        <v>98</v>
      </c>
      <c r="E46" s="100" t="s">
        <v>99</v>
      </c>
      <c r="F46" s="12" t="s">
        <v>139</v>
      </c>
      <c r="G46" s="11" t="s">
        <v>128</v>
      </c>
      <c r="H46" s="83">
        <v>58.8</v>
      </c>
      <c r="I46" s="11">
        <v>0</v>
      </c>
      <c r="J46" s="11">
        <f>ROUND(H46,3)*I46</f>
        <v>0</v>
      </c>
      <c r="K46" s="81"/>
      <c r="L46" s="80">
        <f>ROUND((ROUND(H46,3)*ROUND(K46,2)),2)</f>
        <v>0</v>
      </c>
    </row>
    <row r="47" spans="1:12" x14ac:dyDescent="0.2">
      <c r="A47" s="99" t="s">
        <v>6</v>
      </c>
      <c r="B47" s="84"/>
      <c r="C47" s="85"/>
      <c r="D47" s="85"/>
      <c r="E47" s="86"/>
      <c r="F47" s="87" t="s">
        <v>140</v>
      </c>
      <c r="G47" s="88"/>
      <c r="H47" s="89"/>
      <c r="I47" s="89"/>
      <c r="J47" s="89"/>
      <c r="K47" s="89"/>
      <c r="L47" s="90"/>
    </row>
    <row r="48" spans="1:12" x14ac:dyDescent="0.2">
      <c r="A48" s="99" t="s">
        <v>8</v>
      </c>
      <c r="B48" s="27"/>
      <c r="C48" s="22"/>
      <c r="D48" s="22"/>
      <c r="E48" s="91"/>
      <c r="F48" s="15" t="s">
        <v>141</v>
      </c>
      <c r="G48" s="92"/>
      <c r="H48" s="14"/>
      <c r="I48" s="14"/>
      <c r="J48" s="14"/>
      <c r="K48" s="14"/>
      <c r="L48" s="28"/>
    </row>
    <row r="49" spans="1:12" x14ac:dyDescent="0.2">
      <c r="A49" s="99" t="s">
        <v>9</v>
      </c>
      <c r="B49" s="29"/>
      <c r="C49" s="24"/>
      <c r="D49" s="24"/>
      <c r="E49" s="93"/>
      <c r="F49" s="106" t="s">
        <v>458</v>
      </c>
      <c r="G49" s="94"/>
      <c r="H49" s="17"/>
      <c r="I49" s="17"/>
      <c r="J49" s="17"/>
      <c r="K49" s="17"/>
      <c r="L49" s="30"/>
    </row>
    <row r="50" spans="1:12" x14ac:dyDescent="0.2">
      <c r="A50" s="99" t="s">
        <v>7</v>
      </c>
      <c r="B50" s="26" t="s">
        <v>142</v>
      </c>
      <c r="C50" s="78" t="s">
        <v>143</v>
      </c>
      <c r="D50" s="11" t="s">
        <v>98</v>
      </c>
      <c r="E50" s="100" t="s">
        <v>99</v>
      </c>
      <c r="F50" s="12" t="s">
        <v>144</v>
      </c>
      <c r="G50" s="11" t="s">
        <v>128</v>
      </c>
      <c r="H50" s="83">
        <v>188.1</v>
      </c>
      <c r="I50" s="11">
        <v>0</v>
      </c>
      <c r="J50" s="11">
        <f>ROUND(H50,3)*I50</f>
        <v>0</v>
      </c>
      <c r="K50" s="81"/>
      <c r="L50" s="80">
        <f>ROUND((ROUND(H50,3)*ROUND(K50,2)),2)</f>
        <v>0</v>
      </c>
    </row>
    <row r="51" spans="1:12" x14ac:dyDescent="0.2">
      <c r="A51" s="99" t="s">
        <v>6</v>
      </c>
      <c r="B51" s="84"/>
      <c r="C51" s="85"/>
      <c r="D51" s="85"/>
      <c r="E51" s="86"/>
      <c r="F51" s="87" t="s">
        <v>145</v>
      </c>
      <c r="G51" s="88"/>
      <c r="H51" s="89"/>
      <c r="I51" s="89"/>
      <c r="J51" s="89"/>
      <c r="K51" s="89"/>
      <c r="L51" s="90"/>
    </row>
    <row r="52" spans="1:12" ht="78.75" x14ac:dyDescent="0.2">
      <c r="A52" s="99" t="s">
        <v>8</v>
      </c>
      <c r="B52" s="27"/>
      <c r="C52" s="22"/>
      <c r="D52" s="22"/>
      <c r="E52" s="91"/>
      <c r="F52" s="15" t="s">
        <v>146</v>
      </c>
      <c r="G52" s="92"/>
      <c r="H52" s="14"/>
      <c r="I52" s="14"/>
      <c r="J52" s="14"/>
      <c r="K52" s="14"/>
      <c r="L52" s="28"/>
    </row>
    <row r="53" spans="1:12" x14ac:dyDescent="0.2">
      <c r="A53" s="99" t="s">
        <v>9</v>
      </c>
      <c r="B53" s="29"/>
      <c r="C53" s="24"/>
      <c r="D53" s="24"/>
      <c r="E53" s="93"/>
      <c r="F53" s="106" t="s">
        <v>458</v>
      </c>
      <c r="G53" s="94"/>
      <c r="H53" s="17"/>
      <c r="I53" s="17"/>
      <c r="J53" s="17"/>
      <c r="K53" s="17"/>
      <c r="L53" s="30"/>
    </row>
    <row r="54" spans="1:12" x14ac:dyDescent="0.2">
      <c r="A54" s="99" t="s">
        <v>7</v>
      </c>
      <c r="B54" s="26" t="s">
        <v>147</v>
      </c>
      <c r="C54" s="78" t="s">
        <v>148</v>
      </c>
      <c r="D54" s="11" t="s">
        <v>98</v>
      </c>
      <c r="E54" s="100" t="s">
        <v>99</v>
      </c>
      <c r="F54" s="12" t="s">
        <v>149</v>
      </c>
      <c r="G54" s="11" t="s">
        <v>128</v>
      </c>
      <c r="H54" s="83">
        <v>188.1</v>
      </c>
      <c r="I54" s="11">
        <v>0</v>
      </c>
      <c r="J54" s="11">
        <f>ROUND(H54,3)*I54</f>
        <v>0</v>
      </c>
      <c r="K54" s="81"/>
      <c r="L54" s="80">
        <f>ROUND((ROUND(H54,3)*ROUND(K54,2)),2)</f>
        <v>0</v>
      </c>
    </row>
    <row r="55" spans="1:12" ht="22.5" x14ac:dyDescent="0.2">
      <c r="A55" s="99" t="s">
        <v>6</v>
      </c>
      <c r="B55" s="84"/>
      <c r="C55" s="85"/>
      <c r="D55" s="85"/>
      <c r="E55" s="86"/>
      <c r="F55" s="87" t="s">
        <v>150</v>
      </c>
      <c r="G55" s="88"/>
      <c r="H55" s="89"/>
      <c r="I55" s="89"/>
      <c r="J55" s="89"/>
      <c r="K55" s="89"/>
      <c r="L55" s="90"/>
    </row>
    <row r="56" spans="1:12" ht="78.75" x14ac:dyDescent="0.2">
      <c r="A56" s="99" t="s">
        <v>8</v>
      </c>
      <c r="B56" s="27"/>
      <c r="C56" s="22"/>
      <c r="D56" s="22"/>
      <c r="E56" s="91"/>
      <c r="F56" s="15" t="s">
        <v>146</v>
      </c>
      <c r="G56" s="92"/>
      <c r="H56" s="14"/>
      <c r="I56" s="14"/>
      <c r="J56" s="14"/>
      <c r="K56" s="14"/>
      <c r="L56" s="28"/>
    </row>
    <row r="57" spans="1:12" x14ac:dyDescent="0.2">
      <c r="A57" s="99" t="s">
        <v>9</v>
      </c>
      <c r="B57" s="29"/>
      <c r="C57" s="24"/>
      <c r="D57" s="24"/>
      <c r="E57" s="93"/>
      <c r="F57" s="106" t="s">
        <v>458</v>
      </c>
      <c r="G57" s="94"/>
      <c r="H57" s="17"/>
      <c r="I57" s="17"/>
      <c r="J57" s="17"/>
      <c r="K57" s="17"/>
      <c r="L57" s="30"/>
    </row>
    <row r="58" spans="1:12" x14ac:dyDescent="0.2">
      <c r="A58" s="99" t="s">
        <v>7</v>
      </c>
      <c r="B58" s="26" t="s">
        <v>151</v>
      </c>
      <c r="C58" s="78" t="s">
        <v>152</v>
      </c>
      <c r="D58" s="11" t="s">
        <v>98</v>
      </c>
      <c r="E58" s="100" t="s">
        <v>99</v>
      </c>
      <c r="F58" s="12" t="s">
        <v>153</v>
      </c>
      <c r="G58" s="11" t="s">
        <v>128</v>
      </c>
      <c r="H58" s="83">
        <v>752.4</v>
      </c>
      <c r="I58" s="11">
        <v>0</v>
      </c>
      <c r="J58" s="11">
        <f>ROUND(H58,3)*I58</f>
        <v>0</v>
      </c>
      <c r="K58" s="81"/>
      <c r="L58" s="80">
        <f>ROUND((ROUND(H58,3)*ROUND(K58,2)),2)</f>
        <v>0</v>
      </c>
    </row>
    <row r="59" spans="1:12" x14ac:dyDescent="0.2">
      <c r="A59" s="99" t="s">
        <v>6</v>
      </c>
      <c r="B59" s="84"/>
      <c r="C59" s="85"/>
      <c r="D59" s="85"/>
      <c r="E59" s="86"/>
      <c r="F59" s="87" t="s">
        <v>89</v>
      </c>
      <c r="G59" s="88"/>
      <c r="H59" s="89"/>
      <c r="I59" s="89"/>
      <c r="J59" s="89"/>
      <c r="K59" s="89"/>
      <c r="L59" s="90"/>
    </row>
    <row r="60" spans="1:12" x14ac:dyDescent="0.2">
      <c r="A60" s="99" t="s">
        <v>8</v>
      </c>
      <c r="B60" s="27"/>
      <c r="C60" s="22"/>
      <c r="D60" s="22"/>
      <c r="E60" s="91"/>
      <c r="F60" s="15" t="s">
        <v>154</v>
      </c>
      <c r="G60" s="92"/>
      <c r="H60" s="14"/>
      <c r="I60" s="14"/>
      <c r="J60" s="14"/>
      <c r="K60" s="14"/>
      <c r="L60" s="28"/>
    </row>
    <row r="61" spans="1:12" x14ac:dyDescent="0.2">
      <c r="A61" s="99" t="s">
        <v>9</v>
      </c>
      <c r="B61" s="29"/>
      <c r="C61" s="24"/>
      <c r="D61" s="24"/>
      <c r="E61" s="93"/>
      <c r="F61" s="106" t="s">
        <v>458</v>
      </c>
      <c r="G61" s="94"/>
      <c r="H61" s="17"/>
      <c r="I61" s="17"/>
      <c r="J61" s="17"/>
      <c r="K61" s="17"/>
      <c r="L61" s="30"/>
    </row>
    <row r="62" spans="1:12" x14ac:dyDescent="0.2">
      <c r="A62" s="99" t="s">
        <v>7</v>
      </c>
      <c r="B62" s="26" t="s">
        <v>155</v>
      </c>
      <c r="C62" s="78" t="s">
        <v>156</v>
      </c>
      <c r="D62" s="11" t="s">
        <v>98</v>
      </c>
      <c r="E62" s="100" t="s">
        <v>99</v>
      </c>
      <c r="F62" s="12" t="s">
        <v>157</v>
      </c>
      <c r="G62" s="11" t="s">
        <v>128</v>
      </c>
      <c r="H62" s="83">
        <v>58.8</v>
      </c>
      <c r="I62" s="11">
        <v>0</v>
      </c>
      <c r="J62" s="11">
        <f>ROUND(H62,3)*I62</f>
        <v>0</v>
      </c>
      <c r="K62" s="81"/>
      <c r="L62" s="80">
        <f>ROUND((ROUND(H62,3)*ROUND(K62,2)),2)</f>
        <v>0</v>
      </c>
    </row>
    <row r="63" spans="1:12" x14ac:dyDescent="0.2">
      <c r="A63" s="99" t="s">
        <v>6</v>
      </c>
      <c r="B63" s="84"/>
      <c r="C63" s="85"/>
      <c r="D63" s="85"/>
      <c r="E63" s="86"/>
      <c r="F63" s="87" t="s">
        <v>158</v>
      </c>
      <c r="G63" s="88"/>
      <c r="H63" s="89"/>
      <c r="I63" s="89"/>
      <c r="J63" s="89"/>
      <c r="K63" s="89"/>
      <c r="L63" s="90"/>
    </row>
    <row r="64" spans="1:12" ht="33.75" x14ac:dyDescent="0.2">
      <c r="A64" s="99" t="s">
        <v>8</v>
      </c>
      <c r="B64" s="27"/>
      <c r="C64" s="22"/>
      <c r="D64" s="22"/>
      <c r="E64" s="91"/>
      <c r="F64" s="15" t="s">
        <v>159</v>
      </c>
      <c r="G64" s="92"/>
      <c r="H64" s="14"/>
      <c r="I64" s="14"/>
      <c r="J64" s="14"/>
      <c r="K64" s="14"/>
      <c r="L64" s="28"/>
    </row>
    <row r="65" spans="1:12" x14ac:dyDescent="0.2">
      <c r="A65" s="99" t="s">
        <v>9</v>
      </c>
      <c r="B65" s="29"/>
      <c r="C65" s="24"/>
      <c r="D65" s="24"/>
      <c r="E65" s="93"/>
      <c r="F65" s="106" t="s">
        <v>458</v>
      </c>
      <c r="G65" s="94"/>
      <c r="H65" s="17"/>
      <c r="I65" s="17"/>
      <c r="J65" s="17"/>
      <c r="K65" s="17"/>
      <c r="L65" s="30"/>
    </row>
    <row r="66" spans="1:12" x14ac:dyDescent="0.2">
      <c r="A66" s="99" t="s">
        <v>7</v>
      </c>
      <c r="B66" s="26" t="s">
        <v>160</v>
      </c>
      <c r="C66" s="78" t="s">
        <v>161</v>
      </c>
      <c r="D66" s="11" t="s">
        <v>98</v>
      </c>
      <c r="E66" s="100" t="s">
        <v>99</v>
      </c>
      <c r="F66" s="12" t="s">
        <v>162</v>
      </c>
      <c r="G66" s="11" t="s">
        <v>128</v>
      </c>
      <c r="H66" s="83">
        <v>376.2</v>
      </c>
      <c r="I66" s="11">
        <v>0</v>
      </c>
      <c r="J66" s="11">
        <f>ROUND(H66,3)*I66</f>
        <v>0</v>
      </c>
      <c r="K66" s="81"/>
      <c r="L66" s="80">
        <f>ROUND((ROUND(H66,3)*ROUND(K66,2)),2)</f>
        <v>0</v>
      </c>
    </row>
    <row r="67" spans="1:12" x14ac:dyDescent="0.2">
      <c r="A67" s="99" t="s">
        <v>6</v>
      </c>
      <c r="B67" s="84"/>
      <c r="C67" s="85"/>
      <c r="D67" s="85"/>
      <c r="E67" s="86"/>
      <c r="F67" s="87" t="s">
        <v>89</v>
      </c>
      <c r="G67" s="88"/>
      <c r="H67" s="89"/>
      <c r="I67" s="89"/>
      <c r="J67" s="89"/>
      <c r="K67" s="89"/>
      <c r="L67" s="90"/>
    </row>
    <row r="68" spans="1:12" x14ac:dyDescent="0.2">
      <c r="A68" s="99" t="s">
        <v>8</v>
      </c>
      <c r="B68" s="27"/>
      <c r="C68" s="22"/>
      <c r="D68" s="22"/>
      <c r="E68" s="91"/>
      <c r="F68" s="15" t="s">
        <v>163</v>
      </c>
      <c r="G68" s="92"/>
      <c r="H68" s="14"/>
      <c r="I68" s="14"/>
      <c r="J68" s="14"/>
      <c r="K68" s="14"/>
      <c r="L68" s="28"/>
    </row>
    <row r="69" spans="1:12" x14ac:dyDescent="0.2">
      <c r="A69" s="99" t="s">
        <v>9</v>
      </c>
      <c r="B69" s="29"/>
      <c r="C69" s="24"/>
      <c r="D69" s="24"/>
      <c r="E69" s="93"/>
      <c r="F69" s="106" t="s">
        <v>458</v>
      </c>
      <c r="G69" s="94"/>
      <c r="H69" s="17"/>
      <c r="I69" s="17"/>
      <c r="J69" s="17"/>
      <c r="K69" s="17"/>
      <c r="L69" s="30"/>
    </row>
    <row r="70" spans="1:12" x14ac:dyDescent="0.2">
      <c r="A70" s="99" t="s">
        <v>7</v>
      </c>
      <c r="B70" s="26" t="s">
        <v>164</v>
      </c>
      <c r="C70" s="78" t="s">
        <v>165</v>
      </c>
      <c r="D70" s="11" t="s">
        <v>98</v>
      </c>
      <c r="E70" s="100" t="s">
        <v>99</v>
      </c>
      <c r="F70" s="12" t="s">
        <v>166</v>
      </c>
      <c r="G70" s="11" t="s">
        <v>128</v>
      </c>
      <c r="H70" s="83">
        <v>100.88</v>
      </c>
      <c r="I70" s="11">
        <v>0</v>
      </c>
      <c r="J70" s="11">
        <f>ROUND(H70,3)*I70</f>
        <v>0</v>
      </c>
      <c r="K70" s="81"/>
      <c r="L70" s="80">
        <f>ROUND((ROUND(H70,3)*ROUND(K70,2)),2)</f>
        <v>0</v>
      </c>
    </row>
    <row r="71" spans="1:12" ht="22.5" x14ac:dyDescent="0.2">
      <c r="A71" s="99" t="s">
        <v>6</v>
      </c>
      <c r="B71" s="84"/>
      <c r="C71" s="85"/>
      <c r="D71" s="85"/>
      <c r="E71" s="86"/>
      <c r="F71" s="87" t="s">
        <v>167</v>
      </c>
      <c r="G71" s="88"/>
      <c r="H71" s="89"/>
      <c r="I71" s="89"/>
      <c r="J71" s="89"/>
      <c r="K71" s="89"/>
      <c r="L71" s="90"/>
    </row>
    <row r="72" spans="1:12" ht="33.75" x14ac:dyDescent="0.2">
      <c r="A72" s="99" t="s">
        <v>8</v>
      </c>
      <c r="B72" s="27"/>
      <c r="C72" s="22"/>
      <c r="D72" s="22"/>
      <c r="E72" s="91"/>
      <c r="F72" s="15" t="s">
        <v>168</v>
      </c>
      <c r="G72" s="92"/>
      <c r="H72" s="14"/>
      <c r="I72" s="14"/>
      <c r="J72" s="14"/>
      <c r="K72" s="14"/>
      <c r="L72" s="28"/>
    </row>
    <row r="73" spans="1:12" x14ac:dyDescent="0.2">
      <c r="A73" s="99" t="s">
        <v>9</v>
      </c>
      <c r="B73" s="29"/>
      <c r="C73" s="24"/>
      <c r="D73" s="24"/>
      <c r="E73" s="93"/>
      <c r="F73" s="106" t="s">
        <v>458</v>
      </c>
      <c r="G73" s="94"/>
      <c r="H73" s="17"/>
      <c r="I73" s="17"/>
      <c r="J73" s="17"/>
      <c r="K73" s="17"/>
      <c r="L73" s="30"/>
    </row>
    <row r="74" spans="1:12" ht="12.75" x14ac:dyDescent="0.2">
      <c r="B74" s="95" t="s">
        <v>101</v>
      </c>
      <c r="C74" s="96" t="s">
        <v>102</v>
      </c>
      <c r="D74" s="97"/>
      <c r="E74" s="97"/>
      <c r="F74" s="97" t="s">
        <v>10</v>
      </c>
      <c r="G74" s="96"/>
      <c r="H74" s="96"/>
      <c r="I74" s="96"/>
      <c r="J74" s="96"/>
      <c r="K74" s="96"/>
      <c r="L74" s="98">
        <f>SUM(L38:L73)</f>
        <v>0</v>
      </c>
    </row>
    <row r="75" spans="1:12" ht="12.75" x14ac:dyDescent="0.2">
      <c r="A75" s="99" t="s">
        <v>33</v>
      </c>
      <c r="B75" s="61" t="s">
        <v>21</v>
      </c>
      <c r="C75" s="6" t="s">
        <v>105</v>
      </c>
      <c r="D75" s="7"/>
      <c r="E75" s="7"/>
      <c r="F75" s="73" t="s">
        <v>169</v>
      </c>
      <c r="G75" s="9"/>
      <c r="H75" s="9"/>
      <c r="I75" s="9"/>
      <c r="J75" s="9"/>
      <c r="K75" s="9"/>
      <c r="L75" s="25"/>
    </row>
    <row r="76" spans="1:12" x14ac:dyDescent="0.2">
      <c r="A76" s="99" t="s">
        <v>7</v>
      </c>
      <c r="B76" s="26" t="s">
        <v>170</v>
      </c>
      <c r="C76" s="78" t="s">
        <v>171</v>
      </c>
      <c r="D76" s="11" t="s">
        <v>98</v>
      </c>
      <c r="E76" s="100" t="s">
        <v>99</v>
      </c>
      <c r="F76" s="12" t="s">
        <v>172</v>
      </c>
      <c r="G76" s="11" t="s">
        <v>108</v>
      </c>
      <c r="H76" s="83">
        <v>17.056000000000001</v>
      </c>
      <c r="I76" s="11">
        <v>0</v>
      </c>
      <c r="J76" s="11">
        <f>ROUND(H76,3)*I76</f>
        <v>0</v>
      </c>
      <c r="K76" s="81"/>
      <c r="L76" s="80">
        <f>ROUND((ROUND(H76,3)*ROUND(K76,2)),2)</f>
        <v>0</v>
      </c>
    </row>
    <row r="77" spans="1:12" x14ac:dyDescent="0.2">
      <c r="A77" s="99" t="s">
        <v>6</v>
      </c>
      <c r="B77" s="84"/>
      <c r="C77" s="85"/>
      <c r="D77" s="85"/>
      <c r="E77" s="86"/>
      <c r="F77" s="87" t="s">
        <v>89</v>
      </c>
      <c r="G77" s="88"/>
      <c r="H77" s="89"/>
      <c r="I77" s="89"/>
      <c r="J77" s="89"/>
      <c r="K77" s="89"/>
      <c r="L77" s="90"/>
    </row>
    <row r="78" spans="1:12" ht="78.75" x14ac:dyDescent="0.2">
      <c r="A78" s="99" t="s">
        <v>8</v>
      </c>
      <c r="B78" s="27"/>
      <c r="C78" s="22"/>
      <c r="D78" s="22"/>
      <c r="E78" s="91"/>
      <c r="F78" s="15" t="s">
        <v>173</v>
      </c>
      <c r="G78" s="92"/>
      <c r="H78" s="14"/>
      <c r="I78" s="14"/>
      <c r="J78" s="14"/>
      <c r="K78" s="14"/>
      <c r="L78" s="28"/>
    </row>
    <row r="79" spans="1:12" x14ac:dyDescent="0.2">
      <c r="A79" s="99" t="s">
        <v>9</v>
      </c>
      <c r="B79" s="29"/>
      <c r="C79" s="24"/>
      <c r="D79" s="24"/>
      <c r="E79" s="93"/>
      <c r="F79" s="106" t="s">
        <v>458</v>
      </c>
      <c r="G79" s="94"/>
      <c r="H79" s="17"/>
      <c r="I79" s="17"/>
      <c r="J79" s="17"/>
      <c r="K79" s="17"/>
      <c r="L79" s="30"/>
    </row>
    <row r="80" spans="1:12" x14ac:dyDescent="0.2">
      <c r="A80" s="99" t="s">
        <v>7</v>
      </c>
      <c r="B80" s="26" t="s">
        <v>174</v>
      </c>
      <c r="C80" s="78" t="s">
        <v>459</v>
      </c>
      <c r="D80" s="11"/>
      <c r="E80" s="11" t="s">
        <v>460</v>
      </c>
      <c r="F80" s="12" t="s">
        <v>175</v>
      </c>
      <c r="G80" s="11" t="s">
        <v>176</v>
      </c>
      <c r="H80" s="83">
        <v>48.2</v>
      </c>
      <c r="I80" s="11">
        <v>0</v>
      </c>
      <c r="J80" s="11">
        <f>ROUND(H80,3)*I80</f>
        <v>0</v>
      </c>
      <c r="K80" s="81"/>
      <c r="L80" s="80">
        <f>ROUND((ROUND(H80,3)*ROUND(K80,2)),2)</f>
        <v>0</v>
      </c>
    </row>
    <row r="81" spans="1:12" ht="22.5" x14ac:dyDescent="0.2">
      <c r="A81" s="99" t="s">
        <v>6</v>
      </c>
      <c r="B81" s="84"/>
      <c r="C81" s="85"/>
      <c r="D81" s="85"/>
      <c r="E81" s="86"/>
      <c r="F81" s="87" t="s">
        <v>177</v>
      </c>
      <c r="G81" s="88"/>
      <c r="H81" s="89"/>
      <c r="I81" s="89"/>
      <c r="J81" s="89"/>
      <c r="K81" s="89"/>
      <c r="L81" s="90"/>
    </row>
    <row r="82" spans="1:12" ht="67.5" x14ac:dyDescent="0.2">
      <c r="A82" s="99" t="s">
        <v>8</v>
      </c>
      <c r="B82" s="27"/>
      <c r="C82" s="22"/>
      <c r="D82" s="22"/>
      <c r="E82" s="91"/>
      <c r="F82" s="15" t="s">
        <v>178</v>
      </c>
      <c r="G82" s="92"/>
      <c r="H82" s="14"/>
      <c r="I82" s="14"/>
      <c r="J82" s="14"/>
      <c r="K82" s="14"/>
      <c r="L82" s="28"/>
    </row>
    <row r="83" spans="1:12" x14ac:dyDescent="0.2">
      <c r="A83" s="99" t="s">
        <v>9</v>
      </c>
      <c r="B83" s="29"/>
      <c r="C83" s="24"/>
      <c r="D83" s="24"/>
      <c r="E83" s="93"/>
      <c r="F83" s="16" t="s">
        <v>179</v>
      </c>
      <c r="G83" s="94"/>
      <c r="H83" s="17"/>
      <c r="I83" s="17"/>
      <c r="J83" s="17"/>
      <c r="K83" s="17"/>
      <c r="L83" s="30"/>
    </row>
    <row r="84" spans="1:12" x14ac:dyDescent="0.2">
      <c r="A84" s="99" t="s">
        <v>7</v>
      </c>
      <c r="B84" s="26" t="s">
        <v>180</v>
      </c>
      <c r="C84" s="78" t="s">
        <v>181</v>
      </c>
      <c r="D84" s="11" t="s">
        <v>98</v>
      </c>
      <c r="E84" s="100" t="s">
        <v>99</v>
      </c>
      <c r="F84" s="12" t="s">
        <v>182</v>
      </c>
      <c r="G84" s="11" t="s">
        <v>176</v>
      </c>
      <c r="H84" s="83">
        <v>116</v>
      </c>
      <c r="I84" s="11">
        <v>0</v>
      </c>
      <c r="J84" s="11">
        <f>ROUND(H84,3)*I84</f>
        <v>0</v>
      </c>
      <c r="K84" s="81"/>
      <c r="L84" s="80">
        <f>ROUND((ROUND(H84,3)*ROUND(K84,2)),2)</f>
        <v>0</v>
      </c>
    </row>
    <row r="85" spans="1:12" x14ac:dyDescent="0.2">
      <c r="A85" s="99" t="s">
        <v>6</v>
      </c>
      <c r="B85" s="84"/>
      <c r="C85" s="85"/>
      <c r="D85" s="85"/>
      <c r="E85" s="86"/>
      <c r="F85" s="87" t="s">
        <v>89</v>
      </c>
      <c r="G85" s="88"/>
      <c r="H85" s="89"/>
      <c r="I85" s="89"/>
      <c r="J85" s="89"/>
      <c r="K85" s="89"/>
      <c r="L85" s="90"/>
    </row>
    <row r="86" spans="1:12" ht="67.5" x14ac:dyDescent="0.2">
      <c r="A86" s="99" t="s">
        <v>8</v>
      </c>
      <c r="B86" s="27"/>
      <c r="C86" s="22"/>
      <c r="D86" s="22"/>
      <c r="E86" s="91"/>
      <c r="F86" s="15" t="s">
        <v>183</v>
      </c>
      <c r="G86" s="92"/>
      <c r="H86" s="14"/>
      <c r="I86" s="14"/>
      <c r="J86" s="14"/>
      <c r="K86" s="14"/>
      <c r="L86" s="28"/>
    </row>
    <row r="87" spans="1:12" x14ac:dyDescent="0.2">
      <c r="A87" s="99" t="s">
        <v>9</v>
      </c>
      <c r="B87" s="29"/>
      <c r="C87" s="24"/>
      <c r="D87" s="24"/>
      <c r="E87" s="93"/>
      <c r="F87" s="106" t="s">
        <v>458</v>
      </c>
      <c r="G87" s="94"/>
      <c r="H87" s="17"/>
      <c r="I87" s="17"/>
      <c r="J87" s="17"/>
      <c r="K87" s="17"/>
      <c r="L87" s="30"/>
    </row>
    <row r="88" spans="1:12" x14ac:dyDescent="0.2">
      <c r="A88" s="99" t="s">
        <v>7</v>
      </c>
      <c r="B88" s="26" t="s">
        <v>184</v>
      </c>
      <c r="C88" s="78" t="s">
        <v>185</v>
      </c>
      <c r="D88" s="11" t="s">
        <v>98</v>
      </c>
      <c r="E88" s="100" t="s">
        <v>99</v>
      </c>
      <c r="F88" s="12" t="s">
        <v>186</v>
      </c>
      <c r="G88" s="11" t="s">
        <v>187</v>
      </c>
      <c r="H88" s="83">
        <v>2.4</v>
      </c>
      <c r="I88" s="11">
        <v>0</v>
      </c>
      <c r="J88" s="11">
        <f>ROUND(H88,3)*I88</f>
        <v>0</v>
      </c>
      <c r="K88" s="81"/>
      <c r="L88" s="80">
        <f>ROUND((ROUND(H88,3)*ROUND(K88,2)),2)</f>
        <v>0</v>
      </c>
    </row>
    <row r="89" spans="1:12" x14ac:dyDescent="0.2">
      <c r="A89" s="99" t="s">
        <v>6</v>
      </c>
      <c r="B89" s="84"/>
      <c r="C89" s="85"/>
      <c r="D89" s="85"/>
      <c r="E89" s="86"/>
      <c r="F89" s="87" t="s">
        <v>188</v>
      </c>
      <c r="G89" s="88"/>
      <c r="H89" s="89"/>
      <c r="I89" s="89"/>
      <c r="J89" s="89"/>
      <c r="K89" s="89"/>
      <c r="L89" s="90"/>
    </row>
    <row r="90" spans="1:12" x14ac:dyDescent="0.2">
      <c r="A90" s="99" t="s">
        <v>8</v>
      </c>
      <c r="B90" s="27"/>
      <c r="C90" s="22"/>
      <c r="D90" s="22"/>
      <c r="E90" s="91"/>
      <c r="F90" s="15" t="s">
        <v>189</v>
      </c>
      <c r="G90" s="92"/>
      <c r="H90" s="14"/>
      <c r="I90" s="14"/>
      <c r="J90" s="14"/>
      <c r="K90" s="14"/>
      <c r="L90" s="28"/>
    </row>
    <row r="91" spans="1:12" x14ac:dyDescent="0.2">
      <c r="A91" s="99" t="s">
        <v>9</v>
      </c>
      <c r="B91" s="29"/>
      <c r="C91" s="24"/>
      <c r="D91" s="24"/>
      <c r="E91" s="93"/>
      <c r="F91" s="106" t="s">
        <v>458</v>
      </c>
      <c r="G91" s="94"/>
      <c r="H91" s="17"/>
      <c r="I91" s="17"/>
      <c r="J91" s="17"/>
      <c r="K91" s="17"/>
      <c r="L91" s="30"/>
    </row>
    <row r="92" spans="1:12" x14ac:dyDescent="0.2">
      <c r="A92" s="99" t="s">
        <v>7</v>
      </c>
      <c r="B92" s="26" t="s">
        <v>190</v>
      </c>
      <c r="C92" s="78" t="s">
        <v>191</v>
      </c>
      <c r="D92" s="11" t="s">
        <v>98</v>
      </c>
      <c r="E92" s="100" t="s">
        <v>99</v>
      </c>
      <c r="F92" s="12" t="s">
        <v>192</v>
      </c>
      <c r="G92" s="11" t="s">
        <v>187</v>
      </c>
      <c r="H92" s="83">
        <v>1.2</v>
      </c>
      <c r="I92" s="11">
        <v>0</v>
      </c>
      <c r="J92" s="11">
        <f>ROUND(H92,3)*I92</f>
        <v>0</v>
      </c>
      <c r="K92" s="81"/>
      <c r="L92" s="80">
        <f>ROUND((ROUND(H92,3)*ROUND(K92,2)),2)</f>
        <v>0</v>
      </c>
    </row>
    <row r="93" spans="1:12" x14ac:dyDescent="0.2">
      <c r="A93" s="99" t="s">
        <v>6</v>
      </c>
      <c r="B93" s="84"/>
      <c r="C93" s="85"/>
      <c r="D93" s="85"/>
      <c r="E93" s="86"/>
      <c r="F93" s="87" t="s">
        <v>193</v>
      </c>
      <c r="G93" s="88"/>
      <c r="H93" s="89"/>
      <c r="I93" s="89"/>
      <c r="J93" s="89"/>
      <c r="K93" s="89"/>
      <c r="L93" s="90"/>
    </row>
    <row r="94" spans="1:12" ht="22.5" x14ac:dyDescent="0.2">
      <c r="A94" s="99" t="s">
        <v>8</v>
      </c>
      <c r="B94" s="27"/>
      <c r="C94" s="22"/>
      <c r="D94" s="22"/>
      <c r="E94" s="91"/>
      <c r="F94" s="15" t="s">
        <v>194</v>
      </c>
      <c r="G94" s="92"/>
      <c r="H94" s="14"/>
      <c r="I94" s="14"/>
      <c r="J94" s="14"/>
      <c r="K94" s="14"/>
      <c r="L94" s="28"/>
    </row>
    <row r="95" spans="1:12" x14ac:dyDescent="0.2">
      <c r="A95" s="99" t="s">
        <v>9</v>
      </c>
      <c r="B95" s="29"/>
      <c r="C95" s="24"/>
      <c r="D95" s="24"/>
      <c r="E95" s="93"/>
      <c r="F95" s="106" t="s">
        <v>458</v>
      </c>
      <c r="G95" s="94"/>
      <c r="H95" s="17"/>
      <c r="I95" s="17"/>
      <c r="J95" s="17"/>
      <c r="K95" s="17"/>
      <c r="L95" s="30"/>
    </row>
    <row r="96" spans="1:12" x14ac:dyDescent="0.2">
      <c r="A96" s="99" t="s">
        <v>7</v>
      </c>
      <c r="B96" s="26" t="s">
        <v>195</v>
      </c>
      <c r="C96" s="78" t="s">
        <v>196</v>
      </c>
      <c r="D96" s="11" t="s">
        <v>98</v>
      </c>
      <c r="E96" s="100" t="s">
        <v>99</v>
      </c>
      <c r="F96" s="12" t="s">
        <v>197</v>
      </c>
      <c r="G96" s="11" t="s">
        <v>187</v>
      </c>
      <c r="H96" s="83">
        <v>168</v>
      </c>
      <c r="I96" s="11">
        <v>0</v>
      </c>
      <c r="J96" s="11">
        <f>ROUND(H96,3)*I96</f>
        <v>0</v>
      </c>
      <c r="K96" s="81"/>
      <c r="L96" s="80">
        <f>ROUND((ROUND(H96,3)*ROUND(K96,2)),2)</f>
        <v>0</v>
      </c>
    </row>
    <row r="97" spans="1:12" x14ac:dyDescent="0.2">
      <c r="A97" s="99" t="s">
        <v>6</v>
      </c>
      <c r="B97" s="84"/>
      <c r="C97" s="85"/>
      <c r="D97" s="85"/>
      <c r="E97" s="86"/>
      <c r="F97" s="87" t="s">
        <v>89</v>
      </c>
      <c r="G97" s="88"/>
      <c r="H97" s="89"/>
      <c r="I97" s="89"/>
      <c r="J97" s="89"/>
      <c r="K97" s="89"/>
      <c r="L97" s="90"/>
    </row>
    <row r="98" spans="1:12" ht="67.5" x14ac:dyDescent="0.2">
      <c r="A98" s="99" t="s">
        <v>8</v>
      </c>
      <c r="B98" s="27"/>
      <c r="C98" s="22"/>
      <c r="D98" s="22"/>
      <c r="E98" s="91"/>
      <c r="F98" s="15" t="s">
        <v>198</v>
      </c>
      <c r="G98" s="92"/>
      <c r="H98" s="14"/>
      <c r="I98" s="14"/>
      <c r="J98" s="14"/>
      <c r="K98" s="14"/>
      <c r="L98" s="28"/>
    </row>
    <row r="99" spans="1:12" x14ac:dyDescent="0.2">
      <c r="A99" s="99" t="s">
        <v>9</v>
      </c>
      <c r="B99" s="29"/>
      <c r="C99" s="24"/>
      <c r="D99" s="24"/>
      <c r="E99" s="93"/>
      <c r="F99" s="106" t="s">
        <v>458</v>
      </c>
      <c r="G99" s="94"/>
      <c r="H99" s="17"/>
      <c r="I99" s="17"/>
      <c r="J99" s="17"/>
      <c r="K99" s="17"/>
      <c r="L99" s="30"/>
    </row>
    <row r="100" spans="1:12" x14ac:dyDescent="0.2">
      <c r="A100" s="99" t="s">
        <v>7</v>
      </c>
      <c r="B100" s="26" t="s">
        <v>199</v>
      </c>
      <c r="C100" s="78" t="s">
        <v>200</v>
      </c>
      <c r="D100" s="11" t="s">
        <v>98</v>
      </c>
      <c r="E100" s="100" t="s">
        <v>99</v>
      </c>
      <c r="F100" s="12" t="s">
        <v>201</v>
      </c>
      <c r="G100" s="11" t="s">
        <v>187</v>
      </c>
      <c r="H100" s="83">
        <v>105.12</v>
      </c>
      <c r="I100" s="11">
        <v>0</v>
      </c>
      <c r="J100" s="11">
        <f>ROUND(H100,3)*I100</f>
        <v>0</v>
      </c>
      <c r="K100" s="81"/>
      <c r="L100" s="80">
        <f>ROUND((ROUND(H100,3)*ROUND(K100,2)),2)</f>
        <v>0</v>
      </c>
    </row>
    <row r="101" spans="1:12" x14ac:dyDescent="0.2">
      <c r="A101" s="99" t="s">
        <v>6</v>
      </c>
      <c r="B101" s="84"/>
      <c r="C101" s="85"/>
      <c r="D101" s="85"/>
      <c r="E101" s="86"/>
      <c r="F101" s="87" t="s">
        <v>202</v>
      </c>
      <c r="G101" s="88"/>
      <c r="H101" s="89"/>
      <c r="I101" s="89"/>
      <c r="J101" s="89"/>
      <c r="K101" s="89"/>
      <c r="L101" s="90"/>
    </row>
    <row r="102" spans="1:12" ht="22.5" x14ac:dyDescent="0.2">
      <c r="A102" s="99" t="s">
        <v>8</v>
      </c>
      <c r="B102" s="27"/>
      <c r="C102" s="22"/>
      <c r="D102" s="22"/>
      <c r="E102" s="91"/>
      <c r="F102" s="15" t="s">
        <v>203</v>
      </c>
      <c r="G102" s="92"/>
      <c r="H102" s="14"/>
      <c r="I102" s="14"/>
      <c r="J102" s="14"/>
      <c r="K102" s="14"/>
      <c r="L102" s="28"/>
    </row>
    <row r="103" spans="1:12" x14ac:dyDescent="0.2">
      <c r="A103" s="99" t="s">
        <v>9</v>
      </c>
      <c r="B103" s="29"/>
      <c r="C103" s="24"/>
      <c r="D103" s="24"/>
      <c r="E103" s="93"/>
      <c r="F103" s="106" t="s">
        <v>458</v>
      </c>
      <c r="G103" s="94"/>
      <c r="H103" s="17"/>
      <c r="I103" s="17"/>
      <c r="J103" s="17"/>
      <c r="K103" s="17"/>
      <c r="L103" s="30"/>
    </row>
    <row r="104" spans="1:12" x14ac:dyDescent="0.2">
      <c r="A104" s="99" t="s">
        <v>7</v>
      </c>
      <c r="B104" s="26" t="s">
        <v>204</v>
      </c>
      <c r="C104" s="78" t="s">
        <v>205</v>
      </c>
      <c r="D104" s="11" t="s">
        <v>98</v>
      </c>
      <c r="E104" s="100" t="s">
        <v>99</v>
      </c>
      <c r="F104" s="12" t="s">
        <v>206</v>
      </c>
      <c r="G104" s="11" t="s">
        <v>187</v>
      </c>
      <c r="H104" s="83">
        <v>70.08</v>
      </c>
      <c r="I104" s="11">
        <v>0</v>
      </c>
      <c r="J104" s="11">
        <f>ROUND(H104,3)*I104</f>
        <v>0</v>
      </c>
      <c r="K104" s="81"/>
      <c r="L104" s="80">
        <f>ROUND((ROUND(H104,3)*ROUND(K104,2)),2)</f>
        <v>0</v>
      </c>
    </row>
    <row r="105" spans="1:12" x14ac:dyDescent="0.2">
      <c r="A105" s="99" t="s">
        <v>6</v>
      </c>
      <c r="B105" s="84"/>
      <c r="C105" s="85"/>
      <c r="D105" s="85"/>
      <c r="E105" s="86"/>
      <c r="F105" s="87" t="s">
        <v>202</v>
      </c>
      <c r="G105" s="88"/>
      <c r="H105" s="89"/>
      <c r="I105" s="89"/>
      <c r="J105" s="89"/>
      <c r="K105" s="89"/>
      <c r="L105" s="90"/>
    </row>
    <row r="106" spans="1:12" ht="22.5" x14ac:dyDescent="0.2">
      <c r="A106" s="99" t="s">
        <v>8</v>
      </c>
      <c r="B106" s="27"/>
      <c r="C106" s="22"/>
      <c r="D106" s="22"/>
      <c r="E106" s="91"/>
      <c r="F106" s="15" t="s">
        <v>207</v>
      </c>
      <c r="G106" s="92"/>
      <c r="H106" s="14"/>
      <c r="I106" s="14"/>
      <c r="J106" s="14"/>
      <c r="K106" s="14"/>
      <c r="L106" s="28"/>
    </row>
    <row r="107" spans="1:12" x14ac:dyDescent="0.2">
      <c r="A107" s="99" t="s">
        <v>9</v>
      </c>
      <c r="B107" s="29"/>
      <c r="C107" s="24"/>
      <c r="D107" s="24"/>
      <c r="E107" s="93"/>
      <c r="F107" s="106" t="s">
        <v>458</v>
      </c>
      <c r="G107" s="94"/>
      <c r="H107" s="17"/>
      <c r="I107" s="17"/>
      <c r="J107" s="17"/>
      <c r="K107" s="17"/>
      <c r="L107" s="30"/>
    </row>
    <row r="108" spans="1:12" x14ac:dyDescent="0.2">
      <c r="A108" s="99" t="s">
        <v>7</v>
      </c>
      <c r="B108" s="26" t="s">
        <v>208</v>
      </c>
      <c r="C108" s="78" t="s">
        <v>209</v>
      </c>
      <c r="D108" s="11" t="s">
        <v>98</v>
      </c>
      <c r="E108" s="100" t="s">
        <v>99</v>
      </c>
      <c r="F108" s="12" t="s">
        <v>210</v>
      </c>
      <c r="G108" s="11" t="s">
        <v>211</v>
      </c>
      <c r="H108" s="83">
        <v>28</v>
      </c>
      <c r="I108" s="11">
        <v>0</v>
      </c>
      <c r="J108" s="11">
        <f>ROUND(H108,3)*I108</f>
        <v>0</v>
      </c>
      <c r="K108" s="81"/>
      <c r="L108" s="80">
        <f>ROUND((ROUND(H108,3)*ROUND(K108,2)),2)</f>
        <v>0</v>
      </c>
    </row>
    <row r="109" spans="1:12" x14ac:dyDescent="0.2">
      <c r="A109" s="99" t="s">
        <v>6</v>
      </c>
      <c r="B109" s="84"/>
      <c r="C109" s="85"/>
      <c r="D109" s="85"/>
      <c r="E109" s="86"/>
      <c r="F109" s="87" t="s">
        <v>212</v>
      </c>
      <c r="G109" s="88"/>
      <c r="H109" s="89"/>
      <c r="I109" s="89"/>
      <c r="J109" s="89"/>
      <c r="K109" s="89"/>
      <c r="L109" s="90"/>
    </row>
    <row r="110" spans="1:12" ht="56.25" x14ac:dyDescent="0.2">
      <c r="A110" s="99" t="s">
        <v>8</v>
      </c>
      <c r="B110" s="27"/>
      <c r="C110" s="22"/>
      <c r="D110" s="22"/>
      <c r="E110" s="91"/>
      <c r="F110" s="15" t="s">
        <v>213</v>
      </c>
      <c r="G110" s="92"/>
      <c r="H110" s="14"/>
      <c r="I110" s="14"/>
      <c r="J110" s="14"/>
      <c r="K110" s="14"/>
      <c r="L110" s="28"/>
    </row>
    <row r="111" spans="1:12" x14ac:dyDescent="0.2">
      <c r="A111" s="99" t="s">
        <v>9</v>
      </c>
      <c r="B111" s="29"/>
      <c r="C111" s="24"/>
      <c r="D111" s="24"/>
      <c r="E111" s="93"/>
      <c r="F111" s="106" t="s">
        <v>458</v>
      </c>
      <c r="G111" s="94"/>
      <c r="H111" s="17"/>
      <c r="I111" s="17"/>
      <c r="J111" s="17"/>
      <c r="K111" s="17"/>
      <c r="L111" s="30"/>
    </row>
    <row r="112" spans="1:12" x14ac:dyDescent="0.2">
      <c r="A112" s="99" t="s">
        <v>7</v>
      </c>
      <c r="B112" s="26" t="s">
        <v>214</v>
      </c>
      <c r="C112" s="78" t="s">
        <v>215</v>
      </c>
      <c r="D112" s="11" t="s">
        <v>98</v>
      </c>
      <c r="E112" s="100" t="s">
        <v>99</v>
      </c>
      <c r="F112" s="12" t="s">
        <v>216</v>
      </c>
      <c r="G112" s="11" t="s">
        <v>211</v>
      </c>
      <c r="H112" s="83">
        <v>1580</v>
      </c>
      <c r="I112" s="11">
        <v>0</v>
      </c>
      <c r="J112" s="11">
        <f>ROUND(H112,3)*I112</f>
        <v>0</v>
      </c>
      <c r="K112" s="81"/>
      <c r="L112" s="80">
        <f>ROUND((ROUND(H112,3)*ROUND(K112,2)),2)</f>
        <v>0</v>
      </c>
    </row>
    <row r="113" spans="1:12" x14ac:dyDescent="0.2">
      <c r="A113" s="99" t="s">
        <v>6</v>
      </c>
      <c r="B113" s="84"/>
      <c r="C113" s="85"/>
      <c r="D113" s="85"/>
      <c r="E113" s="86"/>
      <c r="F113" s="87" t="s">
        <v>89</v>
      </c>
      <c r="G113" s="88"/>
      <c r="H113" s="89"/>
      <c r="I113" s="89"/>
      <c r="J113" s="89"/>
      <c r="K113" s="89"/>
      <c r="L113" s="90"/>
    </row>
    <row r="114" spans="1:12" ht="78.75" x14ac:dyDescent="0.2">
      <c r="A114" s="99" t="s">
        <v>8</v>
      </c>
      <c r="B114" s="27"/>
      <c r="C114" s="22"/>
      <c r="D114" s="22"/>
      <c r="E114" s="91"/>
      <c r="F114" s="15" t="s">
        <v>217</v>
      </c>
      <c r="G114" s="92"/>
      <c r="H114" s="14"/>
      <c r="I114" s="14"/>
      <c r="J114" s="14"/>
      <c r="K114" s="14"/>
      <c r="L114" s="28"/>
    </row>
    <row r="115" spans="1:12" x14ac:dyDescent="0.2">
      <c r="A115" s="99" t="s">
        <v>9</v>
      </c>
      <c r="B115" s="29"/>
      <c r="C115" s="24"/>
      <c r="D115" s="24"/>
      <c r="E115" s="93"/>
      <c r="F115" s="106" t="s">
        <v>458</v>
      </c>
      <c r="G115" s="94"/>
      <c r="H115" s="17"/>
      <c r="I115" s="17"/>
      <c r="J115" s="17"/>
      <c r="K115" s="17"/>
      <c r="L115" s="30"/>
    </row>
    <row r="116" spans="1:12" x14ac:dyDescent="0.2">
      <c r="A116" s="99" t="s">
        <v>7</v>
      </c>
      <c r="B116" s="26" t="s">
        <v>218</v>
      </c>
      <c r="C116" s="78" t="s">
        <v>219</v>
      </c>
      <c r="D116" s="11" t="s">
        <v>98</v>
      </c>
      <c r="E116" s="100" t="s">
        <v>99</v>
      </c>
      <c r="F116" s="12" t="s">
        <v>220</v>
      </c>
      <c r="G116" s="11" t="s">
        <v>176</v>
      </c>
      <c r="H116" s="83">
        <v>136</v>
      </c>
      <c r="I116" s="11">
        <v>0</v>
      </c>
      <c r="J116" s="11">
        <f>ROUND(H116,3)*I116</f>
        <v>0</v>
      </c>
      <c r="K116" s="81"/>
      <c r="L116" s="80">
        <f>ROUND((ROUND(H116,3)*ROUND(K116,2)),2)</f>
        <v>0</v>
      </c>
    </row>
    <row r="117" spans="1:12" x14ac:dyDescent="0.2">
      <c r="A117" s="99" t="s">
        <v>6</v>
      </c>
      <c r="B117" s="84"/>
      <c r="C117" s="85"/>
      <c r="D117" s="85"/>
      <c r="E117" s="86"/>
      <c r="F117" s="87" t="s">
        <v>221</v>
      </c>
      <c r="G117" s="88"/>
      <c r="H117" s="89"/>
      <c r="I117" s="89"/>
      <c r="J117" s="89"/>
      <c r="K117" s="89"/>
      <c r="L117" s="90"/>
    </row>
    <row r="118" spans="1:12" ht="33.75" x14ac:dyDescent="0.2">
      <c r="A118" s="99" t="s">
        <v>8</v>
      </c>
      <c r="B118" s="27"/>
      <c r="C118" s="22"/>
      <c r="D118" s="22"/>
      <c r="E118" s="91"/>
      <c r="F118" s="15" t="s">
        <v>222</v>
      </c>
      <c r="G118" s="92"/>
      <c r="H118" s="14"/>
      <c r="I118" s="14"/>
      <c r="J118" s="14"/>
      <c r="K118" s="14"/>
      <c r="L118" s="28"/>
    </row>
    <row r="119" spans="1:12" x14ac:dyDescent="0.2">
      <c r="A119" s="99" t="s">
        <v>9</v>
      </c>
      <c r="B119" s="29"/>
      <c r="C119" s="24"/>
      <c r="D119" s="24"/>
      <c r="E119" s="93"/>
      <c r="F119" s="106" t="s">
        <v>458</v>
      </c>
      <c r="G119" s="94"/>
      <c r="H119" s="17"/>
      <c r="I119" s="17"/>
      <c r="J119" s="17"/>
      <c r="K119" s="17"/>
      <c r="L119" s="30"/>
    </row>
    <row r="120" spans="1:12" ht="12.75" x14ac:dyDescent="0.2">
      <c r="B120" s="95" t="s">
        <v>101</v>
      </c>
      <c r="C120" s="96" t="s">
        <v>102</v>
      </c>
      <c r="D120" s="97"/>
      <c r="E120" s="97"/>
      <c r="F120" s="97" t="s">
        <v>169</v>
      </c>
      <c r="G120" s="96"/>
      <c r="H120" s="96"/>
      <c r="I120" s="96"/>
      <c r="J120" s="96"/>
      <c r="K120" s="96"/>
      <c r="L120" s="98">
        <f>SUM(L76:L119)</f>
        <v>0</v>
      </c>
    </row>
    <row r="121" spans="1:12" ht="12.75" x14ac:dyDescent="0.2">
      <c r="A121" s="99" t="s">
        <v>33</v>
      </c>
      <c r="B121" s="61" t="s">
        <v>21</v>
      </c>
      <c r="C121" s="6" t="s">
        <v>111</v>
      </c>
      <c r="D121" s="7"/>
      <c r="E121" s="7"/>
      <c r="F121" s="73" t="s">
        <v>223</v>
      </c>
      <c r="G121" s="9"/>
      <c r="H121" s="9"/>
      <c r="I121" s="9"/>
      <c r="J121" s="9"/>
      <c r="K121" s="9"/>
      <c r="L121" s="25"/>
    </row>
    <row r="122" spans="1:12" x14ac:dyDescent="0.2">
      <c r="A122" s="99" t="s">
        <v>7</v>
      </c>
      <c r="B122" s="26" t="s">
        <v>224</v>
      </c>
      <c r="C122" s="78" t="s">
        <v>225</v>
      </c>
      <c r="D122" s="11" t="s">
        <v>98</v>
      </c>
      <c r="E122" s="100" t="s">
        <v>99</v>
      </c>
      <c r="F122" s="12" t="s">
        <v>226</v>
      </c>
      <c r="G122" s="11" t="s">
        <v>128</v>
      </c>
      <c r="H122" s="83">
        <v>14.012</v>
      </c>
      <c r="I122" s="11">
        <v>0</v>
      </c>
      <c r="J122" s="11">
        <f>ROUND(H122,3)*I122</f>
        <v>0</v>
      </c>
      <c r="K122" s="81"/>
      <c r="L122" s="80">
        <f>ROUND((ROUND(H122,3)*ROUND(K122,2)),2)</f>
        <v>0</v>
      </c>
    </row>
    <row r="123" spans="1:12" x14ac:dyDescent="0.2">
      <c r="A123" s="99" t="s">
        <v>6</v>
      </c>
      <c r="B123" s="84"/>
      <c r="C123" s="85"/>
      <c r="D123" s="85"/>
      <c r="E123" s="86"/>
      <c r="F123" s="87" t="s">
        <v>227</v>
      </c>
      <c r="G123" s="88"/>
      <c r="H123" s="89"/>
      <c r="I123" s="89"/>
      <c r="J123" s="89"/>
      <c r="K123" s="89"/>
      <c r="L123" s="90"/>
    </row>
    <row r="124" spans="1:12" ht="33.75" x14ac:dyDescent="0.2">
      <c r="A124" s="99" t="s">
        <v>8</v>
      </c>
      <c r="B124" s="27"/>
      <c r="C124" s="22"/>
      <c r="D124" s="22"/>
      <c r="E124" s="91"/>
      <c r="F124" s="15" t="s">
        <v>228</v>
      </c>
      <c r="G124" s="92"/>
      <c r="H124" s="14"/>
      <c r="I124" s="14"/>
      <c r="J124" s="14"/>
      <c r="K124" s="14"/>
      <c r="L124" s="28"/>
    </row>
    <row r="125" spans="1:12" x14ac:dyDescent="0.2">
      <c r="A125" s="99" t="s">
        <v>9</v>
      </c>
      <c r="B125" s="29"/>
      <c r="C125" s="24"/>
      <c r="D125" s="24"/>
      <c r="E125" s="93"/>
      <c r="F125" s="106" t="s">
        <v>458</v>
      </c>
      <c r="G125" s="94"/>
      <c r="H125" s="17"/>
      <c r="I125" s="17"/>
      <c r="J125" s="17"/>
      <c r="K125" s="17"/>
      <c r="L125" s="30"/>
    </row>
    <row r="126" spans="1:12" x14ac:dyDescent="0.2">
      <c r="A126" s="99" t="s">
        <v>7</v>
      </c>
      <c r="B126" s="26" t="s">
        <v>229</v>
      </c>
      <c r="C126" s="78" t="s">
        <v>230</v>
      </c>
      <c r="D126" s="11" t="s">
        <v>98</v>
      </c>
      <c r="E126" s="100" t="s">
        <v>99</v>
      </c>
      <c r="F126" s="12" t="s">
        <v>231</v>
      </c>
      <c r="G126" s="11" t="s">
        <v>108</v>
      </c>
      <c r="H126" s="83">
        <v>0.84699999999999998</v>
      </c>
      <c r="I126" s="11">
        <v>0</v>
      </c>
      <c r="J126" s="11">
        <f>ROUND(H126,3)*I126</f>
        <v>0</v>
      </c>
      <c r="K126" s="81"/>
      <c r="L126" s="80">
        <f>ROUND((ROUND(H126,3)*ROUND(K126,2)),2)</f>
        <v>0</v>
      </c>
    </row>
    <row r="127" spans="1:12" x14ac:dyDescent="0.2">
      <c r="A127" s="99" t="s">
        <v>6</v>
      </c>
      <c r="B127" s="84"/>
      <c r="C127" s="85"/>
      <c r="D127" s="85"/>
      <c r="E127" s="86"/>
      <c r="F127" s="87" t="s">
        <v>232</v>
      </c>
      <c r="G127" s="88"/>
      <c r="H127" s="89"/>
      <c r="I127" s="89"/>
      <c r="J127" s="89"/>
      <c r="K127" s="89"/>
      <c r="L127" s="90"/>
    </row>
    <row r="128" spans="1:12" x14ac:dyDescent="0.2">
      <c r="A128" s="99" t="s">
        <v>8</v>
      </c>
      <c r="B128" s="27"/>
      <c r="C128" s="22"/>
      <c r="D128" s="22"/>
      <c r="E128" s="91"/>
      <c r="F128" s="15" t="s">
        <v>233</v>
      </c>
      <c r="G128" s="92"/>
      <c r="H128" s="14"/>
      <c r="I128" s="14"/>
      <c r="J128" s="14"/>
      <c r="K128" s="14"/>
      <c r="L128" s="28"/>
    </row>
    <row r="129" spans="1:12" x14ac:dyDescent="0.2">
      <c r="A129" s="99" t="s">
        <v>9</v>
      </c>
      <c r="B129" s="29"/>
      <c r="C129" s="24"/>
      <c r="D129" s="24"/>
      <c r="E129" s="93"/>
      <c r="F129" s="106" t="s">
        <v>458</v>
      </c>
      <c r="G129" s="94"/>
      <c r="H129" s="17"/>
      <c r="I129" s="17"/>
      <c r="J129" s="17"/>
      <c r="K129" s="17"/>
      <c r="L129" s="30"/>
    </row>
    <row r="130" spans="1:12" x14ac:dyDescent="0.2">
      <c r="A130" s="99" t="s">
        <v>7</v>
      </c>
      <c r="B130" s="26" t="s">
        <v>234</v>
      </c>
      <c r="C130" s="78" t="s">
        <v>235</v>
      </c>
      <c r="D130" s="11" t="s">
        <v>98</v>
      </c>
      <c r="E130" s="100" t="s">
        <v>99</v>
      </c>
      <c r="F130" s="12" t="s">
        <v>236</v>
      </c>
      <c r="G130" s="11" t="s">
        <v>128</v>
      </c>
      <c r="H130" s="83">
        <v>5.0199999999999996</v>
      </c>
      <c r="I130" s="11">
        <v>0</v>
      </c>
      <c r="J130" s="11">
        <f>ROUND(H130,3)*I130</f>
        <v>0</v>
      </c>
      <c r="K130" s="81"/>
      <c r="L130" s="80">
        <f>ROUND((ROUND(H130,3)*ROUND(K130,2)),2)</f>
        <v>0</v>
      </c>
    </row>
    <row r="131" spans="1:12" x14ac:dyDescent="0.2">
      <c r="A131" s="99" t="s">
        <v>6</v>
      </c>
      <c r="B131" s="84"/>
      <c r="C131" s="85"/>
      <c r="D131" s="85"/>
      <c r="E131" s="86"/>
      <c r="F131" s="87" t="s">
        <v>237</v>
      </c>
      <c r="G131" s="88"/>
      <c r="H131" s="89"/>
      <c r="I131" s="89"/>
      <c r="J131" s="89"/>
      <c r="K131" s="89"/>
      <c r="L131" s="90"/>
    </row>
    <row r="132" spans="1:12" ht="33.75" x14ac:dyDescent="0.2">
      <c r="A132" s="99" t="s">
        <v>8</v>
      </c>
      <c r="B132" s="27"/>
      <c r="C132" s="22"/>
      <c r="D132" s="22"/>
      <c r="E132" s="91"/>
      <c r="F132" s="15" t="s">
        <v>238</v>
      </c>
      <c r="G132" s="92"/>
      <c r="H132" s="14"/>
      <c r="I132" s="14"/>
      <c r="J132" s="14"/>
      <c r="K132" s="14"/>
      <c r="L132" s="28"/>
    </row>
    <row r="133" spans="1:12" x14ac:dyDescent="0.2">
      <c r="A133" s="99" t="s">
        <v>9</v>
      </c>
      <c r="B133" s="29"/>
      <c r="C133" s="24"/>
      <c r="D133" s="24"/>
      <c r="E133" s="93"/>
      <c r="F133" s="106" t="s">
        <v>458</v>
      </c>
      <c r="G133" s="94"/>
      <c r="H133" s="17"/>
      <c r="I133" s="17"/>
      <c r="J133" s="17"/>
      <c r="K133" s="17"/>
      <c r="L133" s="30"/>
    </row>
    <row r="134" spans="1:12" x14ac:dyDescent="0.2">
      <c r="A134" s="99" t="s">
        <v>7</v>
      </c>
      <c r="B134" s="26" t="s">
        <v>239</v>
      </c>
      <c r="C134" s="78" t="s">
        <v>240</v>
      </c>
      <c r="D134" s="11" t="s">
        <v>98</v>
      </c>
      <c r="E134" s="100" t="s">
        <v>99</v>
      </c>
      <c r="F134" s="12" t="s">
        <v>241</v>
      </c>
      <c r="G134" s="11" t="s">
        <v>128</v>
      </c>
      <c r="H134" s="83">
        <v>133.947</v>
      </c>
      <c r="I134" s="11">
        <v>0</v>
      </c>
      <c r="J134" s="11">
        <f>ROUND(H134,3)*I134</f>
        <v>0</v>
      </c>
      <c r="K134" s="81"/>
      <c r="L134" s="80">
        <f>ROUND((ROUND(H134,3)*ROUND(K134,2)),2)</f>
        <v>0</v>
      </c>
    </row>
    <row r="135" spans="1:12" x14ac:dyDescent="0.2">
      <c r="A135" s="99" t="s">
        <v>6</v>
      </c>
      <c r="B135" s="84"/>
      <c r="C135" s="85"/>
      <c r="D135" s="85"/>
      <c r="E135" s="86"/>
      <c r="F135" s="87" t="s">
        <v>89</v>
      </c>
      <c r="G135" s="88"/>
      <c r="H135" s="89"/>
      <c r="I135" s="89"/>
      <c r="J135" s="89"/>
      <c r="K135" s="89"/>
      <c r="L135" s="90"/>
    </row>
    <row r="136" spans="1:12" ht="78.75" x14ac:dyDescent="0.2">
      <c r="A136" s="99" t="s">
        <v>8</v>
      </c>
      <c r="B136" s="27"/>
      <c r="C136" s="22"/>
      <c r="D136" s="22"/>
      <c r="E136" s="91"/>
      <c r="F136" s="15" t="s">
        <v>242</v>
      </c>
      <c r="G136" s="92"/>
      <c r="H136" s="14"/>
      <c r="I136" s="14"/>
      <c r="J136" s="14"/>
      <c r="K136" s="14"/>
      <c r="L136" s="28"/>
    </row>
    <row r="137" spans="1:12" x14ac:dyDescent="0.2">
      <c r="A137" s="99" t="s">
        <v>9</v>
      </c>
      <c r="B137" s="29"/>
      <c r="C137" s="24"/>
      <c r="D137" s="24"/>
      <c r="E137" s="93"/>
      <c r="F137" s="106" t="s">
        <v>458</v>
      </c>
      <c r="G137" s="94"/>
      <c r="H137" s="17"/>
      <c r="I137" s="17"/>
      <c r="J137" s="17"/>
      <c r="K137" s="17"/>
      <c r="L137" s="30"/>
    </row>
    <row r="138" spans="1:12" x14ac:dyDescent="0.2">
      <c r="A138" s="99" t="s">
        <v>7</v>
      </c>
      <c r="B138" s="26" t="s">
        <v>243</v>
      </c>
      <c r="C138" s="78" t="s">
        <v>244</v>
      </c>
      <c r="D138" s="11" t="s">
        <v>98</v>
      </c>
      <c r="E138" s="100" t="s">
        <v>99</v>
      </c>
      <c r="F138" s="12" t="s">
        <v>245</v>
      </c>
      <c r="G138" s="11" t="s">
        <v>108</v>
      </c>
      <c r="H138" s="83">
        <v>15.053000000000001</v>
      </c>
      <c r="I138" s="11">
        <v>0</v>
      </c>
      <c r="J138" s="11">
        <f>ROUND(H138,3)*I138</f>
        <v>0</v>
      </c>
      <c r="K138" s="81"/>
      <c r="L138" s="80">
        <f>ROUND((ROUND(H138,3)*ROUND(K138,2)),2)</f>
        <v>0</v>
      </c>
    </row>
    <row r="139" spans="1:12" x14ac:dyDescent="0.2">
      <c r="A139" s="99" t="s">
        <v>6</v>
      </c>
      <c r="B139" s="84"/>
      <c r="C139" s="85"/>
      <c r="D139" s="85"/>
      <c r="E139" s="86"/>
      <c r="F139" s="87" t="s">
        <v>232</v>
      </c>
      <c r="G139" s="88"/>
      <c r="H139" s="89"/>
      <c r="I139" s="89"/>
      <c r="J139" s="89"/>
      <c r="K139" s="89"/>
      <c r="L139" s="90"/>
    </row>
    <row r="140" spans="1:12" ht="22.5" x14ac:dyDescent="0.2">
      <c r="A140" s="99" t="s">
        <v>8</v>
      </c>
      <c r="B140" s="27"/>
      <c r="C140" s="22"/>
      <c r="D140" s="22"/>
      <c r="E140" s="91"/>
      <c r="F140" s="15" t="s">
        <v>246</v>
      </c>
      <c r="G140" s="92"/>
      <c r="H140" s="14"/>
      <c r="I140" s="14"/>
      <c r="J140" s="14"/>
      <c r="K140" s="14"/>
      <c r="L140" s="28"/>
    </row>
    <row r="141" spans="1:12" x14ac:dyDescent="0.2">
      <c r="A141" s="99" t="s">
        <v>9</v>
      </c>
      <c r="B141" s="29"/>
      <c r="C141" s="24"/>
      <c r="D141" s="24"/>
      <c r="E141" s="93"/>
      <c r="F141" s="106" t="s">
        <v>458</v>
      </c>
      <c r="G141" s="94"/>
      <c r="H141" s="17"/>
      <c r="I141" s="17"/>
      <c r="J141" s="17"/>
      <c r="K141" s="17"/>
      <c r="L141" s="30"/>
    </row>
    <row r="142" spans="1:12" x14ac:dyDescent="0.2">
      <c r="A142" s="99" t="s">
        <v>7</v>
      </c>
      <c r="B142" s="26" t="s">
        <v>247</v>
      </c>
      <c r="C142" s="78" t="s">
        <v>248</v>
      </c>
      <c r="D142" s="11" t="s">
        <v>98</v>
      </c>
      <c r="E142" s="100" t="s">
        <v>99</v>
      </c>
      <c r="F142" s="12" t="s">
        <v>249</v>
      </c>
      <c r="G142" s="11" t="s">
        <v>108</v>
      </c>
      <c r="H142" s="83">
        <v>1.9</v>
      </c>
      <c r="I142" s="11">
        <v>0</v>
      </c>
      <c r="J142" s="11">
        <f>ROUND(H142,3)*I142</f>
        <v>0</v>
      </c>
      <c r="K142" s="81"/>
      <c r="L142" s="80">
        <f>ROUND((ROUND(H142,3)*ROUND(K142,2)),2)</f>
        <v>0</v>
      </c>
    </row>
    <row r="143" spans="1:12" x14ac:dyDescent="0.2">
      <c r="A143" s="99" t="s">
        <v>6</v>
      </c>
      <c r="B143" s="84"/>
      <c r="C143" s="85"/>
      <c r="D143" s="85"/>
      <c r="E143" s="86"/>
      <c r="F143" s="87" t="s">
        <v>250</v>
      </c>
      <c r="G143" s="88"/>
      <c r="H143" s="89"/>
      <c r="I143" s="89"/>
      <c r="J143" s="89"/>
      <c r="K143" s="89"/>
      <c r="L143" s="90"/>
    </row>
    <row r="144" spans="1:12" x14ac:dyDescent="0.2">
      <c r="A144" s="99" t="s">
        <v>8</v>
      </c>
      <c r="B144" s="27"/>
      <c r="C144" s="22"/>
      <c r="D144" s="22"/>
      <c r="E144" s="91"/>
      <c r="F144" s="15" t="s">
        <v>251</v>
      </c>
      <c r="G144" s="92"/>
      <c r="H144" s="14"/>
      <c r="I144" s="14"/>
      <c r="J144" s="14"/>
      <c r="K144" s="14"/>
      <c r="L144" s="28"/>
    </row>
    <row r="145" spans="1:12" x14ac:dyDescent="0.2">
      <c r="A145" s="99" t="s">
        <v>9</v>
      </c>
      <c r="B145" s="29"/>
      <c r="C145" s="24"/>
      <c r="D145" s="24"/>
      <c r="E145" s="93"/>
      <c r="F145" s="106" t="s">
        <v>458</v>
      </c>
      <c r="G145" s="94"/>
      <c r="H145" s="17"/>
      <c r="I145" s="17"/>
      <c r="J145" s="17"/>
      <c r="K145" s="17"/>
      <c r="L145" s="30"/>
    </row>
    <row r="146" spans="1:12" ht="12.75" x14ac:dyDescent="0.2">
      <c r="B146" s="95" t="s">
        <v>101</v>
      </c>
      <c r="C146" s="96" t="s">
        <v>102</v>
      </c>
      <c r="D146" s="97"/>
      <c r="E146" s="97"/>
      <c r="F146" s="97" t="s">
        <v>223</v>
      </c>
      <c r="G146" s="96"/>
      <c r="H146" s="96"/>
      <c r="I146" s="96"/>
      <c r="J146" s="96"/>
      <c r="K146" s="96"/>
      <c r="L146" s="98">
        <f>SUM(L122:L145)</f>
        <v>0</v>
      </c>
    </row>
    <row r="147" spans="1:12" ht="12.75" x14ac:dyDescent="0.2">
      <c r="A147" s="99" t="s">
        <v>33</v>
      </c>
      <c r="B147" s="61" t="s">
        <v>21</v>
      </c>
      <c r="C147" s="6" t="s">
        <v>116</v>
      </c>
      <c r="D147" s="7"/>
      <c r="E147" s="7"/>
      <c r="F147" s="73" t="s">
        <v>252</v>
      </c>
      <c r="G147" s="9"/>
      <c r="H147" s="9"/>
      <c r="I147" s="9"/>
      <c r="J147" s="9"/>
      <c r="K147" s="9"/>
      <c r="L147" s="25"/>
    </row>
    <row r="148" spans="1:12" x14ac:dyDescent="0.2">
      <c r="A148" s="99" t="s">
        <v>7</v>
      </c>
      <c r="B148" s="26" t="s">
        <v>253</v>
      </c>
      <c r="C148" s="78" t="s">
        <v>254</v>
      </c>
      <c r="D148" s="11" t="s">
        <v>98</v>
      </c>
      <c r="E148" s="100" t="s">
        <v>99</v>
      </c>
      <c r="F148" s="12" t="s">
        <v>255</v>
      </c>
      <c r="G148" s="11" t="s">
        <v>128</v>
      </c>
      <c r="H148" s="83">
        <v>66.12</v>
      </c>
      <c r="I148" s="11">
        <v>0</v>
      </c>
      <c r="J148" s="11">
        <f>ROUND(H148,3)*I148</f>
        <v>0</v>
      </c>
      <c r="K148" s="81"/>
      <c r="L148" s="80">
        <f>ROUND((ROUND(H148,3)*ROUND(K148,2)),2)</f>
        <v>0</v>
      </c>
    </row>
    <row r="149" spans="1:12" x14ac:dyDescent="0.2">
      <c r="A149" s="99" t="s">
        <v>6</v>
      </c>
      <c r="B149" s="84"/>
      <c r="C149" s="85"/>
      <c r="D149" s="85"/>
      <c r="E149" s="86"/>
      <c r="F149" s="87" t="s">
        <v>256</v>
      </c>
      <c r="G149" s="88"/>
      <c r="H149" s="89"/>
      <c r="I149" s="89"/>
      <c r="J149" s="89"/>
      <c r="K149" s="89"/>
      <c r="L149" s="90"/>
    </row>
    <row r="150" spans="1:12" ht="33.75" x14ac:dyDescent="0.2">
      <c r="A150" s="99" t="s">
        <v>8</v>
      </c>
      <c r="B150" s="27"/>
      <c r="C150" s="22"/>
      <c r="D150" s="22"/>
      <c r="E150" s="91"/>
      <c r="F150" s="15" t="s">
        <v>257</v>
      </c>
      <c r="G150" s="92"/>
      <c r="H150" s="14"/>
      <c r="I150" s="14"/>
      <c r="J150" s="14"/>
      <c r="K150" s="14"/>
      <c r="L150" s="28"/>
    </row>
    <row r="151" spans="1:12" x14ac:dyDescent="0.2">
      <c r="A151" s="99" t="s">
        <v>9</v>
      </c>
      <c r="B151" s="29"/>
      <c r="C151" s="24"/>
      <c r="D151" s="24"/>
      <c r="E151" s="93"/>
      <c r="F151" s="106" t="s">
        <v>458</v>
      </c>
      <c r="G151" s="94"/>
      <c r="H151" s="17"/>
      <c r="I151" s="17"/>
      <c r="J151" s="17"/>
      <c r="K151" s="17"/>
      <c r="L151" s="30"/>
    </row>
    <row r="152" spans="1:12" x14ac:dyDescent="0.2">
      <c r="A152" s="99" t="s">
        <v>7</v>
      </c>
      <c r="B152" s="26" t="s">
        <v>258</v>
      </c>
      <c r="C152" s="78" t="s">
        <v>259</v>
      </c>
      <c r="D152" s="11" t="s">
        <v>98</v>
      </c>
      <c r="E152" s="100" t="s">
        <v>99</v>
      </c>
      <c r="F152" s="12" t="s">
        <v>260</v>
      </c>
      <c r="G152" s="11" t="s">
        <v>108</v>
      </c>
      <c r="H152" s="83">
        <v>13.891</v>
      </c>
      <c r="I152" s="11">
        <v>0</v>
      </c>
      <c r="J152" s="11">
        <f>ROUND(H152,3)*I152</f>
        <v>0</v>
      </c>
      <c r="K152" s="81"/>
      <c r="L152" s="80">
        <f>ROUND((ROUND(H152,3)*ROUND(K152,2)),2)</f>
        <v>0</v>
      </c>
    </row>
    <row r="153" spans="1:12" x14ac:dyDescent="0.2">
      <c r="A153" s="99" t="s">
        <v>6</v>
      </c>
      <c r="B153" s="84"/>
      <c r="C153" s="85"/>
      <c r="D153" s="85"/>
      <c r="E153" s="86"/>
      <c r="F153" s="87" t="s">
        <v>232</v>
      </c>
      <c r="G153" s="88"/>
      <c r="H153" s="89"/>
      <c r="I153" s="89"/>
      <c r="J153" s="89"/>
      <c r="K153" s="89"/>
      <c r="L153" s="90"/>
    </row>
    <row r="154" spans="1:12" ht="33.75" x14ac:dyDescent="0.2">
      <c r="A154" s="99" t="s">
        <v>8</v>
      </c>
      <c r="B154" s="27"/>
      <c r="C154" s="22"/>
      <c r="D154" s="22"/>
      <c r="E154" s="91"/>
      <c r="F154" s="15" t="s">
        <v>261</v>
      </c>
      <c r="G154" s="92"/>
      <c r="H154" s="14"/>
      <c r="I154" s="14"/>
      <c r="J154" s="14"/>
      <c r="K154" s="14"/>
      <c r="L154" s="28"/>
    </row>
    <row r="155" spans="1:12" x14ac:dyDescent="0.2">
      <c r="A155" s="99" t="s">
        <v>9</v>
      </c>
      <c r="B155" s="29"/>
      <c r="C155" s="24"/>
      <c r="D155" s="24"/>
      <c r="E155" s="93"/>
      <c r="F155" s="106" t="s">
        <v>458</v>
      </c>
      <c r="G155" s="94"/>
      <c r="H155" s="17"/>
      <c r="I155" s="17"/>
      <c r="J155" s="17"/>
      <c r="K155" s="17"/>
      <c r="L155" s="30"/>
    </row>
    <row r="156" spans="1:12" x14ac:dyDescent="0.2">
      <c r="A156" s="99" t="s">
        <v>7</v>
      </c>
      <c r="B156" s="26" t="s">
        <v>262</v>
      </c>
      <c r="C156" s="78" t="s">
        <v>263</v>
      </c>
      <c r="D156" s="11" t="s">
        <v>98</v>
      </c>
      <c r="E156" s="100" t="s">
        <v>99</v>
      </c>
      <c r="F156" s="12" t="s">
        <v>264</v>
      </c>
      <c r="G156" s="11" t="s">
        <v>211</v>
      </c>
      <c r="H156" s="83">
        <v>2</v>
      </c>
      <c r="I156" s="11">
        <v>0</v>
      </c>
      <c r="J156" s="11">
        <f>ROUND(H156,3)*I156</f>
        <v>0</v>
      </c>
      <c r="K156" s="81"/>
      <c r="L156" s="80">
        <f>ROUND((ROUND(H156,3)*ROUND(K156,2)),2)</f>
        <v>0</v>
      </c>
    </row>
    <row r="157" spans="1:12" x14ac:dyDescent="0.2">
      <c r="A157" s="99" t="s">
        <v>6</v>
      </c>
      <c r="B157" s="84"/>
      <c r="C157" s="85"/>
      <c r="D157" s="85"/>
      <c r="E157" s="86"/>
      <c r="F157" s="87" t="s">
        <v>89</v>
      </c>
      <c r="G157" s="88"/>
      <c r="H157" s="89"/>
      <c r="I157" s="89"/>
      <c r="J157" s="89"/>
      <c r="K157" s="89"/>
      <c r="L157" s="90"/>
    </row>
    <row r="158" spans="1:12" x14ac:dyDescent="0.2">
      <c r="A158" s="99" t="s">
        <v>8</v>
      </c>
      <c r="B158" s="27"/>
      <c r="C158" s="22"/>
      <c r="D158" s="22"/>
      <c r="E158" s="91"/>
      <c r="F158" s="15" t="s">
        <v>265</v>
      </c>
      <c r="G158" s="92"/>
      <c r="H158" s="14"/>
      <c r="I158" s="14"/>
      <c r="J158" s="14"/>
      <c r="K158" s="14"/>
      <c r="L158" s="28"/>
    </row>
    <row r="159" spans="1:12" x14ac:dyDescent="0.2">
      <c r="A159" s="99" t="s">
        <v>9</v>
      </c>
      <c r="B159" s="29"/>
      <c r="C159" s="24"/>
      <c r="D159" s="24"/>
      <c r="E159" s="93"/>
      <c r="F159" s="106" t="s">
        <v>458</v>
      </c>
      <c r="G159" s="94"/>
      <c r="H159" s="17"/>
      <c r="I159" s="17"/>
      <c r="J159" s="17"/>
      <c r="K159" s="17"/>
      <c r="L159" s="30"/>
    </row>
    <row r="160" spans="1:12" x14ac:dyDescent="0.2">
      <c r="A160" s="99" t="s">
        <v>7</v>
      </c>
      <c r="B160" s="26" t="s">
        <v>266</v>
      </c>
      <c r="C160" s="78" t="s">
        <v>461</v>
      </c>
      <c r="D160" s="11"/>
      <c r="E160" s="11" t="s">
        <v>460</v>
      </c>
      <c r="F160" s="12" t="s">
        <v>267</v>
      </c>
      <c r="G160" s="11" t="s">
        <v>211</v>
      </c>
      <c r="H160" s="83">
        <v>16</v>
      </c>
      <c r="I160" s="11">
        <v>0</v>
      </c>
      <c r="J160" s="11">
        <f>ROUND(H160,3)*I160</f>
        <v>0</v>
      </c>
      <c r="K160" s="81"/>
      <c r="L160" s="80">
        <f>ROUND((ROUND(H160,3)*ROUND(K160,2)),2)</f>
        <v>0</v>
      </c>
    </row>
    <row r="161" spans="1:12" x14ac:dyDescent="0.2">
      <c r="A161" s="99" t="s">
        <v>6</v>
      </c>
      <c r="B161" s="84"/>
      <c r="C161" s="85"/>
      <c r="D161" s="85"/>
      <c r="E161" s="86"/>
      <c r="F161" s="87" t="s">
        <v>268</v>
      </c>
      <c r="G161" s="88"/>
      <c r="H161" s="89"/>
      <c r="I161" s="89"/>
      <c r="J161" s="89"/>
      <c r="K161" s="89"/>
      <c r="L161" s="90"/>
    </row>
    <row r="162" spans="1:12" x14ac:dyDescent="0.2">
      <c r="A162" s="99" t="s">
        <v>8</v>
      </c>
      <c r="B162" s="27"/>
      <c r="C162" s="22"/>
      <c r="D162" s="22"/>
      <c r="E162" s="91"/>
      <c r="F162" s="15" t="s">
        <v>269</v>
      </c>
      <c r="G162" s="92"/>
      <c r="H162" s="14"/>
      <c r="I162" s="14"/>
      <c r="J162" s="14"/>
      <c r="K162" s="14"/>
      <c r="L162" s="28"/>
    </row>
    <row r="163" spans="1:12" ht="180" x14ac:dyDescent="0.2">
      <c r="A163" s="99" t="s">
        <v>9</v>
      </c>
      <c r="B163" s="29"/>
      <c r="C163" s="24"/>
      <c r="D163" s="24"/>
      <c r="E163" s="93"/>
      <c r="F163" s="16" t="s">
        <v>270</v>
      </c>
      <c r="G163" s="94"/>
      <c r="H163" s="17"/>
      <c r="I163" s="17"/>
      <c r="J163" s="17"/>
      <c r="K163" s="17"/>
      <c r="L163" s="30"/>
    </row>
    <row r="164" spans="1:12" x14ac:dyDescent="0.2">
      <c r="A164" s="99" t="s">
        <v>7</v>
      </c>
      <c r="B164" s="26" t="s">
        <v>271</v>
      </c>
      <c r="C164" s="78" t="s">
        <v>272</v>
      </c>
      <c r="D164" s="11" t="s">
        <v>98</v>
      </c>
      <c r="E164" s="100" t="s">
        <v>99</v>
      </c>
      <c r="F164" s="12" t="s">
        <v>273</v>
      </c>
      <c r="G164" s="11" t="s">
        <v>128</v>
      </c>
      <c r="H164" s="83">
        <v>55.094000000000001</v>
      </c>
      <c r="I164" s="11">
        <v>0</v>
      </c>
      <c r="J164" s="11">
        <f>ROUND(H164,3)*I164</f>
        <v>0</v>
      </c>
      <c r="K164" s="81"/>
      <c r="L164" s="80">
        <f>ROUND((ROUND(H164,3)*ROUND(K164,2)),2)</f>
        <v>0</v>
      </c>
    </row>
    <row r="165" spans="1:12" x14ac:dyDescent="0.2">
      <c r="A165" s="99" t="s">
        <v>6</v>
      </c>
      <c r="B165" s="84"/>
      <c r="C165" s="85"/>
      <c r="D165" s="85"/>
      <c r="E165" s="86"/>
      <c r="F165" s="87" t="s">
        <v>89</v>
      </c>
      <c r="G165" s="88"/>
      <c r="H165" s="89"/>
      <c r="I165" s="89"/>
      <c r="J165" s="89"/>
      <c r="K165" s="89"/>
      <c r="L165" s="90"/>
    </row>
    <row r="166" spans="1:12" ht="135" x14ac:dyDescent="0.2">
      <c r="A166" s="99" t="s">
        <v>8</v>
      </c>
      <c r="B166" s="27"/>
      <c r="C166" s="22"/>
      <c r="D166" s="22"/>
      <c r="E166" s="91"/>
      <c r="F166" s="15" t="s">
        <v>274</v>
      </c>
      <c r="G166" s="92"/>
      <c r="H166" s="14"/>
      <c r="I166" s="14"/>
      <c r="J166" s="14"/>
      <c r="K166" s="14"/>
      <c r="L166" s="28"/>
    </row>
    <row r="167" spans="1:12" x14ac:dyDescent="0.2">
      <c r="A167" s="99" t="s">
        <v>9</v>
      </c>
      <c r="B167" s="29"/>
      <c r="C167" s="24"/>
      <c r="D167" s="24"/>
      <c r="E167" s="93"/>
      <c r="F167" s="106" t="s">
        <v>458</v>
      </c>
      <c r="G167" s="94"/>
      <c r="H167" s="17"/>
      <c r="I167" s="17"/>
      <c r="J167" s="17"/>
      <c r="K167" s="17"/>
      <c r="L167" s="30"/>
    </row>
    <row r="168" spans="1:12" x14ac:dyDescent="0.2">
      <c r="A168" s="99" t="s">
        <v>7</v>
      </c>
      <c r="B168" s="26" t="s">
        <v>275</v>
      </c>
      <c r="C168" s="78" t="s">
        <v>276</v>
      </c>
      <c r="D168" s="11" t="s">
        <v>98</v>
      </c>
      <c r="E168" s="100" t="s">
        <v>99</v>
      </c>
      <c r="F168" s="12" t="s">
        <v>277</v>
      </c>
      <c r="G168" s="11" t="s">
        <v>128</v>
      </c>
      <c r="H168" s="83">
        <v>9.4329999999999998</v>
      </c>
      <c r="I168" s="11">
        <v>0</v>
      </c>
      <c r="J168" s="11">
        <f>ROUND(H168,3)*I168</f>
        <v>0</v>
      </c>
      <c r="K168" s="81"/>
      <c r="L168" s="80">
        <f>ROUND((ROUND(H168,3)*ROUND(K168,2)),2)</f>
        <v>0</v>
      </c>
    </row>
    <row r="169" spans="1:12" x14ac:dyDescent="0.2">
      <c r="A169" s="99" t="s">
        <v>6</v>
      </c>
      <c r="B169" s="84"/>
      <c r="C169" s="85"/>
      <c r="D169" s="85"/>
      <c r="E169" s="86"/>
      <c r="F169" s="87" t="s">
        <v>89</v>
      </c>
      <c r="G169" s="88"/>
      <c r="H169" s="89"/>
      <c r="I169" s="89"/>
      <c r="J169" s="89"/>
      <c r="K169" s="89"/>
      <c r="L169" s="90"/>
    </row>
    <row r="170" spans="1:12" ht="33.75" x14ac:dyDescent="0.2">
      <c r="A170" s="99" t="s">
        <v>8</v>
      </c>
      <c r="B170" s="27"/>
      <c r="C170" s="22"/>
      <c r="D170" s="22"/>
      <c r="E170" s="91"/>
      <c r="F170" s="15" t="s">
        <v>278</v>
      </c>
      <c r="G170" s="92"/>
      <c r="H170" s="14"/>
      <c r="I170" s="14"/>
      <c r="J170" s="14"/>
      <c r="K170" s="14"/>
      <c r="L170" s="28"/>
    </row>
    <row r="171" spans="1:12" x14ac:dyDescent="0.2">
      <c r="A171" s="99" t="s">
        <v>9</v>
      </c>
      <c r="B171" s="29"/>
      <c r="C171" s="24"/>
      <c r="D171" s="24"/>
      <c r="E171" s="93"/>
      <c r="F171" s="106" t="s">
        <v>458</v>
      </c>
      <c r="G171" s="94"/>
      <c r="H171" s="17"/>
      <c r="I171" s="17"/>
      <c r="J171" s="17"/>
      <c r="K171" s="17"/>
      <c r="L171" s="30"/>
    </row>
    <row r="172" spans="1:12" x14ac:dyDescent="0.2">
      <c r="A172" s="99" t="s">
        <v>7</v>
      </c>
      <c r="B172" s="26" t="s">
        <v>279</v>
      </c>
      <c r="C172" s="78" t="s">
        <v>280</v>
      </c>
      <c r="D172" s="11" t="s">
        <v>98</v>
      </c>
      <c r="E172" s="100" t="s">
        <v>99</v>
      </c>
      <c r="F172" s="12" t="s">
        <v>281</v>
      </c>
      <c r="G172" s="11" t="s">
        <v>128</v>
      </c>
      <c r="H172" s="83">
        <v>10.472</v>
      </c>
      <c r="I172" s="11">
        <v>0</v>
      </c>
      <c r="J172" s="11">
        <f>ROUND(H172,3)*I172</f>
        <v>0</v>
      </c>
      <c r="K172" s="81"/>
      <c r="L172" s="80">
        <f>ROUND((ROUND(H172,3)*ROUND(K172,2)),2)</f>
        <v>0</v>
      </c>
    </row>
    <row r="173" spans="1:12" ht="22.5" x14ac:dyDescent="0.2">
      <c r="A173" s="99" t="s">
        <v>6</v>
      </c>
      <c r="B173" s="84"/>
      <c r="C173" s="85"/>
      <c r="D173" s="85"/>
      <c r="E173" s="86"/>
      <c r="F173" s="87" t="s">
        <v>282</v>
      </c>
      <c r="G173" s="88"/>
      <c r="H173" s="89"/>
      <c r="I173" s="89"/>
      <c r="J173" s="89"/>
      <c r="K173" s="89"/>
      <c r="L173" s="90"/>
    </row>
    <row r="174" spans="1:12" ht="33.75" x14ac:dyDescent="0.2">
      <c r="A174" s="99" t="s">
        <v>8</v>
      </c>
      <c r="B174" s="27"/>
      <c r="C174" s="22"/>
      <c r="D174" s="22"/>
      <c r="E174" s="91"/>
      <c r="F174" s="15" t="s">
        <v>283</v>
      </c>
      <c r="G174" s="92"/>
      <c r="H174" s="14"/>
      <c r="I174" s="14"/>
      <c r="J174" s="14"/>
      <c r="K174" s="14"/>
      <c r="L174" s="28"/>
    </row>
    <row r="175" spans="1:12" x14ac:dyDescent="0.2">
      <c r="A175" s="99" t="s">
        <v>9</v>
      </c>
      <c r="B175" s="29"/>
      <c r="C175" s="24"/>
      <c r="D175" s="24"/>
      <c r="E175" s="93"/>
      <c r="F175" s="106" t="s">
        <v>458</v>
      </c>
      <c r="G175" s="94"/>
      <c r="H175" s="17"/>
      <c r="I175" s="17"/>
      <c r="J175" s="17"/>
      <c r="K175" s="17"/>
      <c r="L175" s="30"/>
    </row>
    <row r="176" spans="1:12" x14ac:dyDescent="0.2">
      <c r="A176" s="99" t="s">
        <v>7</v>
      </c>
      <c r="B176" s="26" t="s">
        <v>284</v>
      </c>
      <c r="C176" s="78" t="s">
        <v>285</v>
      </c>
      <c r="D176" s="11" t="s">
        <v>98</v>
      </c>
      <c r="E176" s="100" t="s">
        <v>99</v>
      </c>
      <c r="F176" s="12" t="s">
        <v>286</v>
      </c>
      <c r="G176" s="11" t="s">
        <v>128</v>
      </c>
      <c r="H176" s="83">
        <v>30.56</v>
      </c>
      <c r="I176" s="11">
        <v>0</v>
      </c>
      <c r="J176" s="11">
        <f>ROUND(H176,3)*I176</f>
        <v>0</v>
      </c>
      <c r="K176" s="81"/>
      <c r="L176" s="80">
        <f>ROUND((ROUND(H176,3)*ROUND(K176,2)),2)</f>
        <v>0</v>
      </c>
    </row>
    <row r="177" spans="1:12" x14ac:dyDescent="0.2">
      <c r="A177" s="99" t="s">
        <v>6</v>
      </c>
      <c r="B177" s="84"/>
      <c r="C177" s="85"/>
      <c r="D177" s="85"/>
      <c r="E177" s="86"/>
      <c r="F177" s="87" t="s">
        <v>89</v>
      </c>
      <c r="G177" s="88"/>
      <c r="H177" s="89"/>
      <c r="I177" s="89"/>
      <c r="J177" s="89"/>
      <c r="K177" s="89"/>
      <c r="L177" s="90"/>
    </row>
    <row r="178" spans="1:12" ht="33.75" x14ac:dyDescent="0.2">
      <c r="A178" s="99" t="s">
        <v>8</v>
      </c>
      <c r="B178" s="27"/>
      <c r="C178" s="22"/>
      <c r="D178" s="22"/>
      <c r="E178" s="91"/>
      <c r="F178" s="15" t="s">
        <v>287</v>
      </c>
      <c r="G178" s="92"/>
      <c r="H178" s="14"/>
      <c r="I178" s="14"/>
      <c r="J178" s="14"/>
      <c r="K178" s="14"/>
      <c r="L178" s="28"/>
    </row>
    <row r="179" spans="1:12" x14ac:dyDescent="0.2">
      <c r="A179" s="99" t="s">
        <v>9</v>
      </c>
      <c r="B179" s="29"/>
      <c r="C179" s="24"/>
      <c r="D179" s="24"/>
      <c r="E179" s="93"/>
      <c r="F179" s="106" t="s">
        <v>458</v>
      </c>
      <c r="G179" s="94"/>
      <c r="H179" s="17"/>
      <c r="I179" s="17"/>
      <c r="J179" s="17"/>
      <c r="K179" s="17"/>
      <c r="L179" s="30"/>
    </row>
    <row r="180" spans="1:12" x14ac:dyDescent="0.2">
      <c r="A180" s="99" t="s">
        <v>7</v>
      </c>
      <c r="B180" s="26" t="s">
        <v>288</v>
      </c>
      <c r="C180" s="78" t="s">
        <v>289</v>
      </c>
      <c r="D180" s="11" t="s">
        <v>98</v>
      </c>
      <c r="E180" s="100" t="s">
        <v>99</v>
      </c>
      <c r="F180" s="12" t="s">
        <v>290</v>
      </c>
      <c r="G180" s="11" t="s">
        <v>128</v>
      </c>
      <c r="H180" s="83">
        <v>51.128</v>
      </c>
      <c r="I180" s="11">
        <v>0</v>
      </c>
      <c r="J180" s="11">
        <f>ROUND(H180,3)*I180</f>
        <v>0</v>
      </c>
      <c r="K180" s="81"/>
      <c r="L180" s="80">
        <f>ROUND((ROUND(H180,3)*ROUND(K180,2)),2)</f>
        <v>0</v>
      </c>
    </row>
    <row r="181" spans="1:12" x14ac:dyDescent="0.2">
      <c r="A181" s="99" t="s">
        <v>6</v>
      </c>
      <c r="B181" s="84"/>
      <c r="C181" s="85"/>
      <c r="D181" s="85"/>
      <c r="E181" s="86"/>
      <c r="F181" s="87" t="s">
        <v>291</v>
      </c>
      <c r="G181" s="88"/>
      <c r="H181" s="89"/>
      <c r="I181" s="89"/>
      <c r="J181" s="89"/>
      <c r="K181" s="89"/>
      <c r="L181" s="90"/>
    </row>
    <row r="182" spans="1:12" ht="33.75" x14ac:dyDescent="0.2">
      <c r="A182" s="99" t="s">
        <v>8</v>
      </c>
      <c r="B182" s="27"/>
      <c r="C182" s="22"/>
      <c r="D182" s="22"/>
      <c r="E182" s="91"/>
      <c r="F182" s="15" t="s">
        <v>292</v>
      </c>
      <c r="G182" s="92"/>
      <c r="H182" s="14"/>
      <c r="I182" s="14"/>
      <c r="J182" s="14"/>
      <c r="K182" s="14"/>
      <c r="L182" s="28"/>
    </row>
    <row r="183" spans="1:12" x14ac:dyDescent="0.2">
      <c r="A183" s="99" t="s">
        <v>9</v>
      </c>
      <c r="B183" s="29"/>
      <c r="C183" s="24"/>
      <c r="D183" s="24"/>
      <c r="E183" s="93"/>
      <c r="F183" s="106" t="s">
        <v>458</v>
      </c>
      <c r="G183" s="94"/>
      <c r="H183" s="17"/>
      <c r="I183" s="17"/>
      <c r="J183" s="17"/>
      <c r="K183" s="17"/>
      <c r="L183" s="30"/>
    </row>
    <row r="184" spans="1:12" ht="12.75" x14ac:dyDescent="0.2">
      <c r="B184" s="95" t="s">
        <v>101</v>
      </c>
      <c r="C184" s="96" t="s">
        <v>102</v>
      </c>
      <c r="D184" s="97"/>
      <c r="E184" s="97"/>
      <c r="F184" s="97" t="s">
        <v>252</v>
      </c>
      <c r="G184" s="96"/>
      <c r="H184" s="96"/>
      <c r="I184" s="96"/>
      <c r="J184" s="96"/>
      <c r="K184" s="96"/>
      <c r="L184" s="98">
        <f>SUM(L148:L183)</f>
        <v>0</v>
      </c>
    </row>
    <row r="185" spans="1:12" ht="12.75" x14ac:dyDescent="0.2">
      <c r="A185" s="99" t="s">
        <v>33</v>
      </c>
      <c r="B185" s="61" t="s">
        <v>21</v>
      </c>
      <c r="C185" s="6" t="s">
        <v>125</v>
      </c>
      <c r="D185" s="7"/>
      <c r="E185" s="7"/>
      <c r="F185" s="73" t="s">
        <v>293</v>
      </c>
      <c r="G185" s="9"/>
      <c r="H185" s="9"/>
      <c r="I185" s="9"/>
      <c r="J185" s="9"/>
      <c r="K185" s="9"/>
      <c r="L185" s="25"/>
    </row>
    <row r="186" spans="1:12" x14ac:dyDescent="0.2">
      <c r="A186" s="99" t="s">
        <v>7</v>
      </c>
      <c r="B186" s="26" t="s">
        <v>294</v>
      </c>
      <c r="C186" s="78" t="s">
        <v>295</v>
      </c>
      <c r="D186" s="11" t="s">
        <v>98</v>
      </c>
      <c r="E186" s="100" t="s">
        <v>99</v>
      </c>
      <c r="F186" s="12" t="s">
        <v>296</v>
      </c>
      <c r="G186" s="11" t="s">
        <v>176</v>
      </c>
      <c r="H186" s="83">
        <v>23.4</v>
      </c>
      <c r="I186" s="11">
        <v>0</v>
      </c>
      <c r="J186" s="11">
        <f>ROUND(H186,3)*I186</f>
        <v>0</v>
      </c>
      <c r="K186" s="81"/>
      <c r="L186" s="80">
        <f>ROUND((ROUND(H186,3)*ROUND(K186,2)),2)</f>
        <v>0</v>
      </c>
    </row>
    <row r="187" spans="1:12" x14ac:dyDescent="0.2">
      <c r="A187" s="99" t="s">
        <v>6</v>
      </c>
      <c r="B187" s="84"/>
      <c r="C187" s="85"/>
      <c r="D187" s="85"/>
      <c r="E187" s="86"/>
      <c r="F187" s="87" t="s">
        <v>297</v>
      </c>
      <c r="G187" s="88"/>
      <c r="H187" s="89"/>
      <c r="I187" s="89"/>
      <c r="J187" s="89"/>
      <c r="K187" s="89"/>
      <c r="L187" s="90"/>
    </row>
    <row r="188" spans="1:12" ht="45" x14ac:dyDescent="0.2">
      <c r="A188" s="99" t="s">
        <v>8</v>
      </c>
      <c r="B188" s="27"/>
      <c r="C188" s="22"/>
      <c r="D188" s="22"/>
      <c r="E188" s="91"/>
      <c r="F188" s="15" t="s">
        <v>298</v>
      </c>
      <c r="G188" s="92"/>
      <c r="H188" s="14"/>
      <c r="I188" s="14"/>
      <c r="J188" s="14"/>
      <c r="K188" s="14"/>
      <c r="L188" s="28"/>
    </row>
    <row r="189" spans="1:12" x14ac:dyDescent="0.2">
      <c r="A189" s="99" t="s">
        <v>9</v>
      </c>
      <c r="B189" s="29"/>
      <c r="C189" s="24"/>
      <c r="D189" s="24"/>
      <c r="E189" s="93"/>
      <c r="F189" s="106" t="s">
        <v>458</v>
      </c>
      <c r="G189" s="94"/>
      <c r="H189" s="17"/>
      <c r="I189" s="17"/>
      <c r="J189" s="17"/>
      <c r="K189" s="17"/>
      <c r="L189" s="30"/>
    </row>
    <row r="190" spans="1:12" x14ac:dyDescent="0.2">
      <c r="A190" s="99" t="s">
        <v>7</v>
      </c>
      <c r="B190" s="26" t="s">
        <v>299</v>
      </c>
      <c r="C190" s="78" t="s">
        <v>300</v>
      </c>
      <c r="D190" s="11" t="s">
        <v>98</v>
      </c>
      <c r="E190" s="100" t="s">
        <v>99</v>
      </c>
      <c r="F190" s="12" t="s">
        <v>301</v>
      </c>
      <c r="G190" s="11" t="s">
        <v>176</v>
      </c>
      <c r="H190" s="83">
        <v>23.4</v>
      </c>
      <c r="I190" s="11">
        <v>0</v>
      </c>
      <c r="J190" s="11">
        <f>ROUND(H190,3)*I190</f>
        <v>0</v>
      </c>
      <c r="K190" s="81"/>
      <c r="L190" s="80">
        <f>ROUND((ROUND(H190,3)*ROUND(K190,2)),2)</f>
        <v>0</v>
      </c>
    </row>
    <row r="191" spans="1:12" x14ac:dyDescent="0.2">
      <c r="A191" s="99" t="s">
        <v>6</v>
      </c>
      <c r="B191" s="84"/>
      <c r="C191" s="85"/>
      <c r="D191" s="85"/>
      <c r="E191" s="86"/>
      <c r="F191" s="87" t="s">
        <v>297</v>
      </c>
      <c r="G191" s="88"/>
      <c r="H191" s="89"/>
      <c r="I191" s="89"/>
      <c r="J191" s="89"/>
      <c r="K191" s="89"/>
      <c r="L191" s="90"/>
    </row>
    <row r="192" spans="1:12" ht="45" x14ac:dyDescent="0.2">
      <c r="A192" s="99" t="s">
        <v>8</v>
      </c>
      <c r="B192" s="27"/>
      <c r="C192" s="22"/>
      <c r="D192" s="22"/>
      <c r="E192" s="91"/>
      <c r="F192" s="15" t="s">
        <v>298</v>
      </c>
      <c r="G192" s="92"/>
      <c r="H192" s="14"/>
      <c r="I192" s="14"/>
      <c r="J192" s="14"/>
      <c r="K192" s="14"/>
      <c r="L192" s="28"/>
    </row>
    <row r="193" spans="1:12" x14ac:dyDescent="0.2">
      <c r="A193" s="99" t="s">
        <v>9</v>
      </c>
      <c r="B193" s="29"/>
      <c r="C193" s="24"/>
      <c r="D193" s="24"/>
      <c r="E193" s="93"/>
      <c r="F193" s="106" t="s">
        <v>458</v>
      </c>
      <c r="G193" s="94"/>
      <c r="H193" s="17"/>
      <c r="I193" s="17"/>
      <c r="J193" s="17"/>
      <c r="K193" s="17"/>
      <c r="L193" s="30"/>
    </row>
    <row r="194" spans="1:12" x14ac:dyDescent="0.2">
      <c r="A194" s="99" t="s">
        <v>7</v>
      </c>
      <c r="B194" s="26" t="s">
        <v>302</v>
      </c>
      <c r="C194" s="78" t="s">
        <v>303</v>
      </c>
      <c r="D194" s="11" t="s">
        <v>98</v>
      </c>
      <c r="E194" s="100" t="s">
        <v>99</v>
      </c>
      <c r="F194" s="12" t="s">
        <v>304</v>
      </c>
      <c r="G194" s="11" t="s">
        <v>176</v>
      </c>
      <c r="H194" s="83">
        <v>1258.8399999999999</v>
      </c>
      <c r="I194" s="11">
        <v>0</v>
      </c>
      <c r="J194" s="11">
        <f>ROUND(H194,3)*I194</f>
        <v>0</v>
      </c>
      <c r="K194" s="81"/>
      <c r="L194" s="80">
        <f>ROUND((ROUND(H194,3)*ROUND(K194,2)),2)</f>
        <v>0</v>
      </c>
    </row>
    <row r="195" spans="1:12" x14ac:dyDescent="0.2">
      <c r="A195" s="99" t="s">
        <v>6</v>
      </c>
      <c r="B195" s="84"/>
      <c r="C195" s="85"/>
      <c r="D195" s="85"/>
      <c r="E195" s="86"/>
      <c r="F195" s="87" t="s">
        <v>89</v>
      </c>
      <c r="G195" s="88"/>
      <c r="H195" s="89"/>
      <c r="I195" s="89"/>
      <c r="J195" s="89"/>
      <c r="K195" s="89"/>
      <c r="L195" s="90"/>
    </row>
    <row r="196" spans="1:12" ht="22.5" x14ac:dyDescent="0.2">
      <c r="A196" s="99" t="s">
        <v>8</v>
      </c>
      <c r="B196" s="27"/>
      <c r="C196" s="22"/>
      <c r="D196" s="22"/>
      <c r="E196" s="91"/>
      <c r="F196" s="15" t="s">
        <v>305</v>
      </c>
      <c r="G196" s="92"/>
      <c r="H196" s="14"/>
      <c r="I196" s="14"/>
      <c r="J196" s="14"/>
      <c r="K196" s="14"/>
      <c r="L196" s="28"/>
    </row>
    <row r="197" spans="1:12" x14ac:dyDescent="0.2">
      <c r="A197" s="99" t="s">
        <v>9</v>
      </c>
      <c r="B197" s="29"/>
      <c r="C197" s="24"/>
      <c r="D197" s="24"/>
      <c r="E197" s="93"/>
      <c r="F197" s="106" t="s">
        <v>458</v>
      </c>
      <c r="G197" s="94"/>
      <c r="H197" s="17"/>
      <c r="I197" s="17"/>
      <c r="J197" s="17"/>
      <c r="K197" s="17"/>
      <c r="L197" s="30"/>
    </row>
    <row r="198" spans="1:12" x14ac:dyDescent="0.2">
      <c r="A198" s="99" t="s">
        <v>7</v>
      </c>
      <c r="B198" s="26" t="s">
        <v>306</v>
      </c>
      <c r="C198" s="78" t="s">
        <v>307</v>
      </c>
      <c r="D198" s="11" t="s">
        <v>98</v>
      </c>
      <c r="E198" s="100" t="s">
        <v>99</v>
      </c>
      <c r="F198" s="12" t="s">
        <v>308</v>
      </c>
      <c r="G198" s="11" t="s">
        <v>176</v>
      </c>
      <c r="H198" s="83">
        <v>780</v>
      </c>
      <c r="I198" s="11">
        <v>0</v>
      </c>
      <c r="J198" s="11">
        <f>ROUND(H198,3)*I198</f>
        <v>0</v>
      </c>
      <c r="K198" s="81"/>
      <c r="L198" s="80">
        <f>ROUND((ROUND(H198,3)*ROUND(K198,2)),2)</f>
        <v>0</v>
      </c>
    </row>
    <row r="199" spans="1:12" x14ac:dyDescent="0.2">
      <c r="A199" s="99" t="s">
        <v>6</v>
      </c>
      <c r="B199" s="84"/>
      <c r="C199" s="85"/>
      <c r="D199" s="85"/>
      <c r="E199" s="86"/>
      <c r="F199" s="87" t="s">
        <v>309</v>
      </c>
      <c r="G199" s="88"/>
      <c r="H199" s="89"/>
      <c r="I199" s="89"/>
      <c r="J199" s="89"/>
      <c r="K199" s="89"/>
      <c r="L199" s="90"/>
    </row>
    <row r="200" spans="1:12" ht="56.25" x14ac:dyDescent="0.2">
      <c r="A200" s="99" t="s">
        <v>8</v>
      </c>
      <c r="B200" s="27"/>
      <c r="C200" s="22"/>
      <c r="D200" s="22"/>
      <c r="E200" s="91"/>
      <c r="F200" s="15" t="s">
        <v>310</v>
      </c>
      <c r="G200" s="92"/>
      <c r="H200" s="14"/>
      <c r="I200" s="14"/>
      <c r="J200" s="14"/>
      <c r="K200" s="14"/>
      <c r="L200" s="28"/>
    </row>
    <row r="201" spans="1:12" x14ac:dyDescent="0.2">
      <c r="A201" s="99" t="s">
        <v>9</v>
      </c>
      <c r="B201" s="29"/>
      <c r="C201" s="24"/>
      <c r="D201" s="24"/>
      <c r="E201" s="93"/>
      <c r="F201" s="106" t="s">
        <v>458</v>
      </c>
      <c r="G201" s="94"/>
      <c r="H201" s="17"/>
      <c r="I201" s="17"/>
      <c r="J201" s="17"/>
      <c r="K201" s="17"/>
      <c r="L201" s="30"/>
    </row>
    <row r="202" spans="1:12" x14ac:dyDescent="0.2">
      <c r="A202" s="99" t="s">
        <v>7</v>
      </c>
      <c r="B202" s="26" t="s">
        <v>311</v>
      </c>
      <c r="C202" s="78" t="s">
        <v>312</v>
      </c>
      <c r="D202" s="11" t="s">
        <v>98</v>
      </c>
      <c r="E202" s="100" t="s">
        <v>99</v>
      </c>
      <c r="F202" s="12" t="s">
        <v>313</v>
      </c>
      <c r="G202" s="11" t="s">
        <v>176</v>
      </c>
      <c r="H202" s="83">
        <v>19.477</v>
      </c>
      <c r="I202" s="11">
        <v>0</v>
      </c>
      <c r="J202" s="11">
        <f>ROUND(H202,3)*I202</f>
        <v>0</v>
      </c>
      <c r="K202" s="81"/>
      <c r="L202" s="80">
        <f>ROUND((ROUND(H202,3)*ROUND(K202,2)),2)</f>
        <v>0</v>
      </c>
    </row>
    <row r="203" spans="1:12" x14ac:dyDescent="0.2">
      <c r="A203" s="99" t="s">
        <v>6</v>
      </c>
      <c r="B203" s="84"/>
      <c r="C203" s="85"/>
      <c r="D203" s="85"/>
      <c r="E203" s="86"/>
      <c r="F203" s="87" t="s">
        <v>314</v>
      </c>
      <c r="G203" s="88"/>
      <c r="H203" s="89"/>
      <c r="I203" s="89"/>
      <c r="J203" s="89"/>
      <c r="K203" s="89"/>
      <c r="L203" s="90"/>
    </row>
    <row r="204" spans="1:12" x14ac:dyDescent="0.2">
      <c r="A204" s="99" t="s">
        <v>8</v>
      </c>
      <c r="B204" s="27"/>
      <c r="C204" s="22"/>
      <c r="D204" s="22"/>
      <c r="E204" s="91"/>
      <c r="F204" s="15" t="s">
        <v>315</v>
      </c>
      <c r="G204" s="92"/>
      <c r="H204" s="14"/>
      <c r="I204" s="14"/>
      <c r="J204" s="14"/>
      <c r="K204" s="14"/>
      <c r="L204" s="28"/>
    </row>
    <row r="205" spans="1:12" x14ac:dyDescent="0.2">
      <c r="A205" s="99" t="s">
        <v>9</v>
      </c>
      <c r="B205" s="29"/>
      <c r="C205" s="24"/>
      <c r="D205" s="24"/>
      <c r="E205" s="93"/>
      <c r="F205" s="106" t="s">
        <v>458</v>
      </c>
      <c r="G205" s="94"/>
      <c r="H205" s="17"/>
      <c r="I205" s="17"/>
      <c r="J205" s="17"/>
      <c r="K205" s="17"/>
      <c r="L205" s="30"/>
    </row>
    <row r="206" spans="1:12" x14ac:dyDescent="0.2">
      <c r="A206" s="99" t="s">
        <v>7</v>
      </c>
      <c r="B206" s="26" t="s">
        <v>316</v>
      </c>
      <c r="C206" s="78" t="s">
        <v>317</v>
      </c>
      <c r="D206" s="11" t="s">
        <v>98</v>
      </c>
      <c r="E206" s="100" t="s">
        <v>99</v>
      </c>
      <c r="F206" s="12" t="s">
        <v>318</v>
      </c>
      <c r="G206" s="11" t="s">
        <v>187</v>
      </c>
      <c r="H206" s="83">
        <v>40</v>
      </c>
      <c r="I206" s="11">
        <v>0</v>
      </c>
      <c r="J206" s="11">
        <f>ROUND(H206,3)*I206</f>
        <v>0</v>
      </c>
      <c r="K206" s="81"/>
      <c r="L206" s="80">
        <f>ROUND((ROUND(H206,3)*ROUND(K206,2)),2)</f>
        <v>0</v>
      </c>
    </row>
    <row r="207" spans="1:12" x14ac:dyDescent="0.2">
      <c r="A207" s="99" t="s">
        <v>6</v>
      </c>
      <c r="B207" s="84"/>
      <c r="C207" s="85"/>
      <c r="D207" s="85"/>
      <c r="E207" s="86"/>
      <c r="F207" s="87" t="s">
        <v>89</v>
      </c>
      <c r="G207" s="88"/>
      <c r="H207" s="89"/>
      <c r="I207" s="89"/>
      <c r="J207" s="89"/>
      <c r="K207" s="89"/>
      <c r="L207" s="90"/>
    </row>
    <row r="208" spans="1:12" x14ac:dyDescent="0.2">
      <c r="A208" s="99" t="s">
        <v>8</v>
      </c>
      <c r="B208" s="27"/>
      <c r="C208" s="22"/>
      <c r="D208" s="22"/>
      <c r="E208" s="91"/>
      <c r="F208" s="15" t="s">
        <v>319</v>
      </c>
      <c r="G208" s="92"/>
      <c r="H208" s="14"/>
      <c r="I208" s="14"/>
      <c r="J208" s="14"/>
      <c r="K208" s="14"/>
      <c r="L208" s="28"/>
    </row>
    <row r="209" spans="1:12" x14ac:dyDescent="0.2">
      <c r="A209" s="99" t="s">
        <v>9</v>
      </c>
      <c r="B209" s="29"/>
      <c r="C209" s="24"/>
      <c r="D209" s="24"/>
      <c r="E209" s="93"/>
      <c r="F209" s="106" t="s">
        <v>458</v>
      </c>
      <c r="G209" s="94"/>
      <c r="H209" s="17"/>
      <c r="I209" s="17"/>
      <c r="J209" s="17"/>
      <c r="K209" s="17"/>
      <c r="L209" s="30"/>
    </row>
    <row r="210" spans="1:12" x14ac:dyDescent="0.2">
      <c r="A210" s="99" t="s">
        <v>7</v>
      </c>
      <c r="B210" s="26" t="s">
        <v>320</v>
      </c>
      <c r="C210" s="78" t="s">
        <v>321</v>
      </c>
      <c r="D210" s="11" t="s">
        <v>98</v>
      </c>
      <c r="E210" s="100" t="s">
        <v>99</v>
      </c>
      <c r="F210" s="12" t="s">
        <v>322</v>
      </c>
      <c r="G210" s="11" t="s">
        <v>128</v>
      </c>
      <c r="H210" s="83">
        <v>14.417</v>
      </c>
      <c r="I210" s="11">
        <v>0</v>
      </c>
      <c r="J210" s="11">
        <f>ROUND(H210,3)*I210</f>
        <v>0</v>
      </c>
      <c r="K210" s="81"/>
      <c r="L210" s="80">
        <f>ROUND((ROUND(H210,3)*ROUND(K210,2)),2)</f>
        <v>0</v>
      </c>
    </row>
    <row r="211" spans="1:12" ht="22.5" x14ac:dyDescent="0.2">
      <c r="A211" s="99" t="s">
        <v>6</v>
      </c>
      <c r="B211" s="84"/>
      <c r="C211" s="85"/>
      <c r="D211" s="85"/>
      <c r="E211" s="86"/>
      <c r="F211" s="87" t="s">
        <v>323</v>
      </c>
      <c r="G211" s="88"/>
      <c r="H211" s="89"/>
      <c r="I211" s="89"/>
      <c r="J211" s="89"/>
      <c r="K211" s="89"/>
      <c r="L211" s="90"/>
    </row>
    <row r="212" spans="1:12" ht="22.5" x14ac:dyDescent="0.2">
      <c r="A212" s="99" t="s">
        <v>8</v>
      </c>
      <c r="B212" s="27"/>
      <c r="C212" s="22"/>
      <c r="D212" s="22"/>
      <c r="E212" s="91"/>
      <c r="F212" s="15" t="s">
        <v>324</v>
      </c>
      <c r="G212" s="92"/>
      <c r="H212" s="14"/>
      <c r="I212" s="14"/>
      <c r="J212" s="14"/>
      <c r="K212" s="14"/>
      <c r="L212" s="28"/>
    </row>
    <row r="213" spans="1:12" x14ac:dyDescent="0.2">
      <c r="A213" s="99" t="s">
        <v>9</v>
      </c>
      <c r="B213" s="29"/>
      <c r="C213" s="24"/>
      <c r="D213" s="24"/>
      <c r="E213" s="93"/>
      <c r="F213" s="106" t="s">
        <v>458</v>
      </c>
      <c r="G213" s="94"/>
      <c r="H213" s="17"/>
      <c r="I213" s="17"/>
      <c r="J213" s="17"/>
      <c r="K213" s="17"/>
      <c r="L213" s="30"/>
    </row>
    <row r="214" spans="1:12" ht="12.75" x14ac:dyDescent="0.2">
      <c r="B214" s="95" t="s">
        <v>101</v>
      </c>
      <c r="C214" s="96" t="s">
        <v>102</v>
      </c>
      <c r="D214" s="97"/>
      <c r="E214" s="97"/>
      <c r="F214" s="97" t="s">
        <v>293</v>
      </c>
      <c r="G214" s="96"/>
      <c r="H214" s="96"/>
      <c r="I214" s="96"/>
      <c r="J214" s="96"/>
      <c r="K214" s="96"/>
      <c r="L214" s="98">
        <f>SUM(L186:L213)</f>
        <v>0</v>
      </c>
    </row>
    <row r="215" spans="1:12" ht="12.75" x14ac:dyDescent="0.2">
      <c r="A215" s="99" t="s">
        <v>33</v>
      </c>
      <c r="B215" s="61" t="s">
        <v>21</v>
      </c>
      <c r="C215" s="6" t="s">
        <v>131</v>
      </c>
      <c r="D215" s="7"/>
      <c r="E215" s="7"/>
      <c r="F215" s="73" t="s">
        <v>325</v>
      </c>
      <c r="G215" s="9"/>
      <c r="H215" s="9"/>
      <c r="I215" s="9"/>
      <c r="J215" s="9"/>
      <c r="K215" s="9"/>
      <c r="L215" s="25"/>
    </row>
    <row r="216" spans="1:12" x14ac:dyDescent="0.2">
      <c r="A216" s="99" t="s">
        <v>7</v>
      </c>
      <c r="B216" s="26" t="s">
        <v>326</v>
      </c>
      <c r="C216" s="78" t="s">
        <v>327</v>
      </c>
      <c r="D216" s="11" t="s">
        <v>98</v>
      </c>
      <c r="E216" s="100" t="s">
        <v>99</v>
      </c>
      <c r="F216" s="12" t="s">
        <v>328</v>
      </c>
      <c r="G216" s="11" t="s">
        <v>176</v>
      </c>
      <c r="H216" s="83">
        <v>488.7</v>
      </c>
      <c r="I216" s="11">
        <v>0</v>
      </c>
      <c r="J216" s="11">
        <f>ROUND(H216,3)*I216</f>
        <v>0</v>
      </c>
      <c r="K216" s="81"/>
      <c r="L216" s="80">
        <f>ROUND((ROUND(H216,3)*ROUND(K216,2)),2)</f>
        <v>0</v>
      </c>
    </row>
    <row r="217" spans="1:12" x14ac:dyDescent="0.2">
      <c r="A217" s="99" t="s">
        <v>6</v>
      </c>
      <c r="B217" s="84"/>
      <c r="C217" s="85"/>
      <c r="D217" s="85"/>
      <c r="E217" s="86"/>
      <c r="F217" s="87" t="s">
        <v>89</v>
      </c>
      <c r="G217" s="88"/>
      <c r="H217" s="89"/>
      <c r="I217" s="89"/>
      <c r="J217" s="89"/>
      <c r="K217" s="89"/>
      <c r="L217" s="90"/>
    </row>
    <row r="218" spans="1:12" ht="67.5" x14ac:dyDescent="0.2">
      <c r="A218" s="99" t="s">
        <v>8</v>
      </c>
      <c r="B218" s="27"/>
      <c r="C218" s="22"/>
      <c r="D218" s="22"/>
      <c r="E218" s="91"/>
      <c r="F218" s="15" t="s">
        <v>329</v>
      </c>
      <c r="G218" s="92"/>
      <c r="H218" s="14"/>
      <c r="I218" s="14"/>
      <c r="J218" s="14"/>
      <c r="K218" s="14"/>
      <c r="L218" s="28"/>
    </row>
    <row r="219" spans="1:12" x14ac:dyDescent="0.2">
      <c r="A219" s="99" t="s">
        <v>9</v>
      </c>
      <c r="B219" s="29"/>
      <c r="C219" s="24"/>
      <c r="D219" s="24"/>
      <c r="E219" s="93"/>
      <c r="F219" s="106" t="s">
        <v>458</v>
      </c>
      <c r="G219" s="94"/>
      <c r="H219" s="17"/>
      <c r="I219" s="17"/>
      <c r="J219" s="17"/>
      <c r="K219" s="17"/>
      <c r="L219" s="30"/>
    </row>
    <row r="220" spans="1:12" x14ac:dyDescent="0.2">
      <c r="A220" s="99" t="s">
        <v>7</v>
      </c>
      <c r="B220" s="26" t="s">
        <v>330</v>
      </c>
      <c r="C220" s="78" t="s">
        <v>331</v>
      </c>
      <c r="D220" s="11" t="s">
        <v>98</v>
      </c>
      <c r="E220" s="100" t="s">
        <v>99</v>
      </c>
      <c r="F220" s="12" t="s">
        <v>332</v>
      </c>
      <c r="G220" s="11" t="s">
        <v>176</v>
      </c>
      <c r="H220" s="83">
        <v>288.33999999999997</v>
      </c>
      <c r="I220" s="11">
        <v>0</v>
      </c>
      <c r="J220" s="11">
        <f>ROUND(H220,3)*I220</f>
        <v>0</v>
      </c>
      <c r="K220" s="81"/>
      <c r="L220" s="80">
        <f>ROUND((ROUND(H220,3)*ROUND(K220,2)),2)</f>
        <v>0</v>
      </c>
    </row>
    <row r="221" spans="1:12" x14ac:dyDescent="0.2">
      <c r="A221" s="99" t="s">
        <v>6</v>
      </c>
      <c r="B221" s="84"/>
      <c r="C221" s="85"/>
      <c r="D221" s="85"/>
      <c r="E221" s="86"/>
      <c r="F221" s="87" t="s">
        <v>333</v>
      </c>
      <c r="G221" s="88"/>
      <c r="H221" s="89"/>
      <c r="I221" s="89"/>
      <c r="J221" s="89"/>
      <c r="K221" s="89"/>
      <c r="L221" s="90"/>
    </row>
    <row r="222" spans="1:12" ht="22.5" x14ac:dyDescent="0.2">
      <c r="A222" s="99" t="s">
        <v>8</v>
      </c>
      <c r="B222" s="27"/>
      <c r="C222" s="22"/>
      <c r="D222" s="22"/>
      <c r="E222" s="91"/>
      <c r="F222" s="15" t="s">
        <v>334</v>
      </c>
      <c r="G222" s="92"/>
      <c r="H222" s="14"/>
      <c r="I222" s="14"/>
      <c r="J222" s="14"/>
      <c r="K222" s="14"/>
      <c r="L222" s="28"/>
    </row>
    <row r="223" spans="1:12" x14ac:dyDescent="0.2">
      <c r="A223" s="99" t="s">
        <v>9</v>
      </c>
      <c r="B223" s="29"/>
      <c r="C223" s="24"/>
      <c r="D223" s="24"/>
      <c r="E223" s="93"/>
      <c r="F223" s="106" t="s">
        <v>458</v>
      </c>
      <c r="G223" s="94"/>
      <c r="H223" s="17"/>
      <c r="I223" s="17"/>
      <c r="J223" s="17"/>
      <c r="K223" s="17"/>
      <c r="L223" s="30"/>
    </row>
    <row r="224" spans="1:12" x14ac:dyDescent="0.2">
      <c r="A224" s="99" t="s">
        <v>7</v>
      </c>
      <c r="B224" s="26" t="s">
        <v>335</v>
      </c>
      <c r="C224" s="78" t="s">
        <v>336</v>
      </c>
      <c r="D224" s="11" t="s">
        <v>337</v>
      </c>
      <c r="E224" s="100" t="s">
        <v>99</v>
      </c>
      <c r="F224" s="12" t="s">
        <v>338</v>
      </c>
      <c r="G224" s="11" t="s">
        <v>176</v>
      </c>
      <c r="H224" s="83">
        <v>288.33999999999997</v>
      </c>
      <c r="I224" s="11">
        <v>0</v>
      </c>
      <c r="J224" s="11">
        <f>ROUND(H224,3)*I224</f>
        <v>0</v>
      </c>
      <c r="K224" s="81"/>
      <c r="L224" s="80">
        <f>ROUND((ROUND(H224,3)*ROUND(K224,2)),2)</f>
        <v>0</v>
      </c>
    </row>
    <row r="225" spans="1:12" x14ac:dyDescent="0.2">
      <c r="A225" s="99" t="s">
        <v>6</v>
      </c>
      <c r="B225" s="84"/>
      <c r="C225" s="85"/>
      <c r="D225" s="85"/>
      <c r="E225" s="86"/>
      <c r="F225" s="87" t="s">
        <v>339</v>
      </c>
      <c r="G225" s="88"/>
      <c r="H225" s="89"/>
      <c r="I225" s="89"/>
      <c r="J225" s="89"/>
      <c r="K225" s="89"/>
      <c r="L225" s="90"/>
    </row>
    <row r="226" spans="1:12" ht="22.5" x14ac:dyDescent="0.2">
      <c r="A226" s="99" t="s">
        <v>8</v>
      </c>
      <c r="B226" s="27"/>
      <c r="C226" s="22"/>
      <c r="D226" s="22"/>
      <c r="E226" s="91"/>
      <c r="F226" s="15" t="s">
        <v>340</v>
      </c>
      <c r="G226" s="92"/>
      <c r="H226" s="14"/>
      <c r="I226" s="14"/>
      <c r="J226" s="14"/>
      <c r="K226" s="14"/>
      <c r="L226" s="28"/>
    </row>
    <row r="227" spans="1:12" x14ac:dyDescent="0.2">
      <c r="A227" s="99" t="s">
        <v>9</v>
      </c>
      <c r="B227" s="29"/>
      <c r="C227" s="24"/>
      <c r="D227" s="24"/>
      <c r="E227" s="93"/>
      <c r="F227" s="106" t="s">
        <v>458</v>
      </c>
      <c r="G227" s="94"/>
      <c r="H227" s="17"/>
      <c r="I227" s="17"/>
      <c r="J227" s="17"/>
      <c r="K227" s="17"/>
      <c r="L227" s="30"/>
    </row>
    <row r="228" spans="1:12" x14ac:dyDescent="0.2">
      <c r="A228" s="99" t="s">
        <v>7</v>
      </c>
      <c r="B228" s="26" t="s">
        <v>341</v>
      </c>
      <c r="C228" s="78" t="s">
        <v>336</v>
      </c>
      <c r="D228" s="11" t="s">
        <v>342</v>
      </c>
      <c r="E228" s="100" t="s">
        <v>99</v>
      </c>
      <c r="F228" s="12" t="s">
        <v>338</v>
      </c>
      <c r="G228" s="11" t="s">
        <v>176</v>
      </c>
      <c r="H228" s="83">
        <v>198.36</v>
      </c>
      <c r="I228" s="11">
        <v>0</v>
      </c>
      <c r="J228" s="11">
        <f>ROUND(H228,3)*I228</f>
        <v>0</v>
      </c>
      <c r="K228" s="81"/>
      <c r="L228" s="80">
        <f>ROUND((ROUND(H228,3)*ROUND(K228,2)),2)</f>
        <v>0</v>
      </c>
    </row>
    <row r="229" spans="1:12" x14ac:dyDescent="0.2">
      <c r="A229" s="99" t="s">
        <v>6</v>
      </c>
      <c r="B229" s="84"/>
      <c r="C229" s="85"/>
      <c r="D229" s="85"/>
      <c r="E229" s="86"/>
      <c r="F229" s="87" t="s">
        <v>343</v>
      </c>
      <c r="G229" s="88"/>
      <c r="H229" s="89"/>
      <c r="I229" s="89"/>
      <c r="J229" s="89"/>
      <c r="K229" s="89"/>
      <c r="L229" s="90"/>
    </row>
    <row r="230" spans="1:12" ht="56.25" x14ac:dyDescent="0.2">
      <c r="A230" s="99" t="s">
        <v>8</v>
      </c>
      <c r="B230" s="27"/>
      <c r="C230" s="22"/>
      <c r="D230" s="22"/>
      <c r="E230" s="91"/>
      <c r="F230" s="15" t="s">
        <v>344</v>
      </c>
      <c r="G230" s="92"/>
      <c r="H230" s="14"/>
      <c r="I230" s="14"/>
      <c r="J230" s="14"/>
      <c r="K230" s="14"/>
      <c r="L230" s="28"/>
    </row>
    <row r="231" spans="1:12" x14ac:dyDescent="0.2">
      <c r="A231" s="99" t="s">
        <v>9</v>
      </c>
      <c r="B231" s="29"/>
      <c r="C231" s="24"/>
      <c r="D231" s="24"/>
      <c r="E231" s="93"/>
      <c r="F231" s="106" t="s">
        <v>458</v>
      </c>
      <c r="G231" s="94"/>
      <c r="H231" s="17"/>
      <c r="I231" s="17"/>
      <c r="J231" s="17"/>
      <c r="K231" s="17"/>
      <c r="L231" s="30"/>
    </row>
    <row r="232" spans="1:12" x14ac:dyDescent="0.2">
      <c r="A232" s="99" t="s">
        <v>7</v>
      </c>
      <c r="B232" s="26" t="s">
        <v>345</v>
      </c>
      <c r="C232" s="78" t="s">
        <v>346</v>
      </c>
      <c r="D232" s="11" t="s">
        <v>98</v>
      </c>
      <c r="E232" s="100" t="s">
        <v>99</v>
      </c>
      <c r="F232" s="12" t="s">
        <v>347</v>
      </c>
      <c r="G232" s="11" t="s">
        <v>187</v>
      </c>
      <c r="H232" s="83">
        <v>13</v>
      </c>
      <c r="I232" s="11">
        <v>0</v>
      </c>
      <c r="J232" s="11">
        <f>ROUND(H232,3)*I232</f>
        <v>0</v>
      </c>
      <c r="K232" s="81"/>
      <c r="L232" s="80">
        <f>ROUND((ROUND(H232,3)*ROUND(K232,2)),2)</f>
        <v>0</v>
      </c>
    </row>
    <row r="233" spans="1:12" ht="22.5" x14ac:dyDescent="0.2">
      <c r="A233" s="99" t="s">
        <v>6</v>
      </c>
      <c r="B233" s="84"/>
      <c r="C233" s="85"/>
      <c r="D233" s="85"/>
      <c r="E233" s="86"/>
      <c r="F233" s="87" t="s">
        <v>348</v>
      </c>
      <c r="G233" s="88"/>
      <c r="H233" s="89"/>
      <c r="I233" s="89"/>
      <c r="J233" s="89"/>
      <c r="K233" s="89"/>
      <c r="L233" s="90"/>
    </row>
    <row r="234" spans="1:12" ht="22.5" x14ac:dyDescent="0.2">
      <c r="A234" s="99" t="s">
        <v>8</v>
      </c>
      <c r="B234" s="27"/>
      <c r="C234" s="22"/>
      <c r="D234" s="22"/>
      <c r="E234" s="91"/>
      <c r="F234" s="15" t="s">
        <v>349</v>
      </c>
      <c r="G234" s="92"/>
      <c r="H234" s="14"/>
      <c r="I234" s="14"/>
      <c r="J234" s="14"/>
      <c r="K234" s="14"/>
      <c r="L234" s="28"/>
    </row>
    <row r="235" spans="1:12" x14ac:dyDescent="0.2">
      <c r="A235" s="99" t="s">
        <v>9</v>
      </c>
      <c r="B235" s="29"/>
      <c r="C235" s="24"/>
      <c r="D235" s="24"/>
      <c r="E235" s="93"/>
      <c r="F235" s="106" t="s">
        <v>458</v>
      </c>
      <c r="G235" s="94"/>
      <c r="H235" s="17"/>
      <c r="I235" s="17"/>
      <c r="J235" s="17"/>
      <c r="K235" s="17"/>
      <c r="L235" s="30"/>
    </row>
    <row r="236" spans="1:12" x14ac:dyDescent="0.2">
      <c r="A236" s="99" t="s">
        <v>7</v>
      </c>
      <c r="B236" s="26" t="s">
        <v>350</v>
      </c>
      <c r="C236" s="78" t="s">
        <v>463</v>
      </c>
      <c r="D236" s="11"/>
      <c r="E236" s="11" t="s">
        <v>460</v>
      </c>
      <c r="F236" s="12" t="s">
        <v>351</v>
      </c>
      <c r="G236" s="11" t="s">
        <v>187</v>
      </c>
      <c r="H236" s="83">
        <v>26.1</v>
      </c>
      <c r="I236" s="11">
        <v>0</v>
      </c>
      <c r="J236" s="11">
        <f>ROUND(H236,3)*I236</f>
        <v>0</v>
      </c>
      <c r="K236" s="81"/>
      <c r="L236" s="80">
        <f>ROUND((ROUND(H236,3)*ROUND(K236,2)),2)</f>
        <v>0</v>
      </c>
    </row>
    <row r="237" spans="1:12" ht="22.5" x14ac:dyDescent="0.2">
      <c r="A237" s="99" t="s">
        <v>6</v>
      </c>
      <c r="B237" s="84"/>
      <c r="C237" s="85"/>
      <c r="D237" s="85"/>
      <c r="E237" s="86"/>
      <c r="F237" s="87" t="s">
        <v>352</v>
      </c>
      <c r="G237" s="88"/>
      <c r="H237" s="89"/>
      <c r="I237" s="89"/>
      <c r="J237" s="89"/>
      <c r="K237" s="89"/>
      <c r="L237" s="90"/>
    </row>
    <row r="238" spans="1:12" ht="22.5" x14ac:dyDescent="0.2">
      <c r="A238" s="99" t="s">
        <v>8</v>
      </c>
      <c r="B238" s="27"/>
      <c r="C238" s="22"/>
      <c r="D238" s="22"/>
      <c r="E238" s="91"/>
      <c r="F238" s="15" t="s">
        <v>353</v>
      </c>
      <c r="G238" s="92"/>
      <c r="H238" s="14"/>
      <c r="I238" s="14"/>
      <c r="J238" s="14"/>
      <c r="K238" s="14"/>
      <c r="L238" s="28"/>
    </row>
    <row r="239" spans="1:12" ht="135" x14ac:dyDescent="0.2">
      <c r="A239" s="99" t="s">
        <v>9</v>
      </c>
      <c r="B239" s="29"/>
      <c r="C239" s="24"/>
      <c r="D239" s="24"/>
      <c r="E239" s="93"/>
      <c r="F239" s="16" t="s">
        <v>354</v>
      </c>
      <c r="G239" s="94"/>
      <c r="H239" s="17"/>
      <c r="I239" s="17"/>
      <c r="J239" s="17"/>
      <c r="K239" s="17"/>
      <c r="L239" s="30"/>
    </row>
    <row r="240" spans="1:12" x14ac:dyDescent="0.2">
      <c r="A240" s="99" t="s">
        <v>7</v>
      </c>
      <c r="B240" s="26" t="s">
        <v>355</v>
      </c>
      <c r="C240" s="78" t="s">
        <v>462</v>
      </c>
      <c r="D240" s="11"/>
      <c r="E240" s="11" t="s">
        <v>460</v>
      </c>
      <c r="F240" s="12" t="s">
        <v>356</v>
      </c>
      <c r="G240" s="11" t="s">
        <v>108</v>
      </c>
      <c r="H240" s="83">
        <v>1.2E-2</v>
      </c>
      <c r="I240" s="11">
        <v>0</v>
      </c>
      <c r="J240" s="11">
        <f>ROUND(H240,3)*I240</f>
        <v>0</v>
      </c>
      <c r="K240" s="81"/>
      <c r="L240" s="80">
        <f>ROUND((ROUND(H240,3)*ROUND(K240,2)),2)</f>
        <v>0</v>
      </c>
    </row>
    <row r="241" spans="1:12" x14ac:dyDescent="0.2">
      <c r="A241" s="99" t="s">
        <v>6</v>
      </c>
      <c r="B241" s="84"/>
      <c r="C241" s="85"/>
      <c r="D241" s="85"/>
      <c r="E241" s="86"/>
      <c r="F241" s="87" t="s">
        <v>357</v>
      </c>
      <c r="G241" s="88"/>
      <c r="H241" s="89"/>
      <c r="I241" s="89"/>
      <c r="J241" s="89"/>
      <c r="K241" s="89"/>
      <c r="L241" s="90"/>
    </row>
    <row r="242" spans="1:12" x14ac:dyDescent="0.2">
      <c r="A242" s="99" t="s">
        <v>8</v>
      </c>
      <c r="B242" s="27"/>
      <c r="C242" s="22"/>
      <c r="D242" s="22"/>
      <c r="E242" s="91"/>
      <c r="F242" s="15" t="s">
        <v>358</v>
      </c>
      <c r="G242" s="92"/>
      <c r="H242" s="14"/>
      <c r="I242" s="14"/>
      <c r="J242" s="14"/>
      <c r="K242" s="14"/>
      <c r="L242" s="28"/>
    </row>
    <row r="243" spans="1:12" ht="33.75" x14ac:dyDescent="0.2">
      <c r="A243" s="99" t="s">
        <v>9</v>
      </c>
      <c r="B243" s="29"/>
      <c r="C243" s="24"/>
      <c r="D243" s="24"/>
      <c r="E243" s="93"/>
      <c r="F243" s="16" t="s">
        <v>359</v>
      </c>
      <c r="G243" s="94"/>
      <c r="H243" s="17"/>
      <c r="I243" s="17"/>
      <c r="J243" s="17"/>
      <c r="K243" s="17"/>
      <c r="L243" s="30"/>
    </row>
    <row r="244" spans="1:12" ht="12.75" x14ac:dyDescent="0.2">
      <c r="B244" s="95" t="s">
        <v>101</v>
      </c>
      <c r="C244" s="96" t="s">
        <v>102</v>
      </c>
      <c r="D244" s="97"/>
      <c r="E244" s="97"/>
      <c r="F244" s="97" t="s">
        <v>325</v>
      </c>
      <c r="G244" s="96"/>
      <c r="H244" s="96"/>
      <c r="I244" s="96"/>
      <c r="J244" s="96"/>
      <c r="K244" s="96"/>
      <c r="L244" s="98">
        <f>SUM(L216:L243)</f>
        <v>0</v>
      </c>
    </row>
    <row r="245" spans="1:12" ht="12.75" x14ac:dyDescent="0.2">
      <c r="A245" s="99" t="s">
        <v>33</v>
      </c>
      <c r="B245" s="61" t="s">
        <v>21</v>
      </c>
      <c r="C245" s="6" t="s">
        <v>137</v>
      </c>
      <c r="D245" s="7"/>
      <c r="E245" s="7"/>
      <c r="F245" s="73" t="s">
        <v>360</v>
      </c>
      <c r="G245" s="9"/>
      <c r="H245" s="9"/>
      <c r="I245" s="9"/>
      <c r="J245" s="9"/>
      <c r="K245" s="9"/>
      <c r="L245" s="25"/>
    </row>
    <row r="246" spans="1:12" x14ac:dyDescent="0.2">
      <c r="A246" s="99" t="s">
        <v>7</v>
      </c>
      <c r="B246" s="26" t="s">
        <v>361</v>
      </c>
      <c r="C246" s="78" t="s">
        <v>362</v>
      </c>
      <c r="D246" s="11" t="s">
        <v>98</v>
      </c>
      <c r="E246" s="100" t="s">
        <v>99</v>
      </c>
      <c r="F246" s="12" t="s">
        <v>363</v>
      </c>
      <c r="G246" s="11" t="s">
        <v>187</v>
      </c>
      <c r="H246" s="83">
        <v>1.2</v>
      </c>
      <c r="I246" s="11">
        <v>0</v>
      </c>
      <c r="J246" s="11">
        <f>ROUND(H246,3)*I246</f>
        <v>0</v>
      </c>
      <c r="K246" s="81"/>
      <c r="L246" s="80">
        <f>ROUND((ROUND(H246,3)*ROUND(K246,2)),2)</f>
        <v>0</v>
      </c>
    </row>
    <row r="247" spans="1:12" ht="22.5" x14ac:dyDescent="0.2">
      <c r="A247" s="99" t="s">
        <v>6</v>
      </c>
      <c r="B247" s="84"/>
      <c r="C247" s="85"/>
      <c r="D247" s="85"/>
      <c r="E247" s="86"/>
      <c r="F247" s="87" t="s">
        <v>364</v>
      </c>
      <c r="G247" s="88"/>
      <c r="H247" s="89"/>
      <c r="I247" s="89"/>
      <c r="J247" s="89"/>
      <c r="K247" s="89"/>
      <c r="L247" s="90"/>
    </row>
    <row r="248" spans="1:12" ht="22.5" x14ac:dyDescent="0.2">
      <c r="A248" s="99" t="s">
        <v>8</v>
      </c>
      <c r="B248" s="27"/>
      <c r="C248" s="22"/>
      <c r="D248" s="22"/>
      <c r="E248" s="91"/>
      <c r="F248" s="15" t="s">
        <v>194</v>
      </c>
      <c r="G248" s="92"/>
      <c r="H248" s="14"/>
      <c r="I248" s="14"/>
      <c r="J248" s="14"/>
      <c r="K248" s="14"/>
      <c r="L248" s="28"/>
    </row>
    <row r="249" spans="1:12" x14ac:dyDescent="0.2">
      <c r="A249" s="99" t="s">
        <v>9</v>
      </c>
      <c r="B249" s="29"/>
      <c r="C249" s="24"/>
      <c r="D249" s="24"/>
      <c r="E249" s="93"/>
      <c r="F249" s="106" t="s">
        <v>458</v>
      </c>
      <c r="G249" s="94"/>
      <c r="H249" s="17"/>
      <c r="I249" s="17"/>
      <c r="J249" s="17"/>
      <c r="K249" s="17"/>
      <c r="L249" s="30"/>
    </row>
    <row r="250" spans="1:12" x14ac:dyDescent="0.2">
      <c r="A250" s="99" t="s">
        <v>7</v>
      </c>
      <c r="B250" s="26" t="s">
        <v>365</v>
      </c>
      <c r="C250" s="78" t="s">
        <v>366</v>
      </c>
      <c r="D250" s="11" t="s">
        <v>98</v>
      </c>
      <c r="E250" s="100" t="s">
        <v>99</v>
      </c>
      <c r="F250" s="12" t="s">
        <v>367</v>
      </c>
      <c r="G250" s="11" t="s">
        <v>187</v>
      </c>
      <c r="H250" s="83">
        <v>33</v>
      </c>
      <c r="I250" s="11">
        <v>0</v>
      </c>
      <c r="J250" s="11">
        <f>ROUND(H250,3)*I250</f>
        <v>0</v>
      </c>
      <c r="K250" s="81"/>
      <c r="L250" s="80">
        <f>ROUND((ROUND(H250,3)*ROUND(K250,2)),2)</f>
        <v>0</v>
      </c>
    </row>
    <row r="251" spans="1:12" x14ac:dyDescent="0.2">
      <c r="A251" s="99" t="s">
        <v>6</v>
      </c>
      <c r="B251" s="84"/>
      <c r="C251" s="85"/>
      <c r="D251" s="85"/>
      <c r="E251" s="86"/>
      <c r="F251" s="87" t="s">
        <v>368</v>
      </c>
      <c r="G251" s="88"/>
      <c r="H251" s="89"/>
      <c r="I251" s="89"/>
      <c r="J251" s="89"/>
      <c r="K251" s="89"/>
      <c r="L251" s="90"/>
    </row>
    <row r="252" spans="1:12" ht="22.5" x14ac:dyDescent="0.2">
      <c r="A252" s="99" t="s">
        <v>8</v>
      </c>
      <c r="B252" s="27"/>
      <c r="C252" s="22"/>
      <c r="D252" s="22"/>
      <c r="E252" s="91"/>
      <c r="F252" s="15" t="s">
        <v>369</v>
      </c>
      <c r="G252" s="92"/>
      <c r="H252" s="14"/>
      <c r="I252" s="14"/>
      <c r="J252" s="14"/>
      <c r="K252" s="14"/>
      <c r="L252" s="28"/>
    </row>
    <row r="253" spans="1:12" x14ac:dyDescent="0.2">
      <c r="A253" s="99" t="s">
        <v>9</v>
      </c>
      <c r="B253" s="29"/>
      <c r="C253" s="24"/>
      <c r="D253" s="24"/>
      <c r="E253" s="93"/>
      <c r="F253" s="106" t="s">
        <v>458</v>
      </c>
      <c r="G253" s="94"/>
      <c r="H253" s="17"/>
      <c r="I253" s="17"/>
      <c r="J253" s="17"/>
      <c r="K253" s="17"/>
      <c r="L253" s="30"/>
    </row>
    <row r="254" spans="1:12" x14ac:dyDescent="0.2">
      <c r="A254" s="99" t="s">
        <v>7</v>
      </c>
      <c r="B254" s="26" t="s">
        <v>370</v>
      </c>
      <c r="C254" s="78" t="s">
        <v>371</v>
      </c>
      <c r="D254" s="11" t="s">
        <v>98</v>
      </c>
      <c r="E254" s="100" t="s">
        <v>99</v>
      </c>
      <c r="F254" s="12" t="s">
        <v>372</v>
      </c>
      <c r="G254" s="11" t="s">
        <v>211</v>
      </c>
      <c r="H254" s="83">
        <v>2</v>
      </c>
      <c r="I254" s="11">
        <v>0</v>
      </c>
      <c r="J254" s="11">
        <f>ROUND(H254,3)*I254</f>
        <v>0</v>
      </c>
      <c r="K254" s="81"/>
      <c r="L254" s="80">
        <f>ROUND((ROUND(H254,3)*ROUND(K254,2)),2)</f>
        <v>0</v>
      </c>
    </row>
    <row r="255" spans="1:12" x14ac:dyDescent="0.2">
      <c r="A255" s="99" t="s">
        <v>6</v>
      </c>
      <c r="B255" s="84"/>
      <c r="C255" s="85"/>
      <c r="D255" s="85"/>
      <c r="E255" s="86"/>
      <c r="F255" s="87" t="s">
        <v>373</v>
      </c>
      <c r="G255" s="88"/>
      <c r="H255" s="89"/>
      <c r="I255" s="89"/>
      <c r="J255" s="89"/>
      <c r="K255" s="89"/>
      <c r="L255" s="90"/>
    </row>
    <row r="256" spans="1:12" ht="22.5" x14ac:dyDescent="0.2">
      <c r="A256" s="99" t="s">
        <v>8</v>
      </c>
      <c r="B256" s="27"/>
      <c r="C256" s="22"/>
      <c r="D256" s="22"/>
      <c r="E256" s="91"/>
      <c r="F256" s="15" t="s">
        <v>374</v>
      </c>
      <c r="G256" s="92"/>
      <c r="H256" s="14"/>
      <c r="I256" s="14"/>
      <c r="J256" s="14"/>
      <c r="K256" s="14"/>
      <c r="L256" s="28"/>
    </row>
    <row r="257" spans="1:12" x14ac:dyDescent="0.2">
      <c r="A257" s="99" t="s">
        <v>9</v>
      </c>
      <c r="B257" s="29"/>
      <c r="C257" s="24"/>
      <c r="D257" s="24"/>
      <c r="E257" s="93"/>
      <c r="F257" s="106" t="s">
        <v>458</v>
      </c>
      <c r="G257" s="94"/>
      <c r="H257" s="17"/>
      <c r="I257" s="17"/>
      <c r="J257" s="17"/>
      <c r="K257" s="17"/>
      <c r="L257" s="30"/>
    </row>
    <row r="258" spans="1:12" ht="12.75" x14ac:dyDescent="0.2">
      <c r="B258" s="95" t="s">
        <v>101</v>
      </c>
      <c r="C258" s="96" t="s">
        <v>102</v>
      </c>
      <c r="D258" s="97"/>
      <c r="E258" s="97"/>
      <c r="F258" s="97" t="s">
        <v>360</v>
      </c>
      <c r="G258" s="96"/>
      <c r="H258" s="96"/>
      <c r="I258" s="96"/>
      <c r="J258" s="96"/>
      <c r="K258" s="96"/>
      <c r="L258" s="98">
        <f>SUM(L246:L257)</f>
        <v>0</v>
      </c>
    </row>
    <row r="259" spans="1:12" ht="12.75" x14ac:dyDescent="0.2">
      <c r="A259" s="99" t="s">
        <v>33</v>
      </c>
      <c r="B259" s="61" t="s">
        <v>21</v>
      </c>
      <c r="C259" s="6" t="s">
        <v>142</v>
      </c>
      <c r="D259" s="7"/>
      <c r="E259" s="7"/>
      <c r="F259" s="73" t="s">
        <v>375</v>
      </c>
      <c r="G259" s="9"/>
      <c r="H259" s="9"/>
      <c r="I259" s="9"/>
      <c r="J259" s="9"/>
      <c r="K259" s="9"/>
      <c r="L259" s="25"/>
    </row>
    <row r="260" spans="1:12" x14ac:dyDescent="0.2">
      <c r="A260" s="99" t="s">
        <v>7</v>
      </c>
      <c r="B260" s="26" t="s">
        <v>376</v>
      </c>
      <c r="C260" s="78" t="s">
        <v>464</v>
      </c>
      <c r="D260" s="11"/>
      <c r="E260" s="11" t="s">
        <v>460</v>
      </c>
      <c r="F260" s="12" t="s">
        <v>377</v>
      </c>
      <c r="G260" s="11" t="s">
        <v>176</v>
      </c>
      <c r="H260" s="83">
        <v>25.2</v>
      </c>
      <c r="I260" s="11">
        <v>0</v>
      </c>
      <c r="J260" s="11">
        <f>ROUND(H260,3)*I260</f>
        <v>0</v>
      </c>
      <c r="K260" s="81"/>
      <c r="L260" s="80">
        <f>ROUND((ROUND(H260,3)*ROUND(K260,2)),2)</f>
        <v>0</v>
      </c>
    </row>
    <row r="261" spans="1:12" x14ac:dyDescent="0.2">
      <c r="A261" s="99" t="s">
        <v>6</v>
      </c>
      <c r="B261" s="84"/>
      <c r="C261" s="85"/>
      <c r="D261" s="85"/>
      <c r="E261" s="86"/>
      <c r="F261" s="87" t="s">
        <v>378</v>
      </c>
      <c r="G261" s="88"/>
      <c r="H261" s="89"/>
      <c r="I261" s="89"/>
      <c r="J261" s="89"/>
      <c r="K261" s="89"/>
      <c r="L261" s="90"/>
    </row>
    <row r="262" spans="1:12" x14ac:dyDescent="0.2">
      <c r="A262" s="99" t="s">
        <v>8</v>
      </c>
      <c r="B262" s="27"/>
      <c r="C262" s="22"/>
      <c r="D262" s="22"/>
      <c r="E262" s="91"/>
      <c r="F262" s="15" t="s">
        <v>379</v>
      </c>
      <c r="G262" s="92"/>
      <c r="H262" s="14"/>
      <c r="I262" s="14"/>
      <c r="J262" s="14"/>
      <c r="K262" s="14"/>
      <c r="L262" s="28"/>
    </row>
    <row r="263" spans="1:12" ht="22.5" x14ac:dyDescent="0.2">
      <c r="A263" s="99" t="s">
        <v>9</v>
      </c>
      <c r="B263" s="29"/>
      <c r="C263" s="24"/>
      <c r="D263" s="24"/>
      <c r="E263" s="93"/>
      <c r="F263" s="16" t="s">
        <v>380</v>
      </c>
      <c r="G263" s="94"/>
      <c r="H263" s="17"/>
      <c r="I263" s="17"/>
      <c r="J263" s="17"/>
      <c r="K263" s="17"/>
      <c r="L263" s="30"/>
    </row>
    <row r="264" spans="1:12" x14ac:dyDescent="0.2">
      <c r="A264" s="99" t="s">
        <v>7</v>
      </c>
      <c r="B264" s="26" t="s">
        <v>381</v>
      </c>
      <c r="C264" s="78" t="s">
        <v>382</v>
      </c>
      <c r="D264" s="11" t="s">
        <v>98</v>
      </c>
      <c r="E264" s="100" t="s">
        <v>99</v>
      </c>
      <c r="F264" s="12" t="s">
        <v>383</v>
      </c>
      <c r="G264" s="11" t="s">
        <v>187</v>
      </c>
      <c r="H264" s="83">
        <v>88.72</v>
      </c>
      <c r="I264" s="11">
        <v>0</v>
      </c>
      <c r="J264" s="11">
        <f>ROUND(H264,3)*I264</f>
        <v>0</v>
      </c>
      <c r="K264" s="81"/>
      <c r="L264" s="80">
        <f>ROUND((ROUND(H264,3)*ROUND(K264,2)),2)</f>
        <v>0</v>
      </c>
    </row>
    <row r="265" spans="1:12" x14ac:dyDescent="0.2">
      <c r="A265" s="99" t="s">
        <v>6</v>
      </c>
      <c r="B265" s="84"/>
      <c r="C265" s="85"/>
      <c r="D265" s="85"/>
      <c r="E265" s="86"/>
      <c r="F265" s="87" t="s">
        <v>89</v>
      </c>
      <c r="G265" s="88"/>
      <c r="H265" s="89"/>
      <c r="I265" s="89"/>
      <c r="J265" s="89"/>
      <c r="K265" s="89"/>
      <c r="L265" s="90"/>
    </row>
    <row r="266" spans="1:12" x14ac:dyDescent="0.2">
      <c r="A266" s="99" t="s">
        <v>8</v>
      </c>
      <c r="B266" s="27"/>
      <c r="C266" s="22"/>
      <c r="D266" s="22"/>
      <c r="E266" s="91"/>
      <c r="F266" s="15" t="s">
        <v>384</v>
      </c>
      <c r="G266" s="92"/>
      <c r="H266" s="14"/>
      <c r="I266" s="14"/>
      <c r="J266" s="14"/>
      <c r="K266" s="14"/>
      <c r="L266" s="28"/>
    </row>
    <row r="267" spans="1:12" x14ac:dyDescent="0.2">
      <c r="A267" s="99" t="s">
        <v>9</v>
      </c>
      <c r="B267" s="29"/>
      <c r="C267" s="24"/>
      <c r="D267" s="24"/>
      <c r="E267" s="93"/>
      <c r="F267" s="106" t="s">
        <v>458</v>
      </c>
      <c r="G267" s="94"/>
      <c r="H267" s="17"/>
      <c r="I267" s="17"/>
      <c r="J267" s="17"/>
      <c r="K267" s="17"/>
      <c r="L267" s="30"/>
    </row>
    <row r="268" spans="1:12" x14ac:dyDescent="0.2">
      <c r="A268" s="99" t="s">
        <v>7</v>
      </c>
      <c r="B268" s="26" t="s">
        <v>385</v>
      </c>
      <c r="C268" s="78" t="s">
        <v>386</v>
      </c>
      <c r="D268" s="11" t="s">
        <v>98</v>
      </c>
      <c r="E268" s="100" t="s">
        <v>99</v>
      </c>
      <c r="F268" s="12" t="s">
        <v>387</v>
      </c>
      <c r="G268" s="11" t="s">
        <v>187</v>
      </c>
      <c r="H268" s="83">
        <v>80.8</v>
      </c>
      <c r="I268" s="11">
        <v>0</v>
      </c>
      <c r="J268" s="11">
        <f>ROUND(H268,3)*I268</f>
        <v>0</v>
      </c>
      <c r="K268" s="81"/>
      <c r="L268" s="80">
        <f>ROUND((ROUND(H268,3)*ROUND(K268,2)),2)</f>
        <v>0</v>
      </c>
    </row>
    <row r="269" spans="1:12" x14ac:dyDescent="0.2">
      <c r="A269" s="99" t="s">
        <v>6</v>
      </c>
      <c r="B269" s="84"/>
      <c r="C269" s="85"/>
      <c r="D269" s="85"/>
      <c r="E269" s="86"/>
      <c r="F269" s="87" t="s">
        <v>388</v>
      </c>
      <c r="G269" s="88"/>
      <c r="H269" s="89"/>
      <c r="I269" s="89"/>
      <c r="J269" s="89"/>
      <c r="K269" s="89"/>
      <c r="L269" s="90"/>
    </row>
    <row r="270" spans="1:12" x14ac:dyDescent="0.2">
      <c r="A270" s="99" t="s">
        <v>8</v>
      </c>
      <c r="B270" s="27"/>
      <c r="C270" s="22"/>
      <c r="D270" s="22"/>
      <c r="E270" s="91"/>
      <c r="F270" s="15" t="s">
        <v>389</v>
      </c>
      <c r="G270" s="92"/>
      <c r="H270" s="14"/>
      <c r="I270" s="14"/>
      <c r="J270" s="14"/>
      <c r="K270" s="14"/>
      <c r="L270" s="28"/>
    </row>
    <row r="271" spans="1:12" x14ac:dyDescent="0.2">
      <c r="A271" s="99" t="s">
        <v>9</v>
      </c>
      <c r="B271" s="29"/>
      <c r="C271" s="24"/>
      <c r="D271" s="24"/>
      <c r="E271" s="93"/>
      <c r="F271" s="106" t="s">
        <v>458</v>
      </c>
      <c r="G271" s="94"/>
      <c r="H271" s="17"/>
      <c r="I271" s="17"/>
      <c r="J271" s="17"/>
      <c r="K271" s="17"/>
      <c r="L271" s="30"/>
    </row>
    <row r="272" spans="1:12" x14ac:dyDescent="0.2">
      <c r="A272" s="99" t="s">
        <v>7</v>
      </c>
      <c r="B272" s="26" t="s">
        <v>390</v>
      </c>
      <c r="C272" s="78" t="s">
        <v>391</v>
      </c>
      <c r="D272" s="11" t="s">
        <v>98</v>
      </c>
      <c r="E272" s="100" t="s">
        <v>99</v>
      </c>
      <c r="F272" s="12" t="s">
        <v>392</v>
      </c>
      <c r="G272" s="11" t="s">
        <v>211</v>
      </c>
      <c r="H272" s="83">
        <v>6</v>
      </c>
      <c r="I272" s="11">
        <v>0</v>
      </c>
      <c r="J272" s="11">
        <f>ROUND(H272,3)*I272</f>
        <v>0</v>
      </c>
      <c r="K272" s="81"/>
      <c r="L272" s="80">
        <f>ROUND((ROUND(H272,3)*ROUND(K272,2)),2)</f>
        <v>0</v>
      </c>
    </row>
    <row r="273" spans="1:12" x14ac:dyDescent="0.2">
      <c r="A273" s="99" t="s">
        <v>6</v>
      </c>
      <c r="B273" s="84"/>
      <c r="C273" s="85"/>
      <c r="D273" s="85"/>
      <c r="E273" s="86"/>
      <c r="F273" s="87" t="s">
        <v>393</v>
      </c>
      <c r="G273" s="88"/>
      <c r="H273" s="89"/>
      <c r="I273" s="89"/>
      <c r="J273" s="89"/>
      <c r="K273" s="89"/>
      <c r="L273" s="90"/>
    </row>
    <row r="274" spans="1:12" x14ac:dyDescent="0.2">
      <c r="A274" s="99" t="s">
        <v>8</v>
      </c>
      <c r="B274" s="27"/>
      <c r="C274" s="22"/>
      <c r="D274" s="22"/>
      <c r="E274" s="91"/>
      <c r="F274" s="15" t="s">
        <v>394</v>
      </c>
      <c r="G274" s="92"/>
      <c r="H274" s="14"/>
      <c r="I274" s="14"/>
      <c r="J274" s="14"/>
      <c r="K274" s="14"/>
      <c r="L274" s="28"/>
    </row>
    <row r="275" spans="1:12" x14ac:dyDescent="0.2">
      <c r="A275" s="99" t="s">
        <v>9</v>
      </c>
      <c r="B275" s="29"/>
      <c r="C275" s="24"/>
      <c r="D275" s="24"/>
      <c r="E275" s="93"/>
      <c r="F275" s="106" t="s">
        <v>458</v>
      </c>
      <c r="G275" s="94"/>
      <c r="H275" s="17"/>
      <c r="I275" s="17"/>
      <c r="J275" s="17"/>
      <c r="K275" s="17"/>
      <c r="L275" s="30"/>
    </row>
    <row r="276" spans="1:12" x14ac:dyDescent="0.2">
      <c r="A276" s="99" t="s">
        <v>7</v>
      </c>
      <c r="B276" s="26" t="s">
        <v>395</v>
      </c>
      <c r="C276" s="78" t="s">
        <v>465</v>
      </c>
      <c r="D276" s="11"/>
      <c r="E276" s="11" t="s">
        <v>460</v>
      </c>
      <c r="F276" s="12" t="s">
        <v>396</v>
      </c>
      <c r="G276" s="11" t="s">
        <v>187</v>
      </c>
      <c r="H276" s="83">
        <v>26.1</v>
      </c>
      <c r="I276" s="11">
        <v>0</v>
      </c>
      <c r="J276" s="11">
        <f>ROUND(H276,3)*I276</f>
        <v>0</v>
      </c>
      <c r="K276" s="81"/>
      <c r="L276" s="80">
        <f>ROUND((ROUND(H276,3)*ROUND(K276,2)),2)</f>
        <v>0</v>
      </c>
    </row>
    <row r="277" spans="1:12" ht="22.5" x14ac:dyDescent="0.2">
      <c r="A277" s="99" t="s">
        <v>6</v>
      </c>
      <c r="B277" s="84"/>
      <c r="C277" s="85"/>
      <c r="D277" s="85"/>
      <c r="E277" s="86"/>
      <c r="F277" s="87" t="s">
        <v>397</v>
      </c>
      <c r="G277" s="88"/>
      <c r="H277" s="89"/>
      <c r="I277" s="89"/>
      <c r="J277" s="89"/>
      <c r="K277" s="89"/>
      <c r="L277" s="90"/>
    </row>
    <row r="278" spans="1:12" x14ac:dyDescent="0.2">
      <c r="A278" s="99" t="s">
        <v>8</v>
      </c>
      <c r="B278" s="27"/>
      <c r="C278" s="22"/>
      <c r="D278" s="22"/>
      <c r="E278" s="91"/>
      <c r="F278" s="15" t="s">
        <v>398</v>
      </c>
      <c r="G278" s="92"/>
      <c r="H278" s="14"/>
      <c r="I278" s="14"/>
      <c r="J278" s="14"/>
      <c r="K278" s="14"/>
      <c r="L278" s="28"/>
    </row>
    <row r="279" spans="1:12" ht="22.5" x14ac:dyDescent="0.2">
      <c r="A279" s="99" t="s">
        <v>9</v>
      </c>
      <c r="B279" s="29"/>
      <c r="C279" s="24"/>
      <c r="D279" s="24"/>
      <c r="E279" s="93"/>
      <c r="F279" s="16" t="s">
        <v>399</v>
      </c>
      <c r="G279" s="94"/>
      <c r="H279" s="17"/>
      <c r="I279" s="17"/>
      <c r="J279" s="17"/>
      <c r="K279" s="17"/>
      <c r="L279" s="30"/>
    </row>
    <row r="280" spans="1:12" x14ac:dyDescent="0.2">
      <c r="A280" s="99" t="s">
        <v>7</v>
      </c>
      <c r="B280" s="26" t="s">
        <v>400</v>
      </c>
      <c r="C280" s="78" t="s">
        <v>401</v>
      </c>
      <c r="D280" s="11" t="s">
        <v>98</v>
      </c>
      <c r="E280" s="100" t="s">
        <v>99</v>
      </c>
      <c r="F280" s="12" t="s">
        <v>402</v>
      </c>
      <c r="G280" s="11" t="s">
        <v>187</v>
      </c>
      <c r="H280" s="83">
        <v>11.4</v>
      </c>
      <c r="I280" s="11">
        <v>0</v>
      </c>
      <c r="J280" s="11">
        <f>ROUND(H280,3)*I280</f>
        <v>0</v>
      </c>
      <c r="K280" s="81"/>
      <c r="L280" s="80">
        <f>ROUND((ROUND(H280,3)*ROUND(K280,2)),2)</f>
        <v>0</v>
      </c>
    </row>
    <row r="281" spans="1:12" x14ac:dyDescent="0.2">
      <c r="A281" s="99" t="s">
        <v>6</v>
      </c>
      <c r="B281" s="84"/>
      <c r="C281" s="85"/>
      <c r="D281" s="85"/>
      <c r="E281" s="86"/>
      <c r="F281" s="87" t="s">
        <v>403</v>
      </c>
      <c r="G281" s="88"/>
      <c r="H281" s="89"/>
      <c r="I281" s="89"/>
      <c r="J281" s="89"/>
      <c r="K281" s="89"/>
      <c r="L281" s="90"/>
    </row>
    <row r="282" spans="1:12" ht="22.5" x14ac:dyDescent="0.2">
      <c r="A282" s="99" t="s">
        <v>8</v>
      </c>
      <c r="B282" s="27"/>
      <c r="C282" s="22"/>
      <c r="D282" s="22"/>
      <c r="E282" s="91"/>
      <c r="F282" s="15" t="s">
        <v>404</v>
      </c>
      <c r="G282" s="92"/>
      <c r="H282" s="14"/>
      <c r="I282" s="14"/>
      <c r="J282" s="14"/>
      <c r="K282" s="14"/>
      <c r="L282" s="28"/>
    </row>
    <row r="283" spans="1:12" x14ac:dyDescent="0.2">
      <c r="A283" s="99" t="s">
        <v>9</v>
      </c>
      <c r="B283" s="29"/>
      <c r="C283" s="24"/>
      <c r="D283" s="24"/>
      <c r="E283" s="93"/>
      <c r="F283" s="106" t="s">
        <v>458</v>
      </c>
      <c r="G283" s="94"/>
      <c r="H283" s="17"/>
      <c r="I283" s="17"/>
      <c r="J283" s="17"/>
      <c r="K283" s="17"/>
      <c r="L283" s="30"/>
    </row>
    <row r="284" spans="1:12" x14ac:dyDescent="0.2">
      <c r="A284" s="99" t="s">
        <v>7</v>
      </c>
      <c r="B284" s="26" t="s">
        <v>405</v>
      </c>
      <c r="C284" s="78" t="s">
        <v>406</v>
      </c>
      <c r="D284" s="11" t="s">
        <v>98</v>
      </c>
      <c r="E284" s="100" t="s">
        <v>99</v>
      </c>
      <c r="F284" s="12" t="s">
        <v>407</v>
      </c>
      <c r="G284" s="11" t="s">
        <v>211</v>
      </c>
      <c r="H284" s="83">
        <v>2</v>
      </c>
      <c r="I284" s="11">
        <v>0</v>
      </c>
      <c r="J284" s="11">
        <f>ROUND(H284,3)*I284</f>
        <v>0</v>
      </c>
      <c r="K284" s="81"/>
      <c r="L284" s="80">
        <f>ROUND((ROUND(H284,3)*ROUND(K284,2)),2)</f>
        <v>0</v>
      </c>
    </row>
    <row r="285" spans="1:12" x14ac:dyDescent="0.2">
      <c r="A285" s="99" t="s">
        <v>6</v>
      </c>
      <c r="B285" s="84"/>
      <c r="C285" s="85"/>
      <c r="D285" s="85"/>
      <c r="E285" s="86"/>
      <c r="F285" s="87" t="s">
        <v>408</v>
      </c>
      <c r="G285" s="88"/>
      <c r="H285" s="89"/>
      <c r="I285" s="89"/>
      <c r="J285" s="89"/>
      <c r="K285" s="89"/>
      <c r="L285" s="90"/>
    </row>
    <row r="286" spans="1:12" x14ac:dyDescent="0.2">
      <c r="A286" s="99" t="s">
        <v>8</v>
      </c>
      <c r="B286" s="27"/>
      <c r="C286" s="22"/>
      <c r="D286" s="22"/>
      <c r="E286" s="91"/>
      <c r="F286" s="15" t="s">
        <v>409</v>
      </c>
      <c r="G286" s="92"/>
      <c r="H286" s="14"/>
      <c r="I286" s="14"/>
      <c r="J286" s="14"/>
      <c r="K286" s="14"/>
      <c r="L286" s="28"/>
    </row>
    <row r="287" spans="1:12" x14ac:dyDescent="0.2">
      <c r="A287" s="99" t="s">
        <v>9</v>
      </c>
      <c r="B287" s="29"/>
      <c r="C287" s="24"/>
      <c r="D287" s="24"/>
      <c r="E287" s="93"/>
      <c r="F287" s="106" t="s">
        <v>458</v>
      </c>
      <c r="G287" s="94"/>
      <c r="H287" s="17"/>
      <c r="I287" s="17"/>
      <c r="J287" s="17"/>
      <c r="K287" s="17"/>
      <c r="L287" s="30"/>
    </row>
    <row r="288" spans="1:12" x14ac:dyDescent="0.2">
      <c r="A288" s="99" t="s">
        <v>7</v>
      </c>
      <c r="B288" s="26" t="s">
        <v>410</v>
      </c>
      <c r="C288" s="78" t="s">
        <v>411</v>
      </c>
      <c r="D288" s="11" t="s">
        <v>98</v>
      </c>
      <c r="E288" s="100" t="s">
        <v>99</v>
      </c>
      <c r="F288" s="12" t="s">
        <v>412</v>
      </c>
      <c r="G288" s="11" t="s">
        <v>176</v>
      </c>
      <c r="H288" s="83">
        <v>1258.8399999999999</v>
      </c>
      <c r="I288" s="11">
        <v>0</v>
      </c>
      <c r="J288" s="11">
        <f>ROUND(H288,3)*I288</f>
        <v>0</v>
      </c>
      <c r="K288" s="81"/>
      <c r="L288" s="80">
        <f>ROUND((ROUND(H288,3)*ROUND(K288,2)),2)</f>
        <v>0</v>
      </c>
    </row>
    <row r="289" spans="1:12" x14ac:dyDescent="0.2">
      <c r="A289" s="99" t="s">
        <v>6</v>
      </c>
      <c r="B289" s="84"/>
      <c r="C289" s="85"/>
      <c r="D289" s="85"/>
      <c r="E289" s="86"/>
      <c r="F289" s="87" t="s">
        <v>413</v>
      </c>
      <c r="G289" s="88"/>
      <c r="H289" s="89"/>
      <c r="I289" s="89"/>
      <c r="J289" s="89"/>
      <c r="K289" s="89"/>
      <c r="L289" s="90"/>
    </row>
    <row r="290" spans="1:12" ht="78.75" x14ac:dyDescent="0.2">
      <c r="A290" s="99" t="s">
        <v>8</v>
      </c>
      <c r="B290" s="27"/>
      <c r="C290" s="22"/>
      <c r="D290" s="22"/>
      <c r="E290" s="91"/>
      <c r="F290" s="15" t="s">
        <v>414</v>
      </c>
      <c r="G290" s="92"/>
      <c r="H290" s="14"/>
      <c r="I290" s="14"/>
      <c r="J290" s="14"/>
      <c r="K290" s="14"/>
      <c r="L290" s="28"/>
    </row>
    <row r="291" spans="1:12" x14ac:dyDescent="0.2">
      <c r="A291" s="99" t="s">
        <v>9</v>
      </c>
      <c r="B291" s="29"/>
      <c r="C291" s="24"/>
      <c r="D291" s="24"/>
      <c r="E291" s="93"/>
      <c r="F291" s="106" t="s">
        <v>458</v>
      </c>
      <c r="G291" s="94"/>
      <c r="H291" s="17"/>
      <c r="I291" s="17"/>
      <c r="J291" s="17"/>
      <c r="K291" s="17"/>
      <c r="L291" s="30"/>
    </row>
    <row r="292" spans="1:12" x14ac:dyDescent="0.2">
      <c r="A292" s="99" t="s">
        <v>7</v>
      </c>
      <c r="B292" s="26" t="s">
        <v>415</v>
      </c>
      <c r="C292" s="78" t="s">
        <v>416</v>
      </c>
      <c r="D292" s="11" t="s">
        <v>98</v>
      </c>
      <c r="E292" s="100" t="s">
        <v>99</v>
      </c>
      <c r="F292" s="12" t="s">
        <v>417</v>
      </c>
      <c r="G292" s="11" t="s">
        <v>176</v>
      </c>
      <c r="H292" s="83">
        <v>97.384</v>
      </c>
      <c r="I292" s="11">
        <v>0</v>
      </c>
      <c r="J292" s="11">
        <f>ROUND(H292,3)*I292</f>
        <v>0</v>
      </c>
      <c r="K292" s="81"/>
      <c r="L292" s="80">
        <f>ROUND((ROUND(H292,3)*ROUND(K292,2)),2)</f>
        <v>0</v>
      </c>
    </row>
    <row r="293" spans="1:12" x14ac:dyDescent="0.2">
      <c r="A293" s="99" t="s">
        <v>6</v>
      </c>
      <c r="B293" s="84"/>
      <c r="C293" s="85"/>
      <c r="D293" s="85"/>
      <c r="E293" s="86"/>
      <c r="F293" s="87" t="s">
        <v>418</v>
      </c>
      <c r="G293" s="88"/>
      <c r="H293" s="89"/>
      <c r="I293" s="89"/>
      <c r="J293" s="89"/>
      <c r="K293" s="89"/>
      <c r="L293" s="90"/>
    </row>
    <row r="294" spans="1:12" ht="67.5" x14ac:dyDescent="0.2">
      <c r="A294" s="99" t="s">
        <v>8</v>
      </c>
      <c r="B294" s="27"/>
      <c r="C294" s="22"/>
      <c r="D294" s="22"/>
      <c r="E294" s="91"/>
      <c r="F294" s="15" t="s">
        <v>419</v>
      </c>
      <c r="G294" s="92"/>
      <c r="H294" s="14"/>
      <c r="I294" s="14"/>
      <c r="J294" s="14"/>
      <c r="K294" s="14"/>
      <c r="L294" s="28"/>
    </row>
    <row r="295" spans="1:12" x14ac:dyDescent="0.2">
      <c r="A295" s="99" t="s">
        <v>9</v>
      </c>
      <c r="B295" s="29"/>
      <c r="C295" s="24"/>
      <c r="D295" s="24"/>
      <c r="E295" s="93"/>
      <c r="F295" s="106" t="s">
        <v>458</v>
      </c>
      <c r="G295" s="94"/>
      <c r="H295" s="17"/>
      <c r="I295" s="17"/>
      <c r="J295" s="17"/>
      <c r="K295" s="17"/>
      <c r="L295" s="30"/>
    </row>
    <row r="296" spans="1:12" x14ac:dyDescent="0.2">
      <c r="A296" s="99" t="s">
        <v>7</v>
      </c>
      <c r="B296" s="26" t="s">
        <v>420</v>
      </c>
      <c r="C296" s="78" t="s">
        <v>421</v>
      </c>
      <c r="D296" s="11" t="s">
        <v>98</v>
      </c>
      <c r="E296" s="100" t="s">
        <v>99</v>
      </c>
      <c r="F296" s="12" t="s">
        <v>422</v>
      </c>
      <c r="G296" s="11" t="s">
        <v>176</v>
      </c>
      <c r="H296" s="83">
        <v>276</v>
      </c>
      <c r="I296" s="11">
        <v>0</v>
      </c>
      <c r="J296" s="11">
        <f>ROUND(H296,3)*I296</f>
        <v>0</v>
      </c>
      <c r="K296" s="81"/>
      <c r="L296" s="80">
        <f>ROUND((ROUND(H296,3)*ROUND(K296,2)),2)</f>
        <v>0</v>
      </c>
    </row>
    <row r="297" spans="1:12" x14ac:dyDescent="0.2">
      <c r="A297" s="99" t="s">
        <v>6</v>
      </c>
      <c r="B297" s="84"/>
      <c r="C297" s="85"/>
      <c r="D297" s="85"/>
      <c r="E297" s="86"/>
      <c r="F297" s="87" t="s">
        <v>89</v>
      </c>
      <c r="G297" s="88"/>
      <c r="H297" s="89"/>
      <c r="I297" s="89"/>
      <c r="J297" s="89"/>
      <c r="K297" s="89"/>
      <c r="L297" s="90"/>
    </row>
    <row r="298" spans="1:12" x14ac:dyDescent="0.2">
      <c r="A298" s="99" t="s">
        <v>8</v>
      </c>
      <c r="B298" s="27"/>
      <c r="C298" s="22"/>
      <c r="D298" s="22"/>
      <c r="E298" s="91"/>
      <c r="F298" s="15" t="s">
        <v>423</v>
      </c>
      <c r="G298" s="92"/>
      <c r="H298" s="14"/>
      <c r="I298" s="14"/>
      <c r="J298" s="14"/>
      <c r="K298" s="14"/>
      <c r="L298" s="28"/>
    </row>
    <row r="299" spans="1:12" x14ac:dyDescent="0.2">
      <c r="A299" s="99" t="s">
        <v>9</v>
      </c>
      <c r="B299" s="29"/>
      <c r="C299" s="24"/>
      <c r="D299" s="24"/>
      <c r="E299" s="93"/>
      <c r="F299" s="106" t="s">
        <v>458</v>
      </c>
      <c r="G299" s="94"/>
      <c r="H299" s="17"/>
      <c r="I299" s="17"/>
      <c r="J299" s="17"/>
      <c r="K299" s="17"/>
      <c r="L299" s="30"/>
    </row>
    <row r="300" spans="1:12" x14ac:dyDescent="0.2">
      <c r="A300" s="99" t="s">
        <v>7</v>
      </c>
      <c r="B300" s="26" t="s">
        <v>424</v>
      </c>
      <c r="C300" s="78" t="s">
        <v>425</v>
      </c>
      <c r="D300" s="11" t="s">
        <v>98</v>
      </c>
      <c r="E300" s="100" t="s">
        <v>99</v>
      </c>
      <c r="F300" s="12" t="s">
        <v>426</v>
      </c>
      <c r="G300" s="11" t="s">
        <v>128</v>
      </c>
      <c r="H300" s="83">
        <v>13</v>
      </c>
      <c r="I300" s="11">
        <v>0</v>
      </c>
      <c r="J300" s="11">
        <f>ROUND(H300,3)*I300</f>
        <v>0</v>
      </c>
      <c r="K300" s="81"/>
      <c r="L300" s="80">
        <f>ROUND((ROUND(H300,3)*ROUND(K300,2)),2)</f>
        <v>0</v>
      </c>
    </row>
    <row r="301" spans="1:12" x14ac:dyDescent="0.2">
      <c r="A301" s="99" t="s">
        <v>6</v>
      </c>
      <c r="B301" s="84"/>
      <c r="C301" s="85"/>
      <c r="D301" s="85"/>
      <c r="E301" s="86"/>
      <c r="F301" s="87" t="s">
        <v>427</v>
      </c>
      <c r="G301" s="88"/>
      <c r="H301" s="89"/>
      <c r="I301" s="89"/>
      <c r="J301" s="89"/>
      <c r="K301" s="89"/>
      <c r="L301" s="90"/>
    </row>
    <row r="302" spans="1:12" ht="33.75" x14ac:dyDescent="0.2">
      <c r="A302" s="99" t="s">
        <v>8</v>
      </c>
      <c r="B302" s="27"/>
      <c r="C302" s="22"/>
      <c r="D302" s="22"/>
      <c r="E302" s="91"/>
      <c r="F302" s="15" t="s">
        <v>428</v>
      </c>
      <c r="G302" s="92"/>
      <c r="H302" s="14"/>
      <c r="I302" s="14"/>
      <c r="J302" s="14"/>
      <c r="K302" s="14"/>
      <c r="L302" s="28"/>
    </row>
    <row r="303" spans="1:12" x14ac:dyDescent="0.2">
      <c r="A303" s="99" t="s">
        <v>9</v>
      </c>
      <c r="B303" s="29"/>
      <c r="C303" s="24"/>
      <c r="D303" s="24"/>
      <c r="E303" s="93"/>
      <c r="F303" s="106" t="s">
        <v>458</v>
      </c>
      <c r="G303" s="94"/>
      <c r="H303" s="17"/>
      <c r="I303" s="17"/>
      <c r="J303" s="17"/>
      <c r="K303" s="17"/>
      <c r="L303" s="30"/>
    </row>
    <row r="304" spans="1:12" x14ac:dyDescent="0.2">
      <c r="A304" s="99" t="s">
        <v>7</v>
      </c>
      <c r="B304" s="26" t="s">
        <v>429</v>
      </c>
      <c r="C304" s="78" t="s">
        <v>430</v>
      </c>
      <c r="D304" s="11" t="s">
        <v>98</v>
      </c>
      <c r="E304" s="100" t="s">
        <v>99</v>
      </c>
      <c r="F304" s="12" t="s">
        <v>431</v>
      </c>
      <c r="G304" s="11" t="s">
        <v>134</v>
      </c>
      <c r="H304" s="83">
        <v>299</v>
      </c>
      <c r="I304" s="11">
        <v>0</v>
      </c>
      <c r="J304" s="11">
        <f>ROUND(H304,3)*I304</f>
        <v>0</v>
      </c>
      <c r="K304" s="81"/>
      <c r="L304" s="80">
        <f>ROUND((ROUND(H304,3)*ROUND(K304,2)),2)</f>
        <v>0</v>
      </c>
    </row>
    <row r="305" spans="1:12" x14ac:dyDescent="0.2">
      <c r="A305" s="99" t="s">
        <v>6</v>
      </c>
      <c r="B305" s="84"/>
      <c r="C305" s="85"/>
      <c r="D305" s="85"/>
      <c r="E305" s="86"/>
      <c r="F305" s="87" t="s">
        <v>432</v>
      </c>
      <c r="G305" s="88"/>
      <c r="H305" s="89"/>
      <c r="I305" s="89"/>
      <c r="J305" s="89"/>
      <c r="K305" s="89"/>
      <c r="L305" s="90"/>
    </row>
    <row r="306" spans="1:12" x14ac:dyDescent="0.2">
      <c r="A306" s="99" t="s">
        <v>8</v>
      </c>
      <c r="B306" s="27"/>
      <c r="C306" s="22"/>
      <c r="D306" s="22"/>
      <c r="E306" s="91"/>
      <c r="F306" s="15" t="s">
        <v>433</v>
      </c>
      <c r="G306" s="92"/>
      <c r="H306" s="14"/>
      <c r="I306" s="14"/>
      <c r="J306" s="14"/>
      <c r="K306" s="14"/>
      <c r="L306" s="28"/>
    </row>
    <row r="307" spans="1:12" x14ac:dyDescent="0.2">
      <c r="A307" s="99" t="s">
        <v>9</v>
      </c>
      <c r="B307" s="29"/>
      <c r="C307" s="24"/>
      <c r="D307" s="24"/>
      <c r="E307" s="93"/>
      <c r="F307" s="106" t="s">
        <v>458</v>
      </c>
      <c r="G307" s="94"/>
      <c r="H307" s="17"/>
      <c r="I307" s="17"/>
      <c r="J307" s="17"/>
      <c r="K307" s="17"/>
      <c r="L307" s="30"/>
    </row>
    <row r="308" spans="1:12" x14ac:dyDescent="0.2">
      <c r="A308" s="99" t="s">
        <v>7</v>
      </c>
      <c r="B308" s="26" t="s">
        <v>434</v>
      </c>
      <c r="C308" s="78" t="s">
        <v>435</v>
      </c>
      <c r="D308" s="11" t="s">
        <v>98</v>
      </c>
      <c r="E308" s="100" t="s">
        <v>99</v>
      </c>
      <c r="F308" s="12" t="s">
        <v>436</v>
      </c>
      <c r="G308" s="11" t="s">
        <v>128</v>
      </c>
      <c r="H308" s="83">
        <v>123.27200000000001</v>
      </c>
      <c r="I308" s="11">
        <v>0</v>
      </c>
      <c r="J308" s="11">
        <f>ROUND(H308,3)*I308</f>
        <v>0</v>
      </c>
      <c r="K308" s="81"/>
      <c r="L308" s="80">
        <f>ROUND((ROUND(H308,3)*ROUND(K308,2)),2)</f>
        <v>0</v>
      </c>
    </row>
    <row r="309" spans="1:12" x14ac:dyDescent="0.2">
      <c r="A309" s="99" t="s">
        <v>6</v>
      </c>
      <c r="B309" s="84"/>
      <c r="C309" s="85"/>
      <c r="D309" s="85"/>
      <c r="E309" s="86"/>
      <c r="F309" s="87" t="s">
        <v>89</v>
      </c>
      <c r="G309" s="88"/>
      <c r="H309" s="89"/>
      <c r="I309" s="89"/>
      <c r="J309" s="89"/>
      <c r="K309" s="89"/>
      <c r="L309" s="90"/>
    </row>
    <row r="310" spans="1:12" ht="67.5" x14ac:dyDescent="0.2">
      <c r="A310" s="99" t="s">
        <v>8</v>
      </c>
      <c r="B310" s="27"/>
      <c r="C310" s="22"/>
      <c r="D310" s="22"/>
      <c r="E310" s="91"/>
      <c r="F310" s="15" t="s">
        <v>437</v>
      </c>
      <c r="G310" s="92"/>
      <c r="H310" s="14"/>
      <c r="I310" s="14"/>
      <c r="J310" s="14"/>
      <c r="K310" s="14"/>
      <c r="L310" s="28"/>
    </row>
    <row r="311" spans="1:12" x14ac:dyDescent="0.2">
      <c r="A311" s="99" t="s">
        <v>9</v>
      </c>
      <c r="B311" s="29"/>
      <c r="C311" s="24"/>
      <c r="D311" s="24"/>
      <c r="E311" s="93"/>
      <c r="F311" s="106" t="s">
        <v>458</v>
      </c>
      <c r="G311" s="94"/>
      <c r="H311" s="17"/>
      <c r="I311" s="17"/>
      <c r="J311" s="17"/>
      <c r="K311" s="17"/>
      <c r="L311" s="30"/>
    </row>
    <row r="312" spans="1:12" x14ac:dyDescent="0.2">
      <c r="A312" s="99" t="s">
        <v>7</v>
      </c>
      <c r="B312" s="26" t="s">
        <v>438</v>
      </c>
      <c r="C312" s="78" t="s">
        <v>439</v>
      </c>
      <c r="D312" s="11" t="s">
        <v>98</v>
      </c>
      <c r="E312" s="100" t="s">
        <v>99</v>
      </c>
      <c r="F312" s="12" t="s">
        <v>440</v>
      </c>
      <c r="G312" s="11" t="s">
        <v>134</v>
      </c>
      <c r="H312" s="83">
        <v>3081.8</v>
      </c>
      <c r="I312" s="11">
        <v>0</v>
      </c>
      <c r="J312" s="11">
        <f>ROUND(H312,3)*I312</f>
        <v>0</v>
      </c>
      <c r="K312" s="81"/>
      <c r="L312" s="80">
        <f>ROUND((ROUND(H312,3)*ROUND(K312,2)),2)</f>
        <v>0</v>
      </c>
    </row>
    <row r="313" spans="1:12" x14ac:dyDescent="0.2">
      <c r="A313" s="99" t="s">
        <v>6</v>
      </c>
      <c r="B313" s="84"/>
      <c r="C313" s="85"/>
      <c r="D313" s="85"/>
      <c r="E313" s="86"/>
      <c r="F313" s="87" t="s">
        <v>432</v>
      </c>
      <c r="G313" s="88"/>
      <c r="H313" s="89"/>
      <c r="I313" s="89"/>
      <c r="J313" s="89"/>
      <c r="K313" s="89"/>
      <c r="L313" s="90"/>
    </row>
    <row r="314" spans="1:12" x14ac:dyDescent="0.2">
      <c r="A314" s="99" t="s">
        <v>8</v>
      </c>
      <c r="B314" s="27"/>
      <c r="C314" s="22"/>
      <c r="D314" s="22"/>
      <c r="E314" s="91"/>
      <c r="F314" s="15" t="s">
        <v>441</v>
      </c>
      <c r="G314" s="92"/>
      <c r="H314" s="14"/>
      <c r="I314" s="14"/>
      <c r="J314" s="14"/>
      <c r="K314" s="14"/>
      <c r="L314" s="28"/>
    </row>
    <row r="315" spans="1:12" x14ac:dyDescent="0.2">
      <c r="A315" s="99" t="s">
        <v>9</v>
      </c>
      <c r="B315" s="29"/>
      <c r="C315" s="24"/>
      <c r="D315" s="24"/>
      <c r="E315" s="93"/>
      <c r="F315" s="106" t="s">
        <v>458</v>
      </c>
      <c r="G315" s="94"/>
      <c r="H315" s="17"/>
      <c r="I315" s="17"/>
      <c r="J315" s="17"/>
      <c r="K315" s="17"/>
      <c r="L315" s="30"/>
    </row>
    <row r="316" spans="1:12" x14ac:dyDescent="0.2">
      <c r="A316" s="99" t="s">
        <v>7</v>
      </c>
      <c r="B316" s="26" t="s">
        <v>442</v>
      </c>
      <c r="C316" s="78" t="s">
        <v>443</v>
      </c>
      <c r="D316" s="11" t="s">
        <v>98</v>
      </c>
      <c r="E316" s="100" t="s">
        <v>99</v>
      </c>
      <c r="F316" s="12" t="s">
        <v>444</v>
      </c>
      <c r="G316" s="11" t="s">
        <v>187</v>
      </c>
      <c r="H316" s="83">
        <v>50</v>
      </c>
      <c r="I316" s="11">
        <v>0</v>
      </c>
      <c r="J316" s="11">
        <f>ROUND(H316,3)*I316</f>
        <v>0</v>
      </c>
      <c r="K316" s="81"/>
      <c r="L316" s="80">
        <f>ROUND((ROUND(H316,3)*ROUND(K316,2)),2)</f>
        <v>0</v>
      </c>
    </row>
    <row r="317" spans="1:12" ht="22.5" x14ac:dyDescent="0.2">
      <c r="A317" s="99" t="s">
        <v>6</v>
      </c>
      <c r="B317" s="84"/>
      <c r="C317" s="85"/>
      <c r="D317" s="85"/>
      <c r="E317" s="86"/>
      <c r="F317" s="87" t="s">
        <v>445</v>
      </c>
      <c r="G317" s="88"/>
      <c r="H317" s="89"/>
      <c r="I317" s="89"/>
      <c r="J317" s="89"/>
      <c r="K317" s="89"/>
      <c r="L317" s="90"/>
    </row>
    <row r="318" spans="1:12" x14ac:dyDescent="0.2">
      <c r="A318" s="99" t="s">
        <v>8</v>
      </c>
      <c r="B318" s="27"/>
      <c r="C318" s="22"/>
      <c r="D318" s="22"/>
      <c r="E318" s="91"/>
      <c r="F318" s="15" t="s">
        <v>446</v>
      </c>
      <c r="G318" s="92"/>
      <c r="H318" s="14"/>
      <c r="I318" s="14"/>
      <c r="J318" s="14"/>
      <c r="K318" s="14"/>
      <c r="L318" s="28"/>
    </row>
    <row r="319" spans="1:12" x14ac:dyDescent="0.2">
      <c r="A319" s="99" t="s">
        <v>9</v>
      </c>
      <c r="B319" s="29"/>
      <c r="C319" s="24"/>
      <c r="D319" s="24"/>
      <c r="E319" s="93"/>
      <c r="F319" s="106" t="s">
        <v>458</v>
      </c>
      <c r="G319" s="94"/>
      <c r="H319" s="17"/>
      <c r="I319" s="17"/>
      <c r="J319" s="17"/>
      <c r="K319" s="17"/>
      <c r="L319" s="30"/>
    </row>
    <row r="320" spans="1:12" x14ac:dyDescent="0.2">
      <c r="A320" s="99" t="s">
        <v>7</v>
      </c>
      <c r="B320" s="26" t="s">
        <v>447</v>
      </c>
      <c r="C320" s="78" t="s">
        <v>448</v>
      </c>
      <c r="D320" s="11" t="s">
        <v>98</v>
      </c>
      <c r="E320" s="100" t="s">
        <v>99</v>
      </c>
      <c r="F320" s="12" t="s">
        <v>449</v>
      </c>
      <c r="G320" s="11" t="s">
        <v>176</v>
      </c>
      <c r="H320" s="83">
        <v>286.08</v>
      </c>
      <c r="I320" s="11">
        <v>0</v>
      </c>
      <c r="J320" s="11">
        <f>ROUND(H320,3)*I320</f>
        <v>0</v>
      </c>
      <c r="K320" s="81"/>
      <c r="L320" s="80">
        <f>ROUND((ROUND(H320,3)*ROUND(K320,2)),2)</f>
        <v>0</v>
      </c>
    </row>
    <row r="321" spans="1:12" x14ac:dyDescent="0.2">
      <c r="A321" s="99" t="s">
        <v>6</v>
      </c>
      <c r="B321" s="84"/>
      <c r="C321" s="85"/>
      <c r="D321" s="85"/>
      <c r="E321" s="86"/>
      <c r="F321" s="87" t="s">
        <v>450</v>
      </c>
      <c r="G321" s="88"/>
      <c r="H321" s="89"/>
      <c r="I321" s="89"/>
      <c r="J321" s="89"/>
      <c r="K321" s="89"/>
      <c r="L321" s="90"/>
    </row>
    <row r="322" spans="1:12" ht="33.75" x14ac:dyDescent="0.2">
      <c r="A322" s="99" t="s">
        <v>8</v>
      </c>
      <c r="B322" s="27"/>
      <c r="C322" s="22"/>
      <c r="D322" s="22"/>
      <c r="E322" s="91"/>
      <c r="F322" s="15" t="s">
        <v>451</v>
      </c>
      <c r="G322" s="92"/>
      <c r="H322" s="14"/>
      <c r="I322" s="14"/>
      <c r="J322" s="14"/>
      <c r="K322" s="14"/>
      <c r="L322" s="28"/>
    </row>
    <row r="323" spans="1:12" x14ac:dyDescent="0.2">
      <c r="A323" s="99" t="s">
        <v>9</v>
      </c>
      <c r="B323" s="29"/>
      <c r="C323" s="24"/>
      <c r="D323" s="24"/>
      <c r="E323" s="93"/>
      <c r="F323" s="106" t="s">
        <v>458</v>
      </c>
      <c r="G323" s="94"/>
      <c r="H323" s="17"/>
      <c r="I323" s="17"/>
      <c r="J323" s="17"/>
      <c r="K323" s="17"/>
      <c r="L323" s="30"/>
    </row>
    <row r="324" spans="1:12" ht="13.5" customHeight="1" x14ac:dyDescent="0.2">
      <c r="B324" s="95" t="s">
        <v>101</v>
      </c>
      <c r="C324" s="96" t="s">
        <v>102</v>
      </c>
      <c r="D324" s="97"/>
      <c r="E324" s="97"/>
      <c r="F324" s="97" t="s">
        <v>375</v>
      </c>
      <c r="G324" s="96"/>
      <c r="H324" s="96"/>
      <c r="I324" s="96"/>
      <c r="J324" s="96"/>
      <c r="K324" s="96"/>
      <c r="L324" s="98">
        <f>SUM(L260:L323)</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disablePrompts="1"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39</v>
      </c>
      <c r="B1" s="48" t="s">
        <v>35</v>
      </c>
      <c r="C1" s="53"/>
    </row>
    <row r="2" spans="1:3" x14ac:dyDescent="0.25">
      <c r="A2" s="49" t="s">
        <v>40</v>
      </c>
      <c r="B2" s="50" t="s">
        <v>36</v>
      </c>
      <c r="C2" s="53"/>
    </row>
    <row r="3" spans="1:3" x14ac:dyDescent="0.25">
      <c r="A3" s="49" t="s">
        <v>41</v>
      </c>
      <c r="B3" s="50" t="s">
        <v>37</v>
      </c>
      <c r="C3" s="53"/>
    </row>
    <row r="4" spans="1:3" x14ac:dyDescent="0.25">
      <c r="A4" s="49" t="s">
        <v>42</v>
      </c>
      <c r="B4" s="50" t="s">
        <v>38</v>
      </c>
      <c r="C4" s="53"/>
    </row>
    <row r="5" spans="1:3" x14ac:dyDescent="0.25">
      <c r="A5" s="49" t="s">
        <v>43</v>
      </c>
      <c r="B5" s="50" t="s">
        <v>44</v>
      </c>
      <c r="C5" s="53"/>
    </row>
    <row r="6" spans="1:3" x14ac:dyDescent="0.25">
      <c r="A6" s="49" t="s">
        <v>45</v>
      </c>
      <c r="B6" s="50" t="s">
        <v>46</v>
      </c>
      <c r="C6" s="53"/>
    </row>
    <row r="7" spans="1:3" x14ac:dyDescent="0.25">
      <c r="A7" s="49" t="s">
        <v>47</v>
      </c>
      <c r="B7" s="50" t="s">
        <v>48</v>
      </c>
      <c r="C7" s="53"/>
    </row>
    <row r="8" spans="1:3" x14ac:dyDescent="0.25">
      <c r="A8" s="49" t="s">
        <v>49</v>
      </c>
      <c r="B8" s="50" t="s">
        <v>50</v>
      </c>
      <c r="C8" s="53"/>
    </row>
    <row r="9" spans="1:3" x14ac:dyDescent="0.25">
      <c r="A9" s="49" t="s">
        <v>51</v>
      </c>
      <c r="B9" s="50" t="s">
        <v>52</v>
      </c>
      <c r="C9" s="53"/>
    </row>
    <row r="10" spans="1:3" x14ac:dyDescent="0.25">
      <c r="A10" s="49" t="s">
        <v>53</v>
      </c>
      <c r="B10" s="50" t="s">
        <v>54</v>
      </c>
      <c r="C10" s="53"/>
    </row>
    <row r="11" spans="1:3" x14ac:dyDescent="0.25">
      <c r="A11" s="49" t="s">
        <v>55</v>
      </c>
      <c r="B11" s="50" t="s">
        <v>56</v>
      </c>
      <c r="C11" s="53"/>
    </row>
    <row r="12" spans="1:3" x14ac:dyDescent="0.25">
      <c r="A12" s="49" t="s">
        <v>57</v>
      </c>
      <c r="B12" s="50" t="s">
        <v>58</v>
      </c>
      <c r="C12" s="53"/>
    </row>
    <row r="13" spans="1:3" x14ac:dyDescent="0.25">
      <c r="A13" s="49" t="s">
        <v>59</v>
      </c>
      <c r="B13" s="50" t="s">
        <v>60</v>
      </c>
      <c r="C13" s="53"/>
    </row>
    <row r="14" spans="1:3" ht="25.5" x14ac:dyDescent="0.25">
      <c r="A14" s="49" t="s">
        <v>61</v>
      </c>
      <c r="B14" s="50" t="s">
        <v>62</v>
      </c>
      <c r="C14" s="53"/>
    </row>
    <row r="15" spans="1:3" x14ac:dyDescent="0.25">
      <c r="A15" s="49" t="s">
        <v>63</v>
      </c>
      <c r="B15" s="50" t="s">
        <v>64</v>
      </c>
      <c r="C15" s="53"/>
    </row>
    <row r="16" spans="1:3" x14ac:dyDescent="0.25">
      <c r="A16" s="49" t="s">
        <v>65</v>
      </c>
      <c r="B16" s="50" t="s">
        <v>66</v>
      </c>
      <c r="C16" s="53"/>
    </row>
    <row r="17" spans="1:3" x14ac:dyDescent="0.25">
      <c r="A17" s="49" t="s">
        <v>67</v>
      </c>
      <c r="B17" s="50" t="s">
        <v>68</v>
      </c>
      <c r="C17" s="53"/>
    </row>
    <row r="18" spans="1:3" x14ac:dyDescent="0.25">
      <c r="A18" s="49" t="s">
        <v>69</v>
      </c>
      <c r="B18" s="50" t="s">
        <v>70</v>
      </c>
      <c r="C18" s="53"/>
    </row>
    <row r="19" spans="1:3" x14ac:dyDescent="0.25">
      <c r="A19" s="49" t="s">
        <v>71</v>
      </c>
      <c r="B19" s="50" t="s">
        <v>72</v>
      </c>
      <c r="C19" s="53"/>
    </row>
    <row r="20" spans="1:3" x14ac:dyDescent="0.25">
      <c r="A20" s="49" t="s">
        <v>73</v>
      </c>
      <c r="B20" s="50" t="s">
        <v>74</v>
      </c>
      <c r="C20" s="53"/>
    </row>
    <row r="21" spans="1:3" x14ac:dyDescent="0.25">
      <c r="A21" s="49" t="s">
        <v>75</v>
      </c>
      <c r="B21" s="50" t="s">
        <v>76</v>
      </c>
      <c r="C21" s="53"/>
    </row>
    <row r="22" spans="1:3" x14ac:dyDescent="0.25">
      <c r="A22" s="49" t="s">
        <v>77</v>
      </c>
      <c r="B22" s="50" t="s">
        <v>78</v>
      </c>
      <c r="C22" s="53"/>
    </row>
    <row r="23" spans="1:3" x14ac:dyDescent="0.25">
      <c r="A23" s="49" t="s">
        <v>79</v>
      </c>
      <c r="B23" s="50" t="s">
        <v>80</v>
      </c>
      <c r="C23" s="53"/>
    </row>
    <row r="24" spans="1:3" x14ac:dyDescent="0.25">
      <c r="A24" s="49" t="s">
        <v>81</v>
      </c>
      <c r="B24" s="50" t="s">
        <v>82</v>
      </c>
      <c r="C24" s="53"/>
    </row>
    <row r="25" spans="1:3" x14ac:dyDescent="0.25">
      <c r="A25" s="51" t="s">
        <v>83</v>
      </c>
      <c r="B25" s="52" t="s">
        <v>84</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8" customWidth="1"/>
    <col min="3" max="3" width="10.5703125" style="18" customWidth="1"/>
    <col min="4" max="5" width="10" style="18" customWidth="1"/>
    <col min="6" max="6" width="74.140625" style="18" customWidth="1"/>
    <col min="7" max="7" width="9" style="19" customWidth="1"/>
    <col min="8" max="8" width="13" style="19" customWidth="1"/>
    <col min="9" max="10" width="9" style="19" customWidth="1"/>
    <col min="11" max="12" width="12.85546875" style="19" customWidth="1"/>
    <col min="13" max="13" width="9.140625" style="18" customWidth="1"/>
    <col min="14" max="16384" width="9.140625" style="18"/>
  </cols>
  <sheetData>
    <row r="1" spans="1:12" s="1" customFormat="1" ht="13.5" customHeight="1" x14ac:dyDescent="0.25">
      <c r="A1" s="10" t="s">
        <v>7</v>
      </c>
      <c r="B1" s="26"/>
      <c r="C1" s="78"/>
      <c r="D1" s="11">
        <v>1</v>
      </c>
      <c r="E1" s="11"/>
      <c r="F1" s="12"/>
      <c r="G1" s="11"/>
      <c r="H1" s="83"/>
      <c r="I1" s="11"/>
      <c r="J1" s="79"/>
      <c r="K1" s="82"/>
      <c r="L1" s="80">
        <f>ROUND((ROUND(H1,3))*(ROUND(K1,2)),2)</f>
        <v>0</v>
      </c>
    </row>
    <row r="2" spans="1:12" s="1" customFormat="1" ht="12.75" customHeight="1" x14ac:dyDescent="0.25">
      <c r="A2" s="10" t="s">
        <v>6</v>
      </c>
      <c r="B2" s="27"/>
      <c r="C2" s="22"/>
      <c r="D2" s="22"/>
      <c r="E2" s="22"/>
      <c r="F2" s="13"/>
      <c r="G2" s="14"/>
      <c r="H2" s="14"/>
      <c r="I2" s="14"/>
      <c r="J2" s="14"/>
      <c r="K2" s="14"/>
      <c r="L2" s="28"/>
    </row>
    <row r="3" spans="1:12" s="1" customFormat="1" ht="12.75" customHeight="1" x14ac:dyDescent="0.25">
      <c r="A3" s="10" t="s">
        <v>8</v>
      </c>
      <c r="B3" s="27"/>
      <c r="C3" s="22"/>
      <c r="D3" s="22"/>
      <c r="E3" s="22"/>
      <c r="F3" s="15"/>
      <c r="G3" s="14"/>
      <c r="H3" s="14"/>
      <c r="I3" s="14"/>
      <c r="J3" s="14"/>
      <c r="K3" s="14"/>
      <c r="L3" s="28"/>
    </row>
    <row r="4" spans="1:12" s="1" customFormat="1" ht="18" customHeight="1" x14ac:dyDescent="0.25">
      <c r="A4" s="10" t="s">
        <v>9</v>
      </c>
      <c r="B4" s="29"/>
      <c r="C4" s="24"/>
      <c r="D4" s="24"/>
      <c r="E4" s="24"/>
      <c r="F4" s="16"/>
      <c r="G4" s="17"/>
      <c r="H4" s="17"/>
      <c r="I4" s="17"/>
      <c r="J4" s="17"/>
      <c r="K4" s="17"/>
      <c r="L4" s="30"/>
    </row>
    <row r="5" spans="1:12" s="1" customFormat="1" ht="48" customHeight="1" x14ac:dyDescent="0.25">
      <c r="A5" s="10"/>
      <c r="B5" s="22"/>
      <c r="C5" s="22"/>
      <c r="D5" s="22"/>
      <c r="E5" s="22"/>
      <c r="F5" s="34"/>
      <c r="G5" s="14"/>
      <c r="H5" s="14"/>
      <c r="I5" s="14"/>
      <c r="J5" s="14"/>
      <c r="K5" s="14"/>
      <c r="L5" s="17"/>
    </row>
    <row r="6" spans="1:12" s="10" customFormat="1" ht="12" x14ac:dyDescent="0.25">
      <c r="B6" s="35" t="s">
        <v>22</v>
      </c>
      <c r="C6" s="36"/>
      <c r="D6" s="8"/>
      <c r="E6" s="8"/>
      <c r="F6" s="8" t="s">
        <v>10</v>
      </c>
      <c r="G6" s="36"/>
      <c r="H6" s="36"/>
      <c r="I6" s="36"/>
      <c r="J6" s="36"/>
      <c r="K6" s="36"/>
      <c r="L6" s="37"/>
    </row>
    <row r="7" spans="1:12" s="10" customFormat="1" x14ac:dyDescent="0.25">
      <c r="G7" s="38"/>
      <c r="H7" s="38"/>
      <c r="I7" s="38"/>
      <c r="J7" s="38"/>
      <c r="K7" s="38"/>
      <c r="L7" s="38"/>
    </row>
    <row r="8" spans="1:12" s="1" customFormat="1" x14ac:dyDescent="0.25">
      <c r="A8" s="10"/>
      <c r="G8" s="39"/>
      <c r="H8" s="39"/>
      <c r="I8" s="39"/>
      <c r="J8" s="39"/>
      <c r="K8" s="39"/>
      <c r="L8" s="39"/>
    </row>
    <row r="9" spans="1:12" s="1" customFormat="1" x14ac:dyDescent="0.25">
      <c r="A9" s="10"/>
      <c r="G9" s="39"/>
      <c r="H9" s="39"/>
      <c r="I9" s="39"/>
      <c r="J9" s="39"/>
      <c r="K9" s="39"/>
      <c r="L9" s="39"/>
    </row>
    <row r="10" spans="1:12" s="1" customFormat="1" x14ac:dyDescent="0.25">
      <c r="A10" s="10"/>
      <c r="G10" s="39"/>
      <c r="H10" s="39"/>
      <c r="I10" s="39"/>
      <c r="J10" s="39"/>
      <c r="K10" s="39"/>
      <c r="L10" s="39"/>
    </row>
    <row r="11" spans="1:12" s="1" customFormat="1" x14ac:dyDescent="0.25">
      <c r="A11" s="10"/>
      <c r="G11" s="39"/>
      <c r="H11" s="39"/>
      <c r="I11" s="39"/>
      <c r="J11" s="39"/>
      <c r="K11" s="39"/>
      <c r="L11" s="39"/>
    </row>
    <row r="12" spans="1:12" s="1" customFormat="1" x14ac:dyDescent="0.25">
      <c r="A12" s="10"/>
      <c r="G12" s="39"/>
      <c r="H12" s="39"/>
      <c r="I12" s="39"/>
      <c r="J12" s="39"/>
      <c r="K12" s="39"/>
      <c r="L12" s="39"/>
    </row>
    <row r="13" spans="1:12" s="1" customFormat="1" x14ac:dyDescent="0.25">
      <c r="A13" s="10"/>
      <c r="G13" s="39"/>
      <c r="H13" s="39"/>
      <c r="I13" s="39"/>
      <c r="J13" s="39"/>
      <c r="K13" s="39"/>
      <c r="L13" s="39"/>
    </row>
    <row r="14" spans="1:12" s="1" customFormat="1" x14ac:dyDescent="0.25">
      <c r="A14" s="10"/>
      <c r="G14" s="39"/>
      <c r="H14" s="39"/>
      <c r="I14" s="39"/>
      <c r="J14" s="39"/>
      <c r="K14" s="39"/>
      <c r="L14" s="39"/>
    </row>
    <row r="15" spans="1:12" s="1" customFormat="1" x14ac:dyDescent="0.25">
      <c r="A15" s="10"/>
      <c r="G15" s="39"/>
      <c r="H15" s="39"/>
      <c r="I15" s="39"/>
      <c r="J15" s="39"/>
      <c r="K15" s="39"/>
      <c r="L15" s="39"/>
    </row>
    <row r="16" spans="1:12" s="1" customFormat="1" x14ac:dyDescent="0.25">
      <c r="A16" s="10"/>
      <c r="G16" s="39"/>
      <c r="H16" s="39"/>
      <c r="I16" s="39"/>
      <c r="J16" s="39"/>
      <c r="K16" s="39"/>
      <c r="L16" s="39"/>
    </row>
    <row r="17" spans="1:12" s="1" customFormat="1" x14ac:dyDescent="0.25">
      <c r="A17" s="10"/>
      <c r="G17" s="39"/>
      <c r="H17" s="39"/>
      <c r="I17" s="39"/>
      <c r="J17" s="39"/>
      <c r="K17" s="39"/>
      <c r="L17" s="39"/>
    </row>
    <row r="18" spans="1:12" s="1" customFormat="1" x14ac:dyDescent="0.25">
      <c r="A18" s="10"/>
      <c r="G18" s="39"/>
      <c r="H18" s="39"/>
      <c r="I18" s="39"/>
      <c r="J18" s="39"/>
      <c r="K18" s="39"/>
      <c r="L18" s="39"/>
    </row>
    <row r="19" spans="1:12" s="1" customFormat="1" x14ac:dyDescent="0.25">
      <c r="A19" s="10"/>
      <c r="G19" s="39"/>
      <c r="H19" s="39"/>
      <c r="I19" s="39"/>
      <c r="J19" s="39"/>
      <c r="K19" s="39"/>
      <c r="L19" s="39"/>
    </row>
    <row r="20" spans="1:12" s="1" customFormat="1" x14ac:dyDescent="0.25">
      <c r="A20" s="10"/>
      <c r="G20" s="39"/>
      <c r="H20" s="39"/>
      <c r="I20" s="39"/>
      <c r="J20" s="39"/>
      <c r="K20" s="39"/>
      <c r="L20" s="39"/>
    </row>
    <row r="21" spans="1:12" s="1" customFormat="1" x14ac:dyDescent="0.25">
      <c r="A21" s="10"/>
      <c r="G21" s="39"/>
      <c r="H21" s="39"/>
      <c r="I21" s="39"/>
      <c r="J21" s="39"/>
      <c r="K21" s="39"/>
      <c r="L21" s="39"/>
    </row>
    <row r="22" spans="1:12" s="1" customFormat="1" x14ac:dyDescent="0.25">
      <c r="A22" s="10"/>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11-20-08</vt:lpstr>
      <vt:lpstr>Kategorie monitoringu</vt:lpstr>
      <vt:lpstr>hide</vt:lpstr>
      <vt:lpstr>'SO 11-20-08'!Názvy_tisku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2018-04-23T07:05:41Z</cp:lastPrinted>
  <dcterms:created xsi:type="dcterms:W3CDTF">2015-03-16T09:47:49Z</dcterms:created>
  <dcterms:modified xsi:type="dcterms:W3CDTF">2018-11-05T13:38:31Z</dcterms:modified>
  <cp:category/>
  <cp:contentStatus/>
</cp:coreProperties>
</file>