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429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szdc-my.sharepoint.com/personal/stejskalpa_spravazeleznic_cz/Documents/Plocha/VZ 2022/2. RÁMCOVÉ DOHODY MIMO STAVBU/Dodávka značek a ostatního materiálu pro OŘ PHA 2025-2027/Finální verze/"/>
    </mc:Choice>
  </mc:AlternateContent>
  <xr:revisionPtr revIDLastSave="5" documentId="13_ncr:1_{AF584EED-2F61-444B-B510-02DD12B21D2E}" xr6:coauthVersionLast="47" xr6:coauthVersionMax="47" xr10:uidLastSave="{738D7537-E78A-4442-A916-C73DA2C4A581}"/>
  <bookViews>
    <workbookView xWindow="-120" yWindow="-120" windowWidth="29040" windowHeight="15840" activeTab="2" xr2:uid="{00000000-000D-0000-FFFF-FFFF00000000}"/>
  </bookViews>
  <sheets>
    <sheet name="Celková cena " sheetId="6" r:id="rId1"/>
    <sheet name="Dopravní" sheetId="4" r:id="rId2"/>
    <sheet name="Elektro" sheetId="5" r:id="rId3"/>
    <sheet name="Traťové" sheetId="3" r:id="rId4"/>
    <sheet name="Ostatní - materiál" sheetId="7" r:id="rId5"/>
  </sheets>
  <definedNames>
    <definedName name="_xlnm.Print_Area" localSheetId="0">'Celková cena '!$A$1:$E$10</definedName>
    <definedName name="_xlnm.Print_Area" localSheetId="1">Dopravní!$A$1:$G$35</definedName>
    <definedName name="_xlnm.Print_Area" localSheetId="3">Traťové!$A$1:$G$81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3" i="4" l="1"/>
  <c r="E6" i="4"/>
  <c r="E10" i="4"/>
  <c r="E14" i="4"/>
  <c r="E4" i="4"/>
  <c r="E5" i="4"/>
  <c r="E7" i="4"/>
  <c r="E8" i="4"/>
  <c r="E9" i="4"/>
  <c r="E11" i="4"/>
  <c r="E12" i="4"/>
  <c r="E13" i="4"/>
  <c r="E15" i="4"/>
  <c r="E16" i="4"/>
  <c r="E20" i="5" l="1"/>
  <c r="F20" i="5" s="1"/>
  <c r="E13" i="7"/>
  <c r="F13" i="7" s="1"/>
  <c r="G13" i="7" s="1"/>
  <c r="E12" i="7"/>
  <c r="E11" i="7"/>
  <c r="F11" i="7" s="1"/>
  <c r="G11" i="7" s="1"/>
  <c r="E10" i="7"/>
  <c r="E9" i="7"/>
  <c r="F9" i="7" s="1"/>
  <c r="G9" i="7" s="1"/>
  <c r="E8" i="7"/>
  <c r="E7" i="7"/>
  <c r="E6" i="7"/>
  <c r="F10" i="7" l="1"/>
  <c r="G10" i="7" s="1"/>
  <c r="F12" i="7"/>
  <c r="G12" i="7" s="1"/>
  <c r="G20" i="5"/>
  <c r="F15" i="4"/>
  <c r="G15" i="4" s="1"/>
  <c r="F6" i="7"/>
  <c r="G6" i="7" s="1"/>
  <c r="F7" i="7"/>
  <c r="G7" i="7" s="1"/>
  <c r="F8" i="7"/>
  <c r="G8" i="7" s="1"/>
  <c r="E4" i="7"/>
  <c r="E5" i="7"/>
  <c r="F4" i="7" l="1"/>
  <c r="G4" i="7" s="1"/>
  <c r="F5" i="7"/>
  <c r="G5" i="7" s="1"/>
  <c r="F10" i="4"/>
  <c r="G10" i="4" s="1"/>
  <c r="F14" i="4"/>
  <c r="G14" i="4" s="1"/>
  <c r="F16" i="4"/>
  <c r="G16" i="4" s="1"/>
  <c r="F12" i="4"/>
  <c r="G12" i="4" s="1"/>
  <c r="F13" i="4"/>
  <c r="G13" i="4" s="1"/>
  <c r="F11" i="4"/>
  <c r="G11" i="4" s="1"/>
  <c r="E33" i="3" l="1"/>
  <c r="F33" i="3" s="1"/>
  <c r="E29" i="3"/>
  <c r="E30" i="3"/>
  <c r="E31" i="3"/>
  <c r="F31" i="3" s="1"/>
  <c r="E32" i="3"/>
  <c r="F32" i="3" s="1"/>
  <c r="E34" i="3"/>
  <c r="F34" i="3" s="1"/>
  <c r="E35" i="3"/>
  <c r="F35" i="3" s="1"/>
  <c r="E36" i="3"/>
  <c r="E37" i="3"/>
  <c r="F37" i="3" s="1"/>
  <c r="E38" i="3"/>
  <c r="F38" i="3" s="1"/>
  <c r="E39" i="3"/>
  <c r="E40" i="3"/>
  <c r="E41" i="3"/>
  <c r="F41" i="3" s="1"/>
  <c r="E42" i="3"/>
  <c r="F42" i="3" s="1"/>
  <c r="E43" i="3"/>
  <c r="F43" i="3" s="1"/>
  <c r="E44" i="3"/>
  <c r="F44" i="3" s="1"/>
  <c r="E45" i="3"/>
  <c r="F45" i="3" s="1"/>
  <c r="E46" i="3"/>
  <c r="E47" i="3"/>
  <c r="F47" i="3" s="1"/>
  <c r="E48" i="3"/>
  <c r="E49" i="3"/>
  <c r="F49" i="3" s="1"/>
  <c r="E50" i="3"/>
  <c r="F50" i="3" s="1"/>
  <c r="E51" i="3"/>
  <c r="E52" i="3"/>
  <c r="E53" i="3"/>
  <c r="F53" i="3" s="1"/>
  <c r="E54" i="3"/>
  <c r="F54" i="3" s="1"/>
  <c r="E55" i="3"/>
  <c r="F55" i="3" s="1"/>
  <c r="E56" i="3"/>
  <c r="F56" i="3" s="1"/>
  <c r="E57" i="3"/>
  <c r="F57" i="3" s="1"/>
  <c r="E58" i="3"/>
  <c r="F58" i="3" s="1"/>
  <c r="G58" i="3" s="1"/>
  <c r="E59" i="3"/>
  <c r="F59" i="3" s="1"/>
  <c r="E60" i="3"/>
  <c r="F60" i="3" s="1"/>
  <c r="E61" i="3"/>
  <c r="E62" i="3"/>
  <c r="E63" i="3"/>
  <c r="E64" i="3"/>
  <c r="F64" i="3" s="1"/>
  <c r="E65" i="3"/>
  <c r="F65" i="3" s="1"/>
  <c r="E66" i="3"/>
  <c r="F66" i="3" s="1"/>
  <c r="E67" i="3"/>
  <c r="F67" i="3" s="1"/>
  <c r="E68" i="3"/>
  <c r="F68" i="3" s="1"/>
  <c r="E69" i="3"/>
  <c r="F69" i="3" s="1"/>
  <c r="E70" i="3"/>
  <c r="F70" i="3" s="1"/>
  <c r="E71" i="3"/>
  <c r="E72" i="3"/>
  <c r="F72" i="3" s="1"/>
  <c r="E73" i="3"/>
  <c r="F73" i="3" s="1"/>
  <c r="G73" i="3" s="1"/>
  <c r="E74" i="3"/>
  <c r="E75" i="3"/>
  <c r="E76" i="3"/>
  <c r="F76" i="3" s="1"/>
  <c r="E77" i="3"/>
  <c r="F77" i="3" s="1"/>
  <c r="E78" i="3"/>
  <c r="F78" i="3" s="1"/>
  <c r="E79" i="3"/>
  <c r="E80" i="3"/>
  <c r="F80" i="3" s="1"/>
  <c r="E28" i="3"/>
  <c r="F48" i="3" l="1"/>
  <c r="G48" i="3" s="1"/>
  <c r="G50" i="3"/>
  <c r="F36" i="3"/>
  <c r="G36" i="3" s="1"/>
  <c r="G38" i="3"/>
  <c r="F71" i="3"/>
  <c r="G71" i="3" s="1"/>
  <c r="F61" i="3"/>
  <c r="G61" i="3" s="1"/>
  <c r="G76" i="3"/>
  <c r="G64" i="3"/>
  <c r="G53" i="3"/>
  <c r="G41" i="3"/>
  <c r="G31" i="3"/>
  <c r="F75" i="3"/>
  <c r="G75" i="3" s="1"/>
  <c r="F63" i="3"/>
  <c r="G63" i="3" s="1"/>
  <c r="F52" i="3"/>
  <c r="G52" i="3" s="1"/>
  <c r="F40" i="3"/>
  <c r="G40" i="3" s="1"/>
  <c r="F30" i="3"/>
  <c r="G30" i="3" s="1"/>
  <c r="F74" i="3"/>
  <c r="G74" i="3" s="1"/>
  <c r="F62" i="3"/>
  <c r="G62" i="3" s="1"/>
  <c r="F51" i="3"/>
  <c r="G51" i="3" s="1"/>
  <c r="F39" i="3"/>
  <c r="G39" i="3" s="1"/>
  <c r="F29" i="3"/>
  <c r="G29" i="3" s="1"/>
  <c r="G72" i="3"/>
  <c r="G60" i="3"/>
  <c r="G49" i="3"/>
  <c r="G37" i="3"/>
  <c r="G70" i="3"/>
  <c r="G59" i="3"/>
  <c r="G47" i="3"/>
  <c r="G35" i="3"/>
  <c r="G69" i="3"/>
  <c r="G78" i="3"/>
  <c r="G68" i="3"/>
  <c r="G57" i="3"/>
  <c r="G45" i="3"/>
  <c r="G34" i="3"/>
  <c r="F79" i="3"/>
  <c r="G79" i="3" s="1"/>
  <c r="F46" i="3"/>
  <c r="G46" i="3" s="1"/>
  <c r="G80" i="3"/>
  <c r="G67" i="3"/>
  <c r="G56" i="3"/>
  <c r="G44" i="3"/>
  <c r="G33" i="3"/>
  <c r="G66" i="3"/>
  <c r="G55" i="3"/>
  <c r="G43" i="3"/>
  <c r="G32" i="3"/>
  <c r="G77" i="3"/>
  <c r="G65" i="3"/>
  <c r="G54" i="3"/>
  <c r="G42" i="3"/>
  <c r="F28" i="3"/>
  <c r="G28" i="3" s="1"/>
  <c r="E15" i="3" l="1"/>
  <c r="F15" i="3" s="1"/>
  <c r="E16" i="3"/>
  <c r="E17" i="3"/>
  <c r="E18" i="3"/>
  <c r="E19" i="3"/>
  <c r="F19" i="3" s="1"/>
  <c r="G19" i="3" s="1"/>
  <c r="E20" i="3"/>
  <c r="F20" i="3" s="1"/>
  <c r="G20" i="3" s="1"/>
  <c r="E21" i="3"/>
  <c r="F21" i="3" s="1"/>
  <c r="G21" i="3" s="1"/>
  <c r="E22" i="3"/>
  <c r="F22" i="3" s="1"/>
  <c r="G22" i="3" s="1"/>
  <c r="E23" i="3"/>
  <c r="F23" i="3" s="1"/>
  <c r="G23" i="3" s="1"/>
  <c r="E24" i="3"/>
  <c r="F24" i="3" s="1"/>
  <c r="G24" i="3" s="1"/>
  <c r="E25" i="3"/>
  <c r="F25" i="3" s="1"/>
  <c r="G25" i="3" s="1"/>
  <c r="E26" i="3"/>
  <c r="E27" i="3"/>
  <c r="E14" i="3"/>
  <c r="E13" i="3"/>
  <c r="F13" i="3" s="1"/>
  <c r="G13" i="3" l="1"/>
  <c r="F18" i="3"/>
  <c r="G18" i="3" s="1"/>
  <c r="F16" i="3"/>
  <c r="G16" i="3" s="1"/>
  <c r="F17" i="3"/>
  <c r="G17" i="3" s="1"/>
  <c r="F27" i="3"/>
  <c r="G27" i="3" s="1"/>
  <c r="G15" i="3"/>
  <c r="F26" i="3"/>
  <c r="G26" i="3" s="1"/>
  <c r="F14" i="3"/>
  <c r="G14" i="3" s="1"/>
  <c r="E14" i="7" l="1"/>
  <c r="F14" i="7" s="1"/>
  <c r="G14" i="7" s="1"/>
  <c r="E3" i="7"/>
  <c r="F5" i="4"/>
  <c r="G5" i="4" s="1"/>
  <c r="F6" i="4"/>
  <c r="G6" i="4" s="1"/>
  <c r="F3" i="7" l="1"/>
  <c r="F15" i="7" s="1"/>
  <c r="E15" i="7"/>
  <c r="G3" i="7" l="1"/>
  <c r="G15" i="7"/>
  <c r="B6" i="6"/>
  <c r="C6" i="6" s="1"/>
  <c r="D6" i="6" s="1"/>
  <c r="F4" i="4"/>
  <c r="G4" i="4" s="1"/>
  <c r="F3" i="4"/>
  <c r="E4" i="3"/>
  <c r="E3" i="3"/>
  <c r="E5" i="3"/>
  <c r="E6" i="3"/>
  <c r="E7" i="3"/>
  <c r="E8" i="3"/>
  <c r="E9" i="3"/>
  <c r="E10" i="3"/>
  <c r="E11" i="3"/>
  <c r="E12" i="3"/>
  <c r="E21" i="5"/>
  <c r="F21" i="5" s="1"/>
  <c r="G21" i="5" s="1"/>
  <c r="E19" i="5"/>
  <c r="F19" i="5" s="1"/>
  <c r="G19" i="5" s="1"/>
  <c r="E18" i="5"/>
  <c r="F18" i="5" s="1"/>
  <c r="G18" i="5" s="1"/>
  <c r="E17" i="5"/>
  <c r="F17" i="5" s="1"/>
  <c r="G17" i="5" s="1"/>
  <c r="E16" i="5"/>
  <c r="F16" i="5" s="1"/>
  <c r="G16" i="5" s="1"/>
  <c r="E15" i="5"/>
  <c r="F15" i="5" s="1"/>
  <c r="G15" i="5" s="1"/>
  <c r="E14" i="5"/>
  <c r="F14" i="5" s="1"/>
  <c r="G14" i="5" s="1"/>
  <c r="E13" i="5"/>
  <c r="F13" i="5" s="1"/>
  <c r="G13" i="5" s="1"/>
  <c r="E12" i="5"/>
  <c r="F12" i="5" s="1"/>
  <c r="G12" i="5" s="1"/>
  <c r="E11" i="5"/>
  <c r="F11" i="5" s="1"/>
  <c r="G11" i="5" s="1"/>
  <c r="E10" i="5"/>
  <c r="F10" i="5" s="1"/>
  <c r="G10" i="5" s="1"/>
  <c r="E9" i="5"/>
  <c r="F9" i="5" s="1"/>
  <c r="G9" i="5" s="1"/>
  <c r="E8" i="5"/>
  <c r="F8" i="5" s="1"/>
  <c r="G8" i="5" s="1"/>
  <c r="E7" i="5"/>
  <c r="F7" i="5" s="1"/>
  <c r="G7" i="5" s="1"/>
  <c r="E6" i="5"/>
  <c r="F6" i="5" s="1"/>
  <c r="G6" i="5" s="1"/>
  <c r="E5" i="5"/>
  <c r="F5" i="5" s="1"/>
  <c r="G5" i="5" s="1"/>
  <c r="E4" i="5"/>
  <c r="F4" i="5" s="1"/>
  <c r="G4" i="5" s="1"/>
  <c r="E3" i="5"/>
  <c r="E22" i="5" l="1"/>
  <c r="G3" i="4"/>
  <c r="F3" i="5"/>
  <c r="F22" i="5" s="1"/>
  <c r="F10" i="3"/>
  <c r="G10" i="3" s="1"/>
  <c r="F6" i="3"/>
  <c r="G6" i="3" s="1"/>
  <c r="F9" i="3"/>
  <c r="G9" i="3" s="1"/>
  <c r="F8" i="3"/>
  <c r="G8" i="3" s="1"/>
  <c r="F5" i="3"/>
  <c r="G5" i="3" s="1"/>
  <c r="F4" i="3"/>
  <c r="G4" i="3" s="1"/>
  <c r="F12" i="3"/>
  <c r="G12" i="3" s="1"/>
  <c r="F7" i="3"/>
  <c r="G7" i="3" s="1"/>
  <c r="F3" i="3"/>
  <c r="G3" i="3" s="1"/>
  <c r="F11" i="3"/>
  <c r="G11" i="3" s="1"/>
  <c r="E81" i="3"/>
  <c r="B5" i="6" s="1"/>
  <c r="C5" i="6" s="1"/>
  <c r="G3" i="5" l="1"/>
  <c r="D5" i="6"/>
  <c r="F81" i="3"/>
  <c r="G81" i="3" s="1"/>
  <c r="G22" i="5"/>
  <c r="B4" i="6"/>
  <c r="C4" i="6" s="1"/>
  <c r="D4" i="6" s="1"/>
  <c r="F9" i="4"/>
  <c r="G9" i="4" s="1"/>
  <c r="F8" i="4"/>
  <c r="G8" i="4" s="1"/>
  <c r="F7" i="4" l="1"/>
  <c r="F17" i="4" s="1"/>
  <c r="E17" i="4"/>
  <c r="G17" i="4" l="1"/>
  <c r="B3" i="6"/>
  <c r="G7" i="4"/>
  <c r="B8" i="6" l="1"/>
  <c r="C3" i="6"/>
  <c r="D3" i="6" l="1"/>
  <c r="B10" i="6" s="1"/>
  <c r="B9" i="6"/>
</calcChain>
</file>

<file path=xl/sharedStrings.xml><?xml version="1.0" encoding="utf-8"?>
<sst xmlns="http://schemas.openxmlformats.org/spreadsheetml/2006/main" count="295" uniqueCount="214">
  <si>
    <t>Název</t>
  </si>
  <si>
    <t>Provedení</t>
  </si>
  <si>
    <t>Cena bez DPH</t>
  </si>
  <si>
    <t>Celkový součet</t>
  </si>
  <si>
    <t>Celkem Kč</t>
  </si>
  <si>
    <t>Připravte se  k vypnutí proudu</t>
  </si>
  <si>
    <t>Vypněte trakční odběr</t>
  </si>
  <si>
    <t>Vypněte proud</t>
  </si>
  <si>
    <t>Zapněte proud</t>
  </si>
  <si>
    <t>Všechny koleje bez trakčního vedení</t>
  </si>
  <si>
    <t>Zn, reflex 1</t>
  </si>
  <si>
    <t>Připravte se ke stažení sběrače</t>
  </si>
  <si>
    <t>Připravte se ke stažení sběrače přenosná</t>
  </si>
  <si>
    <t>Stáhněte sběrač přenosná</t>
  </si>
  <si>
    <t>Začátek stejnosměrné trakční soustavy</t>
  </si>
  <si>
    <t>Začátek jednofázové trakční soustavy</t>
  </si>
  <si>
    <t>Zákaz rekuperace</t>
  </si>
  <si>
    <t>Rekuperace povolena</t>
  </si>
  <si>
    <t>Začátek snížené výšky trolejového drátu</t>
  </si>
  <si>
    <t>Podtabulka s udanou výškou troleje</t>
  </si>
  <si>
    <t>Konec snížené výšky trolejového drátu</t>
  </si>
  <si>
    <t>Výměnná číslice z plastu do Začátek NPJ</t>
  </si>
  <si>
    <t>černý plast</t>
  </si>
  <si>
    <t>Výhybkové tělěso úzké s násadcem</t>
  </si>
  <si>
    <t>Výhybkové těleso široké s násadcem</t>
  </si>
  <si>
    <t>Konec vlaku</t>
  </si>
  <si>
    <t>Tabulka T</t>
  </si>
  <si>
    <t>Lokomotiva – menší</t>
  </si>
  <si>
    <t>Stůj – dej přednost v jízdě</t>
  </si>
  <si>
    <t>Stůj – dej přednost v jízdě – zvýrazněná</t>
  </si>
  <si>
    <t>Kulatá značka - zákazová, příkazová</t>
  </si>
  <si>
    <t>Obdélníková značka – zóna, pozor</t>
  </si>
  <si>
    <t>Směrová šipka</t>
  </si>
  <si>
    <t>Stoupání- klesání tratě - skloník</t>
  </si>
  <si>
    <t>Značky elektro</t>
  </si>
  <si>
    <t>Značky traťové</t>
  </si>
  <si>
    <t xml:space="preserve">Značky dopravní </t>
  </si>
  <si>
    <t>Druh</t>
  </si>
  <si>
    <t xml:space="preserve">Výstražný kříž jednokolejný </t>
  </si>
  <si>
    <t xml:space="preserve">Výstražný kříž vícekolejný </t>
  </si>
  <si>
    <t>Výstražný kříž jednokolejný zvýrazněný</t>
  </si>
  <si>
    <t>Výstražný kříž vícekolejný zvýrazněný</t>
  </si>
  <si>
    <t>Ostatní materiál</t>
  </si>
  <si>
    <t>Zn</t>
  </si>
  <si>
    <t>Předvěstník N - trojúhelník</t>
  </si>
  <si>
    <t>Staničník trojmístný</t>
  </si>
  <si>
    <t>Piktogram Zákaz vstupu - č. 86 ze vzorového listu</t>
  </si>
  <si>
    <t xml:space="preserve">Námezník </t>
  </si>
  <si>
    <t>Cena bez DPH / 1 cm / 1 ks</t>
  </si>
  <si>
    <t>Víčko (ks)</t>
  </si>
  <si>
    <t>Trubka pozink.-sloupek (1 cm)</t>
  </si>
  <si>
    <t>Celkem Kč bez DPH</t>
  </si>
  <si>
    <t>Výše DPH</t>
  </si>
  <si>
    <t>Celkem Kč včetně DPH</t>
  </si>
  <si>
    <t>Cena celkem bez DPH</t>
  </si>
  <si>
    <t xml:space="preserve">Vzorový list nebo Provedení nebo Rozměr </t>
  </si>
  <si>
    <t>Celková cena bez DPH</t>
  </si>
  <si>
    <t>Celková cena včetně DPH</t>
  </si>
  <si>
    <t>Cena celkem za celé období trvání rámcové dohody bez DPH</t>
  </si>
  <si>
    <t>Cena celkem za celé období trvání rámcové dohody včetně DPH</t>
  </si>
  <si>
    <t>ZT-4a + ZT-44a + ZT-60</t>
  </si>
  <si>
    <t>ZT 4a</t>
  </si>
  <si>
    <t>ZT-59</t>
  </si>
  <si>
    <t>ZT-34</t>
  </si>
  <si>
    <t>ZT-50 + ZT-53</t>
  </si>
  <si>
    <t>ZT-67</t>
  </si>
  <si>
    <t>ZT-15</t>
  </si>
  <si>
    <t>ZT-52</t>
  </si>
  <si>
    <t>-</t>
  </si>
  <si>
    <t>ZT-11</t>
  </si>
  <si>
    <t>ZT-16</t>
  </si>
  <si>
    <t>ZT-61</t>
  </si>
  <si>
    <t>ZT-7a</t>
  </si>
  <si>
    <t>ZT-17</t>
  </si>
  <si>
    <t>ZT -17 + ZT 57</t>
  </si>
  <si>
    <t>ZT-18</t>
  </si>
  <si>
    <t>ZT-27</t>
  </si>
  <si>
    <t xml:space="preserve">ZT-42 </t>
  </si>
  <si>
    <t>ZT-42</t>
  </si>
  <si>
    <t>ZT-42 + ZT-57</t>
  </si>
  <si>
    <t xml:space="preserve">ZT-74 </t>
  </si>
  <si>
    <t>ZT-79</t>
  </si>
  <si>
    <t>ZT-57 + ZT-79</t>
  </si>
  <si>
    <t>ZT-24 + ZT-24b</t>
  </si>
  <si>
    <t>ZT-24a</t>
  </si>
  <si>
    <t xml:space="preserve">Příhradový držák </t>
  </si>
  <si>
    <t xml:space="preserve">Příhradový hák </t>
  </si>
  <si>
    <t xml:space="preserve">Rychlostník N – obdélník </t>
  </si>
  <si>
    <t>Rychlostník (N) hranatý s černými pruhy</t>
  </si>
  <si>
    <t>Rychlostník (N) s odrazkami</t>
  </si>
  <si>
    <t>Rychlostník (NS) 2 čísla - bílý</t>
  </si>
  <si>
    <t>Rychlostník (NS) 3 čísla - bílý</t>
  </si>
  <si>
    <t>Konec platnosti rychlostníku NS - bílý</t>
  </si>
  <si>
    <t>Očekávejte konec platnosti rychlost NS žlutý</t>
  </si>
  <si>
    <t>Předvěstník NS oranžový</t>
  </si>
  <si>
    <t>/R/ samostatné rameno žlutobílé</t>
  </si>
  <si>
    <t>Staničník tabulový, km poloha (km 0,1-9,9) - bílý</t>
  </si>
  <si>
    <t>Staničník pro dvoumístné číslo (km 10,0-99,9) - bílý</t>
  </si>
  <si>
    <t>Staničník tabulový, km poloha, bílý s pruhy</t>
  </si>
  <si>
    <t>Staničník s oranž.pruhy, dvoumístné číslo - bílý</t>
  </si>
  <si>
    <t>Staničník pro dvoumístné číslo - žlutý</t>
  </si>
  <si>
    <t>Staničník s oranžové pruhy, dvoumístné číslo -  žlutý</t>
  </si>
  <si>
    <t>Staničník tabulový, km poloha - žlutý</t>
  </si>
  <si>
    <t xml:space="preserve">Staničník tabulový, km poloha - žlutý s pruhy  </t>
  </si>
  <si>
    <t>Žlutá deska s čísly - kilometrická poloha</t>
  </si>
  <si>
    <t>Tabule před zastávkou "Vlak se blíží k zastávce"</t>
  </si>
  <si>
    <t>Konec nástupiště</t>
  </si>
  <si>
    <t>Místo zastavení</t>
  </si>
  <si>
    <t xml:space="preserve">Tab. "Zákaz vstupu" </t>
  </si>
  <si>
    <t xml:space="preserve">Tab. "Zákaz vstupu do kolejiště před zastavením vlaku" </t>
  </si>
  <si>
    <t xml:space="preserve">Tab. "Pozor vlak" </t>
  </si>
  <si>
    <t>Indikátorová tabulka</t>
  </si>
  <si>
    <t>Začněte práci pluhu</t>
  </si>
  <si>
    <t>Zastavte práci pluhu</t>
  </si>
  <si>
    <t>Začátek práce postrku</t>
  </si>
  <si>
    <t>Konec práce postrku</t>
  </si>
  <si>
    <t>Hraničník</t>
  </si>
  <si>
    <t>Pískejte</t>
  </si>
  <si>
    <t>Pískejte s časovou platností</t>
  </si>
  <si>
    <t>Označník posun zakázán</t>
  </si>
  <si>
    <t>Odrazka pod předvěstní štít samostatná</t>
  </si>
  <si>
    <t>Očekávejte pomalou jízdu včetně odrazek - štít</t>
  </si>
  <si>
    <t>Vyměnitelná číslice k návěsti očekávejte pomalou jízdu</t>
  </si>
  <si>
    <t>Očekávejte dočasnou pomalou jízdu</t>
  </si>
  <si>
    <t xml:space="preserve">Začátek nepředvěstěné pomalé jízdy </t>
  </si>
  <si>
    <t>Konec pomalé jízdy K</t>
  </si>
  <si>
    <t>Konec dočasné pomalé jízdy s tabulkou T</t>
  </si>
  <si>
    <t>Stůj – terč</t>
  </si>
  <si>
    <t>Stůj – obdélník</t>
  </si>
  <si>
    <t xml:space="preserve">Únikový východ, jednostranná - levá, Fotoluminiscenční samolepící bezpečnostní tabulka 400x200mm </t>
  </si>
  <si>
    <t xml:space="preserve">Únikový východ, jednostranná - pravá, Fotoluminiscenční samolepící bezpečnostní tabulka 400x200mm </t>
  </si>
  <si>
    <t xml:space="preserve">Únikový východ, jednostranná - levá, Fotoluminiscenční plastová bezpečnostní tabulka 400x200mm </t>
  </si>
  <si>
    <t xml:space="preserve">Únikový východ, jednostranná - pravá, Fotoluminiscenční plastová bezpečnostní tabulka 400x200mm </t>
  </si>
  <si>
    <t xml:space="preserve">Únikový východ nad dveře,  Fotoluminiscenční samolepící bezpečnostní tabulka 400x200mm </t>
  </si>
  <si>
    <t xml:space="preserve">Únikový východ nad dveře, plastová bezpečnostní tabulka 400x200mm </t>
  </si>
  <si>
    <t>Objímka dvoudílná, oboustranná komplet, průměr sloupku 60 mm</t>
  </si>
  <si>
    <t>Objímka dvoudílná, jednostranná komplet, průměr sloupku 60 mm</t>
  </si>
  <si>
    <t xml:space="preserve">Zkrácená vzdálenost - pro elektrický provoz </t>
  </si>
  <si>
    <t xml:space="preserve">Zkrácená vzdálenost - s reflexním zvýrazněním </t>
  </si>
  <si>
    <t>Betonová patka výšky 350-400mm, rozměr základny min. 320x320mm, rozměr vrchní části min. 240x240mm s průměrem otvoru 90mm, beton min. C25/30</t>
  </si>
  <si>
    <t>Betonová patka výšky 500-600mm, rozměr základny min. 350x350mm, rozměr vrchní části min. 240x240mm s průměrem otvoru 90mm,  beton min. C25/30</t>
  </si>
  <si>
    <t>Dopravní značka E7B - Směrová šipka</t>
  </si>
  <si>
    <t>Objímka UP FeZn bez nerezového pásku</t>
  </si>
  <si>
    <t>Nerezový zámek na příhradový sloup</t>
  </si>
  <si>
    <t>Hliníková patka výšky 190-210mm, rozměr základny min. 170x190mm, průměr otvoru 60 - 63mm</t>
  </si>
  <si>
    <t>Návěsť - posun zakázán</t>
  </si>
  <si>
    <t>Dopravní značka - A31a - Návěstní deska (240m)</t>
  </si>
  <si>
    <t>Dopravní značka - A31b - Návěstní deska (160m)</t>
  </si>
  <si>
    <t>Dopravní značka - A31c - Návěstní deska (80m)</t>
  </si>
  <si>
    <t>Dopravní značka - P4 - Dej přednost v jízdě</t>
  </si>
  <si>
    <t>Celkový součet ks/m</t>
  </si>
  <si>
    <t>se zvýrazněním 500x410mm /návěst 300x210/</t>
  </si>
  <si>
    <t>ZT-72</t>
  </si>
  <si>
    <t xml:space="preserve"> ZT-75 "1"</t>
  </si>
  <si>
    <t xml:space="preserve"> ZT-75 "2"</t>
  </si>
  <si>
    <t xml:space="preserve"> ZT-75 "3"</t>
  </si>
  <si>
    <t xml:space="preserve"> ZT-75 "4"</t>
  </si>
  <si>
    <t xml:space="preserve"> ZT-75 "5"</t>
  </si>
  <si>
    <t xml:space="preserve"> ZT-75 "6"</t>
  </si>
  <si>
    <t xml:space="preserve"> ZT-75 "7"</t>
  </si>
  <si>
    <t xml:space="preserve"> ZT-75 "8"</t>
  </si>
  <si>
    <t xml:space="preserve"> ZT-75 "9"</t>
  </si>
  <si>
    <t xml:space="preserve"> ZT-75 "10"</t>
  </si>
  <si>
    <t xml:space="preserve"> ZT-75 "11"</t>
  </si>
  <si>
    <t xml:space="preserve"> ZT-75 "12"</t>
  </si>
  <si>
    <t xml:space="preserve"> ZT-75 "1/2"</t>
  </si>
  <si>
    <t xml:space="preserve">Vyměnitelné číslice </t>
  </si>
  <si>
    <t>Vzorový list 1</t>
  </si>
  <si>
    <t>Vzorový list 2</t>
  </si>
  <si>
    <t>Vzorový list 3</t>
  </si>
  <si>
    <t>Vzorový list 4</t>
  </si>
  <si>
    <t>Vzorový list 5</t>
  </si>
  <si>
    <t>Vzorový list 13</t>
  </si>
  <si>
    <t>Vzorový list 19</t>
  </si>
  <si>
    <t>Vzorový list 23</t>
  </si>
  <si>
    <t>Vzorový list 24</t>
  </si>
  <si>
    <t>Vzorový list 25</t>
  </si>
  <si>
    <t>Vzorový list 20/21</t>
  </si>
  <si>
    <t>Vzorový list 26</t>
  </si>
  <si>
    <t>VL 6.1 A 32a-1</t>
  </si>
  <si>
    <t>VL 6.1 A 32a-2</t>
  </si>
  <si>
    <t>VL 6.1 A 32b-1</t>
  </si>
  <si>
    <t>VL 6.1 A 32b-2</t>
  </si>
  <si>
    <t>VL 6.1 P 4-1</t>
  </si>
  <si>
    <t>VL 6.1 P 4-2</t>
  </si>
  <si>
    <t>VL 6.1 IP 22-1</t>
  </si>
  <si>
    <t>ZT-57</t>
  </si>
  <si>
    <t>ZT-62</t>
  </si>
  <si>
    <t>ZT-25</t>
  </si>
  <si>
    <t>ZT-30a</t>
  </si>
  <si>
    <t>dle D1 čl. 1265</t>
  </si>
  <si>
    <t>ZT-54</t>
  </si>
  <si>
    <t>Zn, min. 310x310</t>
  </si>
  <si>
    <t>Zn, min. 460x310</t>
  </si>
  <si>
    <t>Zn, min. 120x410</t>
  </si>
  <si>
    <t>Vzorový list 27</t>
  </si>
  <si>
    <t>Návěsť 112 (ČD Ž9) a článek č. 69, odstavec 5 předpisu D1 / 510x510 / ZT-18</t>
  </si>
  <si>
    <t>ZT-38 / ZT-5</t>
  </si>
  <si>
    <t>Trojúhelníková značka - výstražné</t>
  </si>
  <si>
    <t>Návěsť Začátek Pomalé jízdy</t>
  </si>
  <si>
    <t>Nerezový pásek do Objímky UP šíře 13mm</t>
  </si>
  <si>
    <t>Vzorový list 15/17</t>
  </si>
  <si>
    <t>Stáhněte / zdvihněte sběrač</t>
  </si>
  <si>
    <t>Vzorový list 7/9/11</t>
  </si>
  <si>
    <t>Kolej přímo / doprava / doleva  bez trakčního vedení</t>
  </si>
  <si>
    <t>Kolej přímo/doprava/doleva  bez trakčního vedení přenosná</t>
  </si>
  <si>
    <t>č. 48b/48c/48d</t>
  </si>
  <si>
    <t>č. 49</t>
  </si>
  <si>
    <t>č. 50 / 51</t>
  </si>
  <si>
    <t xml:space="preserve">Zákaz práce pod napětím </t>
  </si>
  <si>
    <t>Veškeré značky elektro budou s odrazivostí RA3.</t>
  </si>
  <si>
    <t>Nabídkový ceník</t>
  </si>
  <si>
    <t>Zákaz piktogram</t>
  </si>
  <si>
    <t xml:space="preserve">viz. článek č. 75, odstavec 1 předpisu D1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</si>
</sst>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21" x14ac:knownFonts="1">
    <font>
      <sz val="11"/>
      <color theme="1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b/>
      <sz val="11"/>
      <color theme="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sz val="11"/>
      <color theme="1"/>
      <name val="Verdana"/>
      <family val="2"/>
      <charset val="238"/>
    </font>
    <font>
      <sz val="11"/>
      <name val="Calibri"/>
      <family val="2"/>
      <charset val="238"/>
      <scheme val="minor"/>
    </font>
    <font>
      <sz val="15"/>
      <color theme="0"/>
      <name val="Calibri"/>
      <family val="2"/>
      <charset val="238"/>
      <scheme val="minor"/>
    </font>
    <font>
      <sz val="18"/>
      <color theme="3"/>
      <name val="Cambria"/>
      <family val="2"/>
      <charset val="238"/>
      <scheme val="major"/>
    </font>
    <font>
      <b/>
      <sz val="12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8"/>
      <name val="Cambria"/>
      <family val="2"/>
      <charset val="238"/>
      <scheme val="major"/>
    </font>
    <font>
      <sz val="15"/>
      <name val="Calibri"/>
      <family val="2"/>
      <charset val="238"/>
      <scheme val="minor"/>
    </font>
    <font>
      <b/>
      <sz val="15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5"/>
      <color theme="0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36">
    <border>
      <left/>
      <right/>
      <top/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</borders>
  <cellStyleXfs count="4">
    <xf numFmtId="0" fontId="0" fillId="0" borderId="0"/>
    <xf numFmtId="0" fontId="1" fillId="0" borderId="0" applyNumberFormat="0" applyFill="0" applyBorder="0" applyAlignment="0" applyProtection="0"/>
    <xf numFmtId="0" fontId="4" fillId="2" borderId="0" applyNumberFormat="0" applyBorder="0" applyAlignment="0" applyProtection="0"/>
    <xf numFmtId="0" fontId="6" fillId="0" borderId="0"/>
  </cellStyleXfs>
  <cellXfs count="138">
    <xf numFmtId="0" fontId="0" fillId="0" borderId="0" xfId="0"/>
    <xf numFmtId="3" fontId="4" fillId="3" borderId="0" xfId="2" applyNumberFormat="1" applyFill="1" applyBorder="1" applyAlignment="1"/>
    <xf numFmtId="3" fontId="3" fillId="0" borderId="0" xfId="0" applyNumberFormat="1" applyFont="1"/>
    <xf numFmtId="0" fontId="0" fillId="3" borderId="0" xfId="0" applyFill="1"/>
    <xf numFmtId="0" fontId="7" fillId="3" borderId="0" xfId="0" applyFont="1" applyFill="1"/>
    <xf numFmtId="164" fontId="7" fillId="3" borderId="3" xfId="0" applyNumberFormat="1" applyFont="1" applyFill="1" applyBorder="1"/>
    <xf numFmtId="164" fontId="0" fillId="0" borderId="0" xfId="0" applyNumberFormat="1"/>
    <xf numFmtId="164" fontId="5" fillId="0" borderId="0" xfId="0" applyNumberFormat="1" applyFont="1"/>
    <xf numFmtId="164" fontId="4" fillId="3" borderId="0" xfId="2" applyNumberFormat="1" applyFill="1" applyBorder="1" applyAlignment="1"/>
    <xf numFmtId="164" fontId="0" fillId="3" borderId="0" xfId="0" applyNumberFormat="1" applyFill="1"/>
    <xf numFmtId="3" fontId="7" fillId="3" borderId="3" xfId="0" applyNumberFormat="1" applyFont="1" applyFill="1" applyBorder="1" applyAlignment="1">
      <alignment horizontal="center" vertical="center"/>
    </xf>
    <xf numFmtId="3" fontId="7" fillId="3" borderId="3" xfId="0" applyNumberFormat="1" applyFont="1" applyFill="1" applyBorder="1"/>
    <xf numFmtId="0" fontId="9" fillId="0" borderId="0" xfId="1" applyFont="1" applyBorder="1" applyAlignment="1"/>
    <xf numFmtId="0" fontId="10" fillId="0" borderId="10" xfId="1" applyFont="1" applyFill="1" applyBorder="1" applyAlignment="1"/>
    <xf numFmtId="0" fontId="10" fillId="0" borderId="4" xfId="1" applyFont="1" applyBorder="1" applyAlignment="1"/>
    <xf numFmtId="0" fontId="10" fillId="0" borderId="5" xfId="1" applyFont="1" applyBorder="1" applyAlignment="1"/>
    <xf numFmtId="0" fontId="7" fillId="3" borderId="8" xfId="0" applyFont="1" applyFill="1" applyBorder="1"/>
    <xf numFmtId="3" fontId="7" fillId="3" borderId="8" xfId="0" applyNumberFormat="1" applyFont="1" applyFill="1" applyBorder="1"/>
    <xf numFmtId="0" fontId="2" fillId="2" borderId="18" xfId="2" applyFont="1" applyBorder="1" applyAlignment="1">
      <alignment horizontal="center" vertical="center" wrapText="1"/>
    </xf>
    <xf numFmtId="0" fontId="2" fillId="2" borderId="18" xfId="2" applyFont="1" applyBorder="1" applyAlignment="1">
      <alignment vertical="center" wrapText="1"/>
    </xf>
    <xf numFmtId="0" fontId="2" fillId="2" borderId="18" xfId="2" applyFont="1" applyBorder="1" applyAlignment="1">
      <alignment horizontal="right" vertical="center" wrapText="1"/>
    </xf>
    <xf numFmtId="0" fontId="2" fillId="2" borderId="11" xfId="2" applyFont="1" applyBorder="1" applyAlignment="1">
      <alignment horizontal="center" vertical="center" wrapText="1"/>
    </xf>
    <xf numFmtId="0" fontId="7" fillId="3" borderId="6" xfId="0" applyFont="1" applyFill="1" applyBorder="1"/>
    <xf numFmtId="164" fontId="0" fillId="3" borderId="8" xfId="0" applyNumberFormat="1" applyFill="1" applyBorder="1"/>
    <xf numFmtId="164" fontId="8" fillId="2" borderId="1" xfId="2" applyNumberFormat="1" applyFont="1" applyBorder="1" applyAlignment="1"/>
    <xf numFmtId="164" fontId="15" fillId="3" borderId="8" xfId="0" applyNumberFormat="1" applyFont="1" applyFill="1" applyBorder="1"/>
    <xf numFmtId="164" fontId="15" fillId="3" borderId="3" xfId="0" applyNumberFormat="1" applyFont="1" applyFill="1" applyBorder="1"/>
    <xf numFmtId="164" fontId="15" fillId="3" borderId="6" xfId="0" applyNumberFormat="1" applyFont="1" applyFill="1" applyBorder="1"/>
    <xf numFmtId="164" fontId="0" fillId="3" borderId="16" xfId="0" applyNumberFormat="1" applyFill="1" applyBorder="1"/>
    <xf numFmtId="164" fontId="8" fillId="2" borderId="9" xfId="2" applyNumberFormat="1" applyFont="1" applyBorder="1" applyAlignment="1"/>
    <xf numFmtId="0" fontId="2" fillId="2" borderId="10" xfId="2" applyFont="1" applyBorder="1" applyAlignment="1">
      <alignment vertical="center" wrapText="1"/>
    </xf>
    <xf numFmtId="164" fontId="2" fillId="2" borderId="18" xfId="2" applyNumberFormat="1" applyFont="1" applyBorder="1" applyAlignment="1">
      <alignment horizontal="center" vertical="center" wrapText="1"/>
    </xf>
    <xf numFmtId="0" fontId="0" fillId="4" borderId="23" xfId="0" applyFill="1" applyBorder="1" applyAlignment="1">
      <alignment vertical="center" wrapText="1"/>
    </xf>
    <xf numFmtId="164" fontId="10" fillId="0" borderId="3" xfId="1" applyNumberFormat="1" applyFont="1" applyBorder="1" applyAlignment="1"/>
    <xf numFmtId="0" fontId="10" fillId="0" borderId="24" xfId="1" applyFont="1" applyBorder="1" applyAlignment="1"/>
    <xf numFmtId="164" fontId="10" fillId="0" borderId="2" xfId="1" applyNumberFormat="1" applyFont="1" applyBorder="1" applyAlignment="1"/>
    <xf numFmtId="164" fontId="10" fillId="0" borderId="25" xfId="1" applyNumberFormat="1" applyFont="1" applyBorder="1" applyAlignment="1"/>
    <xf numFmtId="164" fontId="17" fillId="0" borderId="2" xfId="1" applyNumberFormat="1" applyFont="1" applyBorder="1" applyAlignment="1"/>
    <xf numFmtId="164" fontId="17" fillId="0" borderId="3" xfId="1" applyNumberFormat="1" applyFont="1" applyBorder="1" applyAlignment="1"/>
    <xf numFmtId="164" fontId="17" fillId="0" borderId="25" xfId="1" applyNumberFormat="1" applyFont="1" applyBorder="1" applyAlignment="1"/>
    <xf numFmtId="164" fontId="17" fillId="0" borderId="12" xfId="1" applyNumberFormat="1" applyFont="1" applyBorder="1" applyAlignment="1"/>
    <xf numFmtId="164" fontId="17" fillId="0" borderId="13" xfId="1" applyNumberFormat="1" applyFont="1" applyBorder="1" applyAlignment="1"/>
    <xf numFmtId="164" fontId="17" fillId="0" borderId="14" xfId="1" applyNumberFormat="1" applyFont="1" applyBorder="1" applyAlignment="1"/>
    <xf numFmtId="164" fontId="18" fillId="0" borderId="11" xfId="0" applyNumberFormat="1" applyFont="1" applyBorder="1"/>
    <xf numFmtId="164" fontId="11" fillId="5" borderId="11" xfId="0" applyNumberFormat="1" applyFont="1" applyFill="1" applyBorder="1"/>
    <xf numFmtId="0" fontId="0" fillId="4" borderId="22" xfId="0" applyFill="1" applyBorder="1" applyAlignment="1">
      <alignment vertical="center"/>
    </xf>
    <xf numFmtId="3" fontId="7" fillId="3" borderId="3" xfId="0" applyNumberFormat="1" applyFont="1" applyFill="1" applyBorder="1" applyAlignment="1">
      <alignment vertical="center"/>
    </xf>
    <xf numFmtId="164" fontId="15" fillId="3" borderId="3" xfId="0" applyNumberFormat="1" applyFont="1" applyFill="1" applyBorder="1" applyAlignment="1">
      <alignment vertical="center"/>
    </xf>
    <xf numFmtId="164" fontId="2" fillId="2" borderId="18" xfId="2" applyNumberFormat="1" applyFont="1" applyBorder="1" applyAlignment="1">
      <alignment vertical="center" wrapText="1"/>
    </xf>
    <xf numFmtId="0" fontId="7" fillId="3" borderId="7" xfId="0" applyFont="1" applyFill="1" applyBorder="1"/>
    <xf numFmtId="164" fontId="0" fillId="3" borderId="26" xfId="0" applyNumberFormat="1" applyFill="1" applyBorder="1"/>
    <xf numFmtId="0" fontId="7" fillId="3" borderId="4" xfId="0" applyFont="1" applyFill="1" applyBorder="1"/>
    <xf numFmtId="0" fontId="7" fillId="3" borderId="15" xfId="0" applyFont="1" applyFill="1" applyBorder="1"/>
    <xf numFmtId="164" fontId="0" fillId="3" borderId="27" xfId="0" applyNumberFormat="1" applyFill="1" applyBorder="1"/>
    <xf numFmtId="0" fontId="7" fillId="3" borderId="4" xfId="0" applyFont="1" applyFill="1" applyBorder="1" applyAlignment="1">
      <alignment vertical="center" wrapText="1"/>
    </xf>
    <xf numFmtId="0" fontId="0" fillId="3" borderId="4" xfId="0" applyFill="1" applyBorder="1" applyAlignment="1">
      <alignment horizontal="left"/>
    </xf>
    <xf numFmtId="0" fontId="0" fillId="3" borderId="15" xfId="0" applyFill="1" applyBorder="1" applyAlignment="1">
      <alignment horizontal="left"/>
    </xf>
    <xf numFmtId="0" fontId="0" fillId="3" borderId="7" xfId="0" applyFill="1" applyBorder="1" applyAlignment="1">
      <alignment horizontal="left"/>
    </xf>
    <xf numFmtId="164" fontId="2" fillId="2" borderId="18" xfId="2" applyNumberFormat="1" applyFont="1" applyBorder="1" applyAlignment="1">
      <alignment horizontal="right" vertical="center" wrapText="1"/>
    </xf>
    <xf numFmtId="0" fontId="20" fillId="0" borderId="0" xfId="0" applyFont="1"/>
    <xf numFmtId="0" fontId="20" fillId="3" borderId="0" xfId="0" applyFont="1" applyFill="1"/>
    <xf numFmtId="0" fontId="7" fillId="0" borderId="0" xfId="0" applyFont="1"/>
    <xf numFmtId="0" fontId="7" fillId="0" borderId="3" xfId="0" applyFont="1" applyBorder="1" applyAlignment="1">
      <alignment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8" xfId="0" applyFont="1" applyBorder="1"/>
    <xf numFmtId="0" fontId="7" fillId="0" borderId="3" xfId="0" applyFont="1" applyBorder="1" applyAlignment="1">
      <alignment horizontal="left"/>
    </xf>
    <xf numFmtId="0" fontId="0" fillId="0" borderId="3" xfId="0" applyBorder="1" applyAlignment="1">
      <alignment horizontal="left"/>
    </xf>
    <xf numFmtId="0" fontId="7" fillId="0" borderId="6" xfId="0" applyFont="1" applyBorder="1" applyAlignment="1">
      <alignment horizontal="left"/>
    </xf>
    <xf numFmtId="164" fontId="0" fillId="3" borderId="8" xfId="0" applyNumberFormat="1" applyFill="1" applyBorder="1" applyAlignment="1">
      <alignment vertical="center"/>
    </xf>
    <xf numFmtId="164" fontId="0" fillId="3" borderId="26" xfId="0" applyNumberFormat="1" applyFill="1" applyBorder="1" applyAlignment="1">
      <alignment vertical="center"/>
    </xf>
    <xf numFmtId="0" fontId="0" fillId="0" borderId="0" xfId="0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4" xfId="0" applyFont="1" applyBorder="1" applyAlignment="1">
      <alignment vertical="center" wrapText="1"/>
    </xf>
    <xf numFmtId="0" fontId="0" fillId="3" borderId="0" xfId="0" applyFill="1" applyAlignment="1">
      <alignment vertical="center"/>
    </xf>
    <xf numFmtId="164" fontId="8" fillId="2" borderId="1" xfId="2" applyNumberFormat="1" applyFont="1" applyBorder="1" applyAlignment="1">
      <alignment vertical="center"/>
    </xf>
    <xf numFmtId="164" fontId="8" fillId="2" borderId="9" xfId="2" applyNumberFormat="1" applyFont="1" applyBorder="1" applyAlignment="1">
      <alignment vertical="center"/>
    </xf>
    <xf numFmtId="0" fontId="0" fillId="0" borderId="0" xfId="0" applyAlignment="1">
      <alignment vertical="center" wrapText="1"/>
    </xf>
    <xf numFmtId="164" fontId="0" fillId="0" borderId="0" xfId="0" applyNumberFormat="1" applyAlignment="1">
      <alignment vertical="center"/>
    </xf>
    <xf numFmtId="164" fontId="8" fillId="2" borderId="21" xfId="2" applyNumberFormat="1" applyFont="1" applyBorder="1" applyAlignment="1"/>
    <xf numFmtId="164" fontId="8" fillId="2" borderId="28" xfId="2" applyNumberFormat="1" applyFont="1" applyBorder="1" applyAlignment="1"/>
    <xf numFmtId="164" fontId="0" fillId="3" borderId="3" xfId="0" applyNumberFormat="1" applyFill="1" applyBorder="1"/>
    <xf numFmtId="0" fontId="2" fillId="2" borderId="29" xfId="2" applyFont="1" applyBorder="1" applyAlignment="1">
      <alignment vertical="center" wrapText="1"/>
    </xf>
    <xf numFmtId="164" fontId="2" fillId="2" borderId="29" xfId="2" applyNumberFormat="1" applyFont="1" applyBorder="1" applyAlignment="1">
      <alignment vertical="center" wrapText="1"/>
    </xf>
    <xf numFmtId="0" fontId="2" fillId="2" borderId="29" xfId="2" applyFont="1" applyBorder="1" applyAlignment="1">
      <alignment horizontal="right" vertical="center" wrapText="1"/>
    </xf>
    <xf numFmtId="0" fontId="2" fillId="2" borderId="29" xfId="2" applyFont="1" applyBorder="1" applyAlignment="1">
      <alignment horizontal="center" vertical="center" wrapText="1"/>
    </xf>
    <xf numFmtId="0" fontId="2" fillId="2" borderId="30" xfId="2" applyFont="1" applyBorder="1" applyAlignment="1">
      <alignment horizontal="center" vertical="center" wrapText="1"/>
    </xf>
    <xf numFmtId="0" fontId="7" fillId="3" borderId="24" xfId="0" applyFont="1" applyFill="1" applyBorder="1"/>
    <xf numFmtId="0" fontId="7" fillId="0" borderId="2" xfId="0" applyFont="1" applyBorder="1" applyAlignment="1">
      <alignment horizontal="left"/>
    </xf>
    <xf numFmtId="3" fontId="7" fillId="3" borderId="2" xfId="0" applyNumberFormat="1" applyFont="1" applyFill="1" applyBorder="1" applyAlignment="1">
      <alignment horizontal="center" vertical="center"/>
    </xf>
    <xf numFmtId="164" fontId="15" fillId="3" borderId="2" xfId="0" applyNumberFormat="1" applyFont="1" applyFill="1" applyBorder="1"/>
    <xf numFmtId="164" fontId="0" fillId="3" borderId="2" xfId="0" applyNumberFormat="1" applyFill="1" applyBorder="1"/>
    <xf numFmtId="164" fontId="0" fillId="3" borderId="12" xfId="0" applyNumberFormat="1" applyFill="1" applyBorder="1"/>
    <xf numFmtId="164" fontId="0" fillId="3" borderId="13" xfId="0" applyNumberFormat="1" applyFill="1" applyBorder="1"/>
    <xf numFmtId="164" fontId="7" fillId="3" borderId="13" xfId="0" applyNumberFormat="1" applyFont="1" applyFill="1" applyBorder="1"/>
    <xf numFmtId="164" fontId="7" fillId="3" borderId="8" xfId="0" applyNumberFormat="1" applyFont="1" applyFill="1" applyBorder="1" applyAlignment="1">
      <alignment vertical="center"/>
    </xf>
    <xf numFmtId="164" fontId="7" fillId="3" borderId="26" xfId="0" applyNumberFormat="1" applyFont="1" applyFill="1" applyBorder="1" applyAlignment="1">
      <alignment vertical="center"/>
    </xf>
    <xf numFmtId="0" fontId="7" fillId="3" borderId="5" xfId="0" applyFont="1" applyFill="1" applyBorder="1" applyAlignment="1">
      <alignment vertical="center" wrapText="1"/>
    </xf>
    <xf numFmtId="0" fontId="7" fillId="0" borderId="25" xfId="0" applyFont="1" applyBorder="1" applyAlignment="1">
      <alignment horizontal="left"/>
    </xf>
    <xf numFmtId="3" fontId="7" fillId="3" borderId="25" xfId="0" applyNumberFormat="1" applyFont="1" applyFill="1" applyBorder="1" applyAlignment="1">
      <alignment horizontal="center" vertical="center"/>
    </xf>
    <xf numFmtId="164" fontId="7" fillId="3" borderId="33" xfId="0" applyNumberFormat="1" applyFont="1" applyFill="1" applyBorder="1" applyAlignment="1">
      <alignment vertical="center"/>
    </xf>
    <xf numFmtId="164" fontId="7" fillId="3" borderId="34" xfId="0" applyNumberFormat="1" applyFont="1" applyFill="1" applyBorder="1" applyAlignment="1">
      <alignment vertical="center"/>
    </xf>
    <xf numFmtId="164" fontId="15" fillId="0" borderId="3" xfId="0" applyNumberFormat="1" applyFont="1" applyBorder="1" applyAlignment="1">
      <alignment vertical="center"/>
    </xf>
    <xf numFmtId="164" fontId="7" fillId="0" borderId="8" xfId="0" applyNumberFormat="1" applyFont="1" applyBorder="1" applyAlignment="1">
      <alignment vertical="center"/>
    </xf>
    <xf numFmtId="164" fontId="7" fillId="0" borderId="26" xfId="0" applyNumberFormat="1" applyFont="1" applyBorder="1" applyAlignment="1">
      <alignment vertical="center"/>
    </xf>
    <xf numFmtId="164" fontId="0" fillId="0" borderId="26" xfId="0" applyNumberFormat="1" applyBorder="1" applyAlignment="1">
      <alignment vertical="center"/>
    </xf>
    <xf numFmtId="0" fontId="2" fillId="2" borderId="35" xfId="2" applyFont="1" applyBorder="1" applyAlignment="1">
      <alignment vertical="center"/>
    </xf>
    <xf numFmtId="164" fontId="0" fillId="0" borderId="8" xfId="0" applyNumberFormat="1" applyBorder="1" applyAlignment="1">
      <alignment vertical="center"/>
    </xf>
    <xf numFmtId="0" fontId="16" fillId="2" borderId="32" xfId="2" applyFont="1" applyBorder="1" applyAlignment="1">
      <alignment horizontal="left"/>
    </xf>
    <xf numFmtId="3" fontId="7" fillId="0" borderId="3" xfId="0" applyNumberFormat="1" applyFont="1" applyBorder="1"/>
    <xf numFmtId="164" fontId="8" fillId="2" borderId="11" xfId="2" applyNumberFormat="1" applyFont="1" applyBorder="1" applyAlignment="1"/>
    <xf numFmtId="164" fontId="15" fillId="3" borderId="25" xfId="0" applyNumberFormat="1" applyFont="1" applyFill="1" applyBorder="1"/>
    <xf numFmtId="0" fontId="0" fillId="3" borderId="3" xfId="0" applyFill="1" applyBorder="1"/>
    <xf numFmtId="164" fontId="7" fillId="5" borderId="2" xfId="0" applyNumberFormat="1" applyFont="1" applyFill="1" applyBorder="1" applyAlignment="1">
      <alignment horizontal="right"/>
    </xf>
    <xf numFmtId="164" fontId="7" fillId="5" borderId="3" xfId="0" applyNumberFormat="1" applyFont="1" applyFill="1" applyBorder="1" applyAlignment="1">
      <alignment horizontal="right"/>
    </xf>
    <xf numFmtId="164" fontId="0" fillId="5" borderId="3" xfId="0" applyNumberFormat="1" applyFill="1" applyBorder="1" applyAlignment="1">
      <alignment horizontal="right"/>
    </xf>
    <xf numFmtId="164" fontId="7" fillId="5" borderId="6" xfId="0" applyNumberFormat="1" applyFont="1" applyFill="1" applyBorder="1" applyAlignment="1">
      <alignment horizontal="right"/>
    </xf>
    <xf numFmtId="164" fontId="7" fillId="5" borderId="3" xfId="0" applyNumberFormat="1" applyFont="1" applyFill="1" applyBorder="1" applyAlignment="1" applyProtection="1">
      <alignment vertical="center"/>
      <protection locked="0"/>
    </xf>
    <xf numFmtId="164" fontId="7" fillId="5" borderId="25" xfId="0" applyNumberFormat="1" applyFont="1" applyFill="1" applyBorder="1" applyAlignment="1" applyProtection="1">
      <alignment vertical="center"/>
      <protection locked="0"/>
    </xf>
    <xf numFmtId="164" fontId="13" fillId="6" borderId="33" xfId="2" applyNumberFormat="1" applyFont="1" applyFill="1" applyBorder="1" applyAlignment="1"/>
    <xf numFmtId="164" fontId="7" fillId="5" borderId="8" xfId="0" applyNumberFormat="1" applyFont="1" applyFill="1" applyBorder="1"/>
    <xf numFmtId="164" fontId="7" fillId="5" borderId="3" xfId="0" applyNumberFormat="1" applyFont="1" applyFill="1" applyBorder="1"/>
    <xf numFmtId="164" fontId="7" fillId="5" borderId="3" xfId="0" applyNumberFormat="1" applyFont="1" applyFill="1" applyBorder="1" applyAlignment="1">
      <alignment vertical="center"/>
    </xf>
    <xf numFmtId="164" fontId="7" fillId="5" borderId="6" xfId="0" applyNumberFormat="1" applyFont="1" applyFill="1" applyBorder="1"/>
    <xf numFmtId="164" fontId="13" fillId="6" borderId="18" xfId="2" applyNumberFormat="1" applyFont="1" applyFill="1" applyBorder="1" applyAlignment="1"/>
    <xf numFmtId="164" fontId="14" fillId="6" borderId="20" xfId="2" applyNumberFormat="1" applyFont="1" applyFill="1" applyBorder="1" applyAlignment="1">
      <alignment vertical="center"/>
    </xf>
    <xf numFmtId="164" fontId="14" fillId="6" borderId="18" xfId="2" applyNumberFormat="1" applyFont="1" applyFill="1" applyBorder="1" applyAlignment="1"/>
    <xf numFmtId="0" fontId="12" fillId="0" borderId="0" xfId="1" applyFont="1" applyBorder="1" applyAlignment="1">
      <alignment horizontal="left"/>
    </xf>
    <xf numFmtId="0" fontId="16" fillId="2" borderId="31" xfId="2" applyFont="1" applyBorder="1" applyAlignment="1">
      <alignment horizontal="left"/>
    </xf>
    <xf numFmtId="0" fontId="16" fillId="2" borderId="21" xfId="2" applyFont="1" applyBorder="1" applyAlignment="1">
      <alignment horizontal="left"/>
    </xf>
    <xf numFmtId="0" fontId="12" fillId="0" borderId="21" xfId="1" applyFont="1" applyBorder="1" applyAlignment="1">
      <alignment horizontal="left"/>
    </xf>
    <xf numFmtId="0" fontId="16" fillId="2" borderId="17" xfId="2" applyFont="1" applyBorder="1" applyAlignment="1">
      <alignment horizontal="left"/>
    </xf>
    <xf numFmtId="0" fontId="16" fillId="2" borderId="1" xfId="2" applyFont="1" applyBorder="1" applyAlignment="1">
      <alignment horizontal="left"/>
    </xf>
    <xf numFmtId="0" fontId="16" fillId="2" borderId="19" xfId="2" applyFont="1" applyBorder="1" applyAlignment="1">
      <alignment horizontal="left"/>
    </xf>
    <xf numFmtId="0" fontId="0" fillId="0" borderId="0" xfId="0" applyAlignment="1">
      <alignment horizontal="left"/>
    </xf>
    <xf numFmtId="0" fontId="16" fillId="2" borderId="17" xfId="2" applyFont="1" applyBorder="1" applyAlignment="1">
      <alignment horizontal="left" vertical="center"/>
    </xf>
    <xf numFmtId="0" fontId="16" fillId="2" borderId="1" xfId="2" applyFont="1" applyBorder="1" applyAlignment="1">
      <alignment horizontal="left" vertical="center"/>
    </xf>
    <xf numFmtId="0" fontId="16" fillId="2" borderId="19" xfId="2" applyFont="1" applyBorder="1" applyAlignment="1">
      <alignment horizontal="left" vertical="center"/>
    </xf>
    <xf numFmtId="0" fontId="12" fillId="0" borderId="0" xfId="1" applyFont="1" applyBorder="1" applyAlignment="1">
      <alignment horizontal="left" vertical="center"/>
    </xf>
  </cellXfs>
  <cellStyles count="4">
    <cellStyle name="Název" xfId="1" builtinId="15"/>
    <cellStyle name="Normální" xfId="0" builtinId="0"/>
    <cellStyle name="Normální 2" xfId="3" xr:uid="{00000000-0005-0000-0000-000002000000}"/>
    <cellStyle name="Zvýraznění 1" xfId="2" builtinId="2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microsoft.com/office/2017/10/relationships/person" Target="persons/person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0"/>
  <sheetViews>
    <sheetView zoomScaleNormal="100" workbookViewId="0">
      <selection activeCell="D16" sqref="D16"/>
    </sheetView>
  </sheetViews>
  <sheetFormatPr defaultRowHeight="15" x14ac:dyDescent="0.25"/>
  <cols>
    <col min="1" max="1" width="27" customWidth="1"/>
    <col min="2" max="4" width="30" customWidth="1"/>
    <col min="5" max="9" width="9.140625" customWidth="1"/>
  </cols>
  <sheetData>
    <row r="1" spans="1:9" ht="23.25" thickBot="1" x14ac:dyDescent="0.35">
      <c r="A1" s="126" t="s">
        <v>211</v>
      </c>
      <c r="B1" s="126"/>
      <c r="C1" s="126"/>
      <c r="D1" s="126"/>
      <c r="E1" s="126"/>
      <c r="F1" s="126"/>
      <c r="G1" s="126"/>
      <c r="H1" s="126"/>
      <c r="I1" s="126"/>
    </row>
    <row r="2" spans="1:9" ht="45.75" thickBot="1" x14ac:dyDescent="0.3">
      <c r="A2" s="45" t="s">
        <v>37</v>
      </c>
      <c r="B2" s="32" t="s">
        <v>58</v>
      </c>
      <c r="C2" s="32" t="s">
        <v>52</v>
      </c>
      <c r="D2" s="32" t="s">
        <v>59</v>
      </c>
    </row>
    <row r="3" spans="1:9" ht="22.5" x14ac:dyDescent="0.3">
      <c r="A3" s="34" t="s">
        <v>36</v>
      </c>
      <c r="B3" s="35">
        <f>Dopravní!E17</f>
        <v>0</v>
      </c>
      <c r="C3" s="37">
        <f>B3/100*21</f>
        <v>0</v>
      </c>
      <c r="D3" s="40">
        <f>C3+B3</f>
        <v>0</v>
      </c>
      <c r="E3" s="12"/>
      <c r="F3" s="12"/>
      <c r="G3" s="12"/>
      <c r="H3" s="12"/>
    </row>
    <row r="4" spans="1:9" ht="22.5" x14ac:dyDescent="0.3">
      <c r="A4" s="14" t="s">
        <v>34</v>
      </c>
      <c r="B4" s="33">
        <f>Elektro!E22</f>
        <v>0</v>
      </c>
      <c r="C4" s="38">
        <f>B4/100*21</f>
        <v>0</v>
      </c>
      <c r="D4" s="41">
        <f>C4+B4</f>
        <v>0</v>
      </c>
      <c r="E4" s="12"/>
      <c r="F4" s="12"/>
    </row>
    <row r="5" spans="1:9" ht="22.5" x14ac:dyDescent="0.3">
      <c r="A5" s="14" t="s">
        <v>35</v>
      </c>
      <c r="B5" s="33">
        <f>Traťové!E81</f>
        <v>0</v>
      </c>
      <c r="C5" s="38">
        <f t="shared" ref="C5:C6" si="0">B5/100*21</f>
        <v>0</v>
      </c>
      <c r="D5" s="41">
        <f t="shared" ref="D5:D6" si="1">C5+B5</f>
        <v>0</v>
      </c>
      <c r="E5" s="12"/>
      <c r="F5" s="12"/>
    </row>
    <row r="6" spans="1:9" ht="23.25" thickBot="1" x14ac:dyDescent="0.35">
      <c r="A6" s="15" t="s">
        <v>42</v>
      </c>
      <c r="B6" s="36">
        <f>'Ostatní - materiál'!E15</f>
        <v>0</v>
      </c>
      <c r="C6" s="39">
        <f t="shared" si="0"/>
        <v>0</v>
      </c>
      <c r="D6" s="42">
        <f t="shared" si="1"/>
        <v>0</v>
      </c>
      <c r="E6" s="12"/>
      <c r="F6" s="12"/>
      <c r="G6" s="12"/>
      <c r="H6" s="12"/>
      <c r="I6" s="12"/>
    </row>
    <row r="7" spans="1:9" ht="15.75" thickBot="1" x14ac:dyDescent="0.3"/>
    <row r="8" spans="1:9" ht="30" customHeight="1" thickBot="1" x14ac:dyDescent="0.35">
      <c r="A8" s="13" t="s">
        <v>56</v>
      </c>
      <c r="B8" s="44">
        <f>B3+B4+B5+B6</f>
        <v>0</v>
      </c>
    </row>
    <row r="9" spans="1:9" ht="19.5" thickBot="1" x14ac:dyDescent="0.35">
      <c r="A9" s="13" t="s">
        <v>52</v>
      </c>
      <c r="B9" s="43">
        <f>SUM(C3:C6)</f>
        <v>0</v>
      </c>
    </row>
    <row r="10" spans="1:9" ht="19.5" thickBot="1" x14ac:dyDescent="0.35">
      <c r="A10" s="13" t="s">
        <v>57</v>
      </c>
      <c r="B10" s="43">
        <f>SUM(D3:D6)</f>
        <v>0</v>
      </c>
    </row>
  </sheetData>
  <mergeCells count="1">
    <mergeCell ref="A1:I1"/>
  </mergeCells>
  <pageMargins left="0.7" right="0.7" top="0.78740157499999996" bottom="0.78740157499999996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35"/>
  <sheetViews>
    <sheetView zoomScaleNormal="100" workbookViewId="0">
      <selection activeCell="E17" sqref="E17"/>
    </sheetView>
  </sheetViews>
  <sheetFormatPr defaultRowHeight="15" x14ac:dyDescent="0.25"/>
  <cols>
    <col min="1" max="1" width="50.7109375" customWidth="1"/>
    <col min="2" max="2" width="16.85546875" customWidth="1"/>
    <col min="3" max="3" width="13.28515625" style="6" bestFit="1" customWidth="1"/>
    <col min="4" max="4" width="8" customWidth="1"/>
    <col min="5" max="5" width="21.140625" style="6" customWidth="1"/>
    <col min="6" max="7" width="21.140625" customWidth="1"/>
  </cols>
  <sheetData>
    <row r="1" spans="1:9" ht="23.25" thickBot="1" x14ac:dyDescent="0.35">
      <c r="A1" s="129" t="s">
        <v>36</v>
      </c>
      <c r="B1" s="129"/>
      <c r="C1" s="129"/>
      <c r="D1" s="129"/>
      <c r="E1" s="129"/>
      <c r="F1" s="129"/>
      <c r="G1" s="129"/>
    </row>
    <row r="2" spans="1:9" ht="45.75" thickBot="1" x14ac:dyDescent="0.3">
      <c r="A2" s="105" t="s">
        <v>0</v>
      </c>
      <c r="B2" s="81" t="s">
        <v>55</v>
      </c>
      <c r="C2" s="82" t="s">
        <v>2</v>
      </c>
      <c r="D2" s="84" t="s">
        <v>3</v>
      </c>
      <c r="E2" s="83" t="s">
        <v>51</v>
      </c>
      <c r="F2" s="84" t="s">
        <v>52</v>
      </c>
      <c r="G2" s="85" t="s">
        <v>53</v>
      </c>
    </row>
    <row r="3" spans="1:9" s="4" customFormat="1" x14ac:dyDescent="0.25">
      <c r="A3" s="86" t="s">
        <v>38</v>
      </c>
      <c r="B3" s="87" t="s">
        <v>179</v>
      </c>
      <c r="C3" s="112">
        <v>0</v>
      </c>
      <c r="D3" s="88">
        <v>608</v>
      </c>
      <c r="E3" s="89">
        <f t="shared" ref="E3:E16" si="0">C3*D3</f>
        <v>0</v>
      </c>
      <c r="F3" s="90">
        <f>E3/100*21</f>
        <v>0</v>
      </c>
      <c r="G3" s="91">
        <f>E3+F3</f>
        <v>0</v>
      </c>
    </row>
    <row r="4" spans="1:9" s="4" customFormat="1" x14ac:dyDescent="0.25">
      <c r="A4" s="51" t="s">
        <v>39</v>
      </c>
      <c r="B4" s="65" t="s">
        <v>181</v>
      </c>
      <c r="C4" s="113">
        <v>0</v>
      </c>
      <c r="D4" s="10">
        <v>46</v>
      </c>
      <c r="E4" s="26">
        <f t="shared" si="0"/>
        <v>0</v>
      </c>
      <c r="F4" s="23">
        <f t="shared" ref="F4:F9" si="1">E4/100*21</f>
        <v>0</v>
      </c>
      <c r="G4" s="50">
        <f t="shared" ref="G4:G17" si="2">E4+F4</f>
        <v>0</v>
      </c>
    </row>
    <row r="5" spans="1:9" s="4" customFormat="1" x14ac:dyDescent="0.25">
      <c r="A5" s="55" t="s">
        <v>40</v>
      </c>
      <c r="B5" s="66" t="s">
        <v>180</v>
      </c>
      <c r="C5" s="114">
        <v>0</v>
      </c>
      <c r="D5" s="10">
        <v>124</v>
      </c>
      <c r="E5" s="26">
        <f t="shared" si="0"/>
        <v>0</v>
      </c>
      <c r="F5" s="23">
        <f t="shared" si="1"/>
        <v>0</v>
      </c>
      <c r="G5" s="50">
        <f t="shared" si="2"/>
        <v>0</v>
      </c>
    </row>
    <row r="6" spans="1:9" s="4" customFormat="1" x14ac:dyDescent="0.25">
      <c r="A6" s="55" t="s">
        <v>41</v>
      </c>
      <c r="B6" s="66" t="s">
        <v>182</v>
      </c>
      <c r="C6" s="114">
        <v>0</v>
      </c>
      <c r="D6" s="10">
        <v>24</v>
      </c>
      <c r="E6" s="26">
        <f t="shared" si="0"/>
        <v>0</v>
      </c>
      <c r="F6" s="23">
        <f t="shared" si="1"/>
        <v>0</v>
      </c>
      <c r="G6" s="50">
        <f t="shared" si="2"/>
        <v>0</v>
      </c>
    </row>
    <row r="7" spans="1:9" s="4" customFormat="1" x14ac:dyDescent="0.25">
      <c r="A7" s="51" t="s">
        <v>28</v>
      </c>
      <c r="B7" s="65" t="s">
        <v>183</v>
      </c>
      <c r="C7" s="113">
        <v>0</v>
      </c>
      <c r="D7" s="10">
        <v>200</v>
      </c>
      <c r="E7" s="26">
        <f t="shared" si="0"/>
        <v>0</v>
      </c>
      <c r="F7" s="23">
        <f t="shared" si="1"/>
        <v>0</v>
      </c>
      <c r="G7" s="50">
        <f t="shared" si="2"/>
        <v>0</v>
      </c>
    </row>
    <row r="8" spans="1:9" s="4" customFormat="1" x14ac:dyDescent="0.25">
      <c r="A8" s="51" t="s">
        <v>29</v>
      </c>
      <c r="B8" s="65" t="s">
        <v>184</v>
      </c>
      <c r="C8" s="113">
        <v>0</v>
      </c>
      <c r="D8" s="10">
        <v>100</v>
      </c>
      <c r="E8" s="26">
        <f t="shared" si="0"/>
        <v>0</v>
      </c>
      <c r="F8" s="23">
        <f t="shared" si="1"/>
        <v>0</v>
      </c>
      <c r="G8" s="50">
        <f t="shared" si="2"/>
        <v>0</v>
      </c>
    </row>
    <row r="9" spans="1:9" s="4" customFormat="1" x14ac:dyDescent="0.25">
      <c r="A9" s="51" t="s">
        <v>30</v>
      </c>
      <c r="B9" s="65" t="s">
        <v>10</v>
      </c>
      <c r="C9" s="113">
        <v>0</v>
      </c>
      <c r="D9" s="10">
        <v>204</v>
      </c>
      <c r="E9" s="26">
        <f t="shared" si="0"/>
        <v>0</v>
      </c>
      <c r="F9" s="23">
        <f t="shared" si="1"/>
        <v>0</v>
      </c>
      <c r="G9" s="50">
        <f t="shared" si="2"/>
        <v>0</v>
      </c>
      <c r="I9" s="60"/>
    </row>
    <row r="10" spans="1:9" s="4" customFormat="1" x14ac:dyDescent="0.25">
      <c r="A10" s="52" t="s">
        <v>31</v>
      </c>
      <c r="B10" s="67" t="s">
        <v>185</v>
      </c>
      <c r="C10" s="115">
        <v>0</v>
      </c>
      <c r="D10" s="10">
        <v>60</v>
      </c>
      <c r="E10" s="26">
        <f t="shared" si="0"/>
        <v>0</v>
      </c>
      <c r="F10" s="80">
        <f t="shared" ref="F10:F11" si="3">E10/100*21</f>
        <v>0</v>
      </c>
      <c r="G10" s="92">
        <f t="shared" ref="G10:G11" si="4">E10+F10</f>
        <v>0</v>
      </c>
      <c r="I10" s="60"/>
    </row>
    <row r="11" spans="1:9" s="4" customFormat="1" x14ac:dyDescent="0.25">
      <c r="A11" s="52" t="s">
        <v>198</v>
      </c>
      <c r="B11" s="65" t="s">
        <v>10</v>
      </c>
      <c r="C11" s="115">
        <v>0</v>
      </c>
      <c r="D11" s="10">
        <v>20</v>
      </c>
      <c r="E11" s="26">
        <f t="shared" si="0"/>
        <v>0</v>
      </c>
      <c r="F11" s="5">
        <f t="shared" si="3"/>
        <v>0</v>
      </c>
      <c r="G11" s="93">
        <f t="shared" si="4"/>
        <v>0</v>
      </c>
      <c r="I11" s="60"/>
    </row>
    <row r="12" spans="1:9" s="4" customFormat="1" x14ac:dyDescent="0.25">
      <c r="A12" s="54" t="s">
        <v>146</v>
      </c>
      <c r="B12" s="65" t="s">
        <v>10</v>
      </c>
      <c r="C12" s="116">
        <v>0</v>
      </c>
      <c r="D12" s="10">
        <v>20</v>
      </c>
      <c r="E12" s="26">
        <f t="shared" si="0"/>
        <v>0</v>
      </c>
      <c r="F12" s="94">
        <f>E12/100*21</f>
        <v>0</v>
      </c>
      <c r="G12" s="95">
        <f>E12+F12</f>
        <v>0</v>
      </c>
      <c r="I12" s="60"/>
    </row>
    <row r="13" spans="1:9" s="4" customFormat="1" x14ac:dyDescent="0.25">
      <c r="A13" s="54" t="s">
        <v>147</v>
      </c>
      <c r="B13" s="65" t="s">
        <v>10</v>
      </c>
      <c r="C13" s="116">
        <v>0</v>
      </c>
      <c r="D13" s="10">
        <v>20</v>
      </c>
      <c r="E13" s="26">
        <f t="shared" si="0"/>
        <v>0</v>
      </c>
      <c r="F13" s="94">
        <f>E13/100*21</f>
        <v>0</v>
      </c>
      <c r="G13" s="95">
        <f>E13+F13</f>
        <v>0</v>
      </c>
      <c r="I13" s="60"/>
    </row>
    <row r="14" spans="1:9" s="4" customFormat="1" x14ac:dyDescent="0.25">
      <c r="A14" s="54" t="s">
        <v>148</v>
      </c>
      <c r="B14" s="65" t="s">
        <v>10</v>
      </c>
      <c r="C14" s="116">
        <v>0</v>
      </c>
      <c r="D14" s="10">
        <v>20</v>
      </c>
      <c r="E14" s="26">
        <f t="shared" si="0"/>
        <v>0</v>
      </c>
      <c r="F14" s="94">
        <f>E14/100*21</f>
        <v>0</v>
      </c>
      <c r="G14" s="95">
        <f>E14+F14</f>
        <v>0</v>
      </c>
      <c r="I14" s="60"/>
    </row>
    <row r="15" spans="1:9" s="61" customFormat="1" x14ac:dyDescent="0.25">
      <c r="A15" s="72" t="s">
        <v>141</v>
      </c>
      <c r="B15" s="65" t="s">
        <v>10</v>
      </c>
      <c r="C15" s="116">
        <v>0</v>
      </c>
      <c r="D15" s="10">
        <v>100</v>
      </c>
      <c r="E15" s="26">
        <f t="shared" si="0"/>
        <v>0</v>
      </c>
      <c r="F15" s="102">
        <f>E15/100*21</f>
        <v>0</v>
      </c>
      <c r="G15" s="103">
        <f>E15+F15</f>
        <v>0</v>
      </c>
      <c r="H15" s="77"/>
      <c r="I15" s="59"/>
    </row>
    <row r="16" spans="1:9" s="4" customFormat="1" ht="15.75" thickBot="1" x14ac:dyDescent="0.3">
      <c r="A16" s="96" t="s">
        <v>149</v>
      </c>
      <c r="B16" s="97" t="s">
        <v>10</v>
      </c>
      <c r="C16" s="117">
        <v>0</v>
      </c>
      <c r="D16" s="98">
        <v>20</v>
      </c>
      <c r="E16" s="110">
        <f t="shared" si="0"/>
        <v>0</v>
      </c>
      <c r="F16" s="99">
        <f>E16/100*21</f>
        <v>0</v>
      </c>
      <c r="G16" s="100">
        <f>E16+F16</f>
        <v>0</v>
      </c>
      <c r="I16" s="60"/>
    </row>
    <row r="17" spans="1:7" ht="30" customHeight="1" thickBot="1" x14ac:dyDescent="0.35">
      <c r="A17" s="127" t="s">
        <v>54</v>
      </c>
      <c r="B17" s="128"/>
      <c r="C17" s="128"/>
      <c r="D17" s="107"/>
      <c r="E17" s="118">
        <f>SUM(E3:E16)</f>
        <v>0</v>
      </c>
      <c r="F17" s="78">
        <f>SUM(F1:F16)</f>
        <v>0</v>
      </c>
      <c r="G17" s="79">
        <f t="shared" si="2"/>
        <v>0</v>
      </c>
    </row>
    <row r="18" spans="1:7" x14ac:dyDescent="0.25">
      <c r="D18" s="2"/>
      <c r="E18" s="7"/>
    </row>
    <row r="19" spans="1:7" x14ac:dyDescent="0.25">
      <c r="D19" s="2"/>
      <c r="E19" s="7"/>
    </row>
    <row r="20" spans="1:7" x14ac:dyDescent="0.25">
      <c r="D20" s="2"/>
      <c r="E20" s="7"/>
    </row>
    <row r="21" spans="1:7" x14ac:dyDescent="0.25">
      <c r="D21" s="2"/>
      <c r="E21" s="7"/>
    </row>
    <row r="22" spans="1:7" x14ac:dyDescent="0.25">
      <c r="D22" s="2"/>
      <c r="E22" s="7"/>
    </row>
    <row r="23" spans="1:7" x14ac:dyDescent="0.25">
      <c r="D23" s="2"/>
      <c r="E23" s="7"/>
    </row>
    <row r="24" spans="1:7" x14ac:dyDescent="0.25">
      <c r="D24" s="2"/>
      <c r="E24" s="7"/>
    </row>
    <row r="25" spans="1:7" x14ac:dyDescent="0.25">
      <c r="D25" s="2"/>
      <c r="E25" s="7"/>
    </row>
    <row r="26" spans="1:7" x14ac:dyDescent="0.25">
      <c r="D26" s="2"/>
      <c r="E26" s="7"/>
    </row>
    <row r="27" spans="1:7" x14ac:dyDescent="0.25">
      <c r="D27" s="2"/>
      <c r="E27" s="7"/>
    </row>
    <row r="28" spans="1:7" x14ac:dyDescent="0.25">
      <c r="D28" s="2"/>
      <c r="E28" s="7"/>
    </row>
    <row r="29" spans="1:7" x14ac:dyDescent="0.25">
      <c r="D29" s="2"/>
      <c r="E29" s="7"/>
    </row>
    <row r="30" spans="1:7" x14ac:dyDescent="0.25">
      <c r="D30" s="2"/>
      <c r="E30" s="7"/>
    </row>
    <row r="31" spans="1:7" x14ac:dyDescent="0.25">
      <c r="D31" s="2"/>
      <c r="E31" s="7"/>
    </row>
    <row r="32" spans="1:7" x14ac:dyDescent="0.25">
      <c r="D32" s="2"/>
      <c r="E32" s="7"/>
    </row>
    <row r="33" spans="4:5" x14ac:dyDescent="0.25">
      <c r="D33" s="2"/>
      <c r="E33" s="7"/>
    </row>
    <row r="34" spans="4:5" x14ac:dyDescent="0.25">
      <c r="D34" s="1"/>
      <c r="E34" s="8"/>
    </row>
    <row r="35" spans="4:5" x14ac:dyDescent="0.25">
      <c r="D35" s="3"/>
      <c r="E35" s="9"/>
    </row>
  </sheetData>
  <mergeCells count="2">
    <mergeCell ref="A17:C17"/>
    <mergeCell ref="A1:G1"/>
  </mergeCells>
  <phoneticPr fontId="19" type="noConversion"/>
  <pageMargins left="0.11811023622047245" right="0.11811023622047245" top="0.19685039370078741" bottom="0.39370078740157483" header="0.31496062992125984" footer="0.31496062992125984"/>
  <pageSetup paperSize="9" scale="8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25"/>
  <sheetViews>
    <sheetView tabSelected="1" zoomScaleNormal="100" workbookViewId="0">
      <selection activeCell="D10" sqref="D10"/>
    </sheetView>
  </sheetViews>
  <sheetFormatPr defaultRowHeight="15" x14ac:dyDescent="0.25"/>
  <cols>
    <col min="1" max="1" width="54.28515625" customWidth="1"/>
    <col min="2" max="2" width="16.85546875" customWidth="1"/>
    <col min="3" max="3" width="11.85546875" style="6" customWidth="1"/>
    <col min="4" max="4" width="8.7109375" customWidth="1"/>
    <col min="5" max="5" width="21.140625" style="6" customWidth="1"/>
    <col min="6" max="6" width="18" customWidth="1"/>
    <col min="7" max="7" width="21.140625" customWidth="1"/>
  </cols>
  <sheetData>
    <row r="1" spans="1:9" ht="23.25" thickBot="1" x14ac:dyDescent="0.35">
      <c r="A1" s="126" t="s">
        <v>34</v>
      </c>
      <c r="B1" s="126"/>
      <c r="C1" s="126"/>
      <c r="D1" s="126"/>
      <c r="E1" s="126"/>
      <c r="F1" s="126"/>
      <c r="G1" s="126"/>
    </row>
    <row r="2" spans="1:9" ht="45.75" thickBot="1" x14ac:dyDescent="0.3">
      <c r="A2" s="30" t="s">
        <v>0</v>
      </c>
      <c r="B2" s="19" t="s">
        <v>55</v>
      </c>
      <c r="C2" s="48" t="s">
        <v>2</v>
      </c>
      <c r="D2" s="19" t="s">
        <v>3</v>
      </c>
      <c r="E2" s="20" t="s">
        <v>51</v>
      </c>
      <c r="F2" s="18" t="s">
        <v>52</v>
      </c>
      <c r="G2" s="21" t="s">
        <v>53</v>
      </c>
    </row>
    <row r="3" spans="1:9" x14ac:dyDescent="0.25">
      <c r="A3" s="49" t="s">
        <v>5</v>
      </c>
      <c r="B3" s="64" t="s">
        <v>167</v>
      </c>
      <c r="C3" s="119">
        <v>0</v>
      </c>
      <c r="D3" s="17">
        <v>30</v>
      </c>
      <c r="E3" s="25">
        <f xml:space="preserve"> C3*D3</f>
        <v>0</v>
      </c>
      <c r="F3" s="23">
        <f>E3/100*21</f>
        <v>0</v>
      </c>
      <c r="G3" s="50">
        <f>E3+F3</f>
        <v>0</v>
      </c>
    </row>
    <row r="4" spans="1:9" x14ac:dyDescent="0.25">
      <c r="A4" s="51" t="s">
        <v>6</v>
      </c>
      <c r="B4" s="64" t="s">
        <v>168</v>
      </c>
      <c r="C4" s="120">
        <v>0</v>
      </c>
      <c r="D4" s="11">
        <v>20</v>
      </c>
      <c r="E4" s="26">
        <f t="shared" ref="E4:E21" si="0" xml:space="preserve"> C4*D4</f>
        <v>0</v>
      </c>
      <c r="F4" s="23">
        <f t="shared" ref="F4:F21" si="1">E4/100*21</f>
        <v>0</v>
      </c>
      <c r="G4" s="50">
        <f t="shared" ref="G4:G22" si="2">E4+F4</f>
        <v>0</v>
      </c>
    </row>
    <row r="5" spans="1:9" x14ac:dyDescent="0.25">
      <c r="A5" s="51" t="s">
        <v>7</v>
      </c>
      <c r="B5" s="64" t="s">
        <v>169</v>
      </c>
      <c r="C5" s="120">
        <v>0</v>
      </c>
      <c r="D5" s="11">
        <v>20</v>
      </c>
      <c r="E5" s="26">
        <f t="shared" si="0"/>
        <v>0</v>
      </c>
      <c r="F5" s="23">
        <f t="shared" si="1"/>
        <v>0</v>
      </c>
      <c r="G5" s="50">
        <f t="shared" si="2"/>
        <v>0</v>
      </c>
    </row>
    <row r="6" spans="1:9" x14ac:dyDescent="0.25">
      <c r="A6" s="51" t="s">
        <v>8</v>
      </c>
      <c r="B6" s="64" t="s">
        <v>170</v>
      </c>
      <c r="C6" s="120">
        <v>0</v>
      </c>
      <c r="D6" s="11">
        <v>20</v>
      </c>
      <c r="E6" s="26">
        <f t="shared" si="0"/>
        <v>0</v>
      </c>
      <c r="F6" s="23">
        <f t="shared" si="1"/>
        <v>0</v>
      </c>
      <c r="G6" s="50">
        <f t="shared" si="2"/>
        <v>0</v>
      </c>
    </row>
    <row r="7" spans="1:9" x14ac:dyDescent="0.25">
      <c r="A7" s="51" t="s">
        <v>9</v>
      </c>
      <c r="B7" s="64" t="s">
        <v>171</v>
      </c>
      <c r="C7" s="120">
        <v>0</v>
      </c>
      <c r="D7" s="11">
        <v>20</v>
      </c>
      <c r="E7" s="26">
        <f t="shared" si="0"/>
        <v>0</v>
      </c>
      <c r="F7" s="23">
        <f t="shared" si="1"/>
        <v>0</v>
      </c>
      <c r="G7" s="50">
        <f t="shared" si="2"/>
        <v>0</v>
      </c>
    </row>
    <row r="8" spans="1:9" x14ac:dyDescent="0.25">
      <c r="A8" s="51" t="s">
        <v>204</v>
      </c>
      <c r="B8" s="64" t="s">
        <v>203</v>
      </c>
      <c r="C8" s="120">
        <v>0</v>
      </c>
      <c r="D8" s="11">
        <v>30</v>
      </c>
      <c r="E8" s="26">
        <f t="shared" si="0"/>
        <v>0</v>
      </c>
      <c r="F8" s="23">
        <f t="shared" si="1"/>
        <v>0</v>
      </c>
      <c r="G8" s="50">
        <f t="shared" si="2"/>
        <v>0</v>
      </c>
    </row>
    <row r="9" spans="1:9" x14ac:dyDescent="0.25">
      <c r="A9" s="51" t="s">
        <v>205</v>
      </c>
      <c r="B9" s="64" t="s">
        <v>206</v>
      </c>
      <c r="C9" s="120">
        <v>0</v>
      </c>
      <c r="D9" s="11">
        <v>40</v>
      </c>
      <c r="E9" s="26">
        <f t="shared" si="0"/>
        <v>0</v>
      </c>
      <c r="F9" s="23">
        <f t="shared" si="1"/>
        <v>0</v>
      </c>
      <c r="G9" s="50">
        <f t="shared" si="2"/>
        <v>0</v>
      </c>
    </row>
    <row r="10" spans="1:9" x14ac:dyDescent="0.25">
      <c r="A10" s="51" t="s">
        <v>11</v>
      </c>
      <c r="B10" s="64" t="s">
        <v>172</v>
      </c>
      <c r="C10" s="120">
        <v>0</v>
      </c>
      <c r="D10" s="11">
        <v>30</v>
      </c>
      <c r="E10" s="26">
        <f t="shared" si="0"/>
        <v>0</v>
      </c>
      <c r="F10" s="23">
        <f t="shared" si="1"/>
        <v>0</v>
      </c>
      <c r="G10" s="50">
        <f t="shared" si="2"/>
        <v>0</v>
      </c>
    </row>
    <row r="11" spans="1:9" x14ac:dyDescent="0.25">
      <c r="A11" s="51" t="s">
        <v>12</v>
      </c>
      <c r="B11" s="64" t="s">
        <v>207</v>
      </c>
      <c r="C11" s="120">
        <v>0</v>
      </c>
      <c r="D11" s="11">
        <v>60</v>
      </c>
      <c r="E11" s="26">
        <f t="shared" si="0"/>
        <v>0</v>
      </c>
      <c r="F11" s="23">
        <f t="shared" si="1"/>
        <v>0</v>
      </c>
      <c r="G11" s="50">
        <f t="shared" si="2"/>
        <v>0</v>
      </c>
    </row>
    <row r="12" spans="1:9" x14ac:dyDescent="0.25">
      <c r="A12" s="51" t="s">
        <v>202</v>
      </c>
      <c r="B12" s="64" t="s">
        <v>201</v>
      </c>
      <c r="C12" s="120">
        <v>0</v>
      </c>
      <c r="D12" s="11">
        <v>30</v>
      </c>
      <c r="E12" s="26">
        <f t="shared" si="0"/>
        <v>0</v>
      </c>
      <c r="F12" s="23">
        <f t="shared" si="1"/>
        <v>0</v>
      </c>
      <c r="G12" s="50">
        <f t="shared" si="2"/>
        <v>0</v>
      </c>
    </row>
    <row r="13" spans="1:9" x14ac:dyDescent="0.25">
      <c r="A13" s="51" t="s">
        <v>13</v>
      </c>
      <c r="B13" s="64" t="s">
        <v>208</v>
      </c>
      <c r="C13" s="120">
        <v>0</v>
      </c>
      <c r="D13" s="11">
        <v>60</v>
      </c>
      <c r="E13" s="26">
        <f t="shared" si="0"/>
        <v>0</v>
      </c>
      <c r="F13" s="23">
        <f t="shared" si="1"/>
        <v>0</v>
      </c>
      <c r="G13" s="50">
        <f t="shared" si="2"/>
        <v>0</v>
      </c>
    </row>
    <row r="14" spans="1:9" x14ac:dyDescent="0.25">
      <c r="A14" s="51" t="s">
        <v>14</v>
      </c>
      <c r="B14" s="64" t="s">
        <v>173</v>
      </c>
      <c r="C14" s="120">
        <v>0</v>
      </c>
      <c r="D14" s="11">
        <v>6</v>
      </c>
      <c r="E14" s="26">
        <f t="shared" si="0"/>
        <v>0</v>
      </c>
      <c r="F14" s="23">
        <f t="shared" si="1"/>
        <v>0</v>
      </c>
      <c r="G14" s="50">
        <f t="shared" si="2"/>
        <v>0</v>
      </c>
    </row>
    <row r="15" spans="1:9" x14ac:dyDescent="0.25">
      <c r="A15" s="51" t="s">
        <v>15</v>
      </c>
      <c r="B15" s="64" t="s">
        <v>177</v>
      </c>
      <c r="C15" s="120">
        <v>0</v>
      </c>
      <c r="D15" s="11">
        <v>6</v>
      </c>
      <c r="E15" s="26">
        <f t="shared" si="0"/>
        <v>0</v>
      </c>
      <c r="F15" s="23">
        <f t="shared" si="1"/>
        <v>0</v>
      </c>
      <c r="G15" s="50">
        <f t="shared" si="2"/>
        <v>0</v>
      </c>
      <c r="I15" s="59"/>
    </row>
    <row r="16" spans="1:9" x14ac:dyDescent="0.25">
      <c r="A16" s="51" t="s">
        <v>16</v>
      </c>
      <c r="B16" s="64" t="s">
        <v>174</v>
      </c>
      <c r="C16" s="120">
        <v>0</v>
      </c>
      <c r="D16" s="11">
        <v>10</v>
      </c>
      <c r="E16" s="26">
        <f t="shared" si="0"/>
        <v>0</v>
      </c>
      <c r="F16" s="23">
        <f t="shared" si="1"/>
        <v>0</v>
      </c>
      <c r="G16" s="50">
        <f t="shared" si="2"/>
        <v>0</v>
      </c>
    </row>
    <row r="17" spans="1:7" x14ac:dyDescent="0.25">
      <c r="A17" s="51" t="s">
        <v>17</v>
      </c>
      <c r="B17" s="64" t="s">
        <v>175</v>
      </c>
      <c r="C17" s="120">
        <v>0</v>
      </c>
      <c r="D17" s="11">
        <v>10</v>
      </c>
      <c r="E17" s="26">
        <f t="shared" si="0"/>
        <v>0</v>
      </c>
      <c r="F17" s="23">
        <f t="shared" si="1"/>
        <v>0</v>
      </c>
      <c r="G17" s="50">
        <f t="shared" si="2"/>
        <v>0</v>
      </c>
    </row>
    <row r="18" spans="1:7" x14ac:dyDescent="0.25">
      <c r="A18" s="51" t="s">
        <v>18</v>
      </c>
      <c r="B18" s="64" t="s">
        <v>176</v>
      </c>
      <c r="C18" s="120">
        <v>0</v>
      </c>
      <c r="D18" s="11">
        <v>50</v>
      </c>
      <c r="E18" s="26">
        <f t="shared" si="0"/>
        <v>0</v>
      </c>
      <c r="F18" s="23">
        <f t="shared" si="1"/>
        <v>0</v>
      </c>
      <c r="G18" s="50">
        <f t="shared" si="2"/>
        <v>0</v>
      </c>
    </row>
    <row r="19" spans="1:7" x14ac:dyDescent="0.25">
      <c r="A19" s="51" t="s">
        <v>19</v>
      </c>
      <c r="B19" s="64" t="s">
        <v>176</v>
      </c>
      <c r="C19" s="120">
        <v>0</v>
      </c>
      <c r="D19" s="11">
        <v>50</v>
      </c>
      <c r="E19" s="26">
        <f t="shared" si="0"/>
        <v>0</v>
      </c>
      <c r="F19" s="23">
        <f t="shared" si="1"/>
        <v>0</v>
      </c>
      <c r="G19" s="50">
        <f t="shared" si="2"/>
        <v>0</v>
      </c>
    </row>
    <row r="20" spans="1:7" x14ac:dyDescent="0.25">
      <c r="A20" s="52" t="s">
        <v>20</v>
      </c>
      <c r="B20" s="64" t="s">
        <v>178</v>
      </c>
      <c r="C20" s="120">
        <v>0</v>
      </c>
      <c r="D20" s="11">
        <v>50</v>
      </c>
      <c r="E20" s="27">
        <f t="shared" ref="E20" si="3" xml:space="preserve"> C20*D20</f>
        <v>0</v>
      </c>
      <c r="F20" s="23">
        <f t="shared" ref="F20" si="4">E20/100*21</f>
        <v>0</v>
      </c>
      <c r="G20" s="50">
        <f t="shared" ref="G20" si="5">E20+F20</f>
        <v>0</v>
      </c>
    </row>
    <row r="21" spans="1:7" ht="15.75" thickBot="1" x14ac:dyDescent="0.3">
      <c r="A21" s="52" t="s">
        <v>209</v>
      </c>
      <c r="B21" s="64" t="s">
        <v>195</v>
      </c>
      <c r="C21" s="120">
        <v>0</v>
      </c>
      <c r="D21" s="108">
        <v>20</v>
      </c>
      <c r="E21" s="27">
        <f t="shared" si="0"/>
        <v>0</v>
      </c>
      <c r="F21" s="23">
        <f t="shared" si="1"/>
        <v>0</v>
      </c>
      <c r="G21" s="50">
        <f t="shared" si="2"/>
        <v>0</v>
      </c>
    </row>
    <row r="22" spans="1:7" ht="29.25" customHeight="1" thickBot="1" x14ac:dyDescent="0.35">
      <c r="A22" s="130" t="s">
        <v>54</v>
      </c>
      <c r="B22" s="131"/>
      <c r="C22" s="131"/>
      <c r="D22" s="132"/>
      <c r="E22" s="125">
        <f>SUM(E3:E21)</f>
        <v>0</v>
      </c>
      <c r="F22" s="24">
        <f>SUM(F2:F21)</f>
        <v>0</v>
      </c>
      <c r="G22" s="109">
        <f t="shared" si="2"/>
        <v>0</v>
      </c>
    </row>
    <row r="25" spans="1:7" x14ac:dyDescent="0.25">
      <c r="A25" s="133" t="s">
        <v>210</v>
      </c>
      <c r="B25" s="133"/>
    </row>
  </sheetData>
  <mergeCells count="3">
    <mergeCell ref="A22:D22"/>
    <mergeCell ref="A1:G1"/>
    <mergeCell ref="A25:B25"/>
  </mergeCells>
  <phoneticPr fontId="19" type="noConversion"/>
  <pageMargins left="0.70866141732283472" right="0.70866141732283472" top="0.78740157480314965" bottom="0.78740157480314965" header="0.31496062992125984" footer="0.31496062992125984"/>
  <pageSetup paperSize="9" scale="8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H81"/>
  <sheetViews>
    <sheetView topLeftCell="A30" zoomScaleNormal="100" workbookViewId="0">
      <selection activeCell="B54" sqref="B54"/>
    </sheetView>
  </sheetViews>
  <sheetFormatPr defaultRowHeight="15" x14ac:dyDescent="0.25"/>
  <cols>
    <col min="1" max="1" width="50.7109375" style="76" bestFit="1" customWidth="1"/>
    <col min="2" max="2" width="16.85546875" style="70" bestFit="1" customWidth="1"/>
    <col min="3" max="3" width="13.28515625" style="77" customWidth="1"/>
    <col min="4" max="4" width="8.5703125" style="70" customWidth="1"/>
    <col min="5" max="5" width="21.140625" style="77" customWidth="1"/>
    <col min="6" max="7" width="21.140625" style="70" customWidth="1"/>
    <col min="8" max="16384" width="9.140625" style="70"/>
  </cols>
  <sheetData>
    <row r="1" spans="1:8" ht="23.25" thickBot="1" x14ac:dyDescent="0.3">
      <c r="A1" s="137" t="s">
        <v>35</v>
      </c>
      <c r="B1" s="137"/>
      <c r="C1" s="137"/>
      <c r="D1" s="137"/>
      <c r="E1" s="137"/>
      <c r="F1" s="137"/>
      <c r="G1" s="137"/>
    </row>
    <row r="2" spans="1:8" ht="45.75" thickBot="1" x14ac:dyDescent="0.3">
      <c r="A2" s="30" t="s">
        <v>0</v>
      </c>
      <c r="B2" s="19" t="s">
        <v>55</v>
      </c>
      <c r="C2" s="31" t="s">
        <v>2</v>
      </c>
      <c r="D2" s="19" t="s">
        <v>150</v>
      </c>
      <c r="E2" s="20" t="s">
        <v>51</v>
      </c>
      <c r="F2" s="18" t="s">
        <v>52</v>
      </c>
      <c r="G2" s="21" t="s">
        <v>53</v>
      </c>
    </row>
    <row r="3" spans="1:8" x14ac:dyDescent="0.25">
      <c r="A3" s="54" t="s">
        <v>45</v>
      </c>
      <c r="B3" s="71" t="s">
        <v>64</v>
      </c>
      <c r="C3" s="121">
        <v>0</v>
      </c>
      <c r="D3" s="46">
        <v>200</v>
      </c>
      <c r="E3" s="47">
        <f t="shared" ref="E3:E34" si="0">D3*C3</f>
        <v>0</v>
      </c>
      <c r="F3" s="68">
        <f t="shared" ref="F3:F62" si="1">E3/100*21</f>
        <v>0</v>
      </c>
      <c r="G3" s="69">
        <f t="shared" ref="G3:G27" si="2">E3+F3</f>
        <v>0</v>
      </c>
    </row>
    <row r="4" spans="1:8" x14ac:dyDescent="0.25">
      <c r="A4" s="72" t="s">
        <v>44</v>
      </c>
      <c r="B4" s="71" t="s">
        <v>197</v>
      </c>
      <c r="C4" s="121">
        <v>0</v>
      </c>
      <c r="D4" s="46">
        <v>250</v>
      </c>
      <c r="E4" s="47">
        <f t="shared" si="0"/>
        <v>0</v>
      </c>
      <c r="F4" s="68">
        <f t="shared" si="1"/>
        <v>0</v>
      </c>
      <c r="G4" s="69">
        <f t="shared" si="2"/>
        <v>0</v>
      </c>
    </row>
    <row r="5" spans="1:8" s="73" customFormat="1" x14ac:dyDescent="0.25">
      <c r="A5" s="54" t="s">
        <v>47</v>
      </c>
      <c r="B5" s="71" t="s">
        <v>72</v>
      </c>
      <c r="C5" s="121">
        <v>0</v>
      </c>
      <c r="D5" s="46">
        <v>100</v>
      </c>
      <c r="E5" s="47">
        <f t="shared" si="0"/>
        <v>0</v>
      </c>
      <c r="F5" s="68">
        <f t="shared" si="1"/>
        <v>0</v>
      </c>
      <c r="G5" s="69">
        <f t="shared" si="2"/>
        <v>0</v>
      </c>
      <c r="H5" s="70"/>
    </row>
    <row r="6" spans="1:8" s="73" customFormat="1" x14ac:dyDescent="0.25">
      <c r="A6" s="54" t="s">
        <v>21</v>
      </c>
      <c r="B6" s="71" t="s">
        <v>22</v>
      </c>
      <c r="C6" s="121">
        <v>0</v>
      </c>
      <c r="D6" s="46">
        <v>70</v>
      </c>
      <c r="E6" s="47">
        <f t="shared" si="0"/>
        <v>0</v>
      </c>
      <c r="F6" s="68">
        <f t="shared" si="1"/>
        <v>0</v>
      </c>
      <c r="G6" s="69">
        <f t="shared" si="2"/>
        <v>0</v>
      </c>
    </row>
    <row r="7" spans="1:8" s="73" customFormat="1" x14ac:dyDescent="0.25">
      <c r="A7" s="54" t="s">
        <v>23</v>
      </c>
      <c r="B7" s="71" t="s">
        <v>191</v>
      </c>
      <c r="C7" s="121">
        <v>0</v>
      </c>
      <c r="D7" s="46">
        <v>40</v>
      </c>
      <c r="E7" s="47">
        <f t="shared" si="0"/>
        <v>0</v>
      </c>
      <c r="F7" s="68">
        <f t="shared" si="1"/>
        <v>0</v>
      </c>
      <c r="G7" s="69">
        <f t="shared" si="2"/>
        <v>0</v>
      </c>
    </row>
    <row r="8" spans="1:8" s="73" customFormat="1" x14ac:dyDescent="0.25">
      <c r="A8" s="54" t="s">
        <v>24</v>
      </c>
      <c r="B8" s="71" t="s">
        <v>191</v>
      </c>
      <c r="C8" s="121">
        <v>0</v>
      </c>
      <c r="D8" s="46">
        <v>40</v>
      </c>
      <c r="E8" s="47">
        <f t="shared" si="0"/>
        <v>0</v>
      </c>
      <c r="F8" s="68">
        <f t="shared" si="1"/>
        <v>0</v>
      </c>
      <c r="G8" s="69">
        <f t="shared" si="2"/>
        <v>0</v>
      </c>
    </row>
    <row r="9" spans="1:8" s="73" customFormat="1" x14ac:dyDescent="0.25">
      <c r="A9" s="54" t="s">
        <v>25</v>
      </c>
      <c r="B9" s="71" t="s">
        <v>190</v>
      </c>
      <c r="C9" s="121">
        <v>0</v>
      </c>
      <c r="D9" s="46">
        <v>0</v>
      </c>
      <c r="E9" s="47">
        <f t="shared" si="0"/>
        <v>0</v>
      </c>
      <c r="F9" s="68">
        <f t="shared" si="1"/>
        <v>0</v>
      </c>
      <c r="G9" s="69">
        <f t="shared" si="2"/>
        <v>0</v>
      </c>
    </row>
    <row r="10" spans="1:8" s="73" customFormat="1" x14ac:dyDescent="0.25">
      <c r="A10" s="54" t="s">
        <v>26</v>
      </c>
      <c r="B10" s="71" t="s">
        <v>186</v>
      </c>
      <c r="C10" s="121">
        <v>0</v>
      </c>
      <c r="D10" s="46">
        <v>150</v>
      </c>
      <c r="E10" s="47">
        <f t="shared" si="0"/>
        <v>0</v>
      </c>
      <c r="F10" s="68">
        <f t="shared" si="1"/>
        <v>0</v>
      </c>
      <c r="G10" s="69">
        <f t="shared" si="2"/>
        <v>0</v>
      </c>
    </row>
    <row r="11" spans="1:8" s="73" customFormat="1" x14ac:dyDescent="0.25">
      <c r="A11" s="54" t="s">
        <v>46</v>
      </c>
      <c r="B11" s="71" t="s">
        <v>212</v>
      </c>
      <c r="C11" s="121">
        <v>0</v>
      </c>
      <c r="D11" s="46">
        <v>150</v>
      </c>
      <c r="E11" s="47">
        <f t="shared" si="0"/>
        <v>0</v>
      </c>
      <c r="F11" s="68">
        <f t="shared" si="1"/>
        <v>0</v>
      </c>
      <c r="G11" s="69">
        <f t="shared" si="2"/>
        <v>0</v>
      </c>
    </row>
    <row r="12" spans="1:8" s="73" customFormat="1" x14ac:dyDescent="0.25">
      <c r="A12" s="54" t="s">
        <v>27</v>
      </c>
      <c r="B12" s="71" t="s">
        <v>189</v>
      </c>
      <c r="C12" s="121">
        <v>0</v>
      </c>
      <c r="D12" s="46">
        <v>100</v>
      </c>
      <c r="E12" s="47">
        <f t="shared" si="0"/>
        <v>0</v>
      </c>
      <c r="F12" s="68">
        <f t="shared" si="1"/>
        <v>0</v>
      </c>
      <c r="G12" s="69">
        <f t="shared" si="2"/>
        <v>0</v>
      </c>
    </row>
    <row r="13" spans="1:8" s="73" customFormat="1" x14ac:dyDescent="0.25">
      <c r="A13" s="54" t="s">
        <v>32</v>
      </c>
      <c r="B13" s="71" t="s">
        <v>187</v>
      </c>
      <c r="C13" s="121">
        <v>0</v>
      </c>
      <c r="D13" s="46">
        <v>200</v>
      </c>
      <c r="E13" s="47">
        <f t="shared" si="0"/>
        <v>0</v>
      </c>
      <c r="F13" s="68">
        <f t="shared" si="1"/>
        <v>0</v>
      </c>
      <c r="G13" s="69">
        <f t="shared" si="2"/>
        <v>0</v>
      </c>
    </row>
    <row r="14" spans="1:8" s="73" customFormat="1" x14ac:dyDescent="0.25">
      <c r="A14" s="54" t="s">
        <v>33</v>
      </c>
      <c r="B14" s="71" t="s">
        <v>188</v>
      </c>
      <c r="C14" s="121">
        <v>0</v>
      </c>
      <c r="D14" s="46">
        <v>350</v>
      </c>
      <c r="E14" s="47">
        <f t="shared" si="0"/>
        <v>0</v>
      </c>
      <c r="F14" s="68">
        <f t="shared" si="1"/>
        <v>0</v>
      </c>
      <c r="G14" s="69">
        <f t="shared" si="2"/>
        <v>0</v>
      </c>
    </row>
    <row r="15" spans="1:8" s="73" customFormat="1" x14ac:dyDescent="0.25">
      <c r="A15" s="54" t="s">
        <v>199</v>
      </c>
      <c r="B15" s="71" t="s">
        <v>152</v>
      </c>
      <c r="C15" s="121">
        <v>0</v>
      </c>
      <c r="D15" s="46">
        <v>100</v>
      </c>
      <c r="E15" s="47">
        <f t="shared" si="0"/>
        <v>0</v>
      </c>
      <c r="F15" s="68">
        <f t="shared" si="1"/>
        <v>0</v>
      </c>
      <c r="G15" s="69">
        <f t="shared" si="2"/>
        <v>0</v>
      </c>
    </row>
    <row r="16" spans="1:8" s="73" customFormat="1" x14ac:dyDescent="0.25">
      <c r="A16" s="54" t="s">
        <v>166</v>
      </c>
      <c r="B16" s="71" t="s">
        <v>153</v>
      </c>
      <c r="C16" s="121">
        <v>0</v>
      </c>
      <c r="D16" s="46">
        <v>40</v>
      </c>
      <c r="E16" s="47">
        <f t="shared" si="0"/>
        <v>0</v>
      </c>
      <c r="F16" s="68">
        <f t="shared" si="1"/>
        <v>0</v>
      </c>
      <c r="G16" s="69">
        <f t="shared" si="2"/>
        <v>0</v>
      </c>
    </row>
    <row r="17" spans="1:7" s="73" customFormat="1" x14ac:dyDescent="0.25">
      <c r="A17" s="54" t="s">
        <v>166</v>
      </c>
      <c r="B17" s="71" t="s">
        <v>154</v>
      </c>
      <c r="C17" s="121">
        <v>0</v>
      </c>
      <c r="D17" s="46">
        <v>40</v>
      </c>
      <c r="E17" s="47">
        <f t="shared" si="0"/>
        <v>0</v>
      </c>
      <c r="F17" s="68">
        <f t="shared" si="1"/>
        <v>0</v>
      </c>
      <c r="G17" s="69">
        <f t="shared" si="2"/>
        <v>0</v>
      </c>
    </row>
    <row r="18" spans="1:7" s="73" customFormat="1" x14ac:dyDescent="0.25">
      <c r="A18" s="54" t="s">
        <v>166</v>
      </c>
      <c r="B18" s="71" t="s">
        <v>155</v>
      </c>
      <c r="C18" s="121">
        <v>0</v>
      </c>
      <c r="D18" s="46">
        <v>40</v>
      </c>
      <c r="E18" s="47">
        <f t="shared" si="0"/>
        <v>0</v>
      </c>
      <c r="F18" s="68">
        <f t="shared" si="1"/>
        <v>0</v>
      </c>
      <c r="G18" s="69">
        <f t="shared" si="2"/>
        <v>0</v>
      </c>
    </row>
    <row r="19" spans="1:7" s="73" customFormat="1" x14ac:dyDescent="0.25">
      <c r="A19" s="54" t="s">
        <v>166</v>
      </c>
      <c r="B19" s="71" t="s">
        <v>156</v>
      </c>
      <c r="C19" s="121">
        <v>0</v>
      </c>
      <c r="D19" s="46">
        <v>40</v>
      </c>
      <c r="E19" s="47">
        <f t="shared" si="0"/>
        <v>0</v>
      </c>
      <c r="F19" s="68">
        <f t="shared" si="1"/>
        <v>0</v>
      </c>
      <c r="G19" s="69">
        <f t="shared" si="2"/>
        <v>0</v>
      </c>
    </row>
    <row r="20" spans="1:7" s="73" customFormat="1" x14ac:dyDescent="0.25">
      <c r="A20" s="54" t="s">
        <v>166</v>
      </c>
      <c r="B20" s="71" t="s">
        <v>157</v>
      </c>
      <c r="C20" s="121">
        <v>0</v>
      </c>
      <c r="D20" s="46">
        <v>40</v>
      </c>
      <c r="E20" s="47">
        <f t="shared" si="0"/>
        <v>0</v>
      </c>
      <c r="F20" s="68">
        <f t="shared" si="1"/>
        <v>0</v>
      </c>
      <c r="G20" s="69">
        <f t="shared" si="2"/>
        <v>0</v>
      </c>
    </row>
    <row r="21" spans="1:7" s="73" customFormat="1" x14ac:dyDescent="0.25">
      <c r="A21" s="54" t="s">
        <v>166</v>
      </c>
      <c r="B21" s="71" t="s">
        <v>158</v>
      </c>
      <c r="C21" s="121">
        <v>0</v>
      </c>
      <c r="D21" s="46">
        <v>40</v>
      </c>
      <c r="E21" s="47">
        <f t="shared" si="0"/>
        <v>0</v>
      </c>
      <c r="F21" s="68">
        <f t="shared" si="1"/>
        <v>0</v>
      </c>
      <c r="G21" s="69">
        <f t="shared" si="2"/>
        <v>0</v>
      </c>
    </row>
    <row r="22" spans="1:7" s="73" customFormat="1" x14ac:dyDescent="0.25">
      <c r="A22" s="54" t="s">
        <v>166</v>
      </c>
      <c r="B22" s="71" t="s">
        <v>159</v>
      </c>
      <c r="C22" s="121">
        <v>0</v>
      </c>
      <c r="D22" s="46">
        <v>40</v>
      </c>
      <c r="E22" s="47">
        <f t="shared" si="0"/>
        <v>0</v>
      </c>
      <c r="F22" s="68">
        <f t="shared" si="1"/>
        <v>0</v>
      </c>
      <c r="G22" s="69">
        <f t="shared" si="2"/>
        <v>0</v>
      </c>
    </row>
    <row r="23" spans="1:7" s="73" customFormat="1" x14ac:dyDescent="0.25">
      <c r="A23" s="54" t="s">
        <v>166</v>
      </c>
      <c r="B23" s="71" t="s">
        <v>160</v>
      </c>
      <c r="C23" s="121">
        <v>0</v>
      </c>
      <c r="D23" s="46">
        <v>40</v>
      </c>
      <c r="E23" s="47">
        <f t="shared" si="0"/>
        <v>0</v>
      </c>
      <c r="F23" s="68">
        <f t="shared" si="1"/>
        <v>0</v>
      </c>
      <c r="G23" s="69">
        <f t="shared" si="2"/>
        <v>0</v>
      </c>
    </row>
    <row r="24" spans="1:7" s="73" customFormat="1" x14ac:dyDescent="0.25">
      <c r="A24" s="54" t="s">
        <v>166</v>
      </c>
      <c r="B24" s="71" t="s">
        <v>161</v>
      </c>
      <c r="C24" s="121">
        <v>0</v>
      </c>
      <c r="D24" s="46">
        <v>30</v>
      </c>
      <c r="E24" s="47">
        <f t="shared" si="0"/>
        <v>0</v>
      </c>
      <c r="F24" s="68">
        <f t="shared" si="1"/>
        <v>0</v>
      </c>
      <c r="G24" s="69">
        <f t="shared" si="2"/>
        <v>0</v>
      </c>
    </row>
    <row r="25" spans="1:7" s="73" customFormat="1" x14ac:dyDescent="0.25">
      <c r="A25" s="54" t="s">
        <v>166</v>
      </c>
      <c r="B25" s="71" t="s">
        <v>162</v>
      </c>
      <c r="C25" s="121">
        <v>0</v>
      </c>
      <c r="D25" s="46">
        <v>30</v>
      </c>
      <c r="E25" s="47">
        <f t="shared" si="0"/>
        <v>0</v>
      </c>
      <c r="F25" s="68">
        <f t="shared" si="1"/>
        <v>0</v>
      </c>
      <c r="G25" s="69">
        <f t="shared" si="2"/>
        <v>0</v>
      </c>
    </row>
    <row r="26" spans="1:7" s="73" customFormat="1" x14ac:dyDescent="0.25">
      <c r="A26" s="54" t="s">
        <v>166</v>
      </c>
      <c r="B26" s="71" t="s">
        <v>163</v>
      </c>
      <c r="C26" s="121">
        <v>0</v>
      </c>
      <c r="D26" s="46">
        <v>30</v>
      </c>
      <c r="E26" s="47">
        <f t="shared" si="0"/>
        <v>0</v>
      </c>
      <c r="F26" s="68">
        <f t="shared" si="1"/>
        <v>0</v>
      </c>
      <c r="G26" s="69">
        <f t="shared" si="2"/>
        <v>0</v>
      </c>
    </row>
    <row r="27" spans="1:7" s="73" customFormat="1" x14ac:dyDescent="0.25">
      <c r="A27" s="54" t="s">
        <v>166</v>
      </c>
      <c r="B27" s="71" t="s">
        <v>164</v>
      </c>
      <c r="C27" s="121">
        <v>0</v>
      </c>
      <c r="D27" s="46">
        <v>30</v>
      </c>
      <c r="E27" s="47">
        <f t="shared" si="0"/>
        <v>0</v>
      </c>
      <c r="F27" s="68">
        <f t="shared" si="1"/>
        <v>0</v>
      </c>
      <c r="G27" s="69">
        <f t="shared" si="2"/>
        <v>0</v>
      </c>
    </row>
    <row r="28" spans="1:7" s="73" customFormat="1" x14ac:dyDescent="0.25">
      <c r="A28" s="54" t="s">
        <v>166</v>
      </c>
      <c r="B28" s="71" t="s">
        <v>165</v>
      </c>
      <c r="C28" s="121">
        <v>0</v>
      </c>
      <c r="D28" s="46">
        <v>30</v>
      </c>
      <c r="E28" s="47">
        <f t="shared" si="0"/>
        <v>0</v>
      </c>
      <c r="F28" s="68">
        <f t="shared" si="1"/>
        <v>0</v>
      </c>
      <c r="G28" s="69">
        <f t="shared" ref="G28:G79" si="3">E28+F28</f>
        <v>0</v>
      </c>
    </row>
    <row r="29" spans="1:7" s="73" customFormat="1" ht="30" x14ac:dyDescent="0.25">
      <c r="A29" s="54" t="s">
        <v>87</v>
      </c>
      <c r="B29" s="62" t="s">
        <v>60</v>
      </c>
      <c r="C29" s="121">
        <v>0</v>
      </c>
      <c r="D29" s="46">
        <v>250</v>
      </c>
      <c r="E29" s="47">
        <f t="shared" si="0"/>
        <v>0</v>
      </c>
      <c r="F29" s="68">
        <f t="shared" si="1"/>
        <v>0</v>
      </c>
      <c r="G29" s="69">
        <f t="shared" si="3"/>
        <v>0</v>
      </c>
    </row>
    <row r="30" spans="1:7" s="73" customFormat="1" x14ac:dyDescent="0.25">
      <c r="A30" s="54" t="s">
        <v>88</v>
      </c>
      <c r="B30" s="62" t="s">
        <v>61</v>
      </c>
      <c r="C30" s="121">
        <v>0</v>
      </c>
      <c r="D30" s="46">
        <v>0</v>
      </c>
      <c r="E30" s="47">
        <f t="shared" si="0"/>
        <v>0</v>
      </c>
      <c r="F30" s="68">
        <f t="shared" si="1"/>
        <v>0</v>
      </c>
      <c r="G30" s="69">
        <f t="shared" si="3"/>
        <v>0</v>
      </c>
    </row>
    <row r="31" spans="1:7" s="73" customFormat="1" ht="30" x14ac:dyDescent="0.25">
      <c r="A31" s="54" t="s">
        <v>89</v>
      </c>
      <c r="B31" s="62" t="s">
        <v>60</v>
      </c>
      <c r="C31" s="121">
        <v>0</v>
      </c>
      <c r="D31" s="46">
        <v>0</v>
      </c>
      <c r="E31" s="47">
        <f t="shared" si="0"/>
        <v>0</v>
      </c>
      <c r="F31" s="68">
        <f t="shared" si="1"/>
        <v>0</v>
      </c>
      <c r="G31" s="69">
        <f t="shared" si="3"/>
        <v>0</v>
      </c>
    </row>
    <row r="32" spans="1:7" s="73" customFormat="1" x14ac:dyDescent="0.25">
      <c r="A32" s="54" t="s">
        <v>90</v>
      </c>
      <c r="B32" s="62" t="s">
        <v>62</v>
      </c>
      <c r="C32" s="121">
        <v>0</v>
      </c>
      <c r="D32" s="46">
        <v>100</v>
      </c>
      <c r="E32" s="47">
        <f t="shared" si="0"/>
        <v>0</v>
      </c>
      <c r="F32" s="68">
        <f t="shared" si="1"/>
        <v>0</v>
      </c>
      <c r="G32" s="69">
        <f t="shared" si="3"/>
        <v>0</v>
      </c>
    </row>
    <row r="33" spans="1:7" s="73" customFormat="1" x14ac:dyDescent="0.25">
      <c r="A33" s="54" t="s">
        <v>91</v>
      </c>
      <c r="B33" s="62" t="s">
        <v>62</v>
      </c>
      <c r="C33" s="121">
        <v>0</v>
      </c>
      <c r="D33" s="46">
        <v>100</v>
      </c>
      <c r="E33" s="47">
        <f t="shared" si="0"/>
        <v>0</v>
      </c>
      <c r="F33" s="68">
        <f t="shared" si="1"/>
        <v>0</v>
      </c>
      <c r="G33" s="69">
        <f t="shared" si="3"/>
        <v>0</v>
      </c>
    </row>
    <row r="34" spans="1:7" s="73" customFormat="1" x14ac:dyDescent="0.25">
      <c r="A34" s="54" t="s">
        <v>92</v>
      </c>
      <c r="B34" s="62" t="s">
        <v>62</v>
      </c>
      <c r="C34" s="121">
        <v>0</v>
      </c>
      <c r="D34" s="46">
        <v>20</v>
      </c>
      <c r="E34" s="47">
        <f t="shared" si="0"/>
        <v>0</v>
      </c>
      <c r="F34" s="68">
        <f t="shared" si="1"/>
        <v>0</v>
      </c>
      <c r="G34" s="69">
        <f t="shared" si="3"/>
        <v>0</v>
      </c>
    </row>
    <row r="35" spans="1:7" s="73" customFormat="1" x14ac:dyDescent="0.25">
      <c r="A35" s="54" t="s">
        <v>93</v>
      </c>
      <c r="B35" s="62" t="s">
        <v>62</v>
      </c>
      <c r="C35" s="121">
        <v>0</v>
      </c>
      <c r="D35" s="46">
        <v>20</v>
      </c>
      <c r="E35" s="47">
        <f t="shared" ref="E35:E66" si="4">D35*C35</f>
        <v>0</v>
      </c>
      <c r="F35" s="68">
        <f t="shared" si="1"/>
        <v>0</v>
      </c>
      <c r="G35" s="69">
        <f t="shared" si="3"/>
        <v>0</v>
      </c>
    </row>
    <row r="36" spans="1:7" s="73" customFormat="1" x14ac:dyDescent="0.25">
      <c r="A36" s="54" t="s">
        <v>94</v>
      </c>
      <c r="B36" s="62" t="s">
        <v>62</v>
      </c>
      <c r="C36" s="121">
        <v>0</v>
      </c>
      <c r="D36" s="46">
        <v>130</v>
      </c>
      <c r="E36" s="47">
        <f t="shared" si="4"/>
        <v>0</v>
      </c>
      <c r="F36" s="68">
        <f t="shared" si="1"/>
        <v>0</v>
      </c>
      <c r="G36" s="69">
        <f t="shared" si="3"/>
        <v>0</v>
      </c>
    </row>
    <row r="37" spans="1:7" s="73" customFormat="1" x14ac:dyDescent="0.25">
      <c r="A37" s="54" t="s">
        <v>95</v>
      </c>
      <c r="B37" s="62" t="s">
        <v>63</v>
      </c>
      <c r="C37" s="121">
        <v>0</v>
      </c>
      <c r="D37" s="46">
        <v>10</v>
      </c>
      <c r="E37" s="47">
        <f t="shared" si="4"/>
        <v>0</v>
      </c>
      <c r="F37" s="68">
        <f t="shared" si="1"/>
        <v>0</v>
      </c>
      <c r="G37" s="69">
        <f t="shared" si="3"/>
        <v>0</v>
      </c>
    </row>
    <row r="38" spans="1:7" s="73" customFormat="1" x14ac:dyDescent="0.25">
      <c r="A38" s="54" t="s">
        <v>96</v>
      </c>
      <c r="B38" s="62" t="s">
        <v>64</v>
      </c>
      <c r="C38" s="121">
        <v>0</v>
      </c>
      <c r="D38" s="46">
        <v>120</v>
      </c>
      <c r="E38" s="47">
        <f t="shared" si="4"/>
        <v>0</v>
      </c>
      <c r="F38" s="68">
        <f t="shared" si="1"/>
        <v>0</v>
      </c>
      <c r="G38" s="69">
        <f t="shared" si="3"/>
        <v>0</v>
      </c>
    </row>
    <row r="39" spans="1:7" s="73" customFormat="1" x14ac:dyDescent="0.25">
      <c r="A39" s="54" t="s">
        <v>97</v>
      </c>
      <c r="B39" s="62" t="s">
        <v>64</v>
      </c>
      <c r="C39" s="121">
        <v>0</v>
      </c>
      <c r="D39" s="46">
        <v>120</v>
      </c>
      <c r="E39" s="47">
        <f t="shared" si="4"/>
        <v>0</v>
      </c>
      <c r="F39" s="68">
        <f t="shared" si="1"/>
        <v>0</v>
      </c>
      <c r="G39" s="69">
        <f t="shared" si="3"/>
        <v>0</v>
      </c>
    </row>
    <row r="40" spans="1:7" s="73" customFormat="1" x14ac:dyDescent="0.25">
      <c r="A40" s="54" t="s">
        <v>98</v>
      </c>
      <c r="B40" s="62" t="s">
        <v>64</v>
      </c>
      <c r="C40" s="121">
        <v>0</v>
      </c>
      <c r="D40" s="46">
        <v>30</v>
      </c>
      <c r="E40" s="47">
        <f t="shared" si="4"/>
        <v>0</v>
      </c>
      <c r="F40" s="68">
        <f t="shared" si="1"/>
        <v>0</v>
      </c>
      <c r="G40" s="69">
        <f t="shared" si="3"/>
        <v>0</v>
      </c>
    </row>
    <row r="41" spans="1:7" s="73" customFormat="1" x14ac:dyDescent="0.25">
      <c r="A41" s="54" t="s">
        <v>99</v>
      </c>
      <c r="B41" s="62" t="s">
        <v>64</v>
      </c>
      <c r="C41" s="121">
        <v>0</v>
      </c>
      <c r="D41" s="46">
        <v>30</v>
      </c>
      <c r="E41" s="47">
        <f t="shared" si="4"/>
        <v>0</v>
      </c>
      <c r="F41" s="68">
        <f t="shared" si="1"/>
        <v>0</v>
      </c>
      <c r="G41" s="69">
        <f t="shared" si="3"/>
        <v>0</v>
      </c>
    </row>
    <row r="42" spans="1:7" s="73" customFormat="1" x14ac:dyDescent="0.25">
      <c r="A42" s="54" t="s">
        <v>100</v>
      </c>
      <c r="B42" s="62" t="s">
        <v>64</v>
      </c>
      <c r="C42" s="121">
        <v>0</v>
      </c>
      <c r="D42" s="46">
        <v>30</v>
      </c>
      <c r="E42" s="47">
        <f t="shared" si="4"/>
        <v>0</v>
      </c>
      <c r="F42" s="68">
        <f t="shared" si="1"/>
        <v>0</v>
      </c>
      <c r="G42" s="69">
        <f t="shared" si="3"/>
        <v>0</v>
      </c>
    </row>
    <row r="43" spans="1:7" s="73" customFormat="1" x14ac:dyDescent="0.25">
      <c r="A43" s="54" t="s">
        <v>101</v>
      </c>
      <c r="B43" s="62" t="s">
        <v>64</v>
      </c>
      <c r="C43" s="121">
        <v>0</v>
      </c>
      <c r="D43" s="46">
        <v>30</v>
      </c>
      <c r="E43" s="47">
        <f t="shared" si="4"/>
        <v>0</v>
      </c>
      <c r="F43" s="68">
        <f t="shared" si="1"/>
        <v>0</v>
      </c>
      <c r="G43" s="69">
        <f t="shared" si="3"/>
        <v>0</v>
      </c>
    </row>
    <row r="44" spans="1:7" s="73" customFormat="1" x14ac:dyDescent="0.25">
      <c r="A44" s="54" t="s">
        <v>102</v>
      </c>
      <c r="B44" s="62" t="s">
        <v>64</v>
      </c>
      <c r="C44" s="121">
        <v>0</v>
      </c>
      <c r="D44" s="46">
        <v>20</v>
      </c>
      <c r="E44" s="47">
        <f t="shared" si="4"/>
        <v>0</v>
      </c>
      <c r="F44" s="68">
        <f t="shared" si="1"/>
        <v>0</v>
      </c>
      <c r="G44" s="69">
        <f t="shared" si="3"/>
        <v>0</v>
      </c>
    </row>
    <row r="45" spans="1:7" s="73" customFormat="1" x14ac:dyDescent="0.25">
      <c r="A45" s="54" t="s">
        <v>103</v>
      </c>
      <c r="B45" s="62" t="s">
        <v>64</v>
      </c>
      <c r="C45" s="121">
        <v>0</v>
      </c>
      <c r="D45" s="46">
        <v>20</v>
      </c>
      <c r="E45" s="47">
        <f t="shared" si="4"/>
        <v>0</v>
      </c>
      <c r="F45" s="68">
        <f t="shared" si="1"/>
        <v>0</v>
      </c>
      <c r="G45" s="69">
        <f t="shared" si="3"/>
        <v>0</v>
      </c>
    </row>
    <row r="46" spans="1:7" s="73" customFormat="1" x14ac:dyDescent="0.25">
      <c r="A46" s="54" t="s">
        <v>104</v>
      </c>
      <c r="B46" s="62" t="s">
        <v>64</v>
      </c>
      <c r="C46" s="121">
        <v>0</v>
      </c>
      <c r="D46" s="46">
        <v>30</v>
      </c>
      <c r="E46" s="47">
        <f t="shared" si="4"/>
        <v>0</v>
      </c>
      <c r="F46" s="68">
        <f t="shared" si="1"/>
        <v>0</v>
      </c>
      <c r="G46" s="69">
        <f t="shared" si="3"/>
        <v>0</v>
      </c>
    </row>
    <row r="47" spans="1:7" s="73" customFormat="1" x14ac:dyDescent="0.25">
      <c r="A47" s="54" t="s">
        <v>45</v>
      </c>
      <c r="B47" s="62" t="s">
        <v>64</v>
      </c>
      <c r="C47" s="121">
        <v>0</v>
      </c>
      <c r="D47" s="46">
        <v>120</v>
      </c>
      <c r="E47" s="47">
        <f t="shared" si="4"/>
        <v>0</v>
      </c>
      <c r="F47" s="68">
        <f t="shared" si="1"/>
        <v>0</v>
      </c>
      <c r="G47" s="69">
        <f t="shared" si="3"/>
        <v>0</v>
      </c>
    </row>
    <row r="48" spans="1:7" s="73" customFormat="1" x14ac:dyDescent="0.25">
      <c r="A48" s="54" t="s">
        <v>105</v>
      </c>
      <c r="B48" s="62" t="s">
        <v>65</v>
      </c>
      <c r="C48" s="121">
        <v>0</v>
      </c>
      <c r="D48" s="46">
        <v>60</v>
      </c>
      <c r="E48" s="47">
        <f t="shared" si="4"/>
        <v>0</v>
      </c>
      <c r="F48" s="68">
        <f t="shared" si="1"/>
        <v>0</v>
      </c>
      <c r="G48" s="69">
        <f t="shared" si="3"/>
        <v>0</v>
      </c>
    </row>
    <row r="49" spans="1:7" s="73" customFormat="1" x14ac:dyDescent="0.25">
      <c r="A49" s="54" t="s">
        <v>106</v>
      </c>
      <c r="B49" s="62" t="s">
        <v>66</v>
      </c>
      <c r="C49" s="121">
        <v>0</v>
      </c>
      <c r="D49" s="46">
        <v>100</v>
      </c>
      <c r="E49" s="47">
        <f t="shared" si="4"/>
        <v>0</v>
      </c>
      <c r="F49" s="68">
        <f t="shared" si="1"/>
        <v>0</v>
      </c>
      <c r="G49" s="69">
        <f t="shared" si="3"/>
        <v>0</v>
      </c>
    </row>
    <row r="50" spans="1:7" s="73" customFormat="1" x14ac:dyDescent="0.25">
      <c r="A50" s="54" t="s">
        <v>107</v>
      </c>
      <c r="B50" s="62" t="s">
        <v>67</v>
      </c>
      <c r="C50" s="121">
        <v>0</v>
      </c>
      <c r="D50" s="46">
        <v>70</v>
      </c>
      <c r="E50" s="47">
        <f t="shared" si="4"/>
        <v>0</v>
      </c>
      <c r="F50" s="68">
        <f t="shared" si="1"/>
        <v>0</v>
      </c>
      <c r="G50" s="69">
        <f t="shared" si="3"/>
        <v>0</v>
      </c>
    </row>
    <row r="51" spans="1:7" s="73" customFormat="1" x14ac:dyDescent="0.25">
      <c r="A51" s="54" t="s">
        <v>108</v>
      </c>
      <c r="B51" s="62" t="s">
        <v>192</v>
      </c>
      <c r="C51" s="121">
        <v>0</v>
      </c>
      <c r="D51" s="46">
        <v>100</v>
      </c>
      <c r="E51" s="47">
        <f t="shared" si="4"/>
        <v>0</v>
      </c>
      <c r="F51" s="68">
        <f t="shared" si="1"/>
        <v>0</v>
      </c>
      <c r="G51" s="69">
        <f t="shared" si="3"/>
        <v>0</v>
      </c>
    </row>
    <row r="52" spans="1:7" s="73" customFormat="1" x14ac:dyDescent="0.25">
      <c r="A52" s="54" t="s">
        <v>109</v>
      </c>
      <c r="B52" s="62" t="s">
        <v>193</v>
      </c>
      <c r="C52" s="121">
        <v>0</v>
      </c>
      <c r="D52" s="46">
        <v>100</v>
      </c>
      <c r="E52" s="47">
        <f t="shared" si="4"/>
        <v>0</v>
      </c>
      <c r="F52" s="68">
        <f t="shared" si="1"/>
        <v>0</v>
      </c>
      <c r="G52" s="69">
        <f t="shared" si="3"/>
        <v>0</v>
      </c>
    </row>
    <row r="53" spans="1:7" s="73" customFormat="1" x14ac:dyDescent="0.25">
      <c r="A53" s="54" t="s">
        <v>110</v>
      </c>
      <c r="B53" s="62" t="s">
        <v>194</v>
      </c>
      <c r="C53" s="121">
        <v>0</v>
      </c>
      <c r="D53" s="46">
        <v>10</v>
      </c>
      <c r="E53" s="47">
        <f t="shared" si="4"/>
        <v>0</v>
      </c>
      <c r="F53" s="68">
        <f t="shared" si="1"/>
        <v>0</v>
      </c>
      <c r="G53" s="69">
        <f t="shared" si="3"/>
        <v>0</v>
      </c>
    </row>
    <row r="54" spans="1:7" s="73" customFormat="1" ht="45" x14ac:dyDescent="0.25">
      <c r="A54" s="54" t="s">
        <v>111</v>
      </c>
      <c r="B54" s="62" t="s">
        <v>213</v>
      </c>
      <c r="C54" s="121">
        <v>0</v>
      </c>
      <c r="D54" s="46">
        <v>100</v>
      </c>
      <c r="E54" s="47">
        <f t="shared" si="4"/>
        <v>0</v>
      </c>
      <c r="F54" s="68">
        <f t="shared" si="1"/>
        <v>0</v>
      </c>
      <c r="G54" s="69">
        <f t="shared" si="3"/>
        <v>0</v>
      </c>
    </row>
    <row r="55" spans="1:7" s="73" customFormat="1" x14ac:dyDescent="0.25">
      <c r="A55" s="54" t="s">
        <v>112</v>
      </c>
      <c r="B55" s="62" t="s">
        <v>69</v>
      </c>
      <c r="C55" s="121">
        <v>0</v>
      </c>
      <c r="D55" s="46">
        <v>0</v>
      </c>
      <c r="E55" s="47">
        <f t="shared" si="4"/>
        <v>0</v>
      </c>
      <c r="F55" s="68">
        <f t="shared" si="1"/>
        <v>0</v>
      </c>
      <c r="G55" s="69">
        <f t="shared" si="3"/>
        <v>0</v>
      </c>
    </row>
    <row r="56" spans="1:7" s="73" customFormat="1" x14ac:dyDescent="0.25">
      <c r="A56" s="54" t="s">
        <v>113</v>
      </c>
      <c r="B56" s="62" t="s">
        <v>69</v>
      </c>
      <c r="C56" s="121">
        <v>0</v>
      </c>
      <c r="D56" s="46">
        <v>0</v>
      </c>
      <c r="E56" s="47">
        <f t="shared" si="4"/>
        <v>0</v>
      </c>
      <c r="F56" s="68">
        <f t="shared" si="1"/>
        <v>0</v>
      </c>
      <c r="G56" s="69">
        <f t="shared" si="3"/>
        <v>0</v>
      </c>
    </row>
    <row r="57" spans="1:7" s="73" customFormat="1" x14ac:dyDescent="0.25">
      <c r="A57" s="54" t="s">
        <v>114</v>
      </c>
      <c r="B57" s="62" t="s">
        <v>70</v>
      </c>
      <c r="C57" s="121">
        <v>0</v>
      </c>
      <c r="D57" s="46">
        <v>0</v>
      </c>
      <c r="E57" s="47">
        <f t="shared" si="4"/>
        <v>0</v>
      </c>
      <c r="F57" s="68">
        <f t="shared" si="1"/>
        <v>0</v>
      </c>
      <c r="G57" s="69">
        <f t="shared" si="3"/>
        <v>0</v>
      </c>
    </row>
    <row r="58" spans="1:7" s="73" customFormat="1" x14ac:dyDescent="0.25">
      <c r="A58" s="54" t="s">
        <v>115</v>
      </c>
      <c r="B58" s="62" t="s">
        <v>70</v>
      </c>
      <c r="C58" s="121">
        <v>0</v>
      </c>
      <c r="D58" s="46">
        <v>0</v>
      </c>
      <c r="E58" s="47">
        <f t="shared" si="4"/>
        <v>0</v>
      </c>
      <c r="F58" s="68">
        <f t="shared" si="1"/>
        <v>0</v>
      </c>
      <c r="G58" s="69">
        <f t="shared" si="3"/>
        <v>0</v>
      </c>
    </row>
    <row r="59" spans="1:7" s="73" customFormat="1" x14ac:dyDescent="0.25">
      <c r="A59" s="54" t="s">
        <v>116</v>
      </c>
      <c r="B59" s="62" t="s">
        <v>71</v>
      </c>
      <c r="C59" s="121">
        <v>0</v>
      </c>
      <c r="D59" s="46">
        <v>20</v>
      </c>
      <c r="E59" s="47">
        <f t="shared" si="4"/>
        <v>0</v>
      </c>
      <c r="F59" s="68">
        <f t="shared" si="1"/>
        <v>0</v>
      </c>
      <c r="G59" s="69">
        <f t="shared" si="3"/>
        <v>0</v>
      </c>
    </row>
    <row r="60" spans="1:7" s="73" customFormat="1" x14ac:dyDescent="0.25">
      <c r="A60" s="54" t="s">
        <v>117</v>
      </c>
      <c r="B60" s="62" t="s">
        <v>73</v>
      </c>
      <c r="C60" s="121">
        <v>0</v>
      </c>
      <c r="D60" s="46">
        <v>350</v>
      </c>
      <c r="E60" s="47">
        <f t="shared" si="4"/>
        <v>0</v>
      </c>
      <c r="F60" s="68">
        <f t="shared" si="1"/>
        <v>0</v>
      </c>
      <c r="G60" s="69">
        <f t="shared" si="3"/>
        <v>0</v>
      </c>
    </row>
    <row r="61" spans="1:7" s="73" customFormat="1" x14ac:dyDescent="0.25">
      <c r="A61" s="54" t="s">
        <v>118</v>
      </c>
      <c r="B61" s="62" t="s">
        <v>74</v>
      </c>
      <c r="C61" s="121">
        <v>0</v>
      </c>
      <c r="D61" s="46">
        <v>10</v>
      </c>
      <c r="E61" s="47">
        <f t="shared" si="4"/>
        <v>0</v>
      </c>
      <c r="F61" s="68">
        <f t="shared" si="1"/>
        <v>0</v>
      </c>
      <c r="G61" s="69">
        <f t="shared" si="3"/>
        <v>0</v>
      </c>
    </row>
    <row r="62" spans="1:7" s="73" customFormat="1" x14ac:dyDescent="0.25">
      <c r="A62" s="54" t="s">
        <v>119</v>
      </c>
      <c r="B62" s="62" t="s">
        <v>75</v>
      </c>
      <c r="C62" s="121">
        <v>0</v>
      </c>
      <c r="D62" s="46">
        <v>100</v>
      </c>
      <c r="E62" s="47">
        <f t="shared" si="4"/>
        <v>0</v>
      </c>
      <c r="F62" s="68">
        <f t="shared" si="1"/>
        <v>0</v>
      </c>
      <c r="G62" s="69">
        <f t="shared" si="3"/>
        <v>0</v>
      </c>
    </row>
    <row r="63" spans="1:7" s="73" customFormat="1" x14ac:dyDescent="0.25">
      <c r="A63" s="54" t="s">
        <v>120</v>
      </c>
      <c r="B63" s="62" t="s">
        <v>76</v>
      </c>
      <c r="C63" s="121">
        <v>0</v>
      </c>
      <c r="D63" s="46">
        <v>90</v>
      </c>
      <c r="E63" s="47">
        <f t="shared" si="4"/>
        <v>0</v>
      </c>
      <c r="F63" s="68">
        <f t="shared" ref="F63:F80" si="5">E63/100*21</f>
        <v>0</v>
      </c>
      <c r="G63" s="69">
        <f t="shared" si="3"/>
        <v>0</v>
      </c>
    </row>
    <row r="64" spans="1:7" s="73" customFormat="1" x14ac:dyDescent="0.25">
      <c r="A64" s="54" t="s">
        <v>121</v>
      </c>
      <c r="B64" s="62" t="s">
        <v>77</v>
      </c>
      <c r="C64" s="121">
        <v>0</v>
      </c>
      <c r="D64" s="46">
        <v>10</v>
      </c>
      <c r="E64" s="47">
        <f t="shared" si="4"/>
        <v>0</v>
      </c>
      <c r="F64" s="68">
        <f t="shared" si="5"/>
        <v>0</v>
      </c>
      <c r="G64" s="69">
        <f t="shared" si="3"/>
        <v>0</v>
      </c>
    </row>
    <row r="65" spans="1:7" s="73" customFormat="1" ht="15" customHeight="1" x14ac:dyDescent="0.25">
      <c r="A65" s="54" t="s">
        <v>122</v>
      </c>
      <c r="B65" s="62" t="s">
        <v>78</v>
      </c>
      <c r="C65" s="121">
        <v>0</v>
      </c>
      <c r="D65" s="46">
        <v>100</v>
      </c>
      <c r="E65" s="47">
        <f t="shared" si="4"/>
        <v>0</v>
      </c>
      <c r="F65" s="68">
        <f t="shared" si="5"/>
        <v>0</v>
      </c>
      <c r="G65" s="69">
        <f t="shared" si="3"/>
        <v>0</v>
      </c>
    </row>
    <row r="66" spans="1:7" s="73" customFormat="1" x14ac:dyDescent="0.25">
      <c r="A66" s="54" t="s">
        <v>123</v>
      </c>
      <c r="B66" s="62" t="s">
        <v>79</v>
      </c>
      <c r="C66" s="121">
        <v>0</v>
      </c>
      <c r="D66" s="46">
        <v>70</v>
      </c>
      <c r="E66" s="47">
        <f t="shared" si="4"/>
        <v>0</v>
      </c>
      <c r="F66" s="68">
        <f t="shared" si="5"/>
        <v>0</v>
      </c>
      <c r="G66" s="69">
        <f t="shared" si="3"/>
        <v>0</v>
      </c>
    </row>
    <row r="67" spans="1:7" s="73" customFormat="1" x14ac:dyDescent="0.25">
      <c r="A67" s="54" t="s">
        <v>124</v>
      </c>
      <c r="B67" s="62" t="s">
        <v>80</v>
      </c>
      <c r="C67" s="121">
        <v>0</v>
      </c>
      <c r="D67" s="46">
        <v>30</v>
      </c>
      <c r="E67" s="47">
        <f t="shared" ref="E67:E80" si="6">D67*C67</f>
        <v>0</v>
      </c>
      <c r="F67" s="68">
        <f t="shared" si="5"/>
        <v>0</v>
      </c>
      <c r="G67" s="69">
        <f t="shared" si="3"/>
        <v>0</v>
      </c>
    </row>
    <row r="68" spans="1:7" s="73" customFormat="1" x14ac:dyDescent="0.25">
      <c r="A68" s="54" t="s">
        <v>125</v>
      </c>
      <c r="B68" s="62" t="s">
        <v>81</v>
      </c>
      <c r="C68" s="121">
        <v>0</v>
      </c>
      <c r="D68" s="46">
        <v>150</v>
      </c>
      <c r="E68" s="47">
        <f t="shared" si="6"/>
        <v>0</v>
      </c>
      <c r="F68" s="68">
        <f t="shared" si="5"/>
        <v>0</v>
      </c>
      <c r="G68" s="69">
        <f t="shared" si="3"/>
        <v>0</v>
      </c>
    </row>
    <row r="69" spans="1:7" s="73" customFormat="1" x14ac:dyDescent="0.25">
      <c r="A69" s="54" t="s">
        <v>126</v>
      </c>
      <c r="B69" s="62" t="s">
        <v>82</v>
      </c>
      <c r="C69" s="121">
        <v>0</v>
      </c>
      <c r="D69" s="46">
        <v>10</v>
      </c>
      <c r="E69" s="47">
        <f t="shared" si="6"/>
        <v>0</v>
      </c>
      <c r="F69" s="68">
        <f t="shared" si="5"/>
        <v>0</v>
      </c>
      <c r="G69" s="69">
        <f t="shared" si="3"/>
        <v>0</v>
      </c>
    </row>
    <row r="70" spans="1:7" s="73" customFormat="1" x14ac:dyDescent="0.25">
      <c r="A70" s="54" t="s">
        <v>127</v>
      </c>
      <c r="B70" s="62" t="s">
        <v>83</v>
      </c>
      <c r="C70" s="121">
        <v>0</v>
      </c>
      <c r="D70" s="46">
        <v>60</v>
      </c>
      <c r="E70" s="47">
        <f t="shared" si="6"/>
        <v>0</v>
      </c>
      <c r="F70" s="68">
        <f t="shared" si="5"/>
        <v>0</v>
      </c>
      <c r="G70" s="69">
        <f t="shared" si="3"/>
        <v>0</v>
      </c>
    </row>
    <row r="71" spans="1:7" s="73" customFormat="1" x14ac:dyDescent="0.25">
      <c r="A71" s="54" t="s">
        <v>128</v>
      </c>
      <c r="B71" s="62" t="s">
        <v>84</v>
      </c>
      <c r="C71" s="121">
        <v>0</v>
      </c>
      <c r="D71" s="46">
        <v>0</v>
      </c>
      <c r="E71" s="47">
        <f t="shared" si="6"/>
        <v>0</v>
      </c>
      <c r="F71" s="68">
        <f t="shared" si="5"/>
        <v>0</v>
      </c>
      <c r="G71" s="69">
        <f t="shared" si="3"/>
        <v>0</v>
      </c>
    </row>
    <row r="72" spans="1:7" s="73" customFormat="1" ht="45" x14ac:dyDescent="0.25">
      <c r="A72" s="54" t="s">
        <v>129</v>
      </c>
      <c r="B72" s="63" t="s">
        <v>68</v>
      </c>
      <c r="C72" s="121">
        <v>0</v>
      </c>
      <c r="D72" s="46">
        <v>150</v>
      </c>
      <c r="E72" s="47">
        <f t="shared" si="6"/>
        <v>0</v>
      </c>
      <c r="F72" s="68">
        <f t="shared" si="5"/>
        <v>0</v>
      </c>
      <c r="G72" s="69">
        <f t="shared" si="3"/>
        <v>0</v>
      </c>
    </row>
    <row r="73" spans="1:7" s="73" customFormat="1" ht="45" x14ac:dyDescent="0.25">
      <c r="A73" s="54" t="s">
        <v>130</v>
      </c>
      <c r="B73" s="63" t="s">
        <v>68</v>
      </c>
      <c r="C73" s="121">
        <v>0</v>
      </c>
      <c r="D73" s="46">
        <v>150</v>
      </c>
      <c r="E73" s="47">
        <f t="shared" si="6"/>
        <v>0</v>
      </c>
      <c r="F73" s="68">
        <f t="shared" si="5"/>
        <v>0</v>
      </c>
      <c r="G73" s="69">
        <f t="shared" si="3"/>
        <v>0</v>
      </c>
    </row>
    <row r="74" spans="1:7" s="73" customFormat="1" ht="45" x14ac:dyDescent="0.25">
      <c r="A74" s="54" t="s">
        <v>131</v>
      </c>
      <c r="B74" s="63" t="s">
        <v>68</v>
      </c>
      <c r="C74" s="121">
        <v>0</v>
      </c>
      <c r="D74" s="46">
        <v>150</v>
      </c>
      <c r="E74" s="47">
        <f t="shared" si="6"/>
        <v>0</v>
      </c>
      <c r="F74" s="68">
        <f t="shared" si="5"/>
        <v>0</v>
      </c>
      <c r="G74" s="69">
        <f t="shared" si="3"/>
        <v>0</v>
      </c>
    </row>
    <row r="75" spans="1:7" s="73" customFormat="1" ht="45" x14ac:dyDescent="0.25">
      <c r="A75" s="54" t="s">
        <v>132</v>
      </c>
      <c r="B75" s="63" t="s">
        <v>68</v>
      </c>
      <c r="C75" s="121">
        <v>0</v>
      </c>
      <c r="D75" s="46">
        <v>130</v>
      </c>
      <c r="E75" s="47">
        <f t="shared" si="6"/>
        <v>0</v>
      </c>
      <c r="F75" s="68">
        <f t="shared" si="5"/>
        <v>0</v>
      </c>
      <c r="G75" s="69">
        <f t="shared" si="3"/>
        <v>0</v>
      </c>
    </row>
    <row r="76" spans="1:7" s="73" customFormat="1" ht="30" x14ac:dyDescent="0.25">
      <c r="A76" s="54" t="s">
        <v>133</v>
      </c>
      <c r="B76" s="63" t="s">
        <v>68</v>
      </c>
      <c r="C76" s="121">
        <v>0</v>
      </c>
      <c r="D76" s="46">
        <v>35</v>
      </c>
      <c r="E76" s="47">
        <f t="shared" si="6"/>
        <v>0</v>
      </c>
      <c r="F76" s="68">
        <f t="shared" si="5"/>
        <v>0</v>
      </c>
      <c r="G76" s="69">
        <f t="shared" si="3"/>
        <v>0</v>
      </c>
    </row>
    <row r="77" spans="1:7" s="73" customFormat="1" ht="30" x14ac:dyDescent="0.25">
      <c r="A77" s="54" t="s">
        <v>134</v>
      </c>
      <c r="B77" s="63" t="s">
        <v>68</v>
      </c>
      <c r="C77" s="121">
        <v>0</v>
      </c>
      <c r="D77" s="46">
        <v>40</v>
      </c>
      <c r="E77" s="47">
        <f t="shared" si="6"/>
        <v>0</v>
      </c>
      <c r="F77" s="68">
        <f t="shared" si="5"/>
        <v>0</v>
      </c>
      <c r="G77" s="69">
        <f t="shared" si="3"/>
        <v>0</v>
      </c>
    </row>
    <row r="78" spans="1:7" s="73" customFormat="1" x14ac:dyDescent="0.25">
      <c r="A78" s="54" t="s">
        <v>137</v>
      </c>
      <c r="B78" s="62" t="s">
        <v>195</v>
      </c>
      <c r="C78" s="121">
        <v>0</v>
      </c>
      <c r="D78" s="46">
        <v>50</v>
      </c>
      <c r="E78" s="47">
        <f t="shared" si="6"/>
        <v>0</v>
      </c>
      <c r="F78" s="68">
        <f t="shared" si="5"/>
        <v>0</v>
      </c>
      <c r="G78" s="69">
        <f t="shared" si="3"/>
        <v>0</v>
      </c>
    </row>
    <row r="79" spans="1:7" s="73" customFormat="1" ht="45" x14ac:dyDescent="0.25">
      <c r="A79" s="54" t="s">
        <v>138</v>
      </c>
      <c r="B79" s="62" t="s">
        <v>151</v>
      </c>
      <c r="C79" s="121">
        <v>0</v>
      </c>
      <c r="D79" s="46">
        <v>14</v>
      </c>
      <c r="E79" s="47">
        <f t="shared" si="6"/>
        <v>0</v>
      </c>
      <c r="F79" s="68">
        <f t="shared" si="5"/>
        <v>0</v>
      </c>
      <c r="G79" s="69">
        <f t="shared" si="3"/>
        <v>0</v>
      </c>
    </row>
    <row r="80" spans="1:7" s="73" customFormat="1" ht="75.75" thickBot="1" x14ac:dyDescent="0.3">
      <c r="A80" s="54" t="s">
        <v>145</v>
      </c>
      <c r="B80" s="62" t="s">
        <v>196</v>
      </c>
      <c r="C80" s="121">
        <v>0</v>
      </c>
      <c r="D80" s="46">
        <v>100</v>
      </c>
      <c r="E80" s="47">
        <f t="shared" si="6"/>
        <v>0</v>
      </c>
      <c r="F80" s="68">
        <f t="shared" si="5"/>
        <v>0</v>
      </c>
      <c r="G80" s="69">
        <f>E80+F80</f>
        <v>0</v>
      </c>
    </row>
    <row r="81" spans="1:7" ht="30" customHeight="1" thickBot="1" x14ac:dyDescent="0.3">
      <c r="A81" s="134" t="s">
        <v>54</v>
      </c>
      <c r="B81" s="135"/>
      <c r="C81" s="135"/>
      <c r="D81" s="136"/>
      <c r="E81" s="124">
        <f>SUM(E3:E80)</f>
        <v>0</v>
      </c>
      <c r="F81" s="74">
        <f>SUM(F3:F80)</f>
        <v>0</v>
      </c>
      <c r="G81" s="75">
        <f>E81+F81</f>
        <v>0</v>
      </c>
    </row>
  </sheetData>
  <mergeCells count="2">
    <mergeCell ref="A81:D81"/>
    <mergeCell ref="A1:G1"/>
  </mergeCells>
  <pageMargins left="0.70866141732283472" right="0.70866141732283472" top="0.78740157480314965" bottom="0.78740157480314965" header="0.31496062992125984" footer="0.31496062992125984"/>
  <pageSetup paperSize="9" scale="76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G15"/>
  <sheetViews>
    <sheetView zoomScaleNormal="100" workbookViewId="0">
      <selection activeCell="E15" sqref="E15"/>
    </sheetView>
  </sheetViews>
  <sheetFormatPr defaultRowHeight="15" x14ac:dyDescent="0.25"/>
  <cols>
    <col min="1" max="1" width="50.7109375" bestFit="1" customWidth="1"/>
    <col min="2" max="2" width="16.85546875" bestFit="1" customWidth="1"/>
    <col min="3" max="3" width="13.28515625" style="6" bestFit="1" customWidth="1"/>
    <col min="4" max="4" width="8.5703125" customWidth="1"/>
    <col min="5" max="5" width="21.140625" style="6" customWidth="1"/>
    <col min="6" max="7" width="21.140625" customWidth="1"/>
  </cols>
  <sheetData>
    <row r="1" spans="1:7" ht="23.25" thickBot="1" x14ac:dyDescent="0.35">
      <c r="A1" s="126" t="s">
        <v>42</v>
      </c>
      <c r="B1" s="126"/>
      <c r="C1" s="126"/>
      <c r="D1" s="126"/>
      <c r="E1" s="126"/>
      <c r="F1" s="126"/>
      <c r="G1" s="126"/>
    </row>
    <row r="2" spans="1:7" ht="30.75" thickBot="1" x14ac:dyDescent="0.3">
      <c r="A2" s="30" t="s">
        <v>0</v>
      </c>
      <c r="B2" s="19" t="s">
        <v>1</v>
      </c>
      <c r="C2" s="31" t="s">
        <v>48</v>
      </c>
      <c r="D2" s="19" t="s">
        <v>3</v>
      </c>
      <c r="E2" s="58" t="s">
        <v>4</v>
      </c>
      <c r="F2" s="18" t="s">
        <v>52</v>
      </c>
      <c r="G2" s="21" t="s">
        <v>53</v>
      </c>
    </row>
    <row r="3" spans="1:7" s="3" customFormat="1" x14ac:dyDescent="0.25">
      <c r="A3" s="57" t="s">
        <v>50</v>
      </c>
      <c r="B3" s="16" t="s">
        <v>43</v>
      </c>
      <c r="C3" s="119">
        <v>0</v>
      </c>
      <c r="D3" s="3">
        <v>550000</v>
      </c>
      <c r="E3" s="25">
        <f t="shared" ref="E3:E14" si="0">D3*C3</f>
        <v>0</v>
      </c>
      <c r="F3" s="23">
        <f>E3/100*21</f>
        <v>0</v>
      </c>
      <c r="G3" s="50">
        <f>E3+F3</f>
        <v>0</v>
      </c>
    </row>
    <row r="4" spans="1:7" s="3" customFormat="1" ht="30" x14ac:dyDescent="0.25">
      <c r="A4" s="54" t="s">
        <v>135</v>
      </c>
      <c r="B4" s="22" t="s">
        <v>43</v>
      </c>
      <c r="C4" s="122">
        <v>0</v>
      </c>
      <c r="D4" s="111">
        <v>65</v>
      </c>
      <c r="E4" s="26">
        <f t="shared" si="0"/>
        <v>0</v>
      </c>
      <c r="F4" s="23">
        <f t="shared" ref="F4:F14" si="1">E4/100*21</f>
        <v>0</v>
      </c>
      <c r="G4" s="50">
        <f t="shared" ref="G4:G15" si="2">E4+F4</f>
        <v>0</v>
      </c>
    </row>
    <row r="5" spans="1:7" s="3" customFormat="1" ht="30" x14ac:dyDescent="0.25">
      <c r="A5" s="54" t="s">
        <v>136</v>
      </c>
      <c r="B5" s="22" t="s">
        <v>43</v>
      </c>
      <c r="C5" s="122">
        <v>0</v>
      </c>
      <c r="D5" s="111">
        <v>1130</v>
      </c>
      <c r="E5" s="26">
        <f t="shared" si="0"/>
        <v>0</v>
      </c>
      <c r="F5" s="23">
        <f t="shared" si="1"/>
        <v>0</v>
      </c>
      <c r="G5" s="50">
        <f t="shared" si="2"/>
        <v>0</v>
      </c>
    </row>
    <row r="6" spans="1:7" s="3" customFormat="1" x14ac:dyDescent="0.25">
      <c r="A6" s="72" t="s">
        <v>142</v>
      </c>
      <c r="B6" s="63" t="s">
        <v>68</v>
      </c>
      <c r="C6" s="116">
        <v>0</v>
      </c>
      <c r="D6" s="111">
        <v>40</v>
      </c>
      <c r="E6" s="101">
        <f t="shared" si="0"/>
        <v>0</v>
      </c>
      <c r="F6" s="106">
        <f t="shared" si="1"/>
        <v>0</v>
      </c>
      <c r="G6" s="104">
        <f t="shared" si="2"/>
        <v>0</v>
      </c>
    </row>
    <row r="7" spans="1:7" s="3" customFormat="1" x14ac:dyDescent="0.25">
      <c r="A7" s="72" t="s">
        <v>200</v>
      </c>
      <c r="B7" s="63" t="s">
        <v>68</v>
      </c>
      <c r="C7" s="116">
        <v>0</v>
      </c>
      <c r="D7" s="111">
        <v>80</v>
      </c>
      <c r="E7" s="101">
        <f t="shared" si="0"/>
        <v>0</v>
      </c>
      <c r="F7" s="106">
        <f t="shared" si="1"/>
        <v>0</v>
      </c>
      <c r="G7" s="104">
        <f t="shared" si="2"/>
        <v>0</v>
      </c>
    </row>
    <row r="8" spans="1:7" s="3" customFormat="1" x14ac:dyDescent="0.25">
      <c r="A8" s="72" t="s">
        <v>143</v>
      </c>
      <c r="B8" s="63" t="s">
        <v>68</v>
      </c>
      <c r="C8" s="116">
        <v>0</v>
      </c>
      <c r="D8" s="111">
        <v>106</v>
      </c>
      <c r="E8" s="101">
        <f t="shared" si="0"/>
        <v>0</v>
      </c>
      <c r="F8" s="106">
        <f t="shared" si="1"/>
        <v>0</v>
      </c>
      <c r="G8" s="104">
        <f t="shared" si="2"/>
        <v>0</v>
      </c>
    </row>
    <row r="9" spans="1:7" s="3" customFormat="1" ht="45" x14ac:dyDescent="0.25">
      <c r="A9" s="54" t="s">
        <v>139</v>
      </c>
      <c r="B9" s="63" t="s">
        <v>68</v>
      </c>
      <c r="C9" s="116">
        <v>0</v>
      </c>
      <c r="D9" s="111">
        <v>34</v>
      </c>
      <c r="E9" s="47">
        <f t="shared" si="0"/>
        <v>0</v>
      </c>
      <c r="F9" s="68">
        <f t="shared" si="1"/>
        <v>0</v>
      </c>
      <c r="G9" s="69">
        <f t="shared" si="2"/>
        <v>0</v>
      </c>
    </row>
    <row r="10" spans="1:7" s="3" customFormat="1" ht="45" x14ac:dyDescent="0.25">
      <c r="A10" s="54" t="s">
        <v>140</v>
      </c>
      <c r="B10" s="63" t="s">
        <v>68</v>
      </c>
      <c r="C10" s="116">
        <v>0</v>
      </c>
      <c r="D10" s="111">
        <v>114</v>
      </c>
      <c r="E10" s="47">
        <f t="shared" si="0"/>
        <v>0</v>
      </c>
      <c r="F10" s="68">
        <f t="shared" si="1"/>
        <v>0</v>
      </c>
      <c r="G10" s="69">
        <f t="shared" si="2"/>
        <v>0</v>
      </c>
    </row>
    <row r="11" spans="1:7" s="3" customFormat="1" x14ac:dyDescent="0.25">
      <c r="A11" s="54" t="s">
        <v>85</v>
      </c>
      <c r="B11" s="62" t="s">
        <v>85</v>
      </c>
      <c r="C11" s="116">
        <v>0</v>
      </c>
      <c r="D11" s="111">
        <v>100</v>
      </c>
      <c r="E11" s="47">
        <f t="shared" si="0"/>
        <v>0</v>
      </c>
      <c r="F11" s="68">
        <f t="shared" si="1"/>
        <v>0</v>
      </c>
      <c r="G11" s="69">
        <f t="shared" si="2"/>
        <v>0</v>
      </c>
    </row>
    <row r="12" spans="1:7" s="3" customFormat="1" x14ac:dyDescent="0.25">
      <c r="A12" s="54" t="s">
        <v>86</v>
      </c>
      <c r="B12" s="62" t="s">
        <v>86</v>
      </c>
      <c r="C12" s="116">
        <v>0</v>
      </c>
      <c r="D12" s="111">
        <v>60</v>
      </c>
      <c r="E12" s="47">
        <f t="shared" si="0"/>
        <v>0</v>
      </c>
      <c r="F12" s="68">
        <f t="shared" si="1"/>
        <v>0</v>
      </c>
      <c r="G12" s="69">
        <f>E12+F12</f>
        <v>0</v>
      </c>
    </row>
    <row r="13" spans="1:7" s="3" customFormat="1" ht="30" x14ac:dyDescent="0.25">
      <c r="A13" s="54" t="s">
        <v>144</v>
      </c>
      <c r="B13" s="63" t="s">
        <v>68</v>
      </c>
      <c r="C13" s="116">
        <v>0</v>
      </c>
      <c r="D13" s="111">
        <v>20</v>
      </c>
      <c r="E13" s="47">
        <f t="shared" si="0"/>
        <v>0</v>
      </c>
      <c r="F13" s="68">
        <f t="shared" si="1"/>
        <v>0</v>
      </c>
      <c r="G13" s="69">
        <f>E13+F13</f>
        <v>0</v>
      </c>
    </row>
    <row r="14" spans="1:7" s="3" customFormat="1" ht="15.75" thickBot="1" x14ac:dyDescent="0.3">
      <c r="A14" s="56" t="s">
        <v>49</v>
      </c>
      <c r="B14" s="22" t="s">
        <v>43</v>
      </c>
      <c r="C14" s="122">
        <v>0</v>
      </c>
      <c r="D14" s="3">
        <v>1000</v>
      </c>
      <c r="E14" s="27">
        <f t="shared" si="0"/>
        <v>0</v>
      </c>
      <c r="F14" s="28">
        <f t="shared" si="1"/>
        <v>0</v>
      </c>
      <c r="G14" s="53">
        <f t="shared" si="2"/>
        <v>0</v>
      </c>
    </row>
    <row r="15" spans="1:7" ht="30" customHeight="1" thickBot="1" x14ac:dyDescent="0.35">
      <c r="A15" s="130" t="s">
        <v>54</v>
      </c>
      <c r="B15" s="131"/>
      <c r="C15" s="131"/>
      <c r="D15" s="132"/>
      <c r="E15" s="123">
        <f>SUM(E3:E14)</f>
        <v>0</v>
      </c>
      <c r="F15" s="24">
        <f>SUM(F3:F14)</f>
        <v>0</v>
      </c>
      <c r="G15" s="29">
        <f t="shared" si="2"/>
        <v>0</v>
      </c>
    </row>
  </sheetData>
  <mergeCells count="2">
    <mergeCell ref="A15:D15"/>
    <mergeCell ref="A1:G1"/>
  </mergeCells>
  <pageMargins left="0.7" right="0.7" top="0.78740157499999996" bottom="0.78740157499999996" header="0.3" footer="0.3"/>
  <pageSetup paperSize="9" scale="7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3</vt:i4>
      </vt:variant>
    </vt:vector>
  </HeadingPairs>
  <TitlesOfParts>
    <vt:vector size="8" baseType="lpstr">
      <vt:lpstr>Celková cena </vt:lpstr>
      <vt:lpstr>Dopravní</vt:lpstr>
      <vt:lpstr>Elektro</vt:lpstr>
      <vt:lpstr>Traťové</vt:lpstr>
      <vt:lpstr>Ostatní - materiál</vt:lpstr>
      <vt:lpstr>'Celková cena '!Oblast_tisku</vt:lpstr>
      <vt:lpstr>Dopravní!Oblast_tisku</vt:lpstr>
      <vt:lpstr>Traťové!Oblast_tisku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Zitová Milena</dc:creator>
  <cp:lastModifiedBy>Stejskal Pavel, Ing.</cp:lastModifiedBy>
  <cp:lastPrinted>2025-01-31T10:27:05Z</cp:lastPrinted>
  <dcterms:created xsi:type="dcterms:W3CDTF">2017-11-02T09:19:37Z</dcterms:created>
  <dcterms:modified xsi:type="dcterms:W3CDTF">2025-02-17T06:24:53Z</dcterms:modified>
</cp:coreProperties>
</file>