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VB Kopřivnice\ZM00\Do soutěže\"/>
    </mc:Choice>
  </mc:AlternateContent>
  <bookViews>
    <workbookView xWindow="0" yWindow="0" windowWidth="0" windowHeight="0"/>
  </bookViews>
  <sheets>
    <sheet name="Rekapitulace" sheetId="14" r:id="rId1"/>
    <sheet name="D.1.2. 2" sheetId="2" r:id="rId2"/>
    <sheet name="D.1.2. 3" sheetId="3" r:id="rId3"/>
    <sheet name="D.1.2. 4" sheetId="4" r:id="rId4"/>
    <sheet name="D.1.2. 6" sheetId="5" r:id="rId5"/>
    <sheet name="D.1.2. 7" sheetId="6" r:id="rId6"/>
    <sheet name="D.1.2. 9" sheetId="7" r:id="rId7"/>
    <sheet name="D.1.2.10" sheetId="8" r:id="rId8"/>
    <sheet name="D.2.1" sheetId="9" r:id="rId9"/>
    <sheet name="D.2.2" sheetId="10" r:id="rId10"/>
    <sheet name="D.2.3" sheetId="11" r:id="rId11"/>
    <sheet name="ON" sheetId="12" r:id="rId12"/>
    <sheet name="SO 98-98" sheetId="13" r:id="rId13"/>
  </sheets>
  <calcPr/>
</workbook>
</file>

<file path=xl/calcChain.xml><?xml version="1.0" encoding="utf-8"?>
<calcChain xmlns="http://schemas.openxmlformats.org/spreadsheetml/2006/main">
  <c i="13" l="1" r="M3"/>
  <c i="12" r="M3"/>
  <c i="11" r="M3"/>
  <c i="10" r="M3"/>
  <c i="9" r="M3"/>
  <c i="8" r="M3"/>
  <c i="7" r="M3"/>
  <c i="6" r="M3"/>
  <c i="5" r="M3"/>
  <c i="4" r="M3"/>
  <c i="3" r="M3"/>
  <c i="2" r="M3"/>
  <c i="14" r="C7"/>
  <c r="C6"/>
  <c r="F22"/>
  <c r="D22"/>
  <c r="C22"/>
  <c r="E24"/>
  <c r="F24"/>
  <c r="D24"/>
  <c r="C24"/>
  <c r="E23"/>
  <c r="F23"/>
  <c r="D23"/>
  <c r="C23"/>
  <c r="E22"/>
  <c r="F18"/>
  <c r="D18"/>
  <c r="C18"/>
  <c r="E21"/>
  <c r="F21"/>
  <c r="D21"/>
  <c r="C21"/>
  <c r="E20"/>
  <c r="F20"/>
  <c r="D20"/>
  <c r="C20"/>
  <c r="E19"/>
  <c r="F19"/>
  <c r="D19"/>
  <c r="C19"/>
  <c r="E18"/>
  <c r="F10"/>
  <c r="D10"/>
  <c r="C10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13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2" r="T7"/>
  <c r="M8"/>
  <c r="L8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84"/>
  <c r="L184"/>
  <c r="M324"/>
  <c r="L324"/>
  <c r="AA329"/>
  <c r="O329"/>
  <c r="M329"/>
  <c r="I329"/>
  <c r="AA325"/>
  <c r="O325"/>
  <c r="M325"/>
  <c r="I325"/>
  <c r="M279"/>
  <c r="L279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M238"/>
  <c r="L23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M185"/>
  <c r="L185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M9"/>
  <c r="L9"/>
  <c r="M175"/>
  <c r="L175"/>
  <c r="AA180"/>
  <c r="O180"/>
  <c r="M180"/>
  <c r="I180"/>
  <c r="AA176"/>
  <c r="O176"/>
  <c r="M176"/>
  <c r="I176"/>
  <c r="M154"/>
  <c r="L154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145"/>
  <c r="L145"/>
  <c r="AA150"/>
  <c r="O150"/>
  <c r="M150"/>
  <c r="I150"/>
  <c r="AA146"/>
  <c r="O146"/>
  <c r="M146"/>
  <c r="I146"/>
  <c r="M108"/>
  <c r="L108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10"/>
  <c r="L10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10" r="T7"/>
  <c r="M8"/>
  <c r="L8"/>
  <c r="M4934"/>
  <c r="L4934"/>
  <c r="M5290"/>
  <c r="L5290"/>
  <c r="AA5295"/>
  <c r="O5295"/>
  <c r="M5295"/>
  <c r="I5295"/>
  <c r="AA5291"/>
  <c r="O5291"/>
  <c r="M5291"/>
  <c r="I5291"/>
  <c r="M5285"/>
  <c r="L5285"/>
  <c r="AA5286"/>
  <c r="O5286"/>
  <c r="M5286"/>
  <c r="I5286"/>
  <c r="M5276"/>
  <c r="L5276"/>
  <c r="AA5281"/>
  <c r="O5281"/>
  <c r="M5281"/>
  <c r="I5281"/>
  <c r="AA5277"/>
  <c r="O5277"/>
  <c r="M5277"/>
  <c r="I5277"/>
  <c r="M5259"/>
  <c r="L5259"/>
  <c r="AA5272"/>
  <c r="O5272"/>
  <c r="M5272"/>
  <c r="I5272"/>
  <c r="AA5268"/>
  <c r="O5268"/>
  <c r="M5268"/>
  <c r="I5268"/>
  <c r="AA5264"/>
  <c r="O5264"/>
  <c r="M5264"/>
  <c r="I5264"/>
  <c r="AA5260"/>
  <c r="O5260"/>
  <c r="M5260"/>
  <c r="I5260"/>
  <c r="M5238"/>
  <c r="L5238"/>
  <c r="AA5255"/>
  <c r="O5255"/>
  <c r="M5255"/>
  <c r="I5255"/>
  <c r="AA5251"/>
  <c r="O5251"/>
  <c r="M5251"/>
  <c r="I5251"/>
  <c r="AA5247"/>
  <c r="O5247"/>
  <c r="M5247"/>
  <c r="I5247"/>
  <c r="AA5243"/>
  <c r="O5243"/>
  <c r="M5243"/>
  <c r="I5243"/>
  <c r="AA5239"/>
  <c r="O5239"/>
  <c r="M5239"/>
  <c r="I5239"/>
  <c r="M5169"/>
  <c r="L5169"/>
  <c r="AA5234"/>
  <c r="O5234"/>
  <c r="M5234"/>
  <c r="I5234"/>
  <c r="AA5230"/>
  <c r="O5230"/>
  <c r="M5230"/>
  <c r="I5230"/>
  <c r="AA5226"/>
  <c r="O5226"/>
  <c r="M5226"/>
  <c r="I5226"/>
  <c r="AA5222"/>
  <c r="O5222"/>
  <c r="M5222"/>
  <c r="I5222"/>
  <c r="AA5218"/>
  <c r="O5218"/>
  <c r="M5218"/>
  <c r="I5218"/>
  <c r="AA5214"/>
  <c r="O5214"/>
  <c r="M5214"/>
  <c r="I5214"/>
  <c r="AA5210"/>
  <c r="O5210"/>
  <c r="M5210"/>
  <c r="I5210"/>
  <c r="AA5206"/>
  <c r="O5206"/>
  <c r="M5206"/>
  <c r="I5206"/>
  <c r="AA5202"/>
  <c r="O5202"/>
  <c r="M5202"/>
  <c r="I5202"/>
  <c r="AA5198"/>
  <c r="O5198"/>
  <c r="M5198"/>
  <c r="I5198"/>
  <c r="AA5194"/>
  <c r="O5194"/>
  <c r="M5194"/>
  <c r="I5194"/>
  <c r="AA5190"/>
  <c r="O5190"/>
  <c r="M5190"/>
  <c r="I5190"/>
  <c r="AA5186"/>
  <c r="O5186"/>
  <c r="M5186"/>
  <c r="I5186"/>
  <c r="AA5182"/>
  <c r="O5182"/>
  <c r="M5182"/>
  <c r="I5182"/>
  <c r="AA5178"/>
  <c r="O5178"/>
  <c r="M5178"/>
  <c r="I5178"/>
  <c r="AA5174"/>
  <c r="O5174"/>
  <c r="M5174"/>
  <c r="I5174"/>
  <c r="AA5170"/>
  <c r="O5170"/>
  <c r="M5170"/>
  <c r="I5170"/>
  <c r="M5156"/>
  <c r="L5156"/>
  <c r="AA5165"/>
  <c r="O5165"/>
  <c r="M5165"/>
  <c r="I5165"/>
  <c r="AA5161"/>
  <c r="O5161"/>
  <c r="M5161"/>
  <c r="I5161"/>
  <c r="AA5157"/>
  <c r="O5157"/>
  <c r="M5157"/>
  <c r="I5157"/>
  <c r="M5127"/>
  <c r="L5127"/>
  <c r="AA5152"/>
  <c r="O5152"/>
  <c r="M5152"/>
  <c r="I5152"/>
  <c r="AA5148"/>
  <c r="O5148"/>
  <c r="M5148"/>
  <c r="I5148"/>
  <c r="AA5144"/>
  <c r="O5144"/>
  <c r="M5144"/>
  <c r="I5144"/>
  <c r="AA5140"/>
  <c r="O5140"/>
  <c r="M5140"/>
  <c r="I5140"/>
  <c r="AA5136"/>
  <c r="O5136"/>
  <c r="M5136"/>
  <c r="I5136"/>
  <c r="AA5132"/>
  <c r="O5132"/>
  <c r="M5132"/>
  <c r="I5132"/>
  <c r="AA5128"/>
  <c r="O5128"/>
  <c r="M5128"/>
  <c r="I5128"/>
  <c r="M5086"/>
  <c r="L5086"/>
  <c r="AA5123"/>
  <c r="O5123"/>
  <c r="M5123"/>
  <c r="I5123"/>
  <c r="AA5119"/>
  <c r="O5119"/>
  <c r="M5119"/>
  <c r="I5119"/>
  <c r="AA5115"/>
  <c r="O5115"/>
  <c r="M5115"/>
  <c r="I5115"/>
  <c r="AA5111"/>
  <c r="O5111"/>
  <c r="M5111"/>
  <c r="I5111"/>
  <c r="AA5107"/>
  <c r="O5107"/>
  <c r="M5107"/>
  <c r="I5107"/>
  <c r="AA5103"/>
  <c r="O5103"/>
  <c r="M5103"/>
  <c r="I5103"/>
  <c r="AA5099"/>
  <c r="O5099"/>
  <c r="M5099"/>
  <c r="I5099"/>
  <c r="AA5095"/>
  <c r="O5095"/>
  <c r="M5095"/>
  <c r="I5095"/>
  <c r="AA5091"/>
  <c r="O5091"/>
  <c r="M5091"/>
  <c r="I5091"/>
  <c r="AA5087"/>
  <c r="O5087"/>
  <c r="M5087"/>
  <c r="I5087"/>
  <c r="M5061"/>
  <c r="L5061"/>
  <c r="AA5082"/>
  <c r="O5082"/>
  <c r="M5082"/>
  <c r="I5082"/>
  <c r="AA5078"/>
  <c r="O5078"/>
  <c r="M5078"/>
  <c r="I5078"/>
  <c r="AA5074"/>
  <c r="O5074"/>
  <c r="M5074"/>
  <c r="I5074"/>
  <c r="AA5070"/>
  <c r="O5070"/>
  <c r="M5070"/>
  <c r="I5070"/>
  <c r="AA5066"/>
  <c r="O5066"/>
  <c r="M5066"/>
  <c r="I5066"/>
  <c r="AA5062"/>
  <c r="O5062"/>
  <c r="M5062"/>
  <c r="I5062"/>
  <c r="M5004"/>
  <c r="L5004"/>
  <c r="AA5057"/>
  <c r="O5057"/>
  <c r="M5057"/>
  <c r="I5057"/>
  <c r="AA5053"/>
  <c r="O5053"/>
  <c r="M5053"/>
  <c r="I5053"/>
  <c r="AA5049"/>
  <c r="O5049"/>
  <c r="M5049"/>
  <c r="I5049"/>
  <c r="AA5045"/>
  <c r="O5045"/>
  <c r="M5045"/>
  <c r="I5045"/>
  <c r="AA5041"/>
  <c r="O5041"/>
  <c r="M5041"/>
  <c r="I5041"/>
  <c r="AA5037"/>
  <c r="O5037"/>
  <c r="M5037"/>
  <c r="I5037"/>
  <c r="AA5033"/>
  <c r="O5033"/>
  <c r="M5033"/>
  <c r="I5033"/>
  <c r="AA5029"/>
  <c r="O5029"/>
  <c r="M5029"/>
  <c r="I5029"/>
  <c r="AA5025"/>
  <c r="O5025"/>
  <c r="M5025"/>
  <c r="I5025"/>
  <c r="AA5021"/>
  <c r="O5021"/>
  <c r="M5021"/>
  <c r="I5021"/>
  <c r="AA5017"/>
  <c r="O5017"/>
  <c r="M5017"/>
  <c r="I5017"/>
  <c r="AA5013"/>
  <c r="O5013"/>
  <c r="M5013"/>
  <c r="I5013"/>
  <c r="AA5009"/>
  <c r="O5009"/>
  <c r="M5009"/>
  <c r="I5009"/>
  <c r="AA5005"/>
  <c r="O5005"/>
  <c r="M5005"/>
  <c r="I5005"/>
  <c r="M4935"/>
  <c r="L4935"/>
  <c r="AA5000"/>
  <c r="O5000"/>
  <c r="M5000"/>
  <c r="I5000"/>
  <c r="AA4996"/>
  <c r="O4996"/>
  <c r="M4996"/>
  <c r="I4996"/>
  <c r="AA4992"/>
  <c r="O4992"/>
  <c r="M4992"/>
  <c r="I4992"/>
  <c r="AA4988"/>
  <c r="O4988"/>
  <c r="M4988"/>
  <c r="I4988"/>
  <c r="AA4984"/>
  <c r="O4984"/>
  <c r="M4984"/>
  <c r="I4984"/>
  <c r="AA4980"/>
  <c r="O4980"/>
  <c r="M4980"/>
  <c r="I4980"/>
  <c r="AA4976"/>
  <c r="O4976"/>
  <c r="M4976"/>
  <c r="I4976"/>
  <c r="AA4972"/>
  <c r="O4972"/>
  <c r="M4972"/>
  <c r="I4972"/>
  <c r="AA4968"/>
  <c r="O4968"/>
  <c r="M4968"/>
  <c r="I4968"/>
  <c r="AA4964"/>
  <c r="O4964"/>
  <c r="M4964"/>
  <c r="I4964"/>
  <c r="AA4960"/>
  <c r="O4960"/>
  <c r="M4960"/>
  <c r="I4960"/>
  <c r="AA4956"/>
  <c r="O4956"/>
  <c r="M4956"/>
  <c r="I4956"/>
  <c r="AA4952"/>
  <c r="O4952"/>
  <c r="M4952"/>
  <c r="I4952"/>
  <c r="AA4948"/>
  <c r="O4948"/>
  <c r="M4948"/>
  <c r="I4948"/>
  <c r="AA4944"/>
  <c r="O4944"/>
  <c r="M4944"/>
  <c r="I4944"/>
  <c r="AA4940"/>
  <c r="O4940"/>
  <c r="M4940"/>
  <c r="I4940"/>
  <c r="AA4936"/>
  <c r="O4936"/>
  <c r="M4936"/>
  <c r="I4936"/>
  <c r="M4878"/>
  <c r="L4878"/>
  <c r="M4929"/>
  <c r="L4929"/>
  <c r="AA4930"/>
  <c r="O4930"/>
  <c r="M4930"/>
  <c r="I4930"/>
  <c r="M4924"/>
  <c r="L4924"/>
  <c r="AA4925"/>
  <c r="O4925"/>
  <c r="M4925"/>
  <c r="I4925"/>
  <c r="M4879"/>
  <c r="L4879"/>
  <c r="AA4920"/>
  <c r="O4920"/>
  <c r="M4920"/>
  <c r="I4920"/>
  <c r="AA4916"/>
  <c r="O4916"/>
  <c r="M4916"/>
  <c r="I4916"/>
  <c r="AA4912"/>
  <c r="O4912"/>
  <c r="M4912"/>
  <c r="I4912"/>
  <c r="AA4908"/>
  <c r="O4908"/>
  <c r="M4908"/>
  <c r="I4908"/>
  <c r="AA4904"/>
  <c r="O4904"/>
  <c r="M4904"/>
  <c r="I4904"/>
  <c r="AA4900"/>
  <c r="O4900"/>
  <c r="M4900"/>
  <c r="I4900"/>
  <c r="AA4896"/>
  <c r="O4896"/>
  <c r="M4896"/>
  <c r="I4896"/>
  <c r="AA4892"/>
  <c r="O4892"/>
  <c r="M4892"/>
  <c r="I4892"/>
  <c r="AA4888"/>
  <c r="O4888"/>
  <c r="M4888"/>
  <c r="I4888"/>
  <c r="AA4884"/>
  <c r="O4884"/>
  <c r="M4884"/>
  <c r="I4884"/>
  <c r="AA4880"/>
  <c r="O4880"/>
  <c r="M4880"/>
  <c r="I4880"/>
  <c r="M4801"/>
  <c r="L4801"/>
  <c r="M4873"/>
  <c r="L4873"/>
  <c r="AA4874"/>
  <c r="O4874"/>
  <c r="M4874"/>
  <c r="I4874"/>
  <c r="M4868"/>
  <c r="L4868"/>
  <c r="AA4869"/>
  <c r="O4869"/>
  <c r="M4869"/>
  <c r="I4869"/>
  <c r="M4855"/>
  <c r="L4855"/>
  <c r="AA4864"/>
  <c r="O4864"/>
  <c r="M4864"/>
  <c r="I4864"/>
  <c r="AA4860"/>
  <c r="O4860"/>
  <c r="M4860"/>
  <c r="I4860"/>
  <c r="AA4856"/>
  <c r="O4856"/>
  <c r="M4856"/>
  <c r="I4856"/>
  <c r="M4842"/>
  <c r="L4842"/>
  <c r="AA4851"/>
  <c r="O4851"/>
  <c r="M4851"/>
  <c r="I4851"/>
  <c r="AA4847"/>
  <c r="O4847"/>
  <c r="M4847"/>
  <c r="I4847"/>
  <c r="AA4843"/>
  <c r="O4843"/>
  <c r="M4843"/>
  <c r="I4843"/>
  <c r="M4829"/>
  <c r="L4829"/>
  <c r="AA4838"/>
  <c r="O4838"/>
  <c r="M4838"/>
  <c r="I4838"/>
  <c r="AA4834"/>
  <c r="O4834"/>
  <c r="M4834"/>
  <c r="I4834"/>
  <c r="AA4830"/>
  <c r="O4830"/>
  <c r="M4830"/>
  <c r="I4830"/>
  <c r="M4820"/>
  <c r="L4820"/>
  <c r="AA4825"/>
  <c r="O4825"/>
  <c r="M4825"/>
  <c r="I4825"/>
  <c r="AA4821"/>
  <c r="O4821"/>
  <c r="M4821"/>
  <c r="I4821"/>
  <c r="M4811"/>
  <c r="L4811"/>
  <c r="AA4816"/>
  <c r="O4816"/>
  <c r="M4816"/>
  <c r="I4816"/>
  <c r="AA4812"/>
  <c r="O4812"/>
  <c r="M4812"/>
  <c r="I4812"/>
  <c r="M4802"/>
  <c r="L4802"/>
  <c r="AA4807"/>
  <c r="O4807"/>
  <c r="M4807"/>
  <c r="I4807"/>
  <c r="AA4803"/>
  <c r="O4803"/>
  <c r="M4803"/>
  <c r="I4803"/>
  <c r="M4775"/>
  <c r="L4775"/>
  <c r="M4776"/>
  <c r="L4776"/>
  <c r="AA4797"/>
  <c r="O4797"/>
  <c r="M4797"/>
  <c r="I4797"/>
  <c r="AA4793"/>
  <c r="O4793"/>
  <c r="M4793"/>
  <c r="I4793"/>
  <c r="AA4789"/>
  <c r="O4789"/>
  <c r="M4789"/>
  <c r="I4789"/>
  <c r="AA4785"/>
  <c r="O4785"/>
  <c r="M4785"/>
  <c r="I4785"/>
  <c r="AA4781"/>
  <c r="O4781"/>
  <c r="M4781"/>
  <c r="I4781"/>
  <c r="AA4777"/>
  <c r="O4777"/>
  <c r="M4777"/>
  <c r="I4777"/>
  <c r="M4728"/>
  <c r="L4728"/>
  <c r="M4742"/>
  <c r="L4742"/>
  <c r="AA4771"/>
  <c r="O4771"/>
  <c r="M4771"/>
  <c r="I4771"/>
  <c r="AA4767"/>
  <c r="O4767"/>
  <c r="M4767"/>
  <c r="I4767"/>
  <c r="AA4763"/>
  <c r="O4763"/>
  <c r="M4763"/>
  <c r="I4763"/>
  <c r="AA4759"/>
  <c r="O4759"/>
  <c r="M4759"/>
  <c r="I4759"/>
  <c r="AA4755"/>
  <c r="O4755"/>
  <c r="M4755"/>
  <c r="I4755"/>
  <c r="AA4751"/>
  <c r="O4751"/>
  <c r="M4751"/>
  <c r="I4751"/>
  <c r="AA4747"/>
  <c r="O4747"/>
  <c r="M4747"/>
  <c r="I4747"/>
  <c r="AA4743"/>
  <c r="O4743"/>
  <c r="M4743"/>
  <c r="I4743"/>
  <c r="M4729"/>
  <c r="L4729"/>
  <c r="AA4738"/>
  <c r="O4738"/>
  <c r="M4738"/>
  <c r="I4738"/>
  <c r="AA4734"/>
  <c r="O4734"/>
  <c r="M4734"/>
  <c r="I4734"/>
  <c r="AA4730"/>
  <c r="O4730"/>
  <c r="M4730"/>
  <c r="I4730"/>
  <c r="M4547"/>
  <c r="L4547"/>
  <c r="M4615"/>
  <c r="L4615"/>
  <c r="AA4724"/>
  <c r="O4724"/>
  <c r="M4724"/>
  <c r="I4724"/>
  <c r="AA4720"/>
  <c r="O4720"/>
  <c r="M4720"/>
  <c r="I4720"/>
  <c r="AA4716"/>
  <c r="O4716"/>
  <c r="M4716"/>
  <c r="I4716"/>
  <c r="AA4712"/>
  <c r="O4712"/>
  <c r="M4712"/>
  <c r="I4712"/>
  <c r="AA4708"/>
  <c r="O4708"/>
  <c r="M4708"/>
  <c r="I4708"/>
  <c r="AA4704"/>
  <c r="O4704"/>
  <c r="M4704"/>
  <c r="I4704"/>
  <c r="AA4700"/>
  <c r="O4700"/>
  <c r="M4700"/>
  <c r="I4700"/>
  <c r="AA4696"/>
  <c r="O4696"/>
  <c r="M4696"/>
  <c r="I4696"/>
  <c r="AA4692"/>
  <c r="O4692"/>
  <c r="M4692"/>
  <c r="I4692"/>
  <c r="AA4688"/>
  <c r="O4688"/>
  <c r="M4688"/>
  <c r="I4688"/>
  <c r="AA4684"/>
  <c r="O4684"/>
  <c r="M4684"/>
  <c r="I4684"/>
  <c r="AA4680"/>
  <c r="O4680"/>
  <c r="M4680"/>
  <c r="I4680"/>
  <c r="AA4676"/>
  <c r="O4676"/>
  <c r="M4676"/>
  <c r="I4676"/>
  <c r="AA4672"/>
  <c r="O4672"/>
  <c r="M4672"/>
  <c r="I4672"/>
  <c r="AA4668"/>
  <c r="O4668"/>
  <c r="M4668"/>
  <c r="I4668"/>
  <c r="AA4664"/>
  <c r="O4664"/>
  <c r="M4664"/>
  <c r="I4664"/>
  <c r="AA4660"/>
  <c r="O4660"/>
  <c r="M4660"/>
  <c r="I4660"/>
  <c r="AA4656"/>
  <c r="O4656"/>
  <c r="M4656"/>
  <c r="I4656"/>
  <c r="AA4652"/>
  <c r="O4652"/>
  <c r="M4652"/>
  <c r="I4652"/>
  <c r="AA4648"/>
  <c r="O4648"/>
  <c r="M4648"/>
  <c r="I4648"/>
  <c r="AA4644"/>
  <c r="O4644"/>
  <c r="M4644"/>
  <c r="I4644"/>
  <c r="AA4640"/>
  <c r="O4640"/>
  <c r="M4640"/>
  <c r="I4640"/>
  <c r="AA4636"/>
  <c r="O4636"/>
  <c r="M4636"/>
  <c r="I4636"/>
  <c r="AA4632"/>
  <c r="O4632"/>
  <c r="M4632"/>
  <c r="I4632"/>
  <c r="AA4628"/>
  <c r="O4628"/>
  <c r="M4628"/>
  <c r="I4628"/>
  <c r="AA4624"/>
  <c r="O4624"/>
  <c r="M4624"/>
  <c r="I4624"/>
  <c r="AA4620"/>
  <c r="O4620"/>
  <c r="M4620"/>
  <c r="I4620"/>
  <c r="AA4616"/>
  <c r="O4616"/>
  <c r="M4616"/>
  <c r="I4616"/>
  <c r="M4594"/>
  <c r="L4594"/>
  <c r="AA4611"/>
  <c r="O4611"/>
  <c r="M4611"/>
  <c r="I4611"/>
  <c r="AA4607"/>
  <c r="O4607"/>
  <c r="M4607"/>
  <c r="I4607"/>
  <c r="AA4603"/>
  <c r="O4603"/>
  <c r="M4603"/>
  <c r="I4603"/>
  <c r="AA4599"/>
  <c r="O4599"/>
  <c r="M4599"/>
  <c r="I4599"/>
  <c r="AA4595"/>
  <c r="O4595"/>
  <c r="M4595"/>
  <c r="I4595"/>
  <c r="M4553"/>
  <c r="L4553"/>
  <c r="AA4590"/>
  <c r="O4590"/>
  <c r="M4590"/>
  <c r="I4590"/>
  <c r="AA4586"/>
  <c r="O4586"/>
  <c r="M4586"/>
  <c r="I4586"/>
  <c r="AA4582"/>
  <c r="O4582"/>
  <c r="M4582"/>
  <c r="I4582"/>
  <c r="AA4578"/>
  <c r="O4578"/>
  <c r="M4578"/>
  <c r="I4578"/>
  <c r="AA4574"/>
  <c r="O4574"/>
  <c r="M4574"/>
  <c r="I4574"/>
  <c r="AA4570"/>
  <c r="O4570"/>
  <c r="M4570"/>
  <c r="I4570"/>
  <c r="AA4566"/>
  <c r="O4566"/>
  <c r="M4566"/>
  <c r="I4566"/>
  <c r="AA4562"/>
  <c r="O4562"/>
  <c r="M4562"/>
  <c r="I4562"/>
  <c r="AA4558"/>
  <c r="O4558"/>
  <c r="M4558"/>
  <c r="I4558"/>
  <c r="AA4554"/>
  <c r="O4554"/>
  <c r="M4554"/>
  <c r="I4554"/>
  <c r="M4548"/>
  <c r="L4548"/>
  <c r="AA4549"/>
  <c r="O4549"/>
  <c r="M4549"/>
  <c r="I4549"/>
  <c r="M3899"/>
  <c r="L3899"/>
  <c r="M4542"/>
  <c r="L4542"/>
  <c r="AA4543"/>
  <c r="O4543"/>
  <c r="M4543"/>
  <c r="I4543"/>
  <c r="M4537"/>
  <c r="L4537"/>
  <c r="AA4538"/>
  <c r="O4538"/>
  <c r="M4538"/>
  <c r="I4538"/>
  <c r="M3988"/>
  <c r="L3988"/>
  <c r="AA4533"/>
  <c r="O4533"/>
  <c r="M4533"/>
  <c r="I4533"/>
  <c r="AA4529"/>
  <c r="O4529"/>
  <c r="M4529"/>
  <c r="I4529"/>
  <c r="AA4525"/>
  <c r="O4525"/>
  <c r="M4525"/>
  <c r="I4525"/>
  <c r="AA4521"/>
  <c r="O4521"/>
  <c r="M4521"/>
  <c r="I4521"/>
  <c r="AA4517"/>
  <c r="O4517"/>
  <c r="M4517"/>
  <c r="I4517"/>
  <c r="AA4513"/>
  <c r="O4513"/>
  <c r="M4513"/>
  <c r="I4513"/>
  <c r="AA4509"/>
  <c r="O4509"/>
  <c r="M4509"/>
  <c r="I4509"/>
  <c r="AA4505"/>
  <c r="O4505"/>
  <c r="M4505"/>
  <c r="I4505"/>
  <c r="AA4501"/>
  <c r="O4501"/>
  <c r="M4501"/>
  <c r="I4501"/>
  <c r="AA4497"/>
  <c r="O4497"/>
  <c r="M4497"/>
  <c r="I4497"/>
  <c r="AA4493"/>
  <c r="O4493"/>
  <c r="M4493"/>
  <c r="I4493"/>
  <c r="AA4489"/>
  <c r="O4489"/>
  <c r="M4489"/>
  <c r="I4489"/>
  <c r="AA4485"/>
  <c r="O4485"/>
  <c r="M4485"/>
  <c r="I4485"/>
  <c r="AA4481"/>
  <c r="O4481"/>
  <c r="M4481"/>
  <c r="I4481"/>
  <c r="AA4477"/>
  <c r="O4477"/>
  <c r="M4477"/>
  <c r="I4477"/>
  <c r="AA4473"/>
  <c r="O4473"/>
  <c r="M4473"/>
  <c r="I4473"/>
  <c r="AA4469"/>
  <c r="O4469"/>
  <c r="M4469"/>
  <c r="I4469"/>
  <c r="AA4465"/>
  <c r="O4465"/>
  <c r="M4465"/>
  <c r="I4465"/>
  <c r="AA4461"/>
  <c r="O4461"/>
  <c r="M4461"/>
  <c r="I4461"/>
  <c r="AA4457"/>
  <c r="O4457"/>
  <c r="M4457"/>
  <c r="I4457"/>
  <c r="AA4453"/>
  <c r="O4453"/>
  <c r="M4453"/>
  <c r="I4453"/>
  <c r="AA4449"/>
  <c r="O4449"/>
  <c r="M4449"/>
  <c r="I4449"/>
  <c r="AA4445"/>
  <c r="O4445"/>
  <c r="M4445"/>
  <c r="I4445"/>
  <c r="AA4441"/>
  <c r="O4441"/>
  <c r="M4441"/>
  <c r="I4441"/>
  <c r="AA4437"/>
  <c r="O4437"/>
  <c r="M4437"/>
  <c r="I4437"/>
  <c r="AA4433"/>
  <c r="O4433"/>
  <c r="M4433"/>
  <c r="I4433"/>
  <c r="AA4429"/>
  <c r="O4429"/>
  <c r="M4429"/>
  <c r="I4429"/>
  <c r="AA4425"/>
  <c r="O4425"/>
  <c r="M4425"/>
  <c r="I4425"/>
  <c r="AA4421"/>
  <c r="O4421"/>
  <c r="M4421"/>
  <c r="I4421"/>
  <c r="AA4417"/>
  <c r="O4417"/>
  <c r="M4417"/>
  <c r="I4417"/>
  <c r="AA4413"/>
  <c r="O4413"/>
  <c r="M4413"/>
  <c r="I4413"/>
  <c r="AA4409"/>
  <c r="O4409"/>
  <c r="M4409"/>
  <c r="I4409"/>
  <c r="AA4405"/>
  <c r="O4405"/>
  <c r="M4405"/>
  <c r="I4405"/>
  <c r="AA4401"/>
  <c r="O4401"/>
  <c r="M4401"/>
  <c r="I4401"/>
  <c r="AA4397"/>
  <c r="O4397"/>
  <c r="M4397"/>
  <c r="I4397"/>
  <c r="AA4393"/>
  <c r="O4393"/>
  <c r="M4393"/>
  <c r="I4393"/>
  <c r="AA4389"/>
  <c r="O4389"/>
  <c r="M4389"/>
  <c r="I4389"/>
  <c r="AA4385"/>
  <c r="O4385"/>
  <c r="M4385"/>
  <c r="I4385"/>
  <c r="AA4381"/>
  <c r="O4381"/>
  <c r="M4381"/>
  <c r="I4381"/>
  <c r="AA4377"/>
  <c r="O4377"/>
  <c r="M4377"/>
  <c r="I4377"/>
  <c r="AA4373"/>
  <c r="O4373"/>
  <c r="M4373"/>
  <c r="I4373"/>
  <c r="AA4369"/>
  <c r="O4369"/>
  <c r="M4369"/>
  <c r="I4369"/>
  <c r="AA4365"/>
  <c r="O4365"/>
  <c r="M4365"/>
  <c r="I4365"/>
  <c r="AA4361"/>
  <c r="O4361"/>
  <c r="M4361"/>
  <c r="I4361"/>
  <c r="AA4357"/>
  <c r="O4357"/>
  <c r="M4357"/>
  <c r="I4357"/>
  <c r="AA4353"/>
  <c r="O4353"/>
  <c r="M4353"/>
  <c r="I4353"/>
  <c r="AA4349"/>
  <c r="O4349"/>
  <c r="M4349"/>
  <c r="I4349"/>
  <c r="AA4345"/>
  <c r="O4345"/>
  <c r="M4345"/>
  <c r="I4345"/>
  <c r="AA4341"/>
  <c r="O4341"/>
  <c r="M4341"/>
  <c r="I4341"/>
  <c r="AA4337"/>
  <c r="O4337"/>
  <c r="M4337"/>
  <c r="I4337"/>
  <c r="AA4333"/>
  <c r="O4333"/>
  <c r="M4333"/>
  <c r="I4333"/>
  <c r="AA4329"/>
  <c r="O4329"/>
  <c r="M4329"/>
  <c r="I4329"/>
  <c r="AA4325"/>
  <c r="O4325"/>
  <c r="M4325"/>
  <c r="I4325"/>
  <c r="AA4321"/>
  <c r="O4321"/>
  <c r="M4321"/>
  <c r="I4321"/>
  <c r="AA4317"/>
  <c r="O4317"/>
  <c r="M4317"/>
  <c r="I4317"/>
  <c r="AA4313"/>
  <c r="O4313"/>
  <c r="M4313"/>
  <c r="I4313"/>
  <c r="AA4309"/>
  <c r="O4309"/>
  <c r="M4309"/>
  <c r="I4309"/>
  <c r="AA4305"/>
  <c r="O4305"/>
  <c r="M4305"/>
  <c r="I4305"/>
  <c r="AA4301"/>
  <c r="O4301"/>
  <c r="M4301"/>
  <c r="I4301"/>
  <c r="AA4297"/>
  <c r="O4297"/>
  <c r="M4297"/>
  <c r="I4297"/>
  <c r="AA4293"/>
  <c r="O4293"/>
  <c r="M4293"/>
  <c r="I4293"/>
  <c r="AA4289"/>
  <c r="O4289"/>
  <c r="M4289"/>
  <c r="I4289"/>
  <c r="AA4285"/>
  <c r="O4285"/>
  <c r="M4285"/>
  <c r="I4285"/>
  <c r="AA4281"/>
  <c r="O4281"/>
  <c r="M4281"/>
  <c r="I4281"/>
  <c r="AA4277"/>
  <c r="O4277"/>
  <c r="M4277"/>
  <c r="I4277"/>
  <c r="AA4273"/>
  <c r="O4273"/>
  <c r="M4273"/>
  <c r="I4273"/>
  <c r="AA4269"/>
  <c r="O4269"/>
  <c r="M4269"/>
  <c r="I4269"/>
  <c r="AA4265"/>
  <c r="O4265"/>
  <c r="M4265"/>
  <c r="I4265"/>
  <c r="AA4261"/>
  <c r="O4261"/>
  <c r="M4261"/>
  <c r="I4261"/>
  <c r="AA4257"/>
  <c r="O4257"/>
  <c r="M4257"/>
  <c r="I4257"/>
  <c r="AA4253"/>
  <c r="O4253"/>
  <c r="M4253"/>
  <c r="I4253"/>
  <c r="AA4249"/>
  <c r="O4249"/>
  <c r="M4249"/>
  <c r="I4249"/>
  <c r="AA4245"/>
  <c r="O4245"/>
  <c r="M4245"/>
  <c r="I4245"/>
  <c r="AA4241"/>
  <c r="O4241"/>
  <c r="M4241"/>
  <c r="I4241"/>
  <c r="AA4237"/>
  <c r="O4237"/>
  <c r="M4237"/>
  <c r="I4237"/>
  <c r="AA4233"/>
  <c r="O4233"/>
  <c r="M4233"/>
  <c r="I4233"/>
  <c r="AA4229"/>
  <c r="O4229"/>
  <c r="M4229"/>
  <c r="I4229"/>
  <c r="AA4225"/>
  <c r="O4225"/>
  <c r="M4225"/>
  <c r="I4225"/>
  <c r="AA4221"/>
  <c r="O4221"/>
  <c r="M4221"/>
  <c r="I4221"/>
  <c r="AA4217"/>
  <c r="O4217"/>
  <c r="M4217"/>
  <c r="I4217"/>
  <c r="AA4213"/>
  <c r="O4213"/>
  <c r="M4213"/>
  <c r="I4213"/>
  <c r="AA4209"/>
  <c r="O4209"/>
  <c r="M4209"/>
  <c r="I4209"/>
  <c r="AA4205"/>
  <c r="O4205"/>
  <c r="M4205"/>
  <c r="I4205"/>
  <c r="AA4201"/>
  <c r="O4201"/>
  <c r="M4201"/>
  <c r="I4201"/>
  <c r="AA4197"/>
  <c r="O4197"/>
  <c r="M4197"/>
  <c r="I4197"/>
  <c r="AA4193"/>
  <c r="O4193"/>
  <c r="M4193"/>
  <c r="I4193"/>
  <c r="AA4189"/>
  <c r="O4189"/>
  <c r="M4189"/>
  <c r="I4189"/>
  <c r="AA4185"/>
  <c r="O4185"/>
  <c r="M4185"/>
  <c r="I4185"/>
  <c r="AA4181"/>
  <c r="O4181"/>
  <c r="M4181"/>
  <c r="I4181"/>
  <c r="AA4177"/>
  <c r="O4177"/>
  <c r="M4177"/>
  <c r="I4177"/>
  <c r="AA4173"/>
  <c r="O4173"/>
  <c r="M4173"/>
  <c r="I4173"/>
  <c r="AA4169"/>
  <c r="O4169"/>
  <c r="M4169"/>
  <c r="I4169"/>
  <c r="AA4165"/>
  <c r="O4165"/>
  <c r="M4165"/>
  <c r="I4165"/>
  <c r="AA4161"/>
  <c r="O4161"/>
  <c r="M4161"/>
  <c r="I4161"/>
  <c r="AA4157"/>
  <c r="O4157"/>
  <c r="M4157"/>
  <c r="I4157"/>
  <c r="AA4153"/>
  <c r="O4153"/>
  <c r="M4153"/>
  <c r="I4153"/>
  <c r="AA4149"/>
  <c r="O4149"/>
  <c r="M4149"/>
  <c r="I4149"/>
  <c r="AA4145"/>
  <c r="O4145"/>
  <c r="M4145"/>
  <c r="I4145"/>
  <c r="AA4141"/>
  <c r="O4141"/>
  <c r="M4141"/>
  <c r="I4141"/>
  <c r="AA4137"/>
  <c r="O4137"/>
  <c r="M4137"/>
  <c r="I4137"/>
  <c r="AA4133"/>
  <c r="O4133"/>
  <c r="M4133"/>
  <c r="I4133"/>
  <c r="AA4129"/>
  <c r="O4129"/>
  <c r="M4129"/>
  <c r="I4129"/>
  <c r="AA4125"/>
  <c r="O4125"/>
  <c r="M4125"/>
  <c r="I4125"/>
  <c r="AA4121"/>
  <c r="O4121"/>
  <c r="M4121"/>
  <c r="I4121"/>
  <c r="AA4117"/>
  <c r="O4117"/>
  <c r="M4117"/>
  <c r="I4117"/>
  <c r="AA4113"/>
  <c r="O4113"/>
  <c r="M4113"/>
  <c r="I4113"/>
  <c r="AA4109"/>
  <c r="O4109"/>
  <c r="M4109"/>
  <c r="I4109"/>
  <c r="AA4105"/>
  <c r="O4105"/>
  <c r="M4105"/>
  <c r="I4105"/>
  <c r="AA4101"/>
  <c r="O4101"/>
  <c r="M4101"/>
  <c r="I4101"/>
  <c r="AA4097"/>
  <c r="O4097"/>
  <c r="M4097"/>
  <c r="I4097"/>
  <c r="AA4093"/>
  <c r="O4093"/>
  <c r="M4093"/>
  <c r="I4093"/>
  <c r="AA4089"/>
  <c r="O4089"/>
  <c r="M4089"/>
  <c r="I4089"/>
  <c r="AA4085"/>
  <c r="O4085"/>
  <c r="M4085"/>
  <c r="I4085"/>
  <c r="AA4081"/>
  <c r="O4081"/>
  <c r="M4081"/>
  <c r="I4081"/>
  <c r="AA4077"/>
  <c r="O4077"/>
  <c r="M4077"/>
  <c r="I4077"/>
  <c r="AA4073"/>
  <c r="O4073"/>
  <c r="M4073"/>
  <c r="I4073"/>
  <c r="AA4069"/>
  <c r="O4069"/>
  <c r="M4069"/>
  <c r="I4069"/>
  <c r="AA4065"/>
  <c r="O4065"/>
  <c r="M4065"/>
  <c r="I4065"/>
  <c r="AA4061"/>
  <c r="O4061"/>
  <c r="M4061"/>
  <c r="I4061"/>
  <c r="AA4057"/>
  <c r="O4057"/>
  <c r="M4057"/>
  <c r="I4057"/>
  <c r="AA4053"/>
  <c r="O4053"/>
  <c r="M4053"/>
  <c r="I4053"/>
  <c r="AA4049"/>
  <c r="O4049"/>
  <c r="M4049"/>
  <c r="I4049"/>
  <c r="AA4045"/>
  <c r="O4045"/>
  <c r="M4045"/>
  <c r="I4045"/>
  <c r="AA4041"/>
  <c r="O4041"/>
  <c r="M4041"/>
  <c r="I4041"/>
  <c r="AA4037"/>
  <c r="O4037"/>
  <c r="M4037"/>
  <c r="I4037"/>
  <c r="AA4033"/>
  <c r="O4033"/>
  <c r="M4033"/>
  <c r="I4033"/>
  <c r="AA4029"/>
  <c r="O4029"/>
  <c r="M4029"/>
  <c r="I4029"/>
  <c r="AA4025"/>
  <c r="O4025"/>
  <c r="M4025"/>
  <c r="I4025"/>
  <c r="AA4021"/>
  <c r="O4021"/>
  <c r="M4021"/>
  <c r="I4021"/>
  <c r="AA4017"/>
  <c r="O4017"/>
  <c r="M4017"/>
  <c r="I4017"/>
  <c r="AA4013"/>
  <c r="O4013"/>
  <c r="M4013"/>
  <c r="I4013"/>
  <c r="AA4009"/>
  <c r="O4009"/>
  <c r="M4009"/>
  <c r="I4009"/>
  <c r="AA4005"/>
  <c r="O4005"/>
  <c r="M4005"/>
  <c r="I4005"/>
  <c r="AA4001"/>
  <c r="O4001"/>
  <c r="M4001"/>
  <c r="I4001"/>
  <c r="AA3997"/>
  <c r="O3997"/>
  <c r="M3997"/>
  <c r="I3997"/>
  <c r="AA3993"/>
  <c r="O3993"/>
  <c r="M3993"/>
  <c r="I3993"/>
  <c r="AA3989"/>
  <c r="O3989"/>
  <c r="M3989"/>
  <c r="I3989"/>
  <c r="M3947"/>
  <c r="L3947"/>
  <c r="AA3984"/>
  <c r="O3984"/>
  <c r="M3984"/>
  <c r="I3984"/>
  <c r="AA3980"/>
  <c r="O3980"/>
  <c r="M3980"/>
  <c r="I3980"/>
  <c r="AA3976"/>
  <c r="O3976"/>
  <c r="M3976"/>
  <c r="I3976"/>
  <c r="AA3972"/>
  <c r="O3972"/>
  <c r="M3972"/>
  <c r="I3972"/>
  <c r="AA3968"/>
  <c r="O3968"/>
  <c r="M3968"/>
  <c r="I3968"/>
  <c r="AA3964"/>
  <c r="O3964"/>
  <c r="M3964"/>
  <c r="I3964"/>
  <c r="AA3960"/>
  <c r="O3960"/>
  <c r="M3960"/>
  <c r="I3960"/>
  <c r="AA3956"/>
  <c r="O3956"/>
  <c r="M3956"/>
  <c r="I3956"/>
  <c r="AA3952"/>
  <c r="O3952"/>
  <c r="M3952"/>
  <c r="I3952"/>
  <c r="AA3948"/>
  <c r="O3948"/>
  <c r="M3948"/>
  <c r="I3948"/>
  <c r="M3914"/>
  <c r="L3914"/>
  <c r="AA3943"/>
  <c r="O3943"/>
  <c r="M3943"/>
  <c r="I3943"/>
  <c r="AA3939"/>
  <c r="O3939"/>
  <c r="M3939"/>
  <c r="I3939"/>
  <c r="AA3935"/>
  <c r="O3935"/>
  <c r="M3935"/>
  <c r="I3935"/>
  <c r="AA3931"/>
  <c r="O3931"/>
  <c r="M3931"/>
  <c r="I3931"/>
  <c r="AA3927"/>
  <c r="O3927"/>
  <c r="M3927"/>
  <c r="I3927"/>
  <c r="AA3923"/>
  <c r="O3923"/>
  <c r="M3923"/>
  <c r="I3923"/>
  <c r="AA3919"/>
  <c r="O3919"/>
  <c r="M3919"/>
  <c r="I3919"/>
  <c r="AA3915"/>
  <c r="O3915"/>
  <c r="M3915"/>
  <c r="I3915"/>
  <c r="M3909"/>
  <c r="L3909"/>
  <c r="AA3910"/>
  <c r="O3910"/>
  <c r="M3910"/>
  <c r="I3910"/>
  <c r="M3900"/>
  <c r="L3900"/>
  <c r="AA3905"/>
  <c r="O3905"/>
  <c r="M3905"/>
  <c r="I3905"/>
  <c r="AA3901"/>
  <c r="O3901"/>
  <c r="M3901"/>
  <c r="I3901"/>
  <c r="M3740"/>
  <c r="L3740"/>
  <c r="M3874"/>
  <c r="L3874"/>
  <c r="AA3895"/>
  <c r="O3895"/>
  <c r="M3895"/>
  <c r="I3895"/>
  <c r="AA3891"/>
  <c r="O3891"/>
  <c r="M3891"/>
  <c r="I3891"/>
  <c r="AA3887"/>
  <c r="O3887"/>
  <c r="M3887"/>
  <c r="I3887"/>
  <c r="AA3883"/>
  <c r="O3883"/>
  <c r="M3883"/>
  <c r="I3883"/>
  <c r="AA3879"/>
  <c r="O3879"/>
  <c r="M3879"/>
  <c r="I3879"/>
  <c r="AA3875"/>
  <c r="O3875"/>
  <c r="M3875"/>
  <c r="I3875"/>
  <c r="M3869"/>
  <c r="L3869"/>
  <c r="AA3870"/>
  <c r="O3870"/>
  <c r="M3870"/>
  <c r="I3870"/>
  <c r="M3864"/>
  <c r="L3864"/>
  <c r="AA3865"/>
  <c r="O3865"/>
  <c r="M3865"/>
  <c r="I3865"/>
  <c r="M3755"/>
  <c r="L3755"/>
  <c r="AA3860"/>
  <c r="O3860"/>
  <c r="M3860"/>
  <c r="I3860"/>
  <c r="AA3856"/>
  <c r="O3856"/>
  <c r="M3856"/>
  <c r="I3856"/>
  <c r="AA3852"/>
  <c r="O3852"/>
  <c r="M3852"/>
  <c r="I3852"/>
  <c r="AA3848"/>
  <c r="O3848"/>
  <c r="M3848"/>
  <c r="I3848"/>
  <c r="AA3844"/>
  <c r="O3844"/>
  <c r="M3844"/>
  <c r="I3844"/>
  <c r="AA3840"/>
  <c r="O3840"/>
  <c r="M3840"/>
  <c r="I3840"/>
  <c r="AA3836"/>
  <c r="O3836"/>
  <c r="M3836"/>
  <c r="I3836"/>
  <c r="AA3832"/>
  <c r="O3832"/>
  <c r="M3832"/>
  <c r="I3832"/>
  <c r="AA3828"/>
  <c r="O3828"/>
  <c r="M3828"/>
  <c r="I3828"/>
  <c r="AA3824"/>
  <c r="O3824"/>
  <c r="M3824"/>
  <c r="I3824"/>
  <c r="AA3820"/>
  <c r="O3820"/>
  <c r="M3820"/>
  <c r="I3820"/>
  <c r="AA3816"/>
  <c r="O3816"/>
  <c r="M3816"/>
  <c r="I3816"/>
  <c r="AA3812"/>
  <c r="O3812"/>
  <c r="M3812"/>
  <c r="I3812"/>
  <c r="AA3808"/>
  <c r="O3808"/>
  <c r="M3808"/>
  <c r="I3808"/>
  <c r="AA3804"/>
  <c r="O3804"/>
  <c r="M3804"/>
  <c r="I3804"/>
  <c r="AA3800"/>
  <c r="O3800"/>
  <c r="M3800"/>
  <c r="I3800"/>
  <c r="AA3796"/>
  <c r="O3796"/>
  <c r="M3796"/>
  <c r="I3796"/>
  <c r="AA3792"/>
  <c r="O3792"/>
  <c r="M3792"/>
  <c r="I3792"/>
  <c r="AA3788"/>
  <c r="O3788"/>
  <c r="M3788"/>
  <c r="I3788"/>
  <c r="AA3784"/>
  <c r="O3784"/>
  <c r="M3784"/>
  <c r="I3784"/>
  <c r="AA3780"/>
  <c r="O3780"/>
  <c r="M3780"/>
  <c r="I3780"/>
  <c r="AA3776"/>
  <c r="O3776"/>
  <c r="M3776"/>
  <c r="I3776"/>
  <c r="AA3772"/>
  <c r="O3772"/>
  <c r="M3772"/>
  <c r="I3772"/>
  <c r="AA3768"/>
  <c r="O3768"/>
  <c r="M3768"/>
  <c r="I3768"/>
  <c r="AA3764"/>
  <c r="O3764"/>
  <c r="M3764"/>
  <c r="I3764"/>
  <c r="AA3760"/>
  <c r="O3760"/>
  <c r="M3760"/>
  <c r="I3760"/>
  <c r="AA3756"/>
  <c r="O3756"/>
  <c r="M3756"/>
  <c r="I3756"/>
  <c r="M3746"/>
  <c r="L3746"/>
  <c r="AA3751"/>
  <c r="O3751"/>
  <c r="M3751"/>
  <c r="I3751"/>
  <c r="AA3747"/>
  <c r="O3747"/>
  <c r="M3747"/>
  <c r="I3747"/>
  <c r="M3741"/>
  <c r="L3741"/>
  <c r="AA3742"/>
  <c r="O3742"/>
  <c r="M3742"/>
  <c r="I3742"/>
  <c r="M3408"/>
  <c r="L3408"/>
  <c r="M3719"/>
  <c r="L3719"/>
  <c r="AA3736"/>
  <c r="O3736"/>
  <c r="M3736"/>
  <c r="I3736"/>
  <c r="AA3732"/>
  <c r="O3732"/>
  <c r="M3732"/>
  <c r="I3732"/>
  <c r="AA3728"/>
  <c r="O3728"/>
  <c r="M3728"/>
  <c r="I3728"/>
  <c r="AA3724"/>
  <c r="O3724"/>
  <c r="M3724"/>
  <c r="I3724"/>
  <c r="AA3720"/>
  <c r="O3720"/>
  <c r="M3720"/>
  <c r="I3720"/>
  <c r="M3714"/>
  <c r="L3714"/>
  <c r="AA3715"/>
  <c r="O3715"/>
  <c r="M3715"/>
  <c r="I3715"/>
  <c r="M3689"/>
  <c r="L3689"/>
  <c r="AA3710"/>
  <c r="O3710"/>
  <c r="M3710"/>
  <c r="I3710"/>
  <c r="AA3706"/>
  <c r="O3706"/>
  <c r="M3706"/>
  <c r="I3706"/>
  <c r="AA3702"/>
  <c r="O3702"/>
  <c r="M3702"/>
  <c r="I3702"/>
  <c r="AA3698"/>
  <c r="O3698"/>
  <c r="M3698"/>
  <c r="I3698"/>
  <c r="AA3694"/>
  <c r="O3694"/>
  <c r="M3694"/>
  <c r="I3694"/>
  <c r="AA3690"/>
  <c r="O3690"/>
  <c r="M3690"/>
  <c r="I3690"/>
  <c r="M3672"/>
  <c r="L3672"/>
  <c r="AA3685"/>
  <c r="O3685"/>
  <c r="M3685"/>
  <c r="I3685"/>
  <c r="AA3681"/>
  <c r="O3681"/>
  <c r="M3681"/>
  <c r="I3681"/>
  <c r="AA3677"/>
  <c r="O3677"/>
  <c r="M3677"/>
  <c r="I3677"/>
  <c r="AA3673"/>
  <c r="O3673"/>
  <c r="M3673"/>
  <c r="I3673"/>
  <c r="M3631"/>
  <c r="L3631"/>
  <c r="AA3668"/>
  <c r="O3668"/>
  <c r="M3668"/>
  <c r="I3668"/>
  <c r="AA3664"/>
  <c r="O3664"/>
  <c r="M3664"/>
  <c r="I3664"/>
  <c r="AA3660"/>
  <c r="O3660"/>
  <c r="M3660"/>
  <c r="I3660"/>
  <c r="AA3656"/>
  <c r="O3656"/>
  <c r="M3656"/>
  <c r="I3656"/>
  <c r="AA3652"/>
  <c r="O3652"/>
  <c r="M3652"/>
  <c r="I3652"/>
  <c r="AA3648"/>
  <c r="O3648"/>
  <c r="M3648"/>
  <c r="I3648"/>
  <c r="AA3644"/>
  <c r="O3644"/>
  <c r="M3644"/>
  <c r="I3644"/>
  <c r="AA3640"/>
  <c r="O3640"/>
  <c r="M3640"/>
  <c r="I3640"/>
  <c r="AA3636"/>
  <c r="O3636"/>
  <c r="M3636"/>
  <c r="I3636"/>
  <c r="AA3632"/>
  <c r="O3632"/>
  <c r="M3632"/>
  <c r="I3632"/>
  <c r="M3574"/>
  <c r="L3574"/>
  <c r="AA3627"/>
  <c r="O3627"/>
  <c r="M3627"/>
  <c r="I3627"/>
  <c r="AA3623"/>
  <c r="O3623"/>
  <c r="M3623"/>
  <c r="I3623"/>
  <c r="AA3619"/>
  <c r="O3619"/>
  <c r="M3619"/>
  <c r="I3619"/>
  <c r="AA3615"/>
  <c r="O3615"/>
  <c r="M3615"/>
  <c r="I3615"/>
  <c r="AA3611"/>
  <c r="O3611"/>
  <c r="M3611"/>
  <c r="I3611"/>
  <c r="AA3607"/>
  <c r="O3607"/>
  <c r="M3607"/>
  <c r="I3607"/>
  <c r="AA3603"/>
  <c r="O3603"/>
  <c r="M3603"/>
  <c r="I3603"/>
  <c r="AA3599"/>
  <c r="O3599"/>
  <c r="M3599"/>
  <c r="I3599"/>
  <c r="AA3595"/>
  <c r="O3595"/>
  <c r="M3595"/>
  <c r="I3595"/>
  <c r="AA3591"/>
  <c r="O3591"/>
  <c r="M3591"/>
  <c r="I3591"/>
  <c r="AA3587"/>
  <c r="O3587"/>
  <c r="M3587"/>
  <c r="I3587"/>
  <c r="AA3583"/>
  <c r="O3583"/>
  <c r="M3583"/>
  <c r="I3583"/>
  <c r="AA3579"/>
  <c r="O3579"/>
  <c r="M3579"/>
  <c r="I3579"/>
  <c r="AA3575"/>
  <c r="O3575"/>
  <c r="M3575"/>
  <c r="I3575"/>
  <c r="M3553"/>
  <c r="L3553"/>
  <c r="AA3570"/>
  <c r="O3570"/>
  <c r="M3570"/>
  <c r="I3570"/>
  <c r="AA3566"/>
  <c r="O3566"/>
  <c r="M3566"/>
  <c r="I3566"/>
  <c r="AA3562"/>
  <c r="O3562"/>
  <c r="M3562"/>
  <c r="I3562"/>
  <c r="AA3558"/>
  <c r="O3558"/>
  <c r="M3558"/>
  <c r="I3558"/>
  <c r="AA3554"/>
  <c r="O3554"/>
  <c r="M3554"/>
  <c r="I3554"/>
  <c r="M3492"/>
  <c r="L3492"/>
  <c r="AA3549"/>
  <c r="O3549"/>
  <c r="M3549"/>
  <c r="I3549"/>
  <c r="AA3545"/>
  <c r="O3545"/>
  <c r="M3545"/>
  <c r="I3545"/>
  <c r="AA3541"/>
  <c r="O3541"/>
  <c r="M3541"/>
  <c r="I3541"/>
  <c r="AA3537"/>
  <c r="O3537"/>
  <c r="M3537"/>
  <c r="I3537"/>
  <c r="AA3533"/>
  <c r="O3533"/>
  <c r="M3533"/>
  <c r="I3533"/>
  <c r="AA3529"/>
  <c r="O3529"/>
  <c r="M3529"/>
  <c r="I3529"/>
  <c r="AA3525"/>
  <c r="O3525"/>
  <c r="M3525"/>
  <c r="I3525"/>
  <c r="AA3521"/>
  <c r="O3521"/>
  <c r="M3521"/>
  <c r="I3521"/>
  <c r="AA3517"/>
  <c r="O3517"/>
  <c r="M3517"/>
  <c r="I3517"/>
  <c r="AA3513"/>
  <c r="O3513"/>
  <c r="M3513"/>
  <c r="I3513"/>
  <c r="AA3509"/>
  <c r="O3509"/>
  <c r="M3509"/>
  <c r="I3509"/>
  <c r="AA3505"/>
  <c r="O3505"/>
  <c r="M3505"/>
  <c r="I3505"/>
  <c r="AA3501"/>
  <c r="O3501"/>
  <c r="M3501"/>
  <c r="I3501"/>
  <c r="AA3497"/>
  <c r="O3497"/>
  <c r="M3497"/>
  <c r="I3497"/>
  <c r="AA3493"/>
  <c r="O3493"/>
  <c r="M3493"/>
  <c r="I3493"/>
  <c r="M3451"/>
  <c r="L3451"/>
  <c r="AA3488"/>
  <c r="O3488"/>
  <c r="M3488"/>
  <c r="I3488"/>
  <c r="AA3484"/>
  <c r="O3484"/>
  <c r="M3484"/>
  <c r="I3484"/>
  <c r="AA3480"/>
  <c r="O3480"/>
  <c r="M3480"/>
  <c r="I3480"/>
  <c r="AA3476"/>
  <c r="O3476"/>
  <c r="M3476"/>
  <c r="I3476"/>
  <c r="AA3472"/>
  <c r="O3472"/>
  <c r="M3472"/>
  <c r="I3472"/>
  <c r="AA3468"/>
  <c r="O3468"/>
  <c r="M3468"/>
  <c r="I3468"/>
  <c r="AA3464"/>
  <c r="O3464"/>
  <c r="M3464"/>
  <c r="I3464"/>
  <c r="AA3460"/>
  <c r="O3460"/>
  <c r="M3460"/>
  <c r="I3460"/>
  <c r="AA3456"/>
  <c r="O3456"/>
  <c r="M3456"/>
  <c r="I3456"/>
  <c r="AA3452"/>
  <c r="O3452"/>
  <c r="M3452"/>
  <c r="I3452"/>
  <c r="M3434"/>
  <c r="L3434"/>
  <c r="AA3447"/>
  <c r="O3447"/>
  <c r="M3447"/>
  <c r="I3447"/>
  <c r="AA3443"/>
  <c r="O3443"/>
  <c r="M3443"/>
  <c r="I3443"/>
  <c r="AA3439"/>
  <c r="O3439"/>
  <c r="M3439"/>
  <c r="I3439"/>
  <c r="AA3435"/>
  <c r="O3435"/>
  <c r="M3435"/>
  <c r="I3435"/>
  <c r="M3409"/>
  <c r="L3409"/>
  <c r="AA3430"/>
  <c r="O3430"/>
  <c r="M3430"/>
  <c r="I3430"/>
  <c r="AA3426"/>
  <c r="O3426"/>
  <c r="M3426"/>
  <c r="I3426"/>
  <c r="AA3422"/>
  <c r="O3422"/>
  <c r="M3422"/>
  <c r="I3422"/>
  <c r="AA3418"/>
  <c r="O3418"/>
  <c r="M3418"/>
  <c r="I3418"/>
  <c r="AA3414"/>
  <c r="O3414"/>
  <c r="M3414"/>
  <c r="I3414"/>
  <c r="AA3410"/>
  <c r="O3410"/>
  <c r="M3410"/>
  <c r="I3410"/>
  <c r="M2735"/>
  <c r="L2735"/>
  <c r="M3399"/>
  <c r="L3399"/>
  <c r="AA3404"/>
  <c r="O3404"/>
  <c r="M3404"/>
  <c r="I3404"/>
  <c r="AA3400"/>
  <c r="O3400"/>
  <c r="M3400"/>
  <c r="I3400"/>
  <c r="M3394"/>
  <c r="L3394"/>
  <c r="AA3395"/>
  <c r="O3395"/>
  <c r="M3395"/>
  <c r="I3395"/>
  <c r="M3373"/>
  <c r="L3373"/>
  <c r="AA3390"/>
  <c r="O3390"/>
  <c r="M3390"/>
  <c r="I3390"/>
  <c r="AA3386"/>
  <c r="O3386"/>
  <c r="M3386"/>
  <c r="I3386"/>
  <c r="AA3382"/>
  <c r="O3382"/>
  <c r="M3382"/>
  <c r="I3382"/>
  <c r="AA3378"/>
  <c r="O3378"/>
  <c r="M3378"/>
  <c r="I3378"/>
  <c r="AA3374"/>
  <c r="O3374"/>
  <c r="M3374"/>
  <c r="I3374"/>
  <c r="M3348"/>
  <c r="L3348"/>
  <c r="AA3369"/>
  <c r="O3369"/>
  <c r="M3369"/>
  <c r="I3369"/>
  <c r="AA3365"/>
  <c r="O3365"/>
  <c r="M3365"/>
  <c r="I3365"/>
  <c r="AA3361"/>
  <c r="O3361"/>
  <c r="M3361"/>
  <c r="I3361"/>
  <c r="AA3357"/>
  <c r="O3357"/>
  <c r="M3357"/>
  <c r="I3357"/>
  <c r="AA3353"/>
  <c r="O3353"/>
  <c r="M3353"/>
  <c r="I3353"/>
  <c r="AA3349"/>
  <c r="O3349"/>
  <c r="M3349"/>
  <c r="I3349"/>
  <c r="M3311"/>
  <c r="L3311"/>
  <c r="AA3344"/>
  <c r="O3344"/>
  <c r="M3344"/>
  <c r="I3344"/>
  <c r="AA3340"/>
  <c r="O3340"/>
  <c r="M3340"/>
  <c r="I3340"/>
  <c r="AA3336"/>
  <c r="O3336"/>
  <c r="M3336"/>
  <c r="I3336"/>
  <c r="AA3332"/>
  <c r="O3332"/>
  <c r="M3332"/>
  <c r="I3332"/>
  <c r="AA3328"/>
  <c r="O3328"/>
  <c r="M3328"/>
  <c r="I3328"/>
  <c r="AA3324"/>
  <c r="O3324"/>
  <c r="M3324"/>
  <c r="I3324"/>
  <c r="AA3320"/>
  <c r="O3320"/>
  <c r="M3320"/>
  <c r="I3320"/>
  <c r="AA3316"/>
  <c r="O3316"/>
  <c r="M3316"/>
  <c r="I3316"/>
  <c r="AA3312"/>
  <c r="O3312"/>
  <c r="M3312"/>
  <c r="I3312"/>
  <c r="M3294"/>
  <c r="L3294"/>
  <c r="AA3307"/>
  <c r="O3307"/>
  <c r="M3307"/>
  <c r="I3307"/>
  <c r="AA3303"/>
  <c r="O3303"/>
  <c r="M3303"/>
  <c r="I3303"/>
  <c r="AA3299"/>
  <c r="O3299"/>
  <c r="M3299"/>
  <c r="I3299"/>
  <c r="AA3295"/>
  <c r="O3295"/>
  <c r="M3295"/>
  <c r="I3295"/>
  <c r="M3281"/>
  <c r="L3281"/>
  <c r="AA3290"/>
  <c r="O3290"/>
  <c r="M3290"/>
  <c r="I3290"/>
  <c r="AA3286"/>
  <c r="O3286"/>
  <c r="M3286"/>
  <c r="I3286"/>
  <c r="AA3282"/>
  <c r="O3282"/>
  <c r="M3282"/>
  <c r="I3282"/>
  <c r="M3268"/>
  <c r="L3268"/>
  <c r="AA3277"/>
  <c r="O3277"/>
  <c r="M3277"/>
  <c r="I3277"/>
  <c r="AA3273"/>
  <c r="O3273"/>
  <c r="M3273"/>
  <c r="I3273"/>
  <c r="AA3269"/>
  <c r="O3269"/>
  <c r="M3269"/>
  <c r="I3269"/>
  <c r="M3243"/>
  <c r="L3243"/>
  <c r="AA3264"/>
  <c r="O3264"/>
  <c r="M3264"/>
  <c r="I3264"/>
  <c r="AA3260"/>
  <c r="O3260"/>
  <c r="M3260"/>
  <c r="I3260"/>
  <c r="AA3256"/>
  <c r="O3256"/>
  <c r="M3256"/>
  <c r="I3256"/>
  <c r="AA3252"/>
  <c r="O3252"/>
  <c r="M3252"/>
  <c r="I3252"/>
  <c r="AA3248"/>
  <c r="O3248"/>
  <c r="M3248"/>
  <c r="I3248"/>
  <c r="AA3244"/>
  <c r="O3244"/>
  <c r="M3244"/>
  <c r="I3244"/>
  <c r="M3082"/>
  <c r="L3082"/>
  <c r="AA3239"/>
  <c r="O3239"/>
  <c r="M3239"/>
  <c r="I3239"/>
  <c r="AA3235"/>
  <c r="O3235"/>
  <c r="M3235"/>
  <c r="I3235"/>
  <c r="AA3231"/>
  <c r="O3231"/>
  <c r="M3231"/>
  <c r="I3231"/>
  <c r="AA3227"/>
  <c r="O3227"/>
  <c r="M3227"/>
  <c r="I3227"/>
  <c r="AA3223"/>
  <c r="O3223"/>
  <c r="M3223"/>
  <c r="I3223"/>
  <c r="AA3219"/>
  <c r="O3219"/>
  <c r="M3219"/>
  <c r="I3219"/>
  <c r="AA3215"/>
  <c r="O3215"/>
  <c r="M3215"/>
  <c r="I3215"/>
  <c r="AA3211"/>
  <c r="O3211"/>
  <c r="M3211"/>
  <c r="I3211"/>
  <c r="AA3207"/>
  <c r="O3207"/>
  <c r="M3207"/>
  <c r="I3207"/>
  <c r="AA3203"/>
  <c r="O3203"/>
  <c r="M3203"/>
  <c r="I3203"/>
  <c r="AA3199"/>
  <c r="O3199"/>
  <c r="M3199"/>
  <c r="I3199"/>
  <c r="AA3195"/>
  <c r="O3195"/>
  <c r="M3195"/>
  <c r="I3195"/>
  <c r="AA3191"/>
  <c r="O3191"/>
  <c r="M3191"/>
  <c r="I3191"/>
  <c r="AA3187"/>
  <c r="O3187"/>
  <c r="M3187"/>
  <c r="I3187"/>
  <c r="AA3183"/>
  <c r="O3183"/>
  <c r="M3183"/>
  <c r="I3183"/>
  <c r="AA3179"/>
  <c r="O3179"/>
  <c r="M3179"/>
  <c r="I3179"/>
  <c r="AA3175"/>
  <c r="O3175"/>
  <c r="M3175"/>
  <c r="I3175"/>
  <c r="AA3171"/>
  <c r="O3171"/>
  <c r="M3171"/>
  <c r="I3171"/>
  <c r="AA3167"/>
  <c r="O3167"/>
  <c r="M3167"/>
  <c r="I3167"/>
  <c r="AA3163"/>
  <c r="O3163"/>
  <c r="M3163"/>
  <c r="I3163"/>
  <c r="AA3159"/>
  <c r="O3159"/>
  <c r="M3159"/>
  <c r="I3159"/>
  <c r="AA3155"/>
  <c r="O3155"/>
  <c r="M3155"/>
  <c r="I3155"/>
  <c r="AA3151"/>
  <c r="O3151"/>
  <c r="M3151"/>
  <c r="I3151"/>
  <c r="AA3147"/>
  <c r="O3147"/>
  <c r="M3147"/>
  <c r="I3147"/>
  <c r="AA3143"/>
  <c r="O3143"/>
  <c r="M3143"/>
  <c r="I3143"/>
  <c r="AA3139"/>
  <c r="O3139"/>
  <c r="M3139"/>
  <c r="I3139"/>
  <c r="AA3135"/>
  <c r="O3135"/>
  <c r="M3135"/>
  <c r="I3135"/>
  <c r="AA3131"/>
  <c r="O3131"/>
  <c r="M3131"/>
  <c r="I3131"/>
  <c r="AA3127"/>
  <c r="O3127"/>
  <c r="M3127"/>
  <c r="I3127"/>
  <c r="AA3123"/>
  <c r="O3123"/>
  <c r="M3123"/>
  <c r="I3123"/>
  <c r="AA3119"/>
  <c r="O3119"/>
  <c r="M3119"/>
  <c r="I3119"/>
  <c r="AA3115"/>
  <c r="O3115"/>
  <c r="M3115"/>
  <c r="I3115"/>
  <c r="AA3111"/>
  <c r="O3111"/>
  <c r="M3111"/>
  <c r="I3111"/>
  <c r="AA3107"/>
  <c r="O3107"/>
  <c r="M3107"/>
  <c r="I3107"/>
  <c r="AA3103"/>
  <c r="O3103"/>
  <c r="M3103"/>
  <c r="I3103"/>
  <c r="AA3099"/>
  <c r="O3099"/>
  <c r="M3099"/>
  <c r="I3099"/>
  <c r="AA3095"/>
  <c r="O3095"/>
  <c r="M3095"/>
  <c r="I3095"/>
  <c r="AA3091"/>
  <c r="O3091"/>
  <c r="M3091"/>
  <c r="I3091"/>
  <c r="AA3087"/>
  <c r="O3087"/>
  <c r="M3087"/>
  <c r="I3087"/>
  <c r="AA3083"/>
  <c r="O3083"/>
  <c r="M3083"/>
  <c r="I3083"/>
  <c r="M2905"/>
  <c r="L2905"/>
  <c r="AA3078"/>
  <c r="O3078"/>
  <c r="M3078"/>
  <c r="I3078"/>
  <c r="AA3074"/>
  <c r="O3074"/>
  <c r="M3074"/>
  <c r="I3074"/>
  <c r="AA3070"/>
  <c r="O3070"/>
  <c r="M3070"/>
  <c r="I3070"/>
  <c r="AA3066"/>
  <c r="O3066"/>
  <c r="M3066"/>
  <c r="I3066"/>
  <c r="AA3062"/>
  <c r="O3062"/>
  <c r="M3062"/>
  <c r="I3062"/>
  <c r="AA3058"/>
  <c r="O3058"/>
  <c r="M3058"/>
  <c r="I3058"/>
  <c r="AA3054"/>
  <c r="O3054"/>
  <c r="M3054"/>
  <c r="I3054"/>
  <c r="AA3050"/>
  <c r="O3050"/>
  <c r="M3050"/>
  <c r="I3050"/>
  <c r="AA3046"/>
  <c r="O3046"/>
  <c r="M3046"/>
  <c r="I3046"/>
  <c r="AA3042"/>
  <c r="O3042"/>
  <c r="M3042"/>
  <c r="I3042"/>
  <c r="AA3038"/>
  <c r="O3038"/>
  <c r="M3038"/>
  <c r="I3038"/>
  <c r="AA3034"/>
  <c r="O3034"/>
  <c r="M3034"/>
  <c r="I3034"/>
  <c r="AA3030"/>
  <c r="O3030"/>
  <c r="M3030"/>
  <c r="I3030"/>
  <c r="AA3026"/>
  <c r="O3026"/>
  <c r="M3026"/>
  <c r="I3026"/>
  <c r="AA3022"/>
  <c r="O3022"/>
  <c r="M3022"/>
  <c r="I3022"/>
  <c r="AA3018"/>
  <c r="O3018"/>
  <c r="M3018"/>
  <c r="I3018"/>
  <c r="AA3014"/>
  <c r="O3014"/>
  <c r="M3014"/>
  <c r="I3014"/>
  <c r="AA3010"/>
  <c r="O3010"/>
  <c r="M3010"/>
  <c r="I3010"/>
  <c r="AA3006"/>
  <c r="O3006"/>
  <c r="M3006"/>
  <c r="I3006"/>
  <c r="AA3002"/>
  <c r="O3002"/>
  <c r="M3002"/>
  <c r="I3002"/>
  <c r="AA2998"/>
  <c r="O2998"/>
  <c r="M2998"/>
  <c r="I2998"/>
  <c r="AA2994"/>
  <c r="O2994"/>
  <c r="M2994"/>
  <c r="I2994"/>
  <c r="AA2990"/>
  <c r="O2990"/>
  <c r="M2990"/>
  <c r="I2990"/>
  <c r="AA2986"/>
  <c r="O2986"/>
  <c r="M2986"/>
  <c r="I2986"/>
  <c r="AA2982"/>
  <c r="O2982"/>
  <c r="M2982"/>
  <c r="I2982"/>
  <c r="AA2978"/>
  <c r="O2978"/>
  <c r="M2978"/>
  <c r="I2978"/>
  <c r="AA2974"/>
  <c r="O2974"/>
  <c r="M2974"/>
  <c r="I2974"/>
  <c r="AA2970"/>
  <c r="O2970"/>
  <c r="M2970"/>
  <c r="I2970"/>
  <c r="AA2966"/>
  <c r="O2966"/>
  <c r="M2966"/>
  <c r="I2966"/>
  <c r="AA2962"/>
  <c r="O2962"/>
  <c r="M2962"/>
  <c r="I2962"/>
  <c r="AA2958"/>
  <c r="O2958"/>
  <c r="M2958"/>
  <c r="I2958"/>
  <c r="AA2954"/>
  <c r="O2954"/>
  <c r="M2954"/>
  <c r="I2954"/>
  <c r="AA2950"/>
  <c r="O2950"/>
  <c r="M2950"/>
  <c r="I2950"/>
  <c r="AA2946"/>
  <c r="O2946"/>
  <c r="M2946"/>
  <c r="I2946"/>
  <c r="AA2942"/>
  <c r="O2942"/>
  <c r="M2942"/>
  <c r="I2942"/>
  <c r="AA2938"/>
  <c r="O2938"/>
  <c r="M2938"/>
  <c r="I2938"/>
  <c r="AA2934"/>
  <c r="O2934"/>
  <c r="M2934"/>
  <c r="I2934"/>
  <c r="AA2930"/>
  <c r="O2930"/>
  <c r="M2930"/>
  <c r="I2930"/>
  <c r="AA2926"/>
  <c r="O2926"/>
  <c r="M2926"/>
  <c r="I2926"/>
  <c r="AA2922"/>
  <c r="O2922"/>
  <c r="M2922"/>
  <c r="I2922"/>
  <c r="AA2918"/>
  <c r="O2918"/>
  <c r="M2918"/>
  <c r="I2918"/>
  <c r="AA2914"/>
  <c r="O2914"/>
  <c r="M2914"/>
  <c r="I2914"/>
  <c r="AA2910"/>
  <c r="O2910"/>
  <c r="M2910"/>
  <c r="I2910"/>
  <c r="AA2906"/>
  <c r="O2906"/>
  <c r="M2906"/>
  <c r="I2906"/>
  <c r="M2820"/>
  <c r="L2820"/>
  <c r="AA2901"/>
  <c r="O2901"/>
  <c r="M2901"/>
  <c r="I2901"/>
  <c r="AA2897"/>
  <c r="O2897"/>
  <c r="M2897"/>
  <c r="I2897"/>
  <c r="AA2893"/>
  <c r="O2893"/>
  <c r="M2893"/>
  <c r="I2893"/>
  <c r="AA2889"/>
  <c r="O2889"/>
  <c r="M2889"/>
  <c r="I2889"/>
  <c r="AA2885"/>
  <c r="O2885"/>
  <c r="M2885"/>
  <c r="I2885"/>
  <c r="AA2881"/>
  <c r="O2881"/>
  <c r="M2881"/>
  <c r="I2881"/>
  <c r="AA2877"/>
  <c r="O2877"/>
  <c r="M2877"/>
  <c r="I2877"/>
  <c r="AA2873"/>
  <c r="O2873"/>
  <c r="M2873"/>
  <c r="I2873"/>
  <c r="AA2869"/>
  <c r="O2869"/>
  <c r="M2869"/>
  <c r="I2869"/>
  <c r="AA2865"/>
  <c r="O2865"/>
  <c r="M2865"/>
  <c r="I2865"/>
  <c r="AA2861"/>
  <c r="O2861"/>
  <c r="M2861"/>
  <c r="I2861"/>
  <c r="AA2857"/>
  <c r="O2857"/>
  <c r="M2857"/>
  <c r="I2857"/>
  <c r="AA2853"/>
  <c r="O2853"/>
  <c r="M2853"/>
  <c r="I2853"/>
  <c r="AA2849"/>
  <c r="O2849"/>
  <c r="M2849"/>
  <c r="I2849"/>
  <c r="AA2845"/>
  <c r="O2845"/>
  <c r="M2845"/>
  <c r="I2845"/>
  <c r="AA2841"/>
  <c r="O2841"/>
  <c r="M2841"/>
  <c r="I2841"/>
  <c r="AA2837"/>
  <c r="O2837"/>
  <c r="M2837"/>
  <c r="I2837"/>
  <c r="AA2833"/>
  <c r="O2833"/>
  <c r="M2833"/>
  <c r="I2833"/>
  <c r="AA2829"/>
  <c r="O2829"/>
  <c r="M2829"/>
  <c r="I2829"/>
  <c r="AA2825"/>
  <c r="O2825"/>
  <c r="M2825"/>
  <c r="I2825"/>
  <c r="AA2821"/>
  <c r="O2821"/>
  <c r="M2821"/>
  <c r="I2821"/>
  <c r="M2795"/>
  <c r="L2795"/>
  <c r="AA2816"/>
  <c r="O2816"/>
  <c r="M2816"/>
  <c r="I2816"/>
  <c r="AA2812"/>
  <c r="O2812"/>
  <c r="M2812"/>
  <c r="I2812"/>
  <c r="AA2808"/>
  <c r="O2808"/>
  <c r="M2808"/>
  <c r="I2808"/>
  <c r="AA2804"/>
  <c r="O2804"/>
  <c r="M2804"/>
  <c r="I2804"/>
  <c r="AA2800"/>
  <c r="O2800"/>
  <c r="M2800"/>
  <c r="I2800"/>
  <c r="AA2796"/>
  <c r="O2796"/>
  <c r="M2796"/>
  <c r="I2796"/>
  <c r="M2778"/>
  <c r="L2778"/>
  <c r="AA2791"/>
  <c r="O2791"/>
  <c r="M2791"/>
  <c r="I2791"/>
  <c r="AA2787"/>
  <c r="O2787"/>
  <c r="M2787"/>
  <c r="I2787"/>
  <c r="AA2783"/>
  <c r="O2783"/>
  <c r="M2783"/>
  <c r="I2783"/>
  <c r="AA2779"/>
  <c r="O2779"/>
  <c r="M2779"/>
  <c r="I2779"/>
  <c r="M2773"/>
  <c r="L2773"/>
  <c r="AA2774"/>
  <c r="O2774"/>
  <c r="M2774"/>
  <c r="I2774"/>
  <c r="M2736"/>
  <c r="L2736"/>
  <c r="AA2769"/>
  <c r="O2769"/>
  <c r="M2769"/>
  <c r="I2769"/>
  <c r="AA2765"/>
  <c r="O2765"/>
  <c r="M2765"/>
  <c r="I2765"/>
  <c r="AA2761"/>
  <c r="O2761"/>
  <c r="M2761"/>
  <c r="I2761"/>
  <c r="AA2757"/>
  <c r="O2757"/>
  <c r="M2757"/>
  <c r="I2757"/>
  <c r="AA2753"/>
  <c r="O2753"/>
  <c r="M2753"/>
  <c r="I2753"/>
  <c r="AA2749"/>
  <c r="O2749"/>
  <c r="M2749"/>
  <c r="I2749"/>
  <c r="AA2745"/>
  <c r="O2745"/>
  <c r="M2745"/>
  <c r="I2745"/>
  <c r="AA2741"/>
  <c r="O2741"/>
  <c r="M2741"/>
  <c r="I2741"/>
  <c r="AA2737"/>
  <c r="O2737"/>
  <c r="M2737"/>
  <c r="I2737"/>
  <c r="M2535"/>
  <c r="L2535"/>
  <c r="M2730"/>
  <c r="L2730"/>
  <c r="AA2731"/>
  <c r="O2731"/>
  <c r="M2731"/>
  <c r="I2731"/>
  <c r="M2717"/>
  <c r="L2717"/>
  <c r="AA2726"/>
  <c r="O2726"/>
  <c r="M2726"/>
  <c r="I2726"/>
  <c r="AA2722"/>
  <c r="O2722"/>
  <c r="M2722"/>
  <c r="I2722"/>
  <c r="AA2718"/>
  <c r="O2718"/>
  <c r="M2718"/>
  <c r="I2718"/>
  <c r="M2692"/>
  <c r="L2692"/>
  <c r="AA2713"/>
  <c r="O2713"/>
  <c r="M2713"/>
  <c r="I2713"/>
  <c r="AA2709"/>
  <c r="O2709"/>
  <c r="M2709"/>
  <c r="I2709"/>
  <c r="AA2705"/>
  <c r="O2705"/>
  <c r="M2705"/>
  <c r="I2705"/>
  <c r="AA2701"/>
  <c r="O2701"/>
  <c r="M2701"/>
  <c r="I2701"/>
  <c r="AA2697"/>
  <c r="O2697"/>
  <c r="M2697"/>
  <c r="I2697"/>
  <c r="AA2693"/>
  <c r="O2693"/>
  <c r="M2693"/>
  <c r="I2693"/>
  <c r="M2623"/>
  <c r="L2623"/>
  <c r="AA2688"/>
  <c r="O2688"/>
  <c r="M2688"/>
  <c r="I2688"/>
  <c r="AA2684"/>
  <c r="O2684"/>
  <c r="M2684"/>
  <c r="I2684"/>
  <c r="AA2680"/>
  <c r="O2680"/>
  <c r="M2680"/>
  <c r="I2680"/>
  <c r="AA2676"/>
  <c r="O2676"/>
  <c r="M2676"/>
  <c r="I2676"/>
  <c r="AA2672"/>
  <c r="O2672"/>
  <c r="M2672"/>
  <c r="I2672"/>
  <c r="AA2668"/>
  <c r="O2668"/>
  <c r="M2668"/>
  <c r="I2668"/>
  <c r="AA2664"/>
  <c r="O2664"/>
  <c r="M2664"/>
  <c r="I2664"/>
  <c r="AA2660"/>
  <c r="O2660"/>
  <c r="M2660"/>
  <c r="I2660"/>
  <c r="AA2656"/>
  <c r="O2656"/>
  <c r="M2656"/>
  <c r="I2656"/>
  <c r="AA2652"/>
  <c r="O2652"/>
  <c r="M2652"/>
  <c r="I2652"/>
  <c r="AA2648"/>
  <c r="O2648"/>
  <c r="M2648"/>
  <c r="I2648"/>
  <c r="AA2644"/>
  <c r="O2644"/>
  <c r="M2644"/>
  <c r="I2644"/>
  <c r="AA2640"/>
  <c r="O2640"/>
  <c r="M2640"/>
  <c r="I2640"/>
  <c r="AA2636"/>
  <c r="O2636"/>
  <c r="M2636"/>
  <c r="I2636"/>
  <c r="AA2632"/>
  <c r="O2632"/>
  <c r="M2632"/>
  <c r="I2632"/>
  <c r="AA2628"/>
  <c r="O2628"/>
  <c r="M2628"/>
  <c r="I2628"/>
  <c r="AA2624"/>
  <c r="O2624"/>
  <c r="M2624"/>
  <c r="I2624"/>
  <c r="M2602"/>
  <c r="L2602"/>
  <c r="AA2619"/>
  <c r="O2619"/>
  <c r="M2619"/>
  <c r="I2619"/>
  <c r="AA2615"/>
  <c r="O2615"/>
  <c r="M2615"/>
  <c r="I2615"/>
  <c r="AA2611"/>
  <c r="O2611"/>
  <c r="M2611"/>
  <c r="I2611"/>
  <c r="AA2607"/>
  <c r="O2607"/>
  <c r="M2607"/>
  <c r="I2607"/>
  <c r="AA2603"/>
  <c r="O2603"/>
  <c r="M2603"/>
  <c r="I2603"/>
  <c r="M2565"/>
  <c r="L2565"/>
  <c r="AA2598"/>
  <c r="O2598"/>
  <c r="M2598"/>
  <c r="I2598"/>
  <c r="AA2594"/>
  <c r="O2594"/>
  <c r="M2594"/>
  <c r="I2594"/>
  <c r="AA2590"/>
  <c r="O2590"/>
  <c r="M2590"/>
  <c r="I2590"/>
  <c r="AA2586"/>
  <c r="O2586"/>
  <c r="M2586"/>
  <c r="I2586"/>
  <c r="AA2582"/>
  <c r="O2582"/>
  <c r="M2582"/>
  <c r="I2582"/>
  <c r="AA2578"/>
  <c r="O2578"/>
  <c r="M2578"/>
  <c r="I2578"/>
  <c r="AA2574"/>
  <c r="O2574"/>
  <c r="M2574"/>
  <c r="I2574"/>
  <c r="AA2570"/>
  <c r="O2570"/>
  <c r="M2570"/>
  <c r="I2570"/>
  <c r="AA2566"/>
  <c r="O2566"/>
  <c r="M2566"/>
  <c r="I2566"/>
  <c r="M2536"/>
  <c r="L2536"/>
  <c r="AA2561"/>
  <c r="O2561"/>
  <c r="M2561"/>
  <c r="I2561"/>
  <c r="AA2557"/>
  <c r="O2557"/>
  <c r="M2557"/>
  <c r="I2557"/>
  <c r="AA2553"/>
  <c r="O2553"/>
  <c r="M2553"/>
  <c r="I2553"/>
  <c r="AA2549"/>
  <c r="O2549"/>
  <c r="M2549"/>
  <c r="I2549"/>
  <c r="AA2545"/>
  <c r="O2545"/>
  <c r="M2545"/>
  <c r="I2545"/>
  <c r="AA2541"/>
  <c r="O2541"/>
  <c r="M2541"/>
  <c r="I2541"/>
  <c r="AA2537"/>
  <c r="O2537"/>
  <c r="M2537"/>
  <c r="I2537"/>
  <c r="M1352"/>
  <c r="L1352"/>
  <c r="M2522"/>
  <c r="L2522"/>
  <c r="AA2531"/>
  <c r="O2531"/>
  <c r="M2531"/>
  <c r="I2531"/>
  <c r="AA2527"/>
  <c r="O2527"/>
  <c r="M2527"/>
  <c r="I2527"/>
  <c r="AA2523"/>
  <c r="O2523"/>
  <c r="M2523"/>
  <c r="I2523"/>
  <c r="M2501"/>
  <c r="L2501"/>
  <c r="AA2518"/>
  <c r="O2518"/>
  <c r="M2518"/>
  <c r="I2518"/>
  <c r="AA2514"/>
  <c r="O2514"/>
  <c r="M2514"/>
  <c r="I2514"/>
  <c r="AA2510"/>
  <c r="O2510"/>
  <c r="M2510"/>
  <c r="I2510"/>
  <c r="AA2506"/>
  <c r="O2506"/>
  <c r="M2506"/>
  <c r="I2506"/>
  <c r="AA2502"/>
  <c r="O2502"/>
  <c r="M2502"/>
  <c r="I2502"/>
  <c r="M2496"/>
  <c r="L2496"/>
  <c r="AA2497"/>
  <c r="O2497"/>
  <c r="M2497"/>
  <c r="I2497"/>
  <c r="M2463"/>
  <c r="L2463"/>
  <c r="AA2492"/>
  <c r="O2492"/>
  <c r="M2492"/>
  <c r="I2492"/>
  <c r="AA2488"/>
  <c r="O2488"/>
  <c r="M2488"/>
  <c r="I2488"/>
  <c r="AA2484"/>
  <c r="O2484"/>
  <c r="M2484"/>
  <c r="I2484"/>
  <c r="AA2480"/>
  <c r="O2480"/>
  <c r="M2480"/>
  <c r="I2480"/>
  <c r="AA2476"/>
  <c r="O2476"/>
  <c r="M2476"/>
  <c r="I2476"/>
  <c r="AA2472"/>
  <c r="O2472"/>
  <c r="M2472"/>
  <c r="I2472"/>
  <c r="AA2468"/>
  <c r="O2468"/>
  <c r="M2468"/>
  <c r="I2468"/>
  <c r="AA2464"/>
  <c r="O2464"/>
  <c r="M2464"/>
  <c r="I2464"/>
  <c r="M2434"/>
  <c r="L2434"/>
  <c r="AA2459"/>
  <c r="O2459"/>
  <c r="M2459"/>
  <c r="I2459"/>
  <c r="AA2455"/>
  <c r="O2455"/>
  <c r="M2455"/>
  <c r="I2455"/>
  <c r="AA2451"/>
  <c r="O2451"/>
  <c r="M2451"/>
  <c r="I2451"/>
  <c r="AA2447"/>
  <c r="O2447"/>
  <c r="M2447"/>
  <c r="I2447"/>
  <c r="AA2443"/>
  <c r="O2443"/>
  <c r="M2443"/>
  <c r="I2443"/>
  <c r="AA2439"/>
  <c r="O2439"/>
  <c r="M2439"/>
  <c r="I2439"/>
  <c r="AA2435"/>
  <c r="O2435"/>
  <c r="M2435"/>
  <c r="I2435"/>
  <c r="M2381"/>
  <c r="L2381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AA2414"/>
  <c r="O2414"/>
  <c r="M2414"/>
  <c r="I2414"/>
  <c r="AA2410"/>
  <c r="O2410"/>
  <c r="M2410"/>
  <c r="I2410"/>
  <c r="AA2406"/>
  <c r="O2406"/>
  <c r="M2406"/>
  <c r="I2406"/>
  <c r="AA2402"/>
  <c r="O2402"/>
  <c r="M2402"/>
  <c r="I2402"/>
  <c r="AA2398"/>
  <c r="O2398"/>
  <c r="M2398"/>
  <c r="I2398"/>
  <c r="AA2394"/>
  <c r="O2394"/>
  <c r="M2394"/>
  <c r="I2394"/>
  <c r="AA2390"/>
  <c r="O2390"/>
  <c r="M2390"/>
  <c r="I2390"/>
  <c r="AA2386"/>
  <c r="O2386"/>
  <c r="M2386"/>
  <c r="I2386"/>
  <c r="AA2382"/>
  <c r="O2382"/>
  <c r="M2382"/>
  <c r="I2382"/>
  <c r="M2324"/>
  <c r="L2324"/>
  <c r="AA2377"/>
  <c r="O2377"/>
  <c r="M2377"/>
  <c r="I2377"/>
  <c r="AA2373"/>
  <c r="O2373"/>
  <c r="M2373"/>
  <c r="I2373"/>
  <c r="AA2369"/>
  <c r="O2369"/>
  <c r="M2369"/>
  <c r="I2369"/>
  <c r="AA2365"/>
  <c r="O2365"/>
  <c r="M2365"/>
  <c r="I2365"/>
  <c r="AA2361"/>
  <c r="O2361"/>
  <c r="M2361"/>
  <c r="I2361"/>
  <c r="AA2357"/>
  <c r="O2357"/>
  <c r="M2357"/>
  <c r="I2357"/>
  <c r="AA2353"/>
  <c r="O2353"/>
  <c r="M2353"/>
  <c r="I2353"/>
  <c r="AA2349"/>
  <c r="O2349"/>
  <c r="M2349"/>
  <c r="I2349"/>
  <c r="AA2345"/>
  <c r="O2345"/>
  <c r="M2345"/>
  <c r="I2345"/>
  <c r="AA2341"/>
  <c r="O2341"/>
  <c r="M2341"/>
  <c r="I2341"/>
  <c r="AA2337"/>
  <c r="O2337"/>
  <c r="M2337"/>
  <c r="I2337"/>
  <c r="AA2333"/>
  <c r="O2333"/>
  <c r="M2333"/>
  <c r="I2333"/>
  <c r="AA2329"/>
  <c r="O2329"/>
  <c r="M2329"/>
  <c r="I2329"/>
  <c r="AA2325"/>
  <c r="O2325"/>
  <c r="M2325"/>
  <c r="I2325"/>
  <c r="M2311"/>
  <c r="L2311"/>
  <c r="AA2320"/>
  <c r="O2320"/>
  <c r="M2320"/>
  <c r="I2320"/>
  <c r="AA2316"/>
  <c r="O2316"/>
  <c r="M2316"/>
  <c r="I2316"/>
  <c r="AA2312"/>
  <c r="O2312"/>
  <c r="M2312"/>
  <c r="I2312"/>
  <c r="M2270"/>
  <c r="L2270"/>
  <c r="AA2307"/>
  <c r="O2307"/>
  <c r="M2307"/>
  <c r="I2307"/>
  <c r="AA2303"/>
  <c r="O2303"/>
  <c r="M2303"/>
  <c r="I2303"/>
  <c r="AA2299"/>
  <c r="O2299"/>
  <c r="M2299"/>
  <c r="I2299"/>
  <c r="AA2295"/>
  <c r="O2295"/>
  <c r="M2295"/>
  <c r="I2295"/>
  <c r="AA2291"/>
  <c r="O2291"/>
  <c r="M2291"/>
  <c r="I2291"/>
  <c r="AA2287"/>
  <c r="O2287"/>
  <c r="M2287"/>
  <c r="I2287"/>
  <c r="AA2283"/>
  <c r="O2283"/>
  <c r="M2283"/>
  <c r="I2283"/>
  <c r="AA2279"/>
  <c r="O2279"/>
  <c r="M2279"/>
  <c r="I2279"/>
  <c r="AA2275"/>
  <c r="O2275"/>
  <c r="M2275"/>
  <c r="I2275"/>
  <c r="AA2271"/>
  <c r="O2271"/>
  <c r="M2271"/>
  <c r="I2271"/>
  <c r="M2265"/>
  <c r="L2265"/>
  <c r="AA2266"/>
  <c r="O2266"/>
  <c r="M2266"/>
  <c r="I2266"/>
  <c r="M2240"/>
  <c r="L2240"/>
  <c r="AA2261"/>
  <c r="O2261"/>
  <c r="M2261"/>
  <c r="I2261"/>
  <c r="AA2257"/>
  <c r="O2257"/>
  <c r="M2257"/>
  <c r="I2257"/>
  <c r="AA2253"/>
  <c r="O2253"/>
  <c r="M2253"/>
  <c r="I2253"/>
  <c r="AA2249"/>
  <c r="O2249"/>
  <c r="M2249"/>
  <c r="I2249"/>
  <c r="AA2245"/>
  <c r="O2245"/>
  <c r="M2245"/>
  <c r="I2245"/>
  <c r="AA2241"/>
  <c r="O2241"/>
  <c r="M2241"/>
  <c r="I2241"/>
  <c r="M2231"/>
  <c r="L2231"/>
  <c r="AA2236"/>
  <c r="O2236"/>
  <c r="M2236"/>
  <c r="I2236"/>
  <c r="AA2232"/>
  <c r="O2232"/>
  <c r="M2232"/>
  <c r="I2232"/>
  <c r="M2202"/>
  <c r="L2202"/>
  <c r="AA2227"/>
  <c r="O2227"/>
  <c r="M2227"/>
  <c r="I2227"/>
  <c r="AA2223"/>
  <c r="O2223"/>
  <c r="M2223"/>
  <c r="I2223"/>
  <c r="AA2219"/>
  <c r="O2219"/>
  <c r="M2219"/>
  <c r="I2219"/>
  <c r="AA2215"/>
  <c r="O2215"/>
  <c r="M2215"/>
  <c r="I2215"/>
  <c r="AA2211"/>
  <c r="O2211"/>
  <c r="M2211"/>
  <c r="I2211"/>
  <c r="AA2207"/>
  <c r="O2207"/>
  <c r="M2207"/>
  <c r="I2207"/>
  <c r="AA2203"/>
  <c r="O2203"/>
  <c r="M2203"/>
  <c r="I2203"/>
  <c r="M2169"/>
  <c r="L2169"/>
  <c r="AA2198"/>
  <c r="O2198"/>
  <c r="M2198"/>
  <c r="I2198"/>
  <c r="AA2194"/>
  <c r="O2194"/>
  <c r="M2194"/>
  <c r="I2194"/>
  <c r="AA2190"/>
  <c r="O2190"/>
  <c r="M2190"/>
  <c r="I2190"/>
  <c r="AA2186"/>
  <c r="O2186"/>
  <c r="M2186"/>
  <c r="I2186"/>
  <c r="AA2182"/>
  <c r="O2182"/>
  <c r="M2182"/>
  <c r="I2182"/>
  <c r="AA2178"/>
  <c r="O2178"/>
  <c r="M2178"/>
  <c r="I2178"/>
  <c r="AA2174"/>
  <c r="O2174"/>
  <c r="M2174"/>
  <c r="I2174"/>
  <c r="AA2170"/>
  <c r="O2170"/>
  <c r="M2170"/>
  <c r="I2170"/>
  <c r="M2120"/>
  <c r="L2120"/>
  <c r="AA2165"/>
  <c r="O2165"/>
  <c r="M2165"/>
  <c r="I2165"/>
  <c r="AA2161"/>
  <c r="O2161"/>
  <c r="M2161"/>
  <c r="I2161"/>
  <c r="AA2157"/>
  <c r="O2157"/>
  <c r="M2157"/>
  <c r="I2157"/>
  <c r="AA2153"/>
  <c r="O2153"/>
  <c r="M2153"/>
  <c r="I2153"/>
  <c r="AA2149"/>
  <c r="O2149"/>
  <c r="M2149"/>
  <c r="I2149"/>
  <c r="AA2145"/>
  <c r="O2145"/>
  <c r="M2145"/>
  <c r="I2145"/>
  <c r="AA2141"/>
  <c r="O2141"/>
  <c r="M2141"/>
  <c r="I2141"/>
  <c r="AA2137"/>
  <c r="O2137"/>
  <c r="M2137"/>
  <c r="I2137"/>
  <c r="AA2133"/>
  <c r="O2133"/>
  <c r="M2133"/>
  <c r="I2133"/>
  <c r="AA2129"/>
  <c r="O2129"/>
  <c r="M2129"/>
  <c r="I2129"/>
  <c r="AA2125"/>
  <c r="O2125"/>
  <c r="M2125"/>
  <c r="I2125"/>
  <c r="AA2121"/>
  <c r="O2121"/>
  <c r="M2121"/>
  <c r="I2121"/>
  <c r="M1979"/>
  <c r="L1979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AA2084"/>
  <c r="O2084"/>
  <c r="M2084"/>
  <c r="I2084"/>
  <c r="AA2080"/>
  <c r="O2080"/>
  <c r="M2080"/>
  <c r="I2080"/>
  <c r="AA2076"/>
  <c r="O2076"/>
  <c r="M2076"/>
  <c r="I2076"/>
  <c r="AA2072"/>
  <c r="O2072"/>
  <c r="M2072"/>
  <c r="I2072"/>
  <c r="AA2068"/>
  <c r="O2068"/>
  <c r="M2068"/>
  <c r="I2068"/>
  <c r="AA2064"/>
  <c r="O2064"/>
  <c r="M2064"/>
  <c r="I2064"/>
  <c r="AA2060"/>
  <c r="O2060"/>
  <c r="M2060"/>
  <c r="I2060"/>
  <c r="AA2056"/>
  <c r="O2056"/>
  <c r="M2056"/>
  <c r="I2056"/>
  <c r="AA2052"/>
  <c r="O2052"/>
  <c r="M2052"/>
  <c r="I2052"/>
  <c r="AA2048"/>
  <c r="O2048"/>
  <c r="M2048"/>
  <c r="I2048"/>
  <c r="AA2044"/>
  <c r="O2044"/>
  <c r="M2044"/>
  <c r="I2044"/>
  <c r="AA2040"/>
  <c r="O2040"/>
  <c r="M2040"/>
  <c r="I2040"/>
  <c r="AA2036"/>
  <c r="O2036"/>
  <c r="M2036"/>
  <c r="I2036"/>
  <c r="AA2032"/>
  <c r="O2032"/>
  <c r="M2032"/>
  <c r="I2032"/>
  <c r="AA2028"/>
  <c r="O2028"/>
  <c r="M2028"/>
  <c r="I2028"/>
  <c r="AA2024"/>
  <c r="O2024"/>
  <c r="M2024"/>
  <c r="I2024"/>
  <c r="AA2020"/>
  <c r="O2020"/>
  <c r="M2020"/>
  <c r="I2020"/>
  <c r="AA2016"/>
  <c r="O2016"/>
  <c r="M2016"/>
  <c r="I2016"/>
  <c r="AA2012"/>
  <c r="O2012"/>
  <c r="M2012"/>
  <c r="I2012"/>
  <c r="AA2008"/>
  <c r="O2008"/>
  <c r="M2008"/>
  <c r="I2008"/>
  <c r="AA2004"/>
  <c r="O2004"/>
  <c r="M2004"/>
  <c r="I2004"/>
  <c r="AA2000"/>
  <c r="O2000"/>
  <c r="M2000"/>
  <c r="I2000"/>
  <c r="AA1996"/>
  <c r="O1996"/>
  <c r="M1996"/>
  <c r="I1996"/>
  <c r="AA1992"/>
  <c r="O1992"/>
  <c r="M1992"/>
  <c r="I1992"/>
  <c r="AA1988"/>
  <c r="O1988"/>
  <c r="M1988"/>
  <c r="I1988"/>
  <c r="AA1984"/>
  <c r="O1984"/>
  <c r="M1984"/>
  <c r="I1984"/>
  <c r="AA1980"/>
  <c r="O1980"/>
  <c r="M1980"/>
  <c r="I1980"/>
  <c r="M1898"/>
  <c r="L1898"/>
  <c r="AA1975"/>
  <c r="O1975"/>
  <c r="M1975"/>
  <c r="I1975"/>
  <c r="AA1971"/>
  <c r="O1971"/>
  <c r="M1971"/>
  <c r="I1971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M1853"/>
  <c r="L1853"/>
  <c r="AA1894"/>
  <c r="O1894"/>
  <c r="M1894"/>
  <c r="I1894"/>
  <c r="AA1890"/>
  <c r="O1890"/>
  <c r="M1890"/>
  <c r="I1890"/>
  <c r="AA1886"/>
  <c r="O1886"/>
  <c r="M1886"/>
  <c r="I1886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M1836"/>
  <c r="L1836"/>
  <c r="AA1849"/>
  <c r="O1849"/>
  <c r="M1849"/>
  <c r="I1849"/>
  <c r="AA1845"/>
  <c r="O1845"/>
  <c r="M1845"/>
  <c r="I1845"/>
  <c r="AA1841"/>
  <c r="O1841"/>
  <c r="M1841"/>
  <c r="I1841"/>
  <c r="AA1837"/>
  <c r="O1837"/>
  <c r="M1837"/>
  <c r="I1837"/>
  <c r="M1823"/>
  <c r="L1823"/>
  <c r="AA1832"/>
  <c r="O1832"/>
  <c r="M1832"/>
  <c r="I1832"/>
  <c r="AA1828"/>
  <c r="O1828"/>
  <c r="M1828"/>
  <c r="I1828"/>
  <c r="AA1824"/>
  <c r="O1824"/>
  <c r="M1824"/>
  <c r="I1824"/>
  <c r="M1782"/>
  <c r="L1782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M1673"/>
  <c r="L1673"/>
  <c r="AA1778"/>
  <c r="O1778"/>
  <c r="M1778"/>
  <c r="I1778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M1640"/>
  <c r="L1640"/>
  <c r="AA1669"/>
  <c r="O1669"/>
  <c r="M1669"/>
  <c r="I1669"/>
  <c r="AA1665"/>
  <c r="O1665"/>
  <c r="M1665"/>
  <c r="I1665"/>
  <c r="AA1661"/>
  <c r="O1661"/>
  <c r="M1661"/>
  <c r="I1661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M1599"/>
  <c r="L1599"/>
  <c r="AA1636"/>
  <c r="O1636"/>
  <c r="M1636"/>
  <c r="I1636"/>
  <c r="AA1632"/>
  <c r="O1632"/>
  <c r="M1632"/>
  <c r="I1632"/>
  <c r="AA1628"/>
  <c r="O1628"/>
  <c r="M1628"/>
  <c r="I1628"/>
  <c r="AA1624"/>
  <c r="O1624"/>
  <c r="M1624"/>
  <c r="I1624"/>
  <c r="AA1620"/>
  <c r="O1620"/>
  <c r="M1620"/>
  <c r="I1620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M1578"/>
  <c r="L1578"/>
  <c r="AA1595"/>
  <c r="O1595"/>
  <c r="M1595"/>
  <c r="I1595"/>
  <c r="AA1591"/>
  <c r="O1591"/>
  <c r="M1591"/>
  <c r="I1591"/>
  <c r="AA1587"/>
  <c r="O1587"/>
  <c r="M1587"/>
  <c r="I1587"/>
  <c r="AA1583"/>
  <c r="O1583"/>
  <c r="M1583"/>
  <c r="I1583"/>
  <c r="AA1579"/>
  <c r="O1579"/>
  <c r="M1579"/>
  <c r="I1579"/>
  <c r="M1509"/>
  <c r="L1509"/>
  <c r="AA1574"/>
  <c r="O1574"/>
  <c r="M1574"/>
  <c r="I1574"/>
  <c r="AA1570"/>
  <c r="O1570"/>
  <c r="M1570"/>
  <c r="I1570"/>
  <c r="AA1566"/>
  <c r="O1566"/>
  <c r="M1566"/>
  <c r="I1566"/>
  <c r="AA1562"/>
  <c r="O1562"/>
  <c r="M1562"/>
  <c r="I1562"/>
  <c r="AA1558"/>
  <c r="O1558"/>
  <c r="M1558"/>
  <c r="I1558"/>
  <c r="AA1554"/>
  <c r="O1554"/>
  <c r="M1554"/>
  <c r="I1554"/>
  <c r="AA1550"/>
  <c r="O1550"/>
  <c r="M1550"/>
  <c r="I1550"/>
  <c r="AA1546"/>
  <c r="O1546"/>
  <c r="M1546"/>
  <c r="I1546"/>
  <c r="AA1542"/>
  <c r="O1542"/>
  <c r="M1542"/>
  <c r="I1542"/>
  <c r="AA1538"/>
  <c r="O1538"/>
  <c r="M1538"/>
  <c r="I1538"/>
  <c r="AA1534"/>
  <c r="O1534"/>
  <c r="M1534"/>
  <c r="I1534"/>
  <c r="AA1530"/>
  <c r="O1530"/>
  <c r="M1530"/>
  <c r="I1530"/>
  <c r="AA1526"/>
  <c r="O1526"/>
  <c r="M1526"/>
  <c r="I1526"/>
  <c r="AA1522"/>
  <c r="O1522"/>
  <c r="M1522"/>
  <c r="I1522"/>
  <c r="AA1518"/>
  <c r="O1518"/>
  <c r="M1518"/>
  <c r="I1518"/>
  <c r="AA1514"/>
  <c r="O1514"/>
  <c r="M1514"/>
  <c r="I1514"/>
  <c r="AA1510"/>
  <c r="O1510"/>
  <c r="M1510"/>
  <c r="I1510"/>
  <c r="M1484"/>
  <c r="L1484"/>
  <c r="AA1505"/>
  <c r="O1505"/>
  <c r="M1505"/>
  <c r="I1505"/>
  <c r="AA1501"/>
  <c r="O1501"/>
  <c r="M1501"/>
  <c r="I1501"/>
  <c r="AA1497"/>
  <c r="O1497"/>
  <c r="M1497"/>
  <c r="I1497"/>
  <c r="AA1493"/>
  <c r="O1493"/>
  <c r="M1493"/>
  <c r="I1493"/>
  <c r="AA1489"/>
  <c r="O1489"/>
  <c r="M1489"/>
  <c r="I1489"/>
  <c r="AA1485"/>
  <c r="O1485"/>
  <c r="M1485"/>
  <c r="I1485"/>
  <c r="M1479"/>
  <c r="L1479"/>
  <c r="AA1480"/>
  <c r="O1480"/>
  <c r="M1480"/>
  <c r="I1480"/>
  <c r="M1422"/>
  <c r="L1422"/>
  <c r="AA1475"/>
  <c r="O1475"/>
  <c r="M1475"/>
  <c r="I1475"/>
  <c r="AA1471"/>
  <c r="O1471"/>
  <c r="M1471"/>
  <c r="I1471"/>
  <c r="AA1467"/>
  <c r="O1467"/>
  <c r="M1467"/>
  <c r="I1467"/>
  <c r="AA1463"/>
  <c r="O1463"/>
  <c r="M1463"/>
  <c r="I1463"/>
  <c r="AA1459"/>
  <c r="O1459"/>
  <c r="M1459"/>
  <c r="I1459"/>
  <c r="AA1455"/>
  <c r="O1455"/>
  <c r="M1455"/>
  <c r="I1455"/>
  <c r="AA1451"/>
  <c r="O1451"/>
  <c r="M1451"/>
  <c r="I1451"/>
  <c r="AA1447"/>
  <c r="O1447"/>
  <c r="M1447"/>
  <c r="I1447"/>
  <c r="AA1443"/>
  <c r="O1443"/>
  <c r="M1443"/>
  <c r="I1443"/>
  <c r="AA1439"/>
  <c r="O1439"/>
  <c r="M1439"/>
  <c r="I1439"/>
  <c r="AA1435"/>
  <c r="O1435"/>
  <c r="M1435"/>
  <c r="I1435"/>
  <c r="AA1431"/>
  <c r="O1431"/>
  <c r="M1431"/>
  <c r="I1431"/>
  <c r="AA1427"/>
  <c r="O1427"/>
  <c r="M1427"/>
  <c r="I1427"/>
  <c r="AA1423"/>
  <c r="O1423"/>
  <c r="M1423"/>
  <c r="I1423"/>
  <c r="M1353"/>
  <c r="L1353"/>
  <c r="AA1418"/>
  <c r="O1418"/>
  <c r="M1418"/>
  <c r="I1418"/>
  <c r="AA1414"/>
  <c r="O1414"/>
  <c r="M1414"/>
  <c r="I1414"/>
  <c r="AA1410"/>
  <c r="O1410"/>
  <c r="M1410"/>
  <c r="I1410"/>
  <c r="AA1406"/>
  <c r="O1406"/>
  <c r="M1406"/>
  <c r="I1406"/>
  <c r="AA1402"/>
  <c r="O1402"/>
  <c r="M1402"/>
  <c r="I1402"/>
  <c r="AA1398"/>
  <c r="O1398"/>
  <c r="M1398"/>
  <c r="I1398"/>
  <c r="AA1394"/>
  <c r="O1394"/>
  <c r="M1394"/>
  <c r="I1394"/>
  <c r="AA1390"/>
  <c r="O1390"/>
  <c r="M1390"/>
  <c r="I1390"/>
  <c r="AA1386"/>
  <c r="O1386"/>
  <c r="M1386"/>
  <c r="I1386"/>
  <c r="AA1382"/>
  <c r="O1382"/>
  <c r="M1382"/>
  <c r="I1382"/>
  <c r="AA1378"/>
  <c r="O1378"/>
  <c r="M1378"/>
  <c r="I1378"/>
  <c r="AA1374"/>
  <c r="O1374"/>
  <c r="M1374"/>
  <c r="I1374"/>
  <c r="AA1370"/>
  <c r="O1370"/>
  <c r="M1370"/>
  <c r="I1370"/>
  <c r="AA1366"/>
  <c r="O1366"/>
  <c r="M1366"/>
  <c r="I1366"/>
  <c r="AA1362"/>
  <c r="O1362"/>
  <c r="M1362"/>
  <c r="I1362"/>
  <c r="AA1358"/>
  <c r="O1358"/>
  <c r="M1358"/>
  <c r="I1358"/>
  <c r="AA1354"/>
  <c r="O1354"/>
  <c r="M1354"/>
  <c r="I1354"/>
  <c r="M9"/>
  <c r="L9"/>
  <c r="M1327"/>
  <c r="L1327"/>
  <c r="AA1348"/>
  <c r="O1348"/>
  <c r="M1348"/>
  <c r="I1348"/>
  <c r="AA1344"/>
  <c r="O1344"/>
  <c r="M1344"/>
  <c r="I1344"/>
  <c r="AA1340"/>
  <c r="O1340"/>
  <c r="M1340"/>
  <c r="I1340"/>
  <c r="AA1336"/>
  <c r="O1336"/>
  <c r="M1336"/>
  <c r="I1336"/>
  <c r="AA1332"/>
  <c r="O1332"/>
  <c r="M1332"/>
  <c r="I1332"/>
  <c r="AA1328"/>
  <c r="O1328"/>
  <c r="M1328"/>
  <c r="I1328"/>
  <c r="M1322"/>
  <c r="L1322"/>
  <c r="AA1323"/>
  <c r="O1323"/>
  <c r="M1323"/>
  <c r="I1323"/>
  <c r="M1317"/>
  <c r="L1317"/>
  <c r="AA1318"/>
  <c r="O1318"/>
  <c r="M1318"/>
  <c r="I1318"/>
  <c r="M1276"/>
  <c r="L1276"/>
  <c r="AA1313"/>
  <c r="O1313"/>
  <c r="M1313"/>
  <c r="I1313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AA1293"/>
  <c r="O1293"/>
  <c r="M1293"/>
  <c r="I1293"/>
  <c r="AA1289"/>
  <c r="O1289"/>
  <c r="M1289"/>
  <c r="I1289"/>
  <c r="AA1285"/>
  <c r="O1285"/>
  <c r="M1285"/>
  <c r="I1285"/>
  <c r="AA1281"/>
  <c r="O1281"/>
  <c r="M1281"/>
  <c r="I1281"/>
  <c r="AA1277"/>
  <c r="O1277"/>
  <c r="M1277"/>
  <c r="I1277"/>
  <c r="M1267"/>
  <c r="L1267"/>
  <c r="AA1272"/>
  <c r="O1272"/>
  <c r="M1272"/>
  <c r="I1272"/>
  <c r="AA1268"/>
  <c r="O1268"/>
  <c r="M1268"/>
  <c r="I1268"/>
  <c r="M1206"/>
  <c r="L1206"/>
  <c r="AA1263"/>
  <c r="O1263"/>
  <c r="M1263"/>
  <c r="I1263"/>
  <c r="AA1259"/>
  <c r="O1259"/>
  <c r="M1259"/>
  <c r="I1259"/>
  <c r="AA1255"/>
  <c r="O1255"/>
  <c r="M1255"/>
  <c r="I1255"/>
  <c r="AA1251"/>
  <c r="O1251"/>
  <c r="M1251"/>
  <c r="I1251"/>
  <c r="AA1247"/>
  <c r="O1247"/>
  <c r="M1247"/>
  <c r="I1247"/>
  <c r="AA1243"/>
  <c r="O1243"/>
  <c r="M1243"/>
  <c r="I1243"/>
  <c r="AA1239"/>
  <c r="O1239"/>
  <c r="M1239"/>
  <c r="I1239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AA1219"/>
  <c r="O1219"/>
  <c r="M1219"/>
  <c r="I1219"/>
  <c r="AA1215"/>
  <c r="O1215"/>
  <c r="M1215"/>
  <c r="I1215"/>
  <c r="AA1211"/>
  <c r="O1211"/>
  <c r="M1211"/>
  <c r="I1211"/>
  <c r="AA1207"/>
  <c r="O1207"/>
  <c r="M1207"/>
  <c r="I1207"/>
  <c r="M1137"/>
  <c r="L1137"/>
  <c r="AA1202"/>
  <c r="O1202"/>
  <c r="M1202"/>
  <c r="I1202"/>
  <c r="AA1198"/>
  <c r="O1198"/>
  <c r="M1198"/>
  <c r="I1198"/>
  <c r="AA1194"/>
  <c r="O1194"/>
  <c r="M1194"/>
  <c r="I1194"/>
  <c r="AA1190"/>
  <c r="O1190"/>
  <c r="M1190"/>
  <c r="I1190"/>
  <c r="AA1186"/>
  <c r="O1186"/>
  <c r="M1186"/>
  <c r="I1186"/>
  <c r="AA1182"/>
  <c r="O1182"/>
  <c r="M1182"/>
  <c r="I1182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M1128"/>
  <c r="L1128"/>
  <c r="AA1133"/>
  <c r="O1133"/>
  <c r="M1133"/>
  <c r="I1133"/>
  <c r="AA1129"/>
  <c r="O1129"/>
  <c r="M1129"/>
  <c r="I1129"/>
  <c r="M1075"/>
  <c r="L1075"/>
  <c r="AA1124"/>
  <c r="O1124"/>
  <c r="M1124"/>
  <c r="I1124"/>
  <c r="AA1120"/>
  <c r="O1120"/>
  <c r="M1120"/>
  <c r="I1120"/>
  <c r="AA1116"/>
  <c r="O1116"/>
  <c r="M1116"/>
  <c r="I1116"/>
  <c r="AA1112"/>
  <c r="O1112"/>
  <c r="M1112"/>
  <c r="I1112"/>
  <c r="AA1108"/>
  <c r="O1108"/>
  <c r="M1108"/>
  <c r="I1108"/>
  <c r="AA1104"/>
  <c r="O1104"/>
  <c r="M1104"/>
  <c r="I1104"/>
  <c r="AA1100"/>
  <c r="O1100"/>
  <c r="M1100"/>
  <c r="I1100"/>
  <c r="AA1096"/>
  <c r="O1096"/>
  <c r="M1096"/>
  <c r="I1096"/>
  <c r="AA1092"/>
  <c r="O1092"/>
  <c r="M1092"/>
  <c r="I1092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M1066"/>
  <c r="L1066"/>
  <c r="AA1071"/>
  <c r="O1071"/>
  <c r="M1071"/>
  <c r="I1071"/>
  <c r="AA1067"/>
  <c r="O1067"/>
  <c r="M1067"/>
  <c r="I1067"/>
  <c r="M1061"/>
  <c r="L1061"/>
  <c r="AA1062"/>
  <c r="O1062"/>
  <c r="M1062"/>
  <c r="I1062"/>
  <c r="M1052"/>
  <c r="L1052"/>
  <c r="AA1057"/>
  <c r="O1057"/>
  <c r="M1057"/>
  <c r="I1057"/>
  <c r="AA1053"/>
  <c r="O1053"/>
  <c r="M1053"/>
  <c r="I1053"/>
  <c r="M1035"/>
  <c r="L1035"/>
  <c r="AA1048"/>
  <c r="O1048"/>
  <c r="M1048"/>
  <c r="I1048"/>
  <c r="AA1044"/>
  <c r="O1044"/>
  <c r="M1044"/>
  <c r="I1044"/>
  <c r="AA1040"/>
  <c r="O1040"/>
  <c r="M1040"/>
  <c r="I1040"/>
  <c r="AA1036"/>
  <c r="O1036"/>
  <c r="M1036"/>
  <c r="I1036"/>
  <c r="M990"/>
  <c r="L990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AA1015"/>
  <c r="O1015"/>
  <c r="M1015"/>
  <c r="I1015"/>
  <c r="AA1011"/>
  <c r="O1011"/>
  <c r="M1011"/>
  <c r="I1011"/>
  <c r="AA1007"/>
  <c r="O1007"/>
  <c r="M1007"/>
  <c r="I1007"/>
  <c r="AA1003"/>
  <c r="O1003"/>
  <c r="M1003"/>
  <c r="I1003"/>
  <c r="AA999"/>
  <c r="O999"/>
  <c r="M999"/>
  <c r="I999"/>
  <c r="AA995"/>
  <c r="O995"/>
  <c r="M995"/>
  <c r="I995"/>
  <c r="AA991"/>
  <c r="O991"/>
  <c r="M991"/>
  <c r="I991"/>
  <c r="M985"/>
  <c r="L985"/>
  <c r="AA986"/>
  <c r="O986"/>
  <c r="M986"/>
  <c r="I986"/>
  <c r="M860"/>
  <c r="L860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AA909"/>
  <c r="O909"/>
  <c r="M909"/>
  <c r="I909"/>
  <c r="AA905"/>
  <c r="O905"/>
  <c r="M905"/>
  <c r="I905"/>
  <c r="AA901"/>
  <c r="O901"/>
  <c r="M901"/>
  <c r="I901"/>
  <c r="AA897"/>
  <c r="O897"/>
  <c r="M897"/>
  <c r="I897"/>
  <c r="AA893"/>
  <c r="O893"/>
  <c r="M893"/>
  <c r="I893"/>
  <c r="AA889"/>
  <c r="O889"/>
  <c r="M889"/>
  <c r="I889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M683"/>
  <c r="L683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AA720"/>
  <c r="O720"/>
  <c r="M720"/>
  <c r="I720"/>
  <c r="AA716"/>
  <c r="O716"/>
  <c r="M716"/>
  <c r="I716"/>
  <c r="AA712"/>
  <c r="O712"/>
  <c r="M712"/>
  <c r="I712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M622"/>
  <c r="L622"/>
  <c r="AA679"/>
  <c r="O679"/>
  <c r="M679"/>
  <c r="I679"/>
  <c r="AA675"/>
  <c r="O675"/>
  <c r="M675"/>
  <c r="I675"/>
  <c r="AA671"/>
  <c r="O671"/>
  <c r="M671"/>
  <c r="I671"/>
  <c r="AA667"/>
  <c r="O667"/>
  <c r="M667"/>
  <c r="I667"/>
  <c r="AA663"/>
  <c r="O663"/>
  <c r="M663"/>
  <c r="I663"/>
  <c r="AA659"/>
  <c r="O659"/>
  <c r="M659"/>
  <c r="I659"/>
  <c r="AA655"/>
  <c r="O655"/>
  <c r="M655"/>
  <c r="I655"/>
  <c r="AA651"/>
  <c r="O651"/>
  <c r="M651"/>
  <c r="I651"/>
  <c r="AA647"/>
  <c r="O647"/>
  <c r="M647"/>
  <c r="I647"/>
  <c r="AA643"/>
  <c r="O643"/>
  <c r="M643"/>
  <c r="I643"/>
  <c r="AA639"/>
  <c r="O639"/>
  <c r="M639"/>
  <c r="I639"/>
  <c r="AA635"/>
  <c r="O635"/>
  <c r="M635"/>
  <c r="I635"/>
  <c r="AA631"/>
  <c r="O631"/>
  <c r="M631"/>
  <c r="I631"/>
  <c r="AA627"/>
  <c r="O627"/>
  <c r="M627"/>
  <c r="I627"/>
  <c r="AA623"/>
  <c r="O623"/>
  <c r="M623"/>
  <c r="I623"/>
  <c r="M569"/>
  <c r="L569"/>
  <c r="AA618"/>
  <c r="O618"/>
  <c r="M618"/>
  <c r="I618"/>
  <c r="AA614"/>
  <c r="O614"/>
  <c r="M614"/>
  <c r="I614"/>
  <c r="AA610"/>
  <c r="O610"/>
  <c r="M610"/>
  <c r="I610"/>
  <c r="AA606"/>
  <c r="O606"/>
  <c r="M606"/>
  <c r="I606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M532"/>
  <c r="L532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M527"/>
  <c r="L527"/>
  <c r="AA528"/>
  <c r="O528"/>
  <c r="M528"/>
  <c r="I528"/>
  <c r="M514"/>
  <c r="L514"/>
  <c r="AA523"/>
  <c r="O523"/>
  <c r="M523"/>
  <c r="I523"/>
  <c r="AA519"/>
  <c r="O519"/>
  <c r="M519"/>
  <c r="I519"/>
  <c r="AA515"/>
  <c r="O515"/>
  <c r="M515"/>
  <c r="I515"/>
  <c r="M445"/>
  <c r="L445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M392"/>
  <c r="L392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M347"/>
  <c r="L347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M298"/>
  <c r="L298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M273"/>
  <c r="L273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164"/>
  <c r="L164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M143"/>
  <c r="L143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M126"/>
  <c r="L126"/>
  <c r="AA139"/>
  <c r="O139"/>
  <c r="M139"/>
  <c r="I139"/>
  <c r="AA135"/>
  <c r="O135"/>
  <c r="M135"/>
  <c r="I135"/>
  <c r="AA131"/>
  <c r="O131"/>
  <c r="M131"/>
  <c r="I131"/>
  <c r="AA127"/>
  <c r="O127"/>
  <c r="M127"/>
  <c r="I127"/>
  <c r="M117"/>
  <c r="L117"/>
  <c r="AA122"/>
  <c r="O122"/>
  <c r="M122"/>
  <c r="I122"/>
  <c r="AA118"/>
  <c r="O118"/>
  <c r="M118"/>
  <c r="I118"/>
  <c r="M56"/>
  <c r="L56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9"/>
  <c r="L39"/>
  <c r="AA52"/>
  <c r="O52"/>
  <c r="M52"/>
  <c r="I52"/>
  <c r="AA48"/>
  <c r="O48"/>
  <c r="M48"/>
  <c r="I48"/>
  <c r="AA44"/>
  <c r="O44"/>
  <c r="M44"/>
  <c r="I44"/>
  <c r="AA40"/>
  <c r="O40"/>
  <c r="M40"/>
  <c r="I40"/>
  <c r="M10"/>
  <c r="L10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9" r="T7"/>
  <c r="M8"/>
  <c r="L8"/>
  <c r="M1279"/>
  <c r="L1279"/>
  <c r="M1434"/>
  <c r="L1434"/>
  <c r="AA1435"/>
  <c r="O1435"/>
  <c r="M1435"/>
  <c r="I1435"/>
  <c r="M1425"/>
  <c r="L1425"/>
  <c r="AA1430"/>
  <c r="O1430"/>
  <c r="M1430"/>
  <c r="I1430"/>
  <c r="AA1426"/>
  <c r="O1426"/>
  <c r="M1426"/>
  <c r="I1426"/>
  <c r="M1420"/>
  <c r="L1420"/>
  <c r="AA1421"/>
  <c r="O1421"/>
  <c r="M1421"/>
  <c r="I1421"/>
  <c r="M1399"/>
  <c r="L1399"/>
  <c r="AA1416"/>
  <c r="O1416"/>
  <c r="M1416"/>
  <c r="I1416"/>
  <c r="AA1412"/>
  <c r="O1412"/>
  <c r="M1412"/>
  <c r="I1412"/>
  <c r="AA1408"/>
  <c r="O1408"/>
  <c r="M1408"/>
  <c r="I1408"/>
  <c r="AA1404"/>
  <c r="O1404"/>
  <c r="M1404"/>
  <c r="I1404"/>
  <c r="AA1400"/>
  <c r="O1400"/>
  <c r="M1400"/>
  <c r="I1400"/>
  <c r="M1386"/>
  <c r="L1386"/>
  <c r="AA1395"/>
  <c r="O1395"/>
  <c r="M1395"/>
  <c r="I1395"/>
  <c r="AA1391"/>
  <c r="O1391"/>
  <c r="M1391"/>
  <c r="I1391"/>
  <c r="AA1387"/>
  <c r="O1387"/>
  <c r="M1387"/>
  <c r="I1387"/>
  <c r="M1381"/>
  <c r="L1381"/>
  <c r="AA1382"/>
  <c r="O1382"/>
  <c r="M1382"/>
  <c r="I1382"/>
  <c r="M1372"/>
  <c r="L1372"/>
  <c r="AA1377"/>
  <c r="O1377"/>
  <c r="M1377"/>
  <c r="I1377"/>
  <c r="AA1373"/>
  <c r="O1373"/>
  <c r="M1373"/>
  <c r="I1373"/>
  <c r="M1355"/>
  <c r="L1355"/>
  <c r="AA1368"/>
  <c r="O1368"/>
  <c r="M1368"/>
  <c r="I1368"/>
  <c r="AA1364"/>
  <c r="O1364"/>
  <c r="M1364"/>
  <c r="I1364"/>
  <c r="AA1360"/>
  <c r="O1360"/>
  <c r="M1360"/>
  <c r="I1360"/>
  <c r="AA1356"/>
  <c r="O1356"/>
  <c r="M1356"/>
  <c r="I1356"/>
  <c r="M1346"/>
  <c r="L1346"/>
  <c r="AA1351"/>
  <c r="O1351"/>
  <c r="M1351"/>
  <c r="I1351"/>
  <c r="AA1347"/>
  <c r="O1347"/>
  <c r="M1347"/>
  <c r="I1347"/>
  <c r="M1313"/>
  <c r="L1313"/>
  <c r="AA1342"/>
  <c r="O1342"/>
  <c r="M1342"/>
  <c r="I1342"/>
  <c r="AA1338"/>
  <c r="O1338"/>
  <c r="M1338"/>
  <c r="I1338"/>
  <c r="AA1334"/>
  <c r="O1334"/>
  <c r="M1334"/>
  <c r="I1334"/>
  <c r="AA1330"/>
  <c r="O1330"/>
  <c r="M1330"/>
  <c r="I1330"/>
  <c r="AA1326"/>
  <c r="O1326"/>
  <c r="M1326"/>
  <c r="I1326"/>
  <c r="AA1322"/>
  <c r="O1322"/>
  <c r="M1322"/>
  <c r="I1322"/>
  <c r="AA1318"/>
  <c r="O1318"/>
  <c r="M1318"/>
  <c r="I1318"/>
  <c r="AA1314"/>
  <c r="O1314"/>
  <c r="M1314"/>
  <c r="I1314"/>
  <c r="M1280"/>
  <c r="L1280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AA1293"/>
  <c r="O1293"/>
  <c r="M1293"/>
  <c r="I1293"/>
  <c r="AA1289"/>
  <c r="O1289"/>
  <c r="M1289"/>
  <c r="I1289"/>
  <c r="AA1285"/>
  <c r="O1285"/>
  <c r="M1285"/>
  <c r="I1285"/>
  <c r="AA1281"/>
  <c r="O1281"/>
  <c r="M1281"/>
  <c r="I1281"/>
  <c r="M724"/>
  <c r="L724"/>
  <c r="M1274"/>
  <c r="L1274"/>
  <c r="AA1275"/>
  <c r="O1275"/>
  <c r="M1275"/>
  <c r="I1275"/>
  <c r="M1265"/>
  <c r="L1265"/>
  <c r="AA1270"/>
  <c r="O1270"/>
  <c r="M1270"/>
  <c r="I1270"/>
  <c r="AA1266"/>
  <c r="O1266"/>
  <c r="M1266"/>
  <c r="I1266"/>
  <c r="M1260"/>
  <c r="L1260"/>
  <c r="AA1261"/>
  <c r="O1261"/>
  <c r="M1261"/>
  <c r="I1261"/>
  <c r="M1239"/>
  <c r="L1239"/>
  <c r="AA1256"/>
  <c r="O1256"/>
  <c r="M1256"/>
  <c r="I1256"/>
  <c r="AA1252"/>
  <c r="O1252"/>
  <c r="M1252"/>
  <c r="I1252"/>
  <c r="AA1248"/>
  <c r="O1248"/>
  <c r="M1248"/>
  <c r="I1248"/>
  <c r="AA1244"/>
  <c r="O1244"/>
  <c r="M1244"/>
  <c r="I1244"/>
  <c r="AA1240"/>
  <c r="O1240"/>
  <c r="M1240"/>
  <c r="I1240"/>
  <c r="M1222"/>
  <c r="L1222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M1109"/>
  <c r="L1109"/>
  <c r="AA1218"/>
  <c r="O1218"/>
  <c r="M1218"/>
  <c r="I1218"/>
  <c r="AA1214"/>
  <c r="O1214"/>
  <c r="M1214"/>
  <c r="I1214"/>
  <c r="AA1210"/>
  <c r="O1210"/>
  <c r="M1210"/>
  <c r="I1210"/>
  <c r="AA1206"/>
  <c r="O1206"/>
  <c r="M1206"/>
  <c r="I1206"/>
  <c r="AA1202"/>
  <c r="O1202"/>
  <c r="M1202"/>
  <c r="I1202"/>
  <c r="AA1198"/>
  <c r="O1198"/>
  <c r="M1198"/>
  <c r="I1198"/>
  <c r="AA1194"/>
  <c r="O1194"/>
  <c r="M1194"/>
  <c r="I1194"/>
  <c r="AA1190"/>
  <c r="O1190"/>
  <c r="M1190"/>
  <c r="I1190"/>
  <c r="AA1186"/>
  <c r="O1186"/>
  <c r="M1186"/>
  <c r="I1186"/>
  <c r="AA1182"/>
  <c r="O1182"/>
  <c r="M1182"/>
  <c r="I1182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M1092"/>
  <c r="L1092"/>
  <c r="AA1105"/>
  <c r="O1105"/>
  <c r="M1105"/>
  <c r="I1105"/>
  <c r="AA1101"/>
  <c r="O1101"/>
  <c r="M1101"/>
  <c r="I1101"/>
  <c r="AA1097"/>
  <c r="O1097"/>
  <c r="M1097"/>
  <c r="I1097"/>
  <c r="AA1093"/>
  <c r="O1093"/>
  <c r="M1093"/>
  <c r="I1093"/>
  <c r="M1055"/>
  <c r="L1055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M1042"/>
  <c r="L1042"/>
  <c r="AA1051"/>
  <c r="O1051"/>
  <c r="M1051"/>
  <c r="I1051"/>
  <c r="AA1047"/>
  <c r="O1047"/>
  <c r="M1047"/>
  <c r="I1047"/>
  <c r="AA1043"/>
  <c r="O1043"/>
  <c r="M1043"/>
  <c r="I1043"/>
  <c r="M1017"/>
  <c r="L1017"/>
  <c r="AA1038"/>
  <c r="O1038"/>
  <c r="M1038"/>
  <c r="I1038"/>
  <c r="AA1034"/>
  <c r="O1034"/>
  <c r="M1034"/>
  <c r="I1034"/>
  <c r="AA1030"/>
  <c r="O1030"/>
  <c r="M1030"/>
  <c r="I1030"/>
  <c r="AA1026"/>
  <c r="O1026"/>
  <c r="M1026"/>
  <c r="I1026"/>
  <c r="AA1022"/>
  <c r="O1022"/>
  <c r="M1022"/>
  <c r="I1022"/>
  <c r="AA1018"/>
  <c r="O1018"/>
  <c r="M1018"/>
  <c r="I1018"/>
  <c r="M1004"/>
  <c r="L1004"/>
  <c r="AA1013"/>
  <c r="O1013"/>
  <c r="M1013"/>
  <c r="I1013"/>
  <c r="AA1009"/>
  <c r="O1009"/>
  <c r="M1009"/>
  <c r="I1009"/>
  <c r="AA1005"/>
  <c r="O1005"/>
  <c r="M1005"/>
  <c r="I1005"/>
  <c r="M979"/>
  <c r="L979"/>
  <c r="AA1000"/>
  <c r="O1000"/>
  <c r="M1000"/>
  <c r="I1000"/>
  <c r="AA996"/>
  <c r="O996"/>
  <c r="M996"/>
  <c r="I996"/>
  <c r="AA992"/>
  <c r="O992"/>
  <c r="M992"/>
  <c r="I992"/>
  <c r="AA988"/>
  <c r="O988"/>
  <c r="M988"/>
  <c r="I988"/>
  <c r="AA984"/>
  <c r="O984"/>
  <c r="M984"/>
  <c r="I984"/>
  <c r="AA980"/>
  <c r="O980"/>
  <c r="M980"/>
  <c r="I980"/>
  <c r="M806"/>
  <c r="L806"/>
  <c r="AA975"/>
  <c r="O975"/>
  <c r="M975"/>
  <c r="I975"/>
  <c r="AA971"/>
  <c r="O971"/>
  <c r="M971"/>
  <c r="I971"/>
  <c r="AA967"/>
  <c r="O967"/>
  <c r="M967"/>
  <c r="I967"/>
  <c r="AA963"/>
  <c r="O963"/>
  <c r="M963"/>
  <c r="I963"/>
  <c r="AA959"/>
  <c r="O959"/>
  <c r="M959"/>
  <c r="I959"/>
  <c r="AA955"/>
  <c r="O955"/>
  <c r="M955"/>
  <c r="I955"/>
  <c r="AA951"/>
  <c r="O951"/>
  <c r="M951"/>
  <c r="I951"/>
  <c r="AA947"/>
  <c r="O947"/>
  <c r="M947"/>
  <c r="I947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AA895"/>
  <c r="O895"/>
  <c r="M895"/>
  <c r="I895"/>
  <c r="AA891"/>
  <c r="O891"/>
  <c r="M891"/>
  <c r="I891"/>
  <c r="AA887"/>
  <c r="O887"/>
  <c r="M887"/>
  <c r="I887"/>
  <c r="AA883"/>
  <c r="O883"/>
  <c r="M883"/>
  <c r="I883"/>
  <c r="AA879"/>
  <c r="O879"/>
  <c r="M879"/>
  <c r="I879"/>
  <c r="AA875"/>
  <c r="O875"/>
  <c r="M875"/>
  <c r="I875"/>
  <c r="AA871"/>
  <c r="O871"/>
  <c r="M871"/>
  <c r="I871"/>
  <c r="AA867"/>
  <c r="O867"/>
  <c r="M867"/>
  <c r="I867"/>
  <c r="AA863"/>
  <c r="O863"/>
  <c r="M863"/>
  <c r="I863"/>
  <c r="AA859"/>
  <c r="O859"/>
  <c r="M859"/>
  <c r="I859"/>
  <c r="AA855"/>
  <c r="O855"/>
  <c r="M855"/>
  <c r="I855"/>
  <c r="AA851"/>
  <c r="O851"/>
  <c r="M851"/>
  <c r="I851"/>
  <c r="AA847"/>
  <c r="O847"/>
  <c r="M847"/>
  <c r="I847"/>
  <c r="AA843"/>
  <c r="O843"/>
  <c r="M843"/>
  <c r="I843"/>
  <c r="AA839"/>
  <c r="O839"/>
  <c r="M839"/>
  <c r="I839"/>
  <c r="AA835"/>
  <c r="O835"/>
  <c r="M835"/>
  <c r="I835"/>
  <c r="AA831"/>
  <c r="O831"/>
  <c r="M831"/>
  <c r="I831"/>
  <c r="AA827"/>
  <c r="O827"/>
  <c r="M827"/>
  <c r="I827"/>
  <c r="AA823"/>
  <c r="O823"/>
  <c r="M823"/>
  <c r="I823"/>
  <c r="AA819"/>
  <c r="O819"/>
  <c r="M819"/>
  <c r="I819"/>
  <c r="AA815"/>
  <c r="O815"/>
  <c r="M815"/>
  <c r="I815"/>
  <c r="AA811"/>
  <c r="O811"/>
  <c r="M811"/>
  <c r="I811"/>
  <c r="AA807"/>
  <c r="O807"/>
  <c r="M807"/>
  <c r="I807"/>
  <c r="M725"/>
  <c r="L725"/>
  <c r="AA802"/>
  <c r="O802"/>
  <c r="M802"/>
  <c r="I802"/>
  <c r="AA798"/>
  <c r="O798"/>
  <c r="M798"/>
  <c r="I798"/>
  <c r="AA794"/>
  <c r="O794"/>
  <c r="M794"/>
  <c r="I794"/>
  <c r="AA790"/>
  <c r="O790"/>
  <c r="M790"/>
  <c r="I790"/>
  <c r="AA786"/>
  <c r="O786"/>
  <c r="M786"/>
  <c r="I786"/>
  <c r="AA782"/>
  <c r="O782"/>
  <c r="M782"/>
  <c r="I782"/>
  <c r="AA778"/>
  <c r="O778"/>
  <c r="M778"/>
  <c r="I778"/>
  <c r="AA774"/>
  <c r="O774"/>
  <c r="M774"/>
  <c r="I774"/>
  <c r="AA770"/>
  <c r="O770"/>
  <c r="M770"/>
  <c r="I770"/>
  <c r="AA766"/>
  <c r="O766"/>
  <c r="M766"/>
  <c r="I766"/>
  <c r="AA762"/>
  <c r="O762"/>
  <c r="M762"/>
  <c r="I762"/>
  <c r="AA758"/>
  <c r="O758"/>
  <c r="M758"/>
  <c r="I758"/>
  <c r="AA754"/>
  <c r="O754"/>
  <c r="M754"/>
  <c r="I754"/>
  <c r="AA750"/>
  <c r="O750"/>
  <c r="M750"/>
  <c r="I750"/>
  <c r="AA746"/>
  <c r="O746"/>
  <c r="M746"/>
  <c r="I746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M469"/>
  <c r="L469"/>
  <c r="M719"/>
  <c r="L719"/>
  <c r="AA720"/>
  <c r="O720"/>
  <c r="M720"/>
  <c r="I720"/>
  <c r="M706"/>
  <c r="L706"/>
  <c r="AA715"/>
  <c r="O715"/>
  <c r="M715"/>
  <c r="I715"/>
  <c r="AA711"/>
  <c r="O711"/>
  <c r="M711"/>
  <c r="I711"/>
  <c r="AA707"/>
  <c r="O707"/>
  <c r="M707"/>
  <c r="I707"/>
  <c r="M701"/>
  <c r="L701"/>
  <c r="AA702"/>
  <c r="O702"/>
  <c r="M702"/>
  <c r="I702"/>
  <c r="M672"/>
  <c r="L672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M667"/>
  <c r="L667"/>
  <c r="AA668"/>
  <c r="O668"/>
  <c r="M668"/>
  <c r="I668"/>
  <c r="M650"/>
  <c r="L650"/>
  <c r="AA663"/>
  <c r="O663"/>
  <c r="M663"/>
  <c r="I663"/>
  <c r="AA659"/>
  <c r="O659"/>
  <c r="M659"/>
  <c r="I659"/>
  <c r="AA655"/>
  <c r="O655"/>
  <c r="M655"/>
  <c r="I655"/>
  <c r="AA651"/>
  <c r="O651"/>
  <c r="M651"/>
  <c r="I651"/>
  <c r="M617"/>
  <c r="L617"/>
  <c r="AA646"/>
  <c r="O646"/>
  <c r="M646"/>
  <c r="I646"/>
  <c r="AA642"/>
  <c r="O642"/>
  <c r="M642"/>
  <c r="I642"/>
  <c r="AA638"/>
  <c r="O638"/>
  <c r="M638"/>
  <c r="I638"/>
  <c r="AA634"/>
  <c r="O634"/>
  <c r="M634"/>
  <c r="I634"/>
  <c r="AA630"/>
  <c r="O630"/>
  <c r="M630"/>
  <c r="I630"/>
  <c r="AA626"/>
  <c r="O626"/>
  <c r="M626"/>
  <c r="I626"/>
  <c r="AA622"/>
  <c r="O622"/>
  <c r="M622"/>
  <c r="I622"/>
  <c r="AA618"/>
  <c r="O618"/>
  <c r="M618"/>
  <c r="I618"/>
  <c r="M612"/>
  <c r="L612"/>
  <c r="AA613"/>
  <c r="O613"/>
  <c r="M613"/>
  <c r="I613"/>
  <c r="M603"/>
  <c r="L603"/>
  <c r="AA608"/>
  <c r="O608"/>
  <c r="M608"/>
  <c r="I608"/>
  <c r="AA604"/>
  <c r="O604"/>
  <c r="M604"/>
  <c r="I604"/>
  <c r="M578"/>
  <c r="L578"/>
  <c r="AA599"/>
  <c r="O599"/>
  <c r="M599"/>
  <c r="I599"/>
  <c r="AA595"/>
  <c r="O595"/>
  <c r="M595"/>
  <c r="I595"/>
  <c r="AA591"/>
  <c r="O591"/>
  <c r="M591"/>
  <c r="I591"/>
  <c r="AA587"/>
  <c r="O587"/>
  <c r="M587"/>
  <c r="I587"/>
  <c r="AA583"/>
  <c r="O583"/>
  <c r="M583"/>
  <c r="I583"/>
  <c r="AA579"/>
  <c r="O579"/>
  <c r="M579"/>
  <c r="I579"/>
  <c r="M565"/>
  <c r="L565"/>
  <c r="AA574"/>
  <c r="O574"/>
  <c r="M574"/>
  <c r="I574"/>
  <c r="AA570"/>
  <c r="O570"/>
  <c r="M570"/>
  <c r="I570"/>
  <c r="AA566"/>
  <c r="O566"/>
  <c r="M566"/>
  <c r="I566"/>
  <c r="M552"/>
  <c r="L552"/>
  <c r="AA561"/>
  <c r="O561"/>
  <c r="M561"/>
  <c r="I561"/>
  <c r="AA557"/>
  <c r="O557"/>
  <c r="M557"/>
  <c r="I557"/>
  <c r="AA553"/>
  <c r="O553"/>
  <c r="M553"/>
  <c r="I553"/>
  <c r="M547"/>
  <c r="L547"/>
  <c r="AA548"/>
  <c r="O548"/>
  <c r="M548"/>
  <c r="I548"/>
  <c r="M470"/>
  <c r="L470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AA511"/>
  <c r="O511"/>
  <c r="M511"/>
  <c r="I511"/>
  <c r="AA507"/>
  <c r="O507"/>
  <c r="M507"/>
  <c r="I507"/>
  <c r="AA503"/>
  <c r="O503"/>
  <c r="M503"/>
  <c r="I503"/>
  <c r="AA499"/>
  <c r="O499"/>
  <c r="M499"/>
  <c r="I499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M346"/>
  <c r="L346"/>
  <c r="M464"/>
  <c r="L464"/>
  <c r="AA465"/>
  <c r="O465"/>
  <c r="M465"/>
  <c r="I465"/>
  <c r="M451"/>
  <c r="L451"/>
  <c r="AA460"/>
  <c r="O460"/>
  <c r="M460"/>
  <c r="I460"/>
  <c r="AA456"/>
  <c r="O456"/>
  <c r="M456"/>
  <c r="I456"/>
  <c r="AA452"/>
  <c r="O452"/>
  <c r="M452"/>
  <c r="I452"/>
  <c r="M406"/>
  <c r="L406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M389"/>
  <c r="L389"/>
  <c r="AA402"/>
  <c r="O402"/>
  <c r="M402"/>
  <c r="I402"/>
  <c r="AA398"/>
  <c r="O398"/>
  <c r="M398"/>
  <c r="I398"/>
  <c r="AA394"/>
  <c r="O394"/>
  <c r="M394"/>
  <c r="I394"/>
  <c r="AA390"/>
  <c r="O390"/>
  <c r="M390"/>
  <c r="I390"/>
  <c r="M384"/>
  <c r="L384"/>
  <c r="AA385"/>
  <c r="O385"/>
  <c r="M385"/>
  <c r="I385"/>
  <c r="M347"/>
  <c r="L347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M9"/>
  <c r="L9"/>
  <c r="M329"/>
  <c r="L329"/>
  <c r="AA342"/>
  <c r="O342"/>
  <c r="M342"/>
  <c r="I342"/>
  <c r="AA338"/>
  <c r="O338"/>
  <c r="M338"/>
  <c r="I338"/>
  <c r="AA334"/>
  <c r="O334"/>
  <c r="M334"/>
  <c r="I334"/>
  <c r="AA330"/>
  <c r="O330"/>
  <c r="M330"/>
  <c r="I330"/>
  <c r="M324"/>
  <c r="L324"/>
  <c r="AA325"/>
  <c r="O325"/>
  <c r="M325"/>
  <c r="I325"/>
  <c r="M307"/>
  <c r="L307"/>
  <c r="AA320"/>
  <c r="O320"/>
  <c r="M320"/>
  <c r="I320"/>
  <c r="AA316"/>
  <c r="O316"/>
  <c r="M316"/>
  <c r="I316"/>
  <c r="AA312"/>
  <c r="O312"/>
  <c r="M312"/>
  <c r="I312"/>
  <c r="AA308"/>
  <c r="O308"/>
  <c r="M308"/>
  <c r="I308"/>
  <c r="M302"/>
  <c r="L302"/>
  <c r="AA303"/>
  <c r="O303"/>
  <c r="M303"/>
  <c r="I303"/>
  <c r="M165"/>
  <c r="L165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M152"/>
  <c r="L152"/>
  <c r="AA161"/>
  <c r="O161"/>
  <c r="M161"/>
  <c r="I161"/>
  <c r="AA157"/>
  <c r="O157"/>
  <c r="M157"/>
  <c r="I157"/>
  <c r="AA153"/>
  <c r="O153"/>
  <c r="M153"/>
  <c r="I153"/>
  <c r="M147"/>
  <c r="L147"/>
  <c r="AA148"/>
  <c r="O148"/>
  <c r="M148"/>
  <c r="I148"/>
  <c r="M10"/>
  <c r="L10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8" r="T7"/>
  <c r="M8"/>
  <c r="L8"/>
  <c r="M44"/>
  <c r="L44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7" r="T7"/>
  <c r="M8"/>
  <c r="L8"/>
  <c r="M9"/>
  <c r="L9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9"/>
  <c r="L9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9"/>
  <c r="L9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9"/>
  <c r="L9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9"/>
  <c r="L9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<sst xmlns="http://schemas.openxmlformats.org/spreadsheetml/2006/main">
  <si>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</si>
  <si>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KOPR_VVZ_CU0220</t>
  </si>
  <si>
    <t>Kopřivnice ON - rekonstrukce části výpravní budovy_zm00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</si>
  <si>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</si>
  <si>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</si>
  <si>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</si>
  <si>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</si>
  <si>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</si>
  <si>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</si>
  <si>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</si>
  <si>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</si>
  <si>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</si>
  <si>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</si>
  <si>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Technologická část</t>
  </si>
  <si>
    <t xml:space="preserve">  D.1.2. 2</t>
  </si>
  <si>
    <t>Rozhlasové zařízení</t>
  </si>
  <si>
    <t xml:space="preserve">  D.1.2. 3</t>
  </si>
  <si>
    <t>Sdělovací zařízení</t>
  </si>
  <si>
    <t xml:space="preserve">  D.1.2. 4</t>
  </si>
  <si>
    <t>PZTS</t>
  </si>
  <si>
    <t xml:space="preserve">  D.1.2. 6</t>
  </si>
  <si>
    <t>Informační zařízení</t>
  </si>
  <si>
    <t xml:space="preserve">  D.1.2. 7</t>
  </si>
  <si>
    <t>Kamerový systém</t>
  </si>
  <si>
    <t xml:space="preserve">  D.1.2. 9</t>
  </si>
  <si>
    <t>Úprava MRS</t>
  </si>
  <si>
    <t xml:space="preserve">  D.1.2.10</t>
  </si>
  <si>
    <t>DDTS ŽDC Kopřivnice</t>
  </si>
  <si>
    <t>D.2.</t>
  </si>
  <si>
    <t>Stavební část</t>
  </si>
  <si>
    <t xml:space="preserve">  D.2.1</t>
  </si>
  <si>
    <t>Inženýrské objekty</t>
  </si>
  <si>
    <t xml:space="preserve">  D.2.2</t>
  </si>
  <si>
    <t>Pozemní stavební objekty</t>
  </si>
  <si>
    <t xml:space="preserve">  D.2.3</t>
  </si>
  <si>
    <t>Trakční a energetická zařízení</t>
  </si>
  <si>
    <t>D.9</t>
  </si>
  <si>
    <t>Ostatní</t>
  </si>
  <si>
    <t xml:space="preserve">  ON</t>
  </si>
  <si>
    <t>Ostatní náklady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</si>
  <si>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</si>
  <si>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</si>
  <si>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</si>
  <si>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</si>
  <si>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</si>
  <si>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</si>
  <si>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</si>
  <si>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</si>
  <si>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</si>
  <si>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</si>
  <si>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</si>
  <si>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</si>
  <si>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</si>
  <si>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</si>
  <si>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</si>
  <si>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</si>
  <si>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</si>
  <si>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</si>
  <si>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</si>
  <si>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</si>
  <si>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</si>
  <si>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</si>
  <si>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</si>
  <si>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D.1.2. 2</t>
  </si>
  <si>
    <t>SD</t>
  </si>
  <si>
    <t>D2</t>
  </si>
  <si>
    <t>P</t>
  </si>
  <si>
    <t>702522</t>
  </si>
  <si>
    <t/>
  </si>
  <si>
    <t>PRŮRAZ ZDIVEM (PŘÍČKOU) BETONOVÝM TLOUŠŤKY PŘES 45 DO 60 CM</t>
  </si>
  <si>
    <t>KUS</t>
  </si>
  <si>
    <t>OTSKP 2024</t>
  </si>
  <si>
    <t>PP</t>
  </si>
  <si>
    <t>VV</t>
  </si>
  <si>
    <t>TS</t>
  </si>
  <si>
    <t>703421</t>
  </si>
  <si>
    <t>ELEKTROINSTALAČNÍ TRUBKA PLASTOVÁ UV STABILNÍ VČETNĚ UPEVNĚNÍ A PŘÍSLUŠENSTVÍ DN PRŮMĚRU DO 25 MM</t>
  </si>
  <si>
    <t>M</t>
  </si>
  <si>
    <t>703752</t>
  </si>
  <si>
    <t>PROTIPOŽÁRNÍ UCPÁVKA STĚNOU/STROPEM, TL DO 50CM, DO EI 90 MIN.</t>
  </si>
  <si>
    <t>M2</t>
  </si>
  <si>
    <t>747301</t>
  </si>
  <si>
    <t>PROVEDENÍ PROHLÍDKY A ZKOUŠKY PRÁVNICKOU OSOBOU, VYDÁNÍ PRŮKAZU ZPŮSOBILOSTI</t>
  </si>
  <si>
    <t>75II11</t>
  </si>
  <si>
    <t>SPOJKA PRO CELOPLASTOVÉ KABELY BEZ PANCÍŘE DO 100 ŽIL - DODÁVKA</t>
  </si>
  <si>
    <t>75II1X</t>
  </si>
  <si>
    <t>SPOJKA PRO CELOPLASTOVÉ KABELY BEZ PANCÍŘE - MONTÁŽ</t>
  </si>
  <si>
    <t>75JB11</t>
  </si>
  <si>
    <t>DATOVÝ ROZVADĚČ 19" 600X600 DO 15 U - DODÁVKA</t>
  </si>
  <si>
    <t>75JB1X</t>
  </si>
  <si>
    <t>DATOVÝ ROZVADĚČ 19" 600X600 - MONTÁŽ</t>
  </si>
  <si>
    <t>75JB1Y</t>
  </si>
  <si>
    <t>DATOVÝ ROZVADĚČ 19" 600X600 - DEMONTÁŽ</t>
  </si>
  <si>
    <t>75L112</t>
  </si>
  <si>
    <t>ROZHLASOVÁ ÚSTŘEDNA DIGITÁLNÍ (IP) PROVEDENÍ SE ZESILOVAČEM DO 100W - DODÁVKA</t>
  </si>
  <si>
    <t>75L113</t>
  </si>
  <si>
    <t>ROZHLASOVÁ ÚSTŘEDNA DIGITÁLNÍ (IP) PROVEDENÍ SE ZESILOVAČEM DO 300W - DODÁVKA</t>
  </si>
  <si>
    <t>75L11X</t>
  </si>
  <si>
    <t>ROZHLASOVÁ ÚSTŘEDNA - MONTÁŽ</t>
  </si>
  <si>
    <t>75L11Y</t>
  </si>
  <si>
    <t>ROZHLASOVÁ ÚSTŘEDNA - DEMONTÁŽ</t>
  </si>
  <si>
    <t>75L121</t>
  </si>
  <si>
    <t>PŘÍSLUŠENSTVÍ ÚSTŘEDNY - ZÁLOHOVANÝ ZDROJ ROZHLASU - DODÁVKA</t>
  </si>
  <si>
    <t>75L126</t>
  </si>
  <si>
    <t>PŘÍSLUŠENSTVÍ ÚSTŘEDNY - ŘÍZENÍ ROZHLASOVÉ ÚSTŘEDNY - DODÁVKA</t>
  </si>
  <si>
    <t>75L12Y</t>
  </si>
  <si>
    <t>PŘÍSLUŠENSTVÍ ÚSTŘEDNY - DEMONTÁŽ</t>
  </si>
  <si>
    <t>75L13Y</t>
  </si>
  <si>
    <t>ROZHLASOVÝ ZESILOVAČ - DEMONTÁŽ</t>
  </si>
  <si>
    <t>75L141R</t>
  </si>
  <si>
    <t>ROZHLASOVÝ OVLÁDACÍ PRVEK OVLÁDACÍ PULT ROZHLASU - MIKROFON PRO PŘÍMÝ VSTUP</t>
  </si>
  <si>
    <t>R-položka</t>
  </si>
  <si>
    <t>75L161</t>
  </si>
  <si>
    <t>ROZHLASOVÉ PŘÍSLUŠENSTVÍ - KONZOLA PRO REPRODUKTOR - DODÁVKA</t>
  </si>
  <si>
    <t>75L163</t>
  </si>
  <si>
    <t>ROZHLASOVÉ PŘÍSLUŠENSTVÍ - ROZVODNÁ KRABICE PRO ROZHLAS - DODÁVKA</t>
  </si>
  <si>
    <t>75L16X</t>
  </si>
  <si>
    <t>ROZHLASOVÉ PŘÍSLUŠENSTVÍ - MONTÁŽ</t>
  </si>
  <si>
    <t>75L172</t>
  </si>
  <si>
    <t>REPRODUKTOR VENKOVNÍ SMĚROVÝ S NASTAVITELNÝM VÝKONEM - DODÁVKA</t>
  </si>
  <si>
    <t>75L17X</t>
  </si>
  <si>
    <t>REPRODUKTOR VENKOVNÍ - MONTÁŽ</t>
  </si>
  <si>
    <t>75L182</t>
  </si>
  <si>
    <t>REPRODUKTOR VNITŘNÍ SKŘÍŇKOVÝ S NASTAVITELNÝM VÝKONEM - DODÁVKA</t>
  </si>
  <si>
    <t>75L18X</t>
  </si>
  <si>
    <t>REPRODUKTOR VNITŘNÍ - MONTÁŽ</t>
  </si>
  <si>
    <t>75L191</t>
  </si>
  <si>
    <t>KABEL SILOVÝ PRO ROZHLAS PRŮMĚRU DO 1,5 MM2</t>
  </si>
  <si>
    <t>KMŽÍLA</t>
  </si>
  <si>
    <t>75L19X</t>
  </si>
  <si>
    <t>KABEL SILOVÝ PRO ROZHLAS - MONTÁŽ</t>
  </si>
  <si>
    <t>75L19Y</t>
  </si>
  <si>
    <t>KABEL SILOVÝ PRO ROZHLAS - DEMONTÁŽ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</si>
  <si>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</si>
  <si>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</si>
  <si>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</si>
  <si>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</si>
  <si>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</si>
  <si>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</si>
  <si>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</si>
  <si>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75M32XR</t>
  </si>
  <si>
    <t>TELEFONNÍ PŘÍSTOJ IP - MONTÁŽ</t>
  </si>
  <si>
    <t>R22000017</t>
  </si>
  <si>
    <t>Úprava provozní dokumentace - dle technické zprávy</t>
  </si>
  <si>
    <t>HOD</t>
  </si>
  <si>
    <t>R22000019</t>
  </si>
  <si>
    <t>Dozor správce zařízení - dle technické zprávy</t>
  </si>
  <si>
    <t>R22000134</t>
  </si>
  <si>
    <t>Prováděcí dokumentace (RDS)</t>
  </si>
  <si>
    <t xml:space="preserve"> 75 = 75,000 [A]_x000d_</t>
  </si>
  <si>
    <t>R22000154</t>
  </si>
  <si>
    <t>OCHRANA STÁVAJÍCÍCH ZAŘÍZENÍ BĚHEM STAVBY (NAPŘ. BEDNĚNÍM) - dle technické zprávy</t>
  </si>
  <si>
    <t xml:space="preserve"> 15*3 = 45,000 [A]_x000d_</t>
  </si>
  <si>
    <t>R75L18BR</t>
  </si>
  <si>
    <t>REPRODUKTOR VNITŘNÍ ODPOSLECHOVÝ</t>
  </si>
  <si>
    <t>R75L3C2R</t>
  </si>
  <si>
    <t>PŘEVODNÍK IP/RS485</t>
  </si>
  <si>
    <t>R75M321R</t>
  </si>
  <si>
    <t>TELEFONNÍ PŘÍSTOJ IP - DODÁVKA - MANUÁLNÍ HLÁŠENÍ VE STANICI + PoE ADAPTÉR</t>
  </si>
  <si>
    <t>D.1.2. 3</t>
  </si>
  <si>
    <t>D3</t>
  </si>
  <si>
    <t>13283</t>
  </si>
  <si>
    <t>HLOUBENÍ RÝH ŠÍŘ DO 2M PAŽ I NEPAŽ TŘ. II</t>
  </si>
  <si>
    <t>M3</t>
  </si>
  <si>
    <t>22000017R</t>
  </si>
  <si>
    <t>22000019R</t>
  </si>
  <si>
    <t>22000134R</t>
  </si>
  <si>
    <t xml:space="preserve"> 75*2 = 150,000 [A]_x000d_
 Mezisoučet: A = 150,000 [B]_x000d_</t>
  </si>
  <si>
    <t>22000154R</t>
  </si>
  <si>
    <t xml:space="preserve"> 15 = 15,000 [A]_x000d_</t>
  </si>
  <si>
    <t>22000362R</t>
  </si>
  <si>
    <t>MĚŘENÍ, CERTIFIKACE STRUKTUROVANÉ KABELÁŽE, VČ. PROTOKOLŮ</t>
  </si>
  <si>
    <t>702232</t>
  </si>
  <si>
    <t>KABELOVÁ CHRÁNIČKA ZEMNÍ DĚLENÁ DN PŘES 100 DO 200 MM</t>
  </si>
  <si>
    <t>702312</t>
  </si>
  <si>
    <t>ZAKRYTÍ KABELŮ VÝSTRAŽNOU FÓLIÍ ŠÍŘKY PŘES 20 DO 40 CM</t>
  </si>
  <si>
    <t>702412</t>
  </si>
  <si>
    <t>KABELOVÝ PROSTUP DO OBJEKTU PŘES ZÁKLAD ZDĚNÝ SVĚTLÉ ŠÍŘKY PŘES 100 DO 200 MM</t>
  </si>
  <si>
    <t>702902R</t>
  </si>
  <si>
    <t>ZASYPÁNÍ KABELOV CHRÁNIČKY VRSTVOU Z PŘESÁTÉHO PÍSKU ČI VÝKOPKU SVĚTLÉ ŠÍŘKY PŘES 120 DO 250 MM</t>
  </si>
  <si>
    <t>703422</t>
  </si>
  <si>
    <t>ELEKTROINSTALAČNÍ TRUBKA PLASTOVÁ UV STABILNÍ VČETNĚ UPEVNĚNÍ A PŘÍSLUŠENSTVÍ DN PRŮMĚRU PŘES 25 DO 40 MM</t>
  </si>
  <si>
    <t>75I112</t>
  </si>
  <si>
    <t>KABEL ZEMNÍ JEDNOPLÁŠŤOVÝ BEZ PANCÍŘE PRŮMĚRU ŽÍLY 0,6 MM DO 25XN</t>
  </si>
  <si>
    <t>KMČTYŘKA</t>
  </si>
  <si>
    <t>75I11X</t>
  </si>
  <si>
    <t>KABEL ZEMNÍ JEDNOPLÁŠŤOVÝ BEZ PANCÍŘE PRŮMĚRU ŽÍLY 0,6 MM - MONTÁŽ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</si>
  <si>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</si>
  <si>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</si>
  <si>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</si>
  <si>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</si>
  <si>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</si>
  <si>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</si>
  <si>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</si>
  <si>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</si>
  <si>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</si>
  <si>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</si>
  <si>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</si>
  <si>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</si>
  <si>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</si>
  <si>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</si>
  <si>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</si>
  <si>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</si>
  <si>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</si>
  <si>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75I95X</t>
  </si>
  <si>
    <t>OPTOTRUBKA HDPE DĚLENÁ - MONTÁŽ</t>
  </si>
  <si>
    <t>75IEE1</t>
  </si>
  <si>
    <t>OPTICKÝ ROZVADĚČ 19" PROVEDENÍ DO 12 VLÁKEN - DODÁVKA</t>
  </si>
  <si>
    <t>75IEEX</t>
  </si>
  <si>
    <t>OPTICKÝ ROZVADĚČ 19" PROVEDENÍ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</si>
  <si>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</si>
  <si>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</si>
  <si>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</si>
  <si>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</si>
  <si>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</si>
  <si>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</si>
  <si>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</si>
  <si>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</si>
  <si>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</si>
  <si>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</si>
  <si>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</si>
  <si>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</si>
  <si>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</si>
  <si>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</si>
  <si>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</si>
  <si>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</si>
  <si>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75IF9YR</t>
  </si>
  <si>
    <t>KONSTRUKCE DO SKŘÍNĚ 19" PRO UPEVNĚNÍ ZAŘÍZENÍ - DEMONTÁŽ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</si>
  <si>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</si>
  <si>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</si>
  <si>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</si>
  <si>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</si>
  <si>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</si>
  <si>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</si>
  <si>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</si>
  <si>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</si>
  <si>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75IFDY</t>
  </si>
  <si>
    <t>KONSTRUKCE STOJANOVÉ ŘADY - DEMONTÁŽ</t>
  </si>
  <si>
    <t>75IH22</t>
  </si>
  <si>
    <t>UKONČENÍ KABELU CELOPLASTOVÝHO S PANCÍŘEM DO 100 ŽIL</t>
  </si>
  <si>
    <t>75IH2Y</t>
  </si>
  <si>
    <t>UKONČENÍ KABELU CELOPLASTOVÝHO S PANCÍŘEM - DEMONTÁŽ</t>
  </si>
  <si>
    <t>75IH32</t>
  </si>
  <si>
    <t>UKONČENÍ KABELU FORMA KABELOVÁ DÉLKY DO 0,5 M DO 25XN</t>
  </si>
  <si>
    <t>75IH5YR</t>
  </si>
  <si>
    <t>UKONČENÍ KABELU - DEMONTÁŽ</t>
  </si>
  <si>
    <t>75IH61</t>
  </si>
  <si>
    <t>UKONČENÍ KABELU OPTICKÉHO DO 12 VLÁKEN</t>
  </si>
  <si>
    <t>75IH6Y</t>
  </si>
  <si>
    <t>UKONČENÍ KABELU OPTICKÉHO - DEMONTÁŽ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</si>
  <si>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</si>
  <si>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</si>
  <si>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</si>
  <si>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</si>
  <si>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75IJ21</t>
  </si>
  <si>
    <t>MĚŘENÍ ZKRÁCENÉ ZÁVĚREČNÉ DÁLKOVÉHO KABELU V OBOU SMĚRECH ZA PROVOZU</t>
  </si>
  <si>
    <t>ČTYŘKA</t>
  </si>
  <si>
    <t>75J233</t>
  </si>
  <si>
    <t>KABEL SDĚLOVACÍ PRO VNITŘNÍ POUŽITÍ PŘES 20 PÁRŮ PRŮMĚRU 0,8 MM</t>
  </si>
  <si>
    <t>KMPÁR</t>
  </si>
  <si>
    <t>75J23X</t>
  </si>
  <si>
    <t>KABEL SDĚLOVACÍ, MONTÁŽ A UPEVNĚNÍ</t>
  </si>
  <si>
    <t>75J311</t>
  </si>
  <si>
    <t>KABEL SDĚLOVACÍ PRO STRUKTUROVANOU KABELÁŽ UTP</t>
  </si>
  <si>
    <t>75J311R</t>
  </si>
  <si>
    <t>PATCH KABEL</t>
  </si>
  <si>
    <t>75J32X</t>
  </si>
  <si>
    <t>KABEL SDĚLOVACÍ PRO STRUKTUROVANOU KABELÁŽ FTP/STP - MONTÁŽ</t>
  </si>
  <si>
    <t>75JA22R</t>
  </si>
  <si>
    <t>ZÁSUVKA DATOVÁ RJ45 NA OMÍTKU</t>
  </si>
  <si>
    <t>75JA22R5</t>
  </si>
  <si>
    <t>ZÁSUVKA DATOVÁ RJ45 NA OMÍTKU IP54</t>
  </si>
  <si>
    <t>75JA2X</t>
  </si>
  <si>
    <t>ZÁSUVKA DATOVÁ RJ45 - MONTÁŽ</t>
  </si>
  <si>
    <t>75JA51</t>
  </si>
  <si>
    <t>ROZVADĚČ STRUKT. KABELÁŽE, ORGANIZÉR - DODÁVKA</t>
  </si>
  <si>
    <t>75JA53</t>
  </si>
  <si>
    <t>ROZVADĚČ STRUKT. KABELÁŽE, PATCHPANEL 24 ZÁSUVEK - DODÁVKA</t>
  </si>
  <si>
    <t>75JA54</t>
  </si>
  <si>
    <t>ROZVADĚČ STRUKT. KABELÁŽE, PATCHPANEL 48 ZÁSUVEK - DODÁVKA</t>
  </si>
  <si>
    <t>75JA55</t>
  </si>
  <si>
    <t>ROZVADĚČ STRUKT. KABELÁŽE, PATCHPANEL S PŘEPĚŤOVOU OCHRANOU - DODÁVKA</t>
  </si>
  <si>
    <t>75JA5X</t>
  </si>
  <si>
    <t>ROZVADĚČ STRUKT. KABELÁŽE, MONTÁŽ ORGANIZÉRU, PATCHPANELU</t>
  </si>
  <si>
    <t>75JB23</t>
  </si>
  <si>
    <t>DATOVÝ ROZVADĚČ 19" 600X800 DO 47 U - DODÁVKA</t>
  </si>
  <si>
    <t>75JB2X</t>
  </si>
  <si>
    <t>DATOVÝ ROZVADĚČ 19" 600X800 - MONTÁŽ</t>
  </si>
  <si>
    <t>75K111</t>
  </si>
  <si>
    <t>TRANSFORMÁTOR ODDĚLOVACÍ (OCHRANNÝ) DO 1000 VA - DODÁVKA</t>
  </si>
  <si>
    <t xml:space="preserve"> dle blokového schéma - výkres číslo 2.0024*5 = 20,000 [A]_x000d_
 Mezisoučet: A = 20,000 [B]_x000d_</t>
  </si>
  <si>
    <t>75K11X</t>
  </si>
  <si>
    <t>TRANSFORMÁTOR ODDĚLOVACÍ (OCHRANNÝ) - MONTÁŽ</t>
  </si>
  <si>
    <t>75K11Y</t>
  </si>
  <si>
    <t>TRANSFORMÁTOR ODDĚLOVACÍ (OCHRANNÝ) - DEMONTÁŽ</t>
  </si>
  <si>
    <t>75K331</t>
  </si>
  <si>
    <t>ZÁLOŽNÍ ZDROJ UPS 230 V DO 3000 VA - DODÁVKA</t>
  </si>
  <si>
    <t>75K33X</t>
  </si>
  <si>
    <t>ZÁLOŽNÍ ZDROJ UPS 230 V DO 3000 VA - MONTÁŽ</t>
  </si>
  <si>
    <t>75L3A1R.1</t>
  </si>
  <si>
    <t>ORIENTAČNÍ HLASOVÝ MAJÁČEK</t>
  </si>
  <si>
    <t xml:space="preserve"> dle půdorysu výkres číslo 2.0014 = 4,000 [A]_x000d_</t>
  </si>
  <si>
    <t>75L3A1R.2</t>
  </si>
  <si>
    <t>ORIENTAČNÍ HLASOVÝ MAJÁČEK - MONTÁŽ</t>
  </si>
  <si>
    <t>75L3A1R.3</t>
  </si>
  <si>
    <t>ORIENTAČNÍ HLASOVÝ MAJÁČEK - KONFIGURACE, FRÁZE</t>
  </si>
  <si>
    <t>75L482R16</t>
  </si>
  <si>
    <t>PŘEPĚŤOVÁ OCHRANA</t>
  </si>
  <si>
    <t>75L482R17</t>
  </si>
  <si>
    <t>PŘEPĚŤOVÁ OCHRANA - MONTÁŽ</t>
  </si>
  <si>
    <t>75M111</t>
  </si>
  <si>
    <t>TELEFONNÍ PŘÍSTROJ MB - DODÁVKA</t>
  </si>
  <si>
    <t>75M11X</t>
  </si>
  <si>
    <t>TELEFONNÍ PŘÍSTROJ MB - MONTÁŽ</t>
  </si>
  <si>
    <t>75M23Y</t>
  </si>
  <si>
    <t>TELEFONNÍ ZAPOJOVAČ ANALOGOVÝ, SPOJOVACÍ JEDNOTKA - DEMONTÁŽ</t>
  </si>
  <si>
    <t>75M24Y</t>
  </si>
  <si>
    <t>TELEFONNÍ ZAPOJOVAČ ANALOGOVÝ, OBSLUHOVACÍ PRACOVIŠTĚ - DEMONTÁŽ</t>
  </si>
  <si>
    <t>75M262</t>
  </si>
  <si>
    <t>TELEFONNÍ ZAPOJOVAČ ANALOGOVÝ, NÁHRADNÍ ZAPOJOVAČ DO STOLU VÝPRAVČÍHO - DODÁVKA</t>
  </si>
  <si>
    <t>75M26X</t>
  </si>
  <si>
    <t>TELEFONNÍ ZAPOJOVAČ ANALOGOVÝ, NÁHRADNÍ ZAPOJOVAČ - MONTÁŽ</t>
  </si>
  <si>
    <t>75M26Y</t>
  </si>
  <si>
    <t>TELEFONNÍ ZAPOJOVAČ ANALOGOVÝ, NÁHRADNÍ ZAPOJOVAČ - DEMONTÁŽ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</si>
  <si>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</si>
  <si>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</si>
  <si>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</si>
  <si>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</si>
  <si>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75M331R</t>
  </si>
  <si>
    <t>IP TELEFON + PANEL VE FUNKCI MB ZAPOJOVAČE</t>
  </si>
  <si>
    <t>75M33X</t>
  </si>
  <si>
    <t>DIGITÁLNÍ TELEFONIE A VOIP, IP TELEFON - MONTÁŽ</t>
  </si>
  <si>
    <t>75M421R</t>
  </si>
  <si>
    <t>TELEFONNÍ ZAPOJOVAČ DIGITÁLNÍ, DISPEČERSKÝ TERMINÁL VOIP S DOTYKOVOU OBRAZOVKOU, VČ. ZDROJE 48V</t>
  </si>
  <si>
    <t>75M42X</t>
  </si>
  <si>
    <t>TELEFONNÍ ZAPOJOVAČ DIGITÁLNÍ, DISPEČERSKÝ TERMINÁL VOIP - MONTÁŽ</t>
  </si>
  <si>
    <t>75M431R</t>
  </si>
  <si>
    <t>ADAPTÉR MB 16 LINEK + ADAPTÉR MB ČÁST IP</t>
  </si>
  <si>
    <t>75M43XR</t>
  </si>
  <si>
    <t>TELEFONNÍ ZAPOJOVAČ DIGITÁLNÍ, BRÁNA - MONTÁŽ</t>
  </si>
  <si>
    <t>75M611R</t>
  </si>
  <si>
    <t>VoIP PBX AUT/MB ŘÍDICÍ TELEFONNÍ ÚSTŘEDNA</t>
  </si>
  <si>
    <t>75M62X</t>
  </si>
  <si>
    <t>TELEFONNÍ ÚSTŘEDNA, IP TELEFONNÍ ÚSTŘEDNA - MONTÁŽ</t>
  </si>
  <si>
    <t>75M717R1</t>
  </si>
  <si>
    <t>ZÁZNAMOVÉ ZAŘÍZEN - ZÁZNAM VOIP KANÁLU</t>
  </si>
  <si>
    <t>75M717R2</t>
  </si>
  <si>
    <t>ZÁZNAMOVÉ ZAŘÍZENÍ - KONFIGURACE</t>
  </si>
  <si>
    <t>75M824R</t>
  </si>
  <si>
    <t>SWITCH ETHERNET L2 24 PORTŮ, POE</t>
  </si>
  <si>
    <t>75M824R.1</t>
  </si>
  <si>
    <t>SWITCH ETHERNET L2 48 PORTŮ, POE</t>
  </si>
  <si>
    <t>75M824R13</t>
  </si>
  <si>
    <t>MODEM G.SHDSL 8W - VÝMĚNA ZA STÁVAJÍCÍ</t>
  </si>
  <si>
    <t>75M85XR4</t>
  </si>
  <si>
    <t>SWITCH, MODEM - MONTÁŽ</t>
  </si>
  <si>
    <t>75M85XR5</t>
  </si>
  <si>
    <t>SWITCH, MODEM - DEMONTÁŽ</t>
  </si>
  <si>
    <t>D.1.2. 4</t>
  </si>
  <si>
    <t>D5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</si>
  <si>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</si>
  <si>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</si>
  <si>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</si>
  <si>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</si>
  <si>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 xml:space="preserve"> 50 = 50,000 [A]_x000d_</t>
  </si>
  <si>
    <t>75J321</t>
  </si>
  <si>
    <t>KABEL SDĚLOVACÍ PRO STRUKTUROVANOU KABELÁŽ FTP/STP</t>
  </si>
  <si>
    <t>75J321R</t>
  </si>
  <si>
    <t>KABEL SDĚLOVACÍ PRO STRUKTUROVANOU KABELÁŽ FTP/STP ZEMNÍ PROVEDENÍ</t>
  </si>
  <si>
    <t>75K212R</t>
  </si>
  <si>
    <t>TRANSFORMÁTOR - DODÁVKA - pro nouzovou signalizaci WC</t>
  </si>
  <si>
    <t>75K21XR</t>
  </si>
  <si>
    <t>TRANSFORMÁTOR - MONTÁŽ- pro nouzovou signalizaci WC</t>
  </si>
  <si>
    <t>75O1B1R2</t>
  </si>
  <si>
    <t>EZS, NOUZOVÉ POPLACHOVÉ TLAČÍTKO</t>
  </si>
  <si>
    <t>75O1B1R3</t>
  </si>
  <si>
    <t>EZS, HLÁSIČ TLAČÍTKOVÝ POŽÁRNÍ</t>
  </si>
  <si>
    <t>75O1BXR1</t>
  </si>
  <si>
    <t>EZS, HLÁSIČ - MONTÁŽ</t>
  </si>
  <si>
    <t>75O1E3</t>
  </si>
  <si>
    <t>EPS (ZPDP), ZKUŠEBNÍ PLYN PRO EPS - DODÁVKA</t>
  </si>
  <si>
    <t>75O1E7R</t>
  </si>
  <si>
    <t>ZKUŠEBNÍ A MONTÁŽNÍ TYČ PRO EPS, HLAVICE S NÁSTAVCEM</t>
  </si>
  <si>
    <t>75O1FYR</t>
  </si>
  <si>
    <t>EPS, DEMONTÁŽ LINKY EPS VČ. PŘÍSLUŠENSTVÍ</t>
  </si>
  <si>
    <t>75O1H4R</t>
  </si>
  <si>
    <t>EPS (ZPDP), UVEDENÍ POŽÁRNÍ ÚSTŘEDNY DO TRVALÉHO PROVOZU, REKONGIGURACE SYSTÉMU</t>
  </si>
  <si>
    <t>75O1H5</t>
  </si>
  <si>
    <t>EPS (ZPDP), REVIZE POŽÁRNÍ ÚSTŘEDNY</t>
  </si>
  <si>
    <t>75O512</t>
  </si>
  <si>
    <t>PZTS, ÚSTŘEDNA DO 96 ZÓN - DODÁVKA</t>
  </si>
  <si>
    <t>75O51X</t>
  </si>
  <si>
    <t>PZTS, ÚSTŘEDNA - MONTÁŽ</t>
  </si>
  <si>
    <t>75O521</t>
  </si>
  <si>
    <t>PZTS, SOFTWARE ÚSTŘEDNY - DODÁVKA</t>
  </si>
  <si>
    <t>75O542</t>
  </si>
  <si>
    <t>PZTS, KLÁVESNICE - LCD DISPLEJ - DODÁVKA</t>
  </si>
  <si>
    <t>75O542.1</t>
  </si>
  <si>
    <t>EZS, KLÁVESNICE - LCD DISPLEJ, ANTIVANDAL PROVEDENÍ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</si>
  <si>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</si>
  <si>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</si>
  <si>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</si>
  <si>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</si>
  <si>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</si>
  <si>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</si>
  <si>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75O571</t>
  </si>
  <si>
    <t>PZTS, MAGNETICKÝ KONTAKT PLASTOVÝ - LEHKÉ PROVEDENÍ - DODÁVKA</t>
  </si>
  <si>
    <t>75O57X</t>
  </si>
  <si>
    <t>PZTS, MAGNETICKÝ KONTAKT - MONTÁŽ</t>
  </si>
  <si>
    <t>75O584</t>
  </si>
  <si>
    <t>PZTS, PROSTOROVÝ DETEKTOR PIR STROPNÍ - DODÁVKA</t>
  </si>
  <si>
    <t>75O592</t>
  </si>
  <si>
    <t>PZTS, PROSTOROVÝ DETEKTOR DUÁLNÍ - DODÁVKA</t>
  </si>
  <si>
    <t>75O59X</t>
  </si>
  <si>
    <t>PZTS, PROSTOROVÝ DETEKTOR - MONTÁŽ</t>
  </si>
  <si>
    <t>75O5A1</t>
  </si>
  <si>
    <t>PZTS, DETEKTOR TŘÍŠTĚNÍ SKLA - DODÁVKA</t>
  </si>
  <si>
    <t>75O5AX</t>
  </si>
  <si>
    <t>PZTS, DETEKTOR TŘÍŠTĚNÍ SKLA - MONTÁŽ</t>
  </si>
  <si>
    <t>75O5B1</t>
  </si>
  <si>
    <t>PZTS, HLÁSIČ KOUŘE - DODÁVKA</t>
  </si>
  <si>
    <t>75O5BX</t>
  </si>
  <si>
    <t>PZTS, HLÁSIČ KOUŘE - MONTÁŽ</t>
  </si>
  <si>
    <t>75O5J1</t>
  </si>
  <si>
    <t>PZTS, KOMUNIKAČNÍ ROZHRANÍ PRO INTEGRACI DO PROGRAMU TŘETÍCH STRAN TCP/IP - DODÁVKA</t>
  </si>
  <si>
    <t>75O5J2</t>
  </si>
  <si>
    <t>PZTS, KOMUNIKAČNÍ ROZHRANÍ PRO MONITORING, SPRÁVU UŽIVATELŮ A KONFIGURACI TCP/IP - DODÁVKA</t>
  </si>
  <si>
    <t>75O5JX</t>
  </si>
  <si>
    <t>PZTS, KOMUNIKAČNÍ ROZHRANÍ - MONTÁŽ</t>
  </si>
  <si>
    <t>75O5K1</t>
  </si>
  <si>
    <t>PZTS, PŘEPĚŤOVÁ OCHRANA SBĚRNICE - DODÁVKA</t>
  </si>
  <si>
    <t>75O5KX</t>
  </si>
  <si>
    <t>PZTS, PŘEPĚŤOVÁ OCHRANA SBĚRNICE - MONTÁŽ</t>
  </si>
  <si>
    <t>75O5M1</t>
  </si>
  <si>
    <t>PZTS, SIRÉNA VNITŘNÍ - DODÁVKA</t>
  </si>
  <si>
    <t>75O5M1R</t>
  </si>
  <si>
    <t>SVÍTIDLO SIGNALIZAČNÍ</t>
  </si>
  <si>
    <t>75O5M2R</t>
  </si>
  <si>
    <t>EZS, SIRÉNA + MAJÁK VENKOVNÍ</t>
  </si>
  <si>
    <t>75O5MX</t>
  </si>
  <si>
    <t>PZTS, SIRÉNA - MONTÁŽ</t>
  </si>
  <si>
    <t>75O5MXR</t>
  </si>
  <si>
    <t>SVÍTIDLO SIGNALIZAČNÍ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</si>
  <si>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</si>
  <si>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</si>
  <si>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</si>
  <si>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</si>
  <si>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</si>
  <si>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</si>
  <si>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</si>
  <si>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</si>
  <si>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</si>
  <si>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</si>
  <si>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>75O661R</t>
  </si>
  <si>
    <t>OVLÁDACÍ TLAČÍTKO - ALARM NA WC - DODÁVKA</t>
  </si>
  <si>
    <t>75O66XR</t>
  </si>
  <si>
    <t>OVLÁDACÍ TLAČÍTKO - MONTÁŽ</t>
  </si>
  <si>
    <t>D.1.2. 6</t>
  </si>
  <si>
    <t>D6</t>
  </si>
  <si>
    <t>741112</t>
  </si>
  <si>
    <t>KRABICE (ROZVODKA) INSTALAČNÍ PŘÍSTROJOVÁ SE SVORKOVNICÍ DO 4 MM2</t>
  </si>
  <si>
    <t>75J931</t>
  </si>
  <si>
    <t>METALICKÝ PATCHCORD DO 2M - DODÁVKA</t>
  </si>
  <si>
    <t xml:space="preserve"> 5 = 5,000 [A]_x000d_
 Mezisoučet: A = 5,000 [B]_x000d_</t>
  </si>
  <si>
    <t>75J93X</t>
  </si>
  <si>
    <t>METALICKÝ PATCHCORD - MONTÁŽ</t>
  </si>
  <si>
    <t xml:space="preserve"> 5 = 5,000 [A]_x000d_</t>
  </si>
  <si>
    <t>75JB13R1</t>
  </si>
  <si>
    <t>ROZJIŠŤOVACÍ PANEL 19" DO SKŘÍNĚ - DODÁVKA</t>
  </si>
  <si>
    <t>75JB13R2</t>
  </si>
  <si>
    <t>ROZJIŠŤOVACÍ PANEL 19" DO SKŘÍNĚ - MONTÁŽ</t>
  </si>
  <si>
    <t>75L212R</t>
  </si>
  <si>
    <t>HLAVNÍ HODINY JEDNOLINKOVÉ S AKUMULÁTOREM</t>
  </si>
  <si>
    <t>75L21X</t>
  </si>
  <si>
    <t>HLAVNÍ HODINY - MONTÁŽ</t>
  </si>
  <si>
    <t>75L231</t>
  </si>
  <si>
    <t>HODINY PODRUŽNÉ NEBO AUTONOMNÍ VNITŘNÍ RUČIČKOVÉ JEDNOSTRANNÉ DO 50 CM - DODÁVKA</t>
  </si>
  <si>
    <t>75L235R</t>
  </si>
  <si>
    <t>HODINY PODRUŽNÉ NEBO AUTONOMNÍ VNITŘNÍ DIGITÁLNÍ JEDNOSTRANNÉ</t>
  </si>
  <si>
    <t>75L23X</t>
  </si>
  <si>
    <t>HODINY PODRUŽNÉ NEBO AUTONOMNÍ VNITŘNÍ - MONTÁŽ</t>
  </si>
  <si>
    <t>75L242R</t>
  </si>
  <si>
    <t>HODINY PODRUŽNÉ NEBO AUTONOMNÍ VENKOVNÍ RUČIČKOVÉ OBOUSTRANNÉ PŘES 50 CM</t>
  </si>
  <si>
    <t>75L24X</t>
  </si>
  <si>
    <t>HODINY PODRUŽNÉ NEBO AUTONOMNÍ VENKOVNÍ - MONTÁŽ</t>
  </si>
  <si>
    <t>75L252</t>
  </si>
  <si>
    <t>ZÁVĚS PRO PODRUŽNÉ HODINY RUČIČKOVÉ JEDNOSTRANNÉ PŘES 50 CM - DODÁVKA</t>
  </si>
  <si>
    <t>75L25X</t>
  </si>
  <si>
    <t>ZÁVĚS PRO PODRUŽNÉ HODINY - MONTÁŽ</t>
  </si>
  <si>
    <t>75L25Y</t>
  </si>
  <si>
    <t>ZÁVĚS PRO PODRUŽNÉ HODINY - DEMONTÁŽ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</si>
  <si>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</si>
  <si>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</si>
  <si>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</si>
  <si>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</si>
  <si>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75L281</t>
  </si>
  <si>
    <t>DEMONTÁŽ HODINOVÉHO ZAŘÍZENÍ DO 25 PRVKŮ</t>
  </si>
  <si>
    <t>75L32X</t>
  </si>
  <si>
    <t>ODJEZDOVÁ NEBO PŘÍJEZDOVÁ TABULE IS - MONTÁŽ</t>
  </si>
  <si>
    <t>75L331</t>
  </si>
  <si>
    <t>ODJEZDOVÁ NEBO PŘÍJEZDOVÁ TABULE S OMEZENÝM POČTEM INFORMACÍ IS JEDNOSTRANNÁ DO 6-TI ŘÁDKŮ - DODÁVKA</t>
  </si>
  <si>
    <t xml:space="preserve"> dle  D.2.2.4 - položka r11 = 1,000 [A]_x000d_
 Mezisoučet: A = 1,000 [B]_x000d_</t>
  </si>
  <si>
    <t>75L391</t>
  </si>
  <si>
    <t>ELEKTRONICKÝ INFORMAČNÍ PANEL JEDNODUCHÝ - JEDNOSTRANNÝ - DODÁVKA</t>
  </si>
  <si>
    <t xml:space="preserve"> dle  D.2.2.4 - položka r21 = 1,000 [A]_x000d_
 Mezisoučet: A = 1,000 [B]_x000d_</t>
  </si>
  <si>
    <t>75L39X</t>
  </si>
  <si>
    <t>ELEKTRONICKÝ INFORMAČNÍ PANEL - MONTÁŽ</t>
  </si>
  <si>
    <t>75L3A1</t>
  </si>
  <si>
    <t>INFORMAČNÍ PRVEK, HLASOVÝ MODUL PRO NEVIDOMÉ - DODÁVKA</t>
  </si>
  <si>
    <t>75L3A1R</t>
  </si>
  <si>
    <t>DÁLKOVÝ OVLADAČ PRO PŘEZKUŠOVÁNÍ HLASOVÝCH MODULŮ A ORIENTAČNÍCH HLASOVÝCH MAJÁČKŮ</t>
  </si>
  <si>
    <t>75L3AX</t>
  </si>
  <si>
    <t>INFORMAČNÍ PRVEK, - MONTÁŽ</t>
  </si>
  <si>
    <t>75L3B3</t>
  </si>
  <si>
    <t>MONITOR IS LCD PŘES 40" PRO PROVOZ 24/7 - DODÁVKA</t>
  </si>
  <si>
    <t>75L3B3R2</t>
  </si>
  <si>
    <t>MONTÁŽNÍ KONZOLE</t>
  </si>
  <si>
    <t>75L3BX</t>
  </si>
  <si>
    <t>MONITOR IS - MONTÁŽ</t>
  </si>
  <si>
    <t>75L3D3</t>
  </si>
  <si>
    <t>HW PRO ŘÍZENÍ SYSTÉMU OVLÁDACÍ PRACOVIŠTĚ PRO ŘÍZENÍ INFORMAČNÍHO ZAŘÍZENÍ - DODÁVKA</t>
  </si>
  <si>
    <t>75L3D4R</t>
  </si>
  <si>
    <t>mPC - PRO ŘÍZENÍ MONITORU</t>
  </si>
  <si>
    <t>75L3DX</t>
  </si>
  <si>
    <t>HW PRO ŘÍZENÍ SYSTÉMU - MONTÁŽ</t>
  </si>
  <si>
    <t>75L3E5R</t>
  </si>
  <si>
    <t>SW MODUL PRO ŘÍZENÍ RÚ (INOMA, ELSVO, DCOM, AŽD) TRAŤOVÉ NASAZENÍ</t>
  </si>
  <si>
    <t>75L3E6R</t>
  </si>
  <si>
    <t>SW MODUL PRO ŘÍZENÍ TABULÍ - DO 3 KS INF. TABULÍ / DISPLEJŮ VE STANICI (TRAŤOVÉ NASAZENÍ)</t>
  </si>
  <si>
    <t>75L3EER</t>
  </si>
  <si>
    <t>SW MODUL PRO PODPORU HLASOVÉHO MODULU PRO NEVIDOMÉ (TRAŤOVÉ NASAZENÍ)</t>
  </si>
  <si>
    <t>75L3F1R</t>
  </si>
  <si>
    <t>SW - INISSBROWSER - ODJEZDY/PŘÍJEZDY VLAKŮ NA MONITORU</t>
  </si>
  <si>
    <t>75L3F2R</t>
  </si>
  <si>
    <t>SW - INISSBROWSER - ODJEZDY/PŘÍJEZDY VLAKŮ NA INF. TABULI</t>
  </si>
  <si>
    <t>75L3H7R13</t>
  </si>
  <si>
    <t>IMPLEMENTACE ODJEZDOVÉ TABULE, REKONFIGURACE HAVIS</t>
  </si>
  <si>
    <t>75L3I1R</t>
  </si>
  <si>
    <t>ZAŠKOLENÍ OBSLUHY NA MÍSTĚ, INSTALACE, DOPRAVA</t>
  </si>
  <si>
    <t>75L3J1R</t>
  </si>
  <si>
    <t>ŠÉFMONTÁŽE, ZKOUŠENÍ, OŽIVENÍ, REVIZE INFORMAČNÍHO SYSTÉMU DO 10 PRVKŮ</t>
  </si>
  <si>
    <t>75L482R</t>
  </si>
  <si>
    <t>PŘEPĚŤOVÁ OCHRANA NA FTP KABEL</t>
  </si>
  <si>
    <t>75L482R2</t>
  </si>
  <si>
    <t>D.1.2. 7</t>
  </si>
  <si>
    <t>D7</t>
  </si>
  <si>
    <t xml:space="preserve"> 0.4 = 0,400 [A]_x000d_</t>
  </si>
  <si>
    <t xml:space="preserve"> 21 = 21,000 [A]_x000d_
 Mezisoučet: A = 21,000 [B]_x000d_</t>
  </si>
  <si>
    <t xml:space="preserve"> 21 = 21,000 [A]_x000d_</t>
  </si>
  <si>
    <t>75JB13</t>
  </si>
  <si>
    <t>DATOVÝ ROZVADĚČ 19" 600X600 DO 47 U - DODÁVKA</t>
  </si>
  <si>
    <t>75L421</t>
  </si>
  <si>
    <t>KAMERA DIGITÁLNÍ (IP) PEVNÁ - DODÁVKA</t>
  </si>
  <si>
    <t>75L424</t>
  </si>
  <si>
    <t>KAMERA DIGITÁLNÍ (IP) SW LICENCE</t>
  </si>
  <si>
    <t>75L42X</t>
  </si>
  <si>
    <t>KAMERA DIGITÁLNÍ (IP) - MONTÁŽ</t>
  </si>
  <si>
    <t>75L452</t>
  </si>
  <si>
    <t>KAMEROVÝ SERVER - ZÁZNAMOVÉ ZAŘÍZENÍ, DO 16 KAMER (HW, SW) - DODÁVKA</t>
  </si>
  <si>
    <t>75L456</t>
  </si>
  <si>
    <t>KAMEROVÝ SERVER - HDD DO 2 TB, PRO PROVOZ 24/7 - DODÁVKA</t>
  </si>
  <si>
    <t>75L458</t>
  </si>
  <si>
    <t>KAMEROVÝ SERVER - ROZŠÍŘENÍ ZÁZNAMOVÉHO ZAŘÍZENÍ O JEDEN TB - DODÁVKA</t>
  </si>
  <si>
    <t>75L45W</t>
  </si>
  <si>
    <t>KAMEROVÝ SERVER - DOPLNĚNÍ ZÁZNAMOVÉHO ZAŘÍZENÍ (HW, SW) - DODÁVKA</t>
  </si>
  <si>
    <t>75L45X</t>
  </si>
  <si>
    <t>KAMEROVÝ SERVER - MONTÁŽ</t>
  </si>
  <si>
    <t>75L461</t>
  </si>
  <si>
    <t>KLIENSTKÉ PRACOVIŠTĚ - KOMPLETNÍ PRACOVNÍ STANICE (HW, SW, MONITOR) - DODÁVKA</t>
  </si>
  <si>
    <t>75L46X</t>
  </si>
  <si>
    <t>KLIENSTKÉ PRACOVIŠTĚ - MONTÁŽ</t>
  </si>
  <si>
    <t>75L482</t>
  </si>
  <si>
    <t>PŘÍSLUŠENSTVÍ KS - PŘEPĚŤOVÁ OCHRANA PRO KS - DODÁVKA</t>
  </si>
  <si>
    <t>75L483</t>
  </si>
  <si>
    <t>PŘÍSLUŠENSTVÍ KS - DRŽÁK PRO KAMEROVÝ KRYT (KAMERU) - DODÁVKA</t>
  </si>
  <si>
    <t>75L48X</t>
  </si>
  <si>
    <t>PŘÍSLUŠENSTVÍ KS - MONTÁŽ</t>
  </si>
  <si>
    <t>75L48XR1</t>
  </si>
  <si>
    <t>Tabulka "Prostor je střežen kamerovým systémem"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</si>
  <si>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</si>
  <si>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</si>
  <si>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</si>
  <si>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</si>
  <si>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</si>
  <si>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</si>
  <si>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</si>
  <si>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</si>
  <si>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75M85XR</t>
  </si>
  <si>
    <t>SWITCH - MONTÁŽ</t>
  </si>
  <si>
    <t>D.1.2. 9</t>
  </si>
  <si>
    <t>D9</t>
  </si>
  <si>
    <t xml:space="preserve"> 75 = 75,000 [A]_x000d_
 Mezisoučet: A = 75,000 [B]_x000d_</t>
  </si>
  <si>
    <t>75JA5Y</t>
  </si>
  <si>
    <t>ROZVADĚČ STRUKT. KABELÁŽE, DEMONTÁŽ ORGANIZÉRU, PATCHPANELU</t>
  </si>
  <si>
    <t>75K31X</t>
  </si>
  <si>
    <t>ZÁLOŽNÍ ZDROJ UPS 230 V DO 500 VA - MONTÁŽ</t>
  </si>
  <si>
    <t>75K31Y</t>
  </si>
  <si>
    <t>ZÁLOŽNÍ ZDROJ UPS 230 V DO 500 VA - DEMONTÁŽ</t>
  </si>
  <si>
    <t>75N22X</t>
  </si>
  <si>
    <t>MRS, BLOK ZÁKLADNOVÝCH RADIOSTANIC - MONTÁŽ</t>
  </si>
  <si>
    <t>75N22Y</t>
  </si>
  <si>
    <t>MRS, BLOK ZÁKLADNOVÝCH RADIOSTANIC - DEMONTÁŽ</t>
  </si>
  <si>
    <t>75N24XR5</t>
  </si>
  <si>
    <t>MRS, NAPÁJECÍ ZDROJ RADIOSTANICE - MONTÁŽ</t>
  </si>
  <si>
    <t>75N24YR6</t>
  </si>
  <si>
    <t>MRS, NAPÁJECÍ ZDROJ RADIOSTANICE - DEMONTÁŽ</t>
  </si>
  <si>
    <t>75N25XR</t>
  </si>
  <si>
    <t>MRS, ANTÉNNNÍ SOUSTAVA - OCHRANA PŘED POŠKOZENÍM</t>
  </si>
  <si>
    <t>75N261</t>
  </si>
  <si>
    <t>MRS, KOAXIÁLNÍ KABEL VENKOVNÍ PRŮMĚRU DO 35 MM</t>
  </si>
  <si>
    <t>75N26X</t>
  </si>
  <si>
    <t>MRS, KOAXIÁLNÍ KABEL VENKOVNÍ - MONTÁŽ</t>
  </si>
  <si>
    <t>75N621</t>
  </si>
  <si>
    <t>KOMPLEXNÍ OCHRANA MRS PŘED BLESKEM A PŘEPĚTÍM - DODÁVKA</t>
  </si>
  <si>
    <t>75N62X</t>
  </si>
  <si>
    <t>KOMPLEXNÍ OCHRANA MRS PŘED BLESKEM A PŘEPĚTÍM - MONTÁŽ</t>
  </si>
  <si>
    <t>75N714</t>
  </si>
  <si>
    <t>MĚŘENÍ RÁDIOVÝCH SÍTÍ PO REALIZACI PRO PÁSMO 150 MHZ</t>
  </si>
  <si>
    <t>75N714R1</t>
  </si>
  <si>
    <t>MRS - FUNKČNÍ ZKOUŠKA</t>
  </si>
  <si>
    <t>75N714R2</t>
  </si>
  <si>
    <t>MRS - KONTROLA PROVOZUSCHOPNOSTI</t>
  </si>
  <si>
    <t>75N714R3</t>
  </si>
  <si>
    <t>MRS - DOČASNÉ PŘEVEDENÍ PROVOZU NA RDST MRS</t>
  </si>
  <si>
    <t>75N714R5</t>
  </si>
  <si>
    <t>ZAPŮJČENÍ RDST</t>
  </si>
  <si>
    <t>D.1.2.10</t>
  </si>
  <si>
    <t>742</t>
  </si>
  <si>
    <t>Elektroinstalace - slaboproud</t>
  </si>
  <si>
    <t xml:space="preserve"> 20 = 20,000 [A]_x000d_</t>
  </si>
  <si>
    <t>742J29</t>
  </si>
  <si>
    <t>KABEL SDĚLOVACÍ LAN UTP/FTP UKONČENÝ KONEKTORY RJ45</t>
  </si>
  <si>
    <t xml:space="preserve"> 8 = 8,000 [A]_x000d_</t>
  </si>
  <si>
    <t xml:space="preserve"> 4 = 4,000 [A]_x000d_</t>
  </si>
  <si>
    <t>747</t>
  </si>
  <si>
    <t>zkoušky, revize a HZS</t>
  </si>
  <si>
    <t>747701</t>
  </si>
  <si>
    <t>DOKONČOVACÍ MONTÁŽNÍ PRÁCE NA ELEKTRICKÉM ZAŘÍZENÍ</t>
  </si>
  <si>
    <t>747704</t>
  </si>
  <si>
    <t>ZAŠKOLENÍ OBSLUHY</t>
  </si>
  <si>
    <t>75O95Z</t>
  </si>
  <si>
    <t>DDTS ŽDC, ZÁVĚREČNÁ ZKOUŠKA</t>
  </si>
  <si>
    <t>75K</t>
  </si>
  <si>
    <t>Proudové zdroje</t>
  </si>
  <si>
    <t>75K221</t>
  </si>
  <si>
    <t>NAPÁJECÍ ZDROJ 24 V DC, SAMOSTATNÝ DO 200W - DODÁVKA</t>
  </si>
  <si>
    <t xml:space="preserve"> 1 = 1,000 [A]_x000d_</t>
  </si>
  <si>
    <t>75K22X</t>
  </si>
  <si>
    <t>NAPÁJECÍ ZDROJ 24 V DC, SAMOSTATNÝ - MONTÁŽ</t>
  </si>
  <si>
    <t>75O</t>
  </si>
  <si>
    <t>signalizační zařízení</t>
  </si>
  <si>
    <t>75O91B</t>
  </si>
  <si>
    <t>DDTS ŽDC, INTEGRAČNÍ KONCENTRÁTOR</t>
  </si>
  <si>
    <t>75O91C</t>
  </si>
  <si>
    <t>DDTS ŽDC, SW PRO INTEGRAČNÍ KONCENTRÁTOR</t>
  </si>
  <si>
    <t>75O932</t>
  </si>
  <si>
    <t>DDTS ŽDC, KLIENTSKÉ PRACOVIŠTĚ STACIONÁRNÍ</t>
  </si>
  <si>
    <t>75O935</t>
  </si>
  <si>
    <t>DDTS ŽDC, SW PRO KLIENTA V IPDT</t>
  </si>
  <si>
    <t>75O94B</t>
  </si>
  <si>
    <t>DDTS ŽDC, INTEGRACE PZTS DO INK DDTS ŽDC</t>
  </si>
  <si>
    <t>75O94M</t>
  </si>
  <si>
    <t>DDTS ŽDC, INTEGRACE ROZ DO INK DDTS ŽDC</t>
  </si>
  <si>
    <t>75O94P</t>
  </si>
  <si>
    <t>DDTS ŽDC, ROZŠÍŘENÍ INTEGRACE ZPDP DO INK DDTS ŽDC</t>
  </si>
  <si>
    <t>75O94S</t>
  </si>
  <si>
    <t>DDTS ŽDC, INTEGRACE KAM DO INK DDTS ŽDC</t>
  </si>
  <si>
    <t>75O94T</t>
  </si>
  <si>
    <t>DDTS ŽDC, ROZŠÍŘENÍ INTEGRACE KAM DO INK DDTS ŽDC</t>
  </si>
  <si>
    <t>75O94V</t>
  </si>
  <si>
    <t>DDTS ŽDC, INTEGRACE AKTIVNÍHO PRVKU PŘENOSOVÉHO SYSTÉMU LTDS DO INK DDTS ŽDC</t>
  </si>
  <si>
    <t>75O94Y</t>
  </si>
  <si>
    <t>DDTS ŽDC, INTEGRACE ISC DO INK DDTS ŽDC</t>
  </si>
  <si>
    <t>D.2.1</t>
  </si>
  <si>
    <t>O2</t>
  </si>
  <si>
    <t>6.1.</t>
  </si>
  <si>
    <t>Potrubní vedení kanalizace</t>
  </si>
  <si>
    <t>1</t>
  </si>
  <si>
    <t>Zemní práce</t>
  </si>
  <si>
    <t>119001402</t>
  </si>
  <si>
    <t>Dočasné zajištění podzemního potrubí nebo vedení ve výkopišti ve stavu i poloze, ve kterých byla na začátku zemních prací a to s podepřením, vzepřením nebo vyvě</t>
  </si>
  <si>
    <t>CS ÚRS 2024 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</si>
  <si>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</si>
  <si>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 xml:space="preserve"> 1.20*3 = 3,600 [A]_x000d_
 Celkem: A = 3,600 [B]_x000d_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</si>
  <si>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</si>
  <si>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</si>
  <si>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 xml:space="preserve"> 0.80*2 = 1,600 [A]_x000d_
 Celkem: A = 1,600 [B]_x000d_</t>
  </si>
  <si>
    <t>119002121</t>
  </si>
  <si>
    <t>Pomocné konstrukce při zabezpečení výkopu vodorovné pochozí přechodová lávka délky do 2 m včetně zábradlí zřízení</t>
  </si>
  <si>
    <t xml:space="preserve"> 2 = 2,000 [A]_x000d_</t>
  </si>
  <si>
    <t>119002122</t>
  </si>
  <si>
    <t>Pomocné konstrukce při zabezpečení výkopu vodorovné pochozí přechodová lávka délky do 2 m včetně zábradlí odstranění</t>
  </si>
  <si>
    <t>119002131</t>
  </si>
  <si>
    <t>Pomocné konstrukce při zabezpečení výkopu vodorovné pochozí protiskluzový plech zřízení</t>
  </si>
  <si>
    <t>119002132</t>
  </si>
  <si>
    <t>Pomocné konstrukce při zabezpečení výkopu vodorovné pochozí protiskluzový plech odstranění</t>
  </si>
  <si>
    <t>119002411</t>
  </si>
  <si>
    <t>Pomocné konstrukce při zabezpečení výkopu vodorovné pojízdné z tlustého ocelového plechu šířky výkopu do 1 m zřízení</t>
  </si>
  <si>
    <t>119002412</t>
  </si>
  <si>
    <t>Pomocné konstrukce při zabezpečení výkopu vodorovné pojízdné z tlustého ocelového plechu šířky výkopu do 1 m odstranění</t>
  </si>
  <si>
    <t>119003141</t>
  </si>
  <si>
    <t>Pomocné konstrukce při zabezpečení výkopu svislé plastový plot zřízení</t>
  </si>
  <si>
    <t xml:space="preserve"> 200 = 200,000 [A]_x000d_</t>
  </si>
  <si>
    <t>119003142</t>
  </si>
  <si>
    <t>Pomocné konstrukce při zabezpečení výkopu svislé plastový plot odstranění</t>
  </si>
  <si>
    <t>131251202</t>
  </si>
  <si>
    <t>Hloubení zapažených jam a zářezů strojně s urovnáním dna do předepsaného profilu a spádu v hornině třídy těžitelnosti I skupiny 3 přes 20 do 50 m3</t>
  </si>
  <si>
    <t xml:space="preserve"> "`výkop č.manipulačno prostoru`"_x000d_
 "`Retenční nádrž`"_x000d_
 "`dxvxš`"_x000d_
 (5*2.8*3) = 42,000 [A]_x000d_
 Mezisoučet: A = 42,000 [B]_x000d_
 "`akumulační nádrž`"_x000d_
 (5*2.4*3) = 36,000 [C]_x000d_
 Mezisoučet: C = 36,000 [D]_x000d_
 Celkem: A+C = 78,000 [E]_x000d_</t>
  </si>
  <si>
    <t>132212122</t>
  </si>
  <si>
    <t>Hloubení zapažených rýh šířky do 800 mm ručně s urovnáním dna do předepsaného profilu a spádu v hornině třídy těžitelnosti I skupiny 3 nesoudržných</t>
  </si>
  <si>
    <t xml:space="preserve"> v blízkosti inž.sití po jeich vytyčení1 = 1,000 [A]_x000d_
 Mezisoučet: A = 1,000 [B]_x000d_</t>
  </si>
  <si>
    <t>132212132</t>
  </si>
  <si>
    <t>Hloubení nezapažených rýh šířky do 800 mm ručně s urovnáním dna do předepsaného profilu a spádu v hornině třídy těžitelnosti I skupiny 3 nesoudržných</t>
  </si>
  <si>
    <t>132251101</t>
  </si>
  <si>
    <t>Hloubení nezapažených rýh šířky do 800 mm strojně s urovnáním dna do předepsaného profilu a spádu v hornině třídy těžitelnosti I skupiny 3 do 20 m3</t>
  </si>
  <si>
    <t xml:space="preserve"> "`dle podélných profilů`"_x000d_
 "`hloubky z důvodu spádu zprůměrovány`"_x000d_
 "`1-1´`"_x000d_
 0,00-33,5(0.6*1*34) = 20,400 [A]_x000d_
 Mezisoučet: A = 20,400 [B]_x000d_
 "`3-3´`"_x000d_
 0,00-1,5(0.6*0.9*1.5) = 0,810 [C]_x000d_
 Mezisoučet: C = 0,810 [D]_x000d_
 "`PB-RŠ2`"_x000d_
 0,00-6,25(0.6*1.2*6.5) = 4,680 [E]_x000d_
 Mezisoučet: E = 4,680 [F]_x000d_
 "`4-4´`"_x000d_
 0,00-10,5(0.6*1.2*10.5) = 7,560 [G]_x000d_
 Mezisoučet: G = 7,560 [H]_x000d_
 "`5-5´`"_x000d_
 0,00-10,10(0.6*1*10.5) = 6,300 [I]_x000d_
 Mezisoučet: I = 6,300 [J]_x000d_
 odpočet ručně-1 = -1,000 [K]_x000d_
 Mezisoučet: K = -1,000 [L]_x000d_
 Celkem: A+C+E+G+I+K = 38,750 [M]_x000d_</t>
  </si>
  <si>
    <t>132354104</t>
  </si>
  <si>
    <t>Hloubení zapažených rýh šířky do 800 mm strojně s urovnáním dna do předepsaného profilu a spádu v hornině třídy těžitelnosti II skupiny 4 přes 100 m3</t>
  </si>
  <si>
    <t xml:space="preserve"> "`dle podélných profilů`"_x000d_
 "`hloubky v důvodu spádu zprůměrovány`"_x000d_
 "`1-1´`"_x000d_
 33,5-37,5 RN - výkop jáma samostatná položka0 = 0,000 [A]_x000d_
 37,5-51,7(0.6*1.9*14.5) = 16,530 [B]_x000d_
 Mezisoučet: A+B = 16,530 [C]_x000d_
 "`2-2´`"_x000d_
 0,00-40,67(0.6*1.6*41) = 39,360 [D]_x000d_
 Mezisoučet: D = 39,360 [E]_x000d_
 "`3-3´`"_x000d_
 1,5-3,8 AKU - výkop jáma samostatná položka0 = 0,000 [F]_x000d_
 3,8-10,7(0.6*3*7) = 12,600 [G]_x000d_
 Mezisoučet: F+G = 12,600 [H]_x000d_
 "`VB-Š1161`"_x000d_
 0,00-2,6(0.6*1.5*2.6) = 2,340 [I]_x000d_
 2,6-8,3(0.6*3.5*5.7) = 11,970 [J]_x000d_
 Mezisoučet: I+J = 14,310 [K]_x000d_
 "`VB-RŠ6`"_x000d_
 0,00-4,4(0.6*1.9*4.4) = 5,016 [L]_x000d_
 4,4-6,95(0.6*1.9*2.6) = 2,964 [M]_x000d_
 6,95-22,8(0.6*1.5*16) = 14,400 [N]_x000d_
 Mezisoučet: L+M+N = 22,380 [O]_x000d_
 odpočet ručně-1 = -1,000 [P]_x000d_
 Mezisoučet: P = -1,000 [Q]_x000d_
 Celkem: A+B+D+F+G+I+J+L+M+N+P = 104,180 [R]_x000d_</t>
  </si>
  <si>
    <t>133251101</t>
  </si>
  <si>
    <t>Hloubení nezapažených šachet strojně v hornině třídy těžitelnosti I skupiny 3 do 20 m3</t>
  </si>
  <si>
    <t xml:space="preserve"> "`RŠ1,2,3,5,6,7`"_x000d_
 (3.14159265359*0.5*0.5*1.7)*6 = 8,011 [A]_x000d_
 Mezisoučet: A = 8,011 [B]_x000d_
 "`RŠ8`"_x000d_
 (3.14159265359*0.5*0.5*1.2)*1 = 0,942 [C]_x000d_
 Mezisoučet: C = 0,942 [D]_x000d_
 Celkem: A+C = 8,954 [E]_x000d_</t>
  </si>
  <si>
    <t>133254101</t>
  </si>
  <si>
    <t>Hloubení zapažených šachet strojně v hornině třídy těžitelnosti I skupiny 3 do 20 m3</t>
  </si>
  <si>
    <t xml:space="preserve"> "`RŠ4`"_x000d_
 (3.14159265359*0.5*0.5*2.4)*1 = 1,885 [A]_x000d_
 Mezisoučet: A = 1,885 [B]_x000d_</t>
  </si>
  <si>
    <t>139001101</t>
  </si>
  <si>
    <t>Příplatek k cenám hloubených vykopávek za ztížení vykopávky v blízkosti podzemního vedení nebo výbušnin pro jakoukoliv třídu horniny</t>
  </si>
  <si>
    <t xml:space="preserve"> 1.00*9 = 9,000 [A]_x000d_
 Celkem: A = 9,000 [B]_x000d_</t>
  </si>
  <si>
    <t>151101101</t>
  </si>
  <si>
    <t>Zřízení pažení a rozepření stěn rýh pro podzemní vedení příložné pro jakoukoliv mezerovitost, hloubky do 2 m</t>
  </si>
  <si>
    <t xml:space="preserve"> "`1-1"_x000d_
 19.60*1.78*2 = 69,776 [A]_x000d_
 "`2-2"_x000d_
 7.20*1.78*2 = 25,632 [B]_x000d_
 "`3-3"_x000d_
 6.90*1.85*2 = 25,530 [C]_x000d_
 "`výpravní budova RŠ 5"_x000d_
 1.68*25.50*2 = 85,680 [D]_x000d_
 "`4-4"_x000d_
 1.80*3.20*2 = 11,520 [E]_x000d_
 "`5-5"_x000d_
 1.95*3.20*2 = 12,480 [F]_x000d_
 "`výpravní budova RŠ 11"_x000d_
 1.61*45.10*2 = 145,222 [G]_x000d_
 Celkem: A+B+C+D+E+F+G = 375,840 [H]_x000d_</t>
  </si>
  <si>
    <t>151101102</t>
  </si>
  <si>
    <t>Zřízení pažení a rozepření stěn rýh pro podzemní vedení příložné pro jakoukoliv mezerovitost, hloubky přes 2 do 4 m</t>
  </si>
  <si>
    <t xml:space="preserve"> "`1-1"_x000d_
 2.22*43.90*2 = 194,916 [A]_x000d_
 "`2-2"_x000d_
 2.23*39.10*2 = 174,386 [B]_x000d_
 "`3-3"_x000d_
 2.48*8.30*2 = 41,168 [C]_x000d_
 "`7-7"_x000d_
 2.69*5.20*2 = 27,976 [D]_x000d_
 Celkem: A+B+C+D = 438,446 [E]_x000d_</t>
  </si>
  <si>
    <t>151101111</t>
  </si>
  <si>
    <t>Odstranění pažení a rozepření stěn rýh pro podzemní vedení s uložením materiálu na vzdálenost do 3 m od kraje výkopu příložné, hloubky do 2 m</t>
  </si>
  <si>
    <t xml:space="preserve"> 375.84 = 375,840 [A]_x000d_</t>
  </si>
  <si>
    <t>151101112</t>
  </si>
  <si>
    <t>Odstranění pažení a rozepření stěn rýh pro podzemní vedení s uložením materiálu na vzdálenost do 3 m od kraje výkopu příložné, hloubky přes 2 do 4 m</t>
  </si>
  <si>
    <t xml:space="preserve"> 438.446 = 438,446 [A]_x000d_</t>
  </si>
  <si>
    <t>151101201</t>
  </si>
  <si>
    <t>Zřízení pažení stěn výkopu bez rozepření nebo vzepření příložné, hloubky do 4 m</t>
  </si>
  <si>
    <t xml:space="preserve"> "`výkop č.manipulačno prostoru`"_x000d_
 "`Retenční nádrž`"_x000d_
 "`dxvxš`"_x000d_
 (5*2.8)*2+(3*2.8)*2 = 44,800 [A]_x000d_
 Mezisoučet: A = 44,800 [B]_x000d_
 "`akumulační nádrž`"_x000d_
 (5*2.4)*2+(3*2.4)*2 = 38,400 [C]_x000d_
 Mezisoučet: C = 38,400 [D]_x000d_
 Celkem: A+C = 83,200 [E]_x000d_</t>
  </si>
  <si>
    <t>151101211</t>
  </si>
  <si>
    <t>Odstranění pažení stěn výkopu bez rozepření nebo vzepření s uložením pažin na vzdálenost do 3 m od okraje výkopu příložné, hloubky do 4 m</t>
  </si>
  <si>
    <t>151101301</t>
  </si>
  <si>
    <t>Zřízení rozepření zapažených stěn výkopů s potřebným přepažováním při pažení příložném, hloubky do 4 m</t>
  </si>
  <si>
    <t>151101311</t>
  </si>
  <si>
    <t>Odstranění rozepření stěn výkopů s uložením materiálu na vzdálenost do 3 m od okraje výkopu pažení příložného, hloubky do 4 m</t>
  </si>
  <si>
    <t>151811131</t>
  </si>
  <si>
    <t>Zřízení pažicích boxů pro pažení a rozepření stěn rýh podzemního vedení hloubka výkopu do 4 m, šířka do 1,2 m</t>
  </si>
  <si>
    <t xml:space="preserve"> "`dle podélných profilů`"_x000d_
 "`hloubky v důvodu spádu zprůměrovány`"_x000d_
 "`1-1´`"_x000d_
 33,5-37,5 RN - výkop jáma samostatná položka0 = 0,000 [A]_x000d_
 37,5-51,7(1.9*14.5)*2 = 55,100 [B]_x000d_
 Mezisoučet: A+B = 55,100 [C]_x000d_
 "`2-2´`"_x000d_
 0,00-40,67(1.6*41)*2 = 131,200 [D]_x000d_
 Mezisoučet: D = 131,200 [E]_x000d_
 "`3-3´`"_x000d_
 1,5-3,8 AKU - výkop jáma samostatná položka0 = 0,000 [F]_x000d_
 3,8-10,7(3*7)*2 = 42,000 [G]_x000d_
 Mezisoučet: F+G = 42,000 [H]_x000d_
 "`VB-Š1161`"_x000d_
 0,00-2,6(1.5*2.6)*2 = 7,800 [I]_x000d_
 2,6-8,3(3.5*5.7)*2 = 39,900 [J]_x000d_
 Mezisoučet: I+J = 47,700 [K]_x000d_
 "`VB-RŠ6`"_x000d_
 0,00-4,4(1.9*4.4)*2 = 16,720 [L]_x000d_
 4,4-6,95(1.9*2.6)*2 = 9,880 [M]_x000d_
 6,95-22,8(1.5*16)*2 = 48,000 [N]_x000d_
 Mezisoučet: L+M+N = 74,600 [O]_x000d_
 Celkem: A+B+D+F+G+I+J+L+M+N = 350,600 [P]_x000d_</t>
  </si>
  <si>
    <t>151811231</t>
  </si>
  <si>
    <t>Odstranění pažicích boxů pro pažení a rozepření stěn rýh podzemního vedení hloubka výkopu do 4 m, šířka do 1,2 m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</si>
  <si>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</si>
  <si>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</si>
  <si>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</si>
  <si>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 "`jámy`"_x000d_
 78 = 78,000 [A]_x000d_
 Mezisoučet: A = 78,000 [B]_x000d_
 "`rýhy`"_x000d_
 1+1 = 2,000 [C]_x000d_
 38.750 = 38,750 [D]_x000d_
 104.180 = 104,180 [E]_x000d_
 Mezisoučet: C+D+E = 144,930 [F]_x000d_
 "`šachty`"_x000d_
 8.953 = 8,953 [G]_x000d_
 1.885 = 1,885 [H]_x000d_
 Mezisoučet: G+H = 10,838 [I]_x000d_
 "`odpočet zpětný zásyp`"_x000d_
 -41.36 = -41,360 [J]_x000d_
 -47.040 = -47,040 [K]_x000d_
 Mezisoučet: J+K = -88,400 [L]_x000d_
 Celkem: A+C+D+E+G+H+J+K = 145,368 [M]_x000d_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</si>
  <si>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</si>
  <si>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</si>
  <si>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 xml:space="preserve"> 145.368*1 = 145,368 [A]_x000d_
 Mezisoučet: A = 145,368 [B]_x000d_</t>
  </si>
  <si>
    <t>171201231</t>
  </si>
  <si>
    <t>Poplatek za uložení stavebního odpadu na recyklační skládce (skládkovné) zeminy a kamení zatříděného do Katalogu odpadů pod kódem 17 05 04</t>
  </si>
  <si>
    <t>T</t>
  </si>
  <si>
    <t xml:space="preserve"> 145.368*1.75 = 254,394 [A]_x000d_
 Mezisoučet: A = 254,394 [B]_x000d_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</si>
  <si>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</si>
  <si>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</si>
  <si>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"`zpětný zásyp zeminou`"_x000d_
 "`jámy`"_x000d_
 78 = 78,000 [A]_x000d_
 polštář-4.140 = -4,140 [B]_x000d_
 RN-20 = -20,000 [C]_x000d_
 AKU-12 = -12,000 [D]_x000d_
 pokopy, vývody-0.5 = -0,500 [E]_x000d_
 Mezisoučet: A+B+C+D+E = 41,360 [F]_x000d_
 šachty0 = 0,000 [G]_x000d_
 Mezisoučet: G = 0,000 [H]_x000d_
 "`rýhy - kalkulováno 0,5 m, bude koordinováno se skladbami ostatními SO -budova a zpevněné plochy`"_x000d_
 "`1-1´`"_x000d_
 0,00-33,5(0.6*0.5*34) = 10,200 [I]_x000d_
 "`3-3´`"_x000d_
 0,00-1,5(0.6*0.5*1.5) = 0,450 [J]_x000d_
 "`PB-RŠ2`"_x000d_
 0,00-6,25(0.6*0.5*6.5) = 1,950 [K]_x000d_
 "`4-4´`"_x000d_
 0,00-10,5(0.6*0.5*10.5) = 3,150 [L]_x000d_
 "`5-5´`"_x000d_
 0,00-10,10(0.6*0.5*10.5) = 3,150 [M]_x000d_
 "`1-1´`"_x000d_
 33,5-37,5 RN - výkop jáma samostatná položka0 = 0,000 [N]_x000d_
 37,5-51,7(0.6*0.5*14.5) = 4,350 [O]_x000d_
 "`2-2´`"_x000d_
 0,00-40,67(0.6*0.5*41) = 12,300 [P]_x000d_
 "`3-3´`"_x000d_
 1,5-3,8 AKU - výkop jáma samostatná položka0 = 0,000 [Q]_x000d_
 3,8-10,7(0.6*0.5*7) = 2,100 [R]_x000d_
 "`VB-Š1161`"_x000d_
 0,00-2,6(0.6*0.5*2.6) = 0,780 [S]_x000d_
 2,6-8,3(0.6*0.5*5.7) = 1,710 [T]_x000d_
 "`VB-RŠ6`"_x000d_
 0,00-4,4(0.6*0.5*4.4) = 1,320 [U]_x000d_
 4,4-6,95(0.6*0.5*2.6) = 0,780 [V]_x000d_
 6,95-22,8(0.6*0.5*16) = 4,800 [W]_x000d_
 Mezisoučet: I+J+K+L+M+N+O+P+Q+R+S+T+U+V+W = 47,040 [X]_x000d_
 Celkem: A+B+C+D+E+G+I+J+K+L+M+N+O+P+Q+R+S+T+U+V+W = 88,400 [Y]_x000d_</t>
  </si>
  <si>
    <t>175151101</t>
  </si>
  <si>
    <t>Obsypání potrubí strojně sypaninou z vhodných hornin třídy těžitelnosti I a II, skupiny 1 až 4 nebo materiálem připraveným podél výkopu ve vzdálenosti do 3 m od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</si>
  <si>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</si>
  <si>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 xml:space="preserve"> "`dle podélných profilů`"_x000d_
 "`1-1´`"_x000d_
 0,00-33,5(0.6*0.3*34) = 6,120 [A]_x000d_
 Mezisoučet: A = 6,120 [B]_x000d_
 "`3-3´`"_x000d_
 0,00-1,5(0.6*0.3*1.5) = 0,270 [C]_x000d_
 Mezisoučet: C = 0,270 [D]_x000d_
 "`PB-RŠ2`"_x000d_
 0,00-6,25(0.6*0.3*6.5) = 1,170 [E]_x000d_
 Mezisoučet: E = 1,170 [F]_x000d_
 "`4-4´`"_x000d_
 0,00-10,5(0.6*0.3*10.5) = 1,890 [G]_x000d_
 Mezisoučet: G = 1,890 [H]_x000d_
 "`5-5´`"_x000d_
 0,00-10,10(0.6*0.3*10.5) = 1,890 [I]_x000d_
 Mezisoučet: I = 1,890 [J]_x000d_
 "`dle podélných profilů`"_x000d_
 "`1-1´`"_x000d_
 33,5-37,5 RN - výkop jáma samostatná položka0 = 0,000 [K]_x000d_
 37,5-51,7(0.6*0.3*14.5) = 2,610 [L]_x000d_
 Mezisoučet: K+L = 2,610 [M]_x000d_
 "`2-2´`"_x000d_
 0,00-40,67(0.6*0.3*41) = 7,380 [N]_x000d_
 Mezisoučet: N = 7,380 [O]_x000d_
 "`3-3´`"_x000d_
 1,5-3,8 AKU - výkop jáma samostatná položka0 = 0,000 [P]_x000d_
 3,8-10,7(0.6*0.3*7) = 1,260 [Q]_x000d_
 Mezisoučet: P+Q = 1,260 [R]_x000d_
 "`VB-Š1161`"_x000d_
 0,00-2,6(0.6*0.3*2.6) = 0,468 [S]_x000d_
 2,6-8,3(0.6*0.3*5.7) = 1,026 [T]_x000d_
 Mezisoučet: S+T = 1,494 [U]_x000d_
 "`VB-RŠ6`"_x000d_
 0,00-4,4(0.6*0.3*4.4) = 0,792 [V]_x000d_
 4,4-6,95(0.6*0.3*2.6) = 0,468 [W]_x000d_
 6,95-22,8(0.6*0.3*16) = 2,880 [X]_x000d_
 Mezisoučet: V+W+X = 4,140 [Y]_x000d_
 Celkem: A+C+E+G+I+K+L+N+P+Q+S+T+V+W+X = 28,224 [Z]_x000d_</t>
  </si>
  <si>
    <t>58331351</t>
  </si>
  <si>
    <t>kamenivo těžené drobné frakce 0/4</t>
  </si>
  <si>
    <t xml:space="preserve"> 28.224*2 = 56,448 [A]_x000d_
 Mezisoučet: A = 56,448 [B]_x000d_</t>
  </si>
  <si>
    <t>2</t>
  </si>
  <si>
    <t>Zakládání</t>
  </si>
  <si>
    <t>213311151</t>
  </si>
  <si>
    <t>Polštáře zhutněné pod základy ze štěrkodrti netříděné</t>
  </si>
  <si>
    <t xml:space="preserve"> "`pod RN`"_x000d_
 (4.6*0.15*3) = 2,070 [A]_x000d_
 Mezisoučet: A = 2,070 [B]_x000d_
 "`pod AKU`"_x000d_
 (4.6*0.15*3) = 2,070 [C]_x000d_
 Mezisoučet: C = 2,070 [D]_x000d_
 Celkem: A+C = 4,140 [E]_x000d_</t>
  </si>
  <si>
    <t>4</t>
  </si>
  <si>
    <t>Vodorovné konstrukce</t>
  </si>
  <si>
    <t>451572111</t>
  </si>
  <si>
    <t>Lože pod potrubí, stoky a drobné objekty v otevřeném výkopu z kameniva drobného těženého 0 až 4 mm</t>
  </si>
  <si>
    <t xml:space="preserve"> "`dle podélných profilů`"_x000d_
 "`1-1´`"_x000d_
 0,00-33,5(0.6*0.12*34) = 2,448 [A]_x000d_
 Mezisoučet: A = 2,448 [B]_x000d_
 "`3-3´`"_x000d_
 0,00-1,5(0.6*0.12*1.5) = 0,108 [C]_x000d_
 Mezisoučet: C = 0,108 [D]_x000d_
 "`PB-RŠ2`"_x000d_
 0,00-6,25(0.6*0.12*6.5) = 0,468 [E]_x000d_
 Mezisoučet: E = 0,468 [F]_x000d_
 "`4-4´`"_x000d_
 0,00-10,5(0.6*0.12*10.5) = 0,756 [G]_x000d_
 Mezisoučet: G = 0,756 [H]_x000d_
 "`5-5´`"_x000d_
 0,00-10,10(0.6*0.12*10.5) = 0,756 [I]_x000d_
 Mezisoučet: I = 0,756 [J]_x000d_
 "`dle podélných profilů`"_x000d_
 "`1-1´`"_x000d_
 33,5-37,5 RN - výkop jáma samostatná položka0 = 0,000 [K]_x000d_
 37,5-51,7(0.6*0.12*14.5) = 1,044 [L]_x000d_
 Mezisoučet: K+L = 1,044 [M]_x000d_
 "`2-2´`"_x000d_
 0,00-40,67(0.6*0.12*41) = 2,952 [N]_x000d_
 Mezisoučet: N = 2,952 [O]_x000d_
 "`3-3´`"_x000d_
 1,5-3,8 AKU - výkop jáma samostatná položka0 = 0,000 [P]_x000d_
 3,8-10,7(0.6*0.12*7) = 0,504 [Q]_x000d_
 Mezisoučet: P+Q = 0,504 [R]_x000d_
 "`VB-Š1161`"_x000d_
 0,00-2,6(0.6*0.12*2.6) = 0,187 [S]_x000d_
 2,6-8,3(0.6*0.12*5.7) = 0,410 [T]_x000d_
 Mezisoučet: S+T = 0,598 [U]_x000d_
 "`VB-RŠ6`"_x000d_
 0,00-4,4(0.6*0.12*4.4) = 0,317 [V]_x000d_
 4,4-6,95(0.6*0.12*2.6) = 0,187 [W]_x000d_
 6,95-22,8(0.6*0.12*16) = 1,152 [X]_x000d_
 Mezisoučet: V+W+X = 1,656 [Y]_x000d_
 Celkem: A+C+E+G+I+K+L+N+P+Q+S+T+V+W+X = 11,290 [Z]_x000d_</t>
  </si>
  <si>
    <t>R382109000</t>
  </si>
  <si>
    <t>Retenční nádrž o objemu 20m3,rozměr 4,00x2,40x2,10,prefabrikovaná,vč.virového ventilu s odtokem 22,55l/s</t>
  </si>
  <si>
    <t>R382109001</t>
  </si>
  <si>
    <t>Akumulační nádrž o objemu 12m3,rozměr 4,0x2,4x1,65m z ŽB</t>
  </si>
  <si>
    <t>8</t>
  </si>
  <si>
    <t>Trubní vedení</t>
  </si>
  <si>
    <t>28611356</t>
  </si>
  <si>
    <t>koleno kanalizační PVC KG 125x45°</t>
  </si>
  <si>
    <t>28611357</t>
  </si>
  <si>
    <t>koleno kanalizační PVC KG 125x67°</t>
  </si>
  <si>
    <t>28611358</t>
  </si>
  <si>
    <t>koleno kanalizační PVC KG 125x87°</t>
  </si>
  <si>
    <t>28611361</t>
  </si>
  <si>
    <t>koleno kanalizační PVC KG 160x45°</t>
  </si>
  <si>
    <t>28611363</t>
  </si>
  <si>
    <t>koleno kanalizační PVC KG 160x87°</t>
  </si>
  <si>
    <t>28611369</t>
  </si>
  <si>
    <t>koleno kanalizační PVC KG 250x15°</t>
  </si>
  <si>
    <t>28611389</t>
  </si>
  <si>
    <t>odbočka kanalizační plastová s hrdlem KG 125/125/45°</t>
  </si>
  <si>
    <t>28611429</t>
  </si>
  <si>
    <t>odbočka kanalizační plastová s hrdlem KG 160/160/87°</t>
  </si>
  <si>
    <t>28611708</t>
  </si>
  <si>
    <t>nalepovací hrdlo samostatné kanalizace plastové KG DN 125</t>
  </si>
  <si>
    <t>810391811</t>
  </si>
  <si>
    <t>Bourání stávajícího potrubí z betonu v otevřeném výkopu DN přes 200 do 400</t>
  </si>
  <si>
    <t xml:space="preserve"> 58 = 58,000 [A]_x000d_
 Mezisoučet: A = 58,000 [B]_x000d_</t>
  </si>
  <si>
    <t>877275211</t>
  </si>
  <si>
    <t>Montáž tvarovek na kanalizačním plastovém potrubí z PP nebo PVC-U hladkého plnostěnného kolen, víček nebo hrdlových uzávěrů DN 125</t>
  </si>
  <si>
    <t>877275221</t>
  </si>
  <si>
    <t>Montáž tvarovek na kanalizačním plastovém potrubí z PP nebo PVC-U hladkého plnostěnného odboček DN 125</t>
  </si>
  <si>
    <t>877315211</t>
  </si>
  <si>
    <t>Montáž tvarovek na kanalizačním plastovém potrubí z PP nebo PVC-U hladkého plnostěnného kolen, víček nebo hrdlových uzávěrů DN 150</t>
  </si>
  <si>
    <t>877315221</t>
  </si>
  <si>
    <t>Montáž tvarovek na kanalizačním plastovém potrubí z PP nebo PVC-U hladkého plnostěnného odboček DN 150</t>
  </si>
  <si>
    <t>877365211</t>
  </si>
  <si>
    <t>Montáž tvarovek na kanalizačním plastovém potrubí z PP nebo PVC-U hladkého plnostěnného kolen, víček nebo hrdlových uzávěrů DN 250</t>
  </si>
  <si>
    <t>877375122</t>
  </si>
  <si>
    <t>Montáž nalepovací odbočné tvarovky na potrubí z kanalizačních trub z PVC DN 300</t>
  </si>
  <si>
    <t>890431851</t>
  </si>
  <si>
    <t>Bourání šachet a jímek strojně velikosti obestavěného prostoru přes 1,5 do 3 m3 z prefabrikovaných skruží</t>
  </si>
  <si>
    <t xml:space="preserve"> "`stávající šachty - 4 kus`"_x000d_
 (3.14159265359*0.5*0.5*2.5)*4 = 7,854 [A]_x000d_
 Mezisoučet: A = 7,854 [B]_x000d_
 Celkem: A = 7,854 [C]_x000d_</t>
  </si>
  <si>
    <t>892312121</t>
  </si>
  <si>
    <t>Tlakové zkoušky vzduchem těsnícími vaky ucpávkovými DN 150</t>
  </si>
  <si>
    <t>ÚSEK</t>
  </si>
  <si>
    <t>892352121</t>
  </si>
  <si>
    <t>Tlakové zkoušky vzduchem těsnícími vaky ucpávkovými DN 200</t>
  </si>
  <si>
    <t>892362121</t>
  </si>
  <si>
    <t>Tlakové zkoušky vzduchem těsnícími vaky ucpávkovými DN 250</t>
  </si>
  <si>
    <t>894812501</t>
  </si>
  <si>
    <t>Revizní a čistící šachta z polypropylenu PP pro hladké trouby DN 1000 šachtové dno (DN šachty / DN trubního vedení) DN 1000/160 průtočné 90°</t>
  </si>
  <si>
    <t xml:space="preserve"> "`viz specifikace materiálu"_x000d_
 4 = 4,000 [A]_x000d_
 Celkem: A = 4,000 [B]_x000d_</t>
  </si>
  <si>
    <t>894812502</t>
  </si>
  <si>
    <t>Revizní a čistící šachta z polypropylenu PP pro hladké trouby DN 1000 šachtové dno (DN šachty / DN trubního vedení) DN 1000/160 sběrné 45°, 90°</t>
  </si>
  <si>
    <t xml:space="preserve"> "`viz specifikace materiálu"_x000d_
 1+1+1 = 3,000 [A]_x000d_
 Celkem: A = 3,000 [B]_x000d_</t>
  </si>
  <si>
    <t>894812508</t>
  </si>
  <si>
    <t>Revizní a čistící šachta z polypropylenu PP pro hladké trouby DN 1000 šachtové dno (DN šachty / DN trubního vedení) DN 1000/250 průtočné 30°, 60°, 90°</t>
  </si>
  <si>
    <t xml:space="preserve"> "`viz specifikace materiálu"_x000d_
 1 = 1,000 [A]_x000d_
 Celkem: A = 1,000 [B]_x000d_</t>
  </si>
  <si>
    <t>894812509</t>
  </si>
  <si>
    <t>Revizní a čistící šachta z polypropylenu PP pro hladké trouby DN 1000 šachtové dno (DN šachty / DN trubního vedení) DN 1000/250 sběrné 45°, 90°</t>
  </si>
  <si>
    <t>894812522</t>
  </si>
  <si>
    <t>Revizní a čistící šachta z polypropylenu PP pro hladké trouby DN 1000 roura šachtová korugovaná, světlé hloubky 2 400 mm</t>
  </si>
  <si>
    <t xml:space="preserve"> "`viz specifikace materiálu"_x000d_
 8 = 8,000 [A]_x000d_
 Celkem: A = 8,000 [B]_x000d_</t>
  </si>
  <si>
    <t>894812529</t>
  </si>
  <si>
    <t>Revizní a čistící šachta z polypropylenu PP pro hladké trouby DN 1000 Příplatek k cenám 2431 - 2438 za uříznutí šachtové roury</t>
  </si>
  <si>
    <t>894812552</t>
  </si>
  <si>
    <t>Revizní a čistící šachta z polypropylenu PP pro hladké trouby DN 1000 poklop (mříž) litinový s přechodovým konusem pro třídu zatížení D400 na betonovém prstenci</t>
  </si>
  <si>
    <t>894812612</t>
  </si>
  <si>
    <t>Revizní a čistící šachta z polypropylenu PP vyříznutí a utěsnění otvoru ve stěně šachty DN 150</t>
  </si>
  <si>
    <t>899301811</t>
  </si>
  <si>
    <t>Demontáž poklopů betonových a železobetonových včetně rámu, hmotnosti jednotlivě do 50 kg</t>
  </si>
  <si>
    <t>899722114</t>
  </si>
  <si>
    <t>Krytí potrubí z plastů výstražnou fólií z PVC šířky přes 34 do 40 cm</t>
  </si>
  <si>
    <t xml:space="preserve"> "`viz specifikace materiálu"_x000d_
 293.00 = 293,000 [A]_x000d_
 Celkem: A = 293,000 [B]_x000d_</t>
  </si>
  <si>
    <t>R871275211</t>
  </si>
  <si>
    <t>Kanalizační potrubí z tvrdého PVC v otevřeném výkopu ve sklonu do 20 %, hladkého plnostěnného jednovrstvého, tuhost třídy SN 4 DN 125</t>
  </si>
  <si>
    <t xml:space="preserve"> "`viz specifikace materiálu"_x000d_
 67.00 = 67,000 [A]_x000d_
 Celkem: A = 67,000 [B]_x000d_</t>
  </si>
  <si>
    <t>R871315211</t>
  </si>
  <si>
    <t>Kanalizační potrubí z tvrdého PVC v otevřeném výkopu ve sklonu do 20 %, hladkého plnostěnného jednovrstvého, tuhost třídy SN 4 DN 160</t>
  </si>
  <si>
    <t xml:space="preserve"> "`viz specifikace materiálu"_x000d_
 195.00 = 195,000 [A]_x000d_
 Celkem: A = 195,000 [B]_x000d_</t>
  </si>
  <si>
    <t>R871355211</t>
  </si>
  <si>
    <t>Kanalizační potrubí z tvrdého PVC v otevřeném výkopu ve sklonu do 20 %, hladkého plnostěnného jednovrstvého, tuhost třídy SN 4 DN 200</t>
  </si>
  <si>
    <t xml:space="preserve"> "`viz specifikace materiálu"_x000d_
 25.00 = 25,000 [A]_x000d_
 Celkem: A = 25,000 [B]_x000d_</t>
  </si>
  <si>
    <t>R871365211</t>
  </si>
  <si>
    <t>Kanalizační potrubí z tvrdého PVC v otevřeném výkopu ve sklonu do 20 %, hladkého plnostěnného jednovrstvého, tuhost třídy SN 4 DN 250</t>
  </si>
  <si>
    <t xml:space="preserve"> "`viz specifikace materiálu"_x000d_
 6.00 = 6,000 [A]_x000d_
 Celkem: A = 6,000 [B]_x000d_</t>
  </si>
  <si>
    <t>9</t>
  </si>
  <si>
    <t>Ostatní konstrukce a práce, bourání</t>
  </si>
  <si>
    <t>977151125</t>
  </si>
  <si>
    <t>Jádrové vrty diamantovými korunkami do stavebních materiálů (železobetonu, betonu, cihel, obkladů, dlažeb, kamene) průměru přes 180 do 200 mm</t>
  </si>
  <si>
    <t xml:space="preserve"> "`prostupy základy"_x000d_
 12*1.00 = 12,000 [A]_x000d_
 Celkem: A = 12,000 [B]_x000d_</t>
  </si>
  <si>
    <t>997</t>
  </si>
  <si>
    <t>Přesun sutě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</si>
  <si>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</si>
  <si>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</si>
  <si>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</si>
  <si>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</si>
  <si>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 xml:space="preserve"> 24.3*10 = 243,000 [A]_x000d_</t>
  </si>
  <si>
    <t>997013631</t>
  </si>
  <si>
    <t>Poplatek za uložení stavebního odpadu na skládce (skládkovné) směsného stavebního a demoličního zatříděného do Katalogu odpadů pod kódem 17 09 04</t>
  </si>
  <si>
    <t xml:space="preserve"> 24.3*0.5 = 12,150 [A]_x000d_
 Mezisoučet: A = 12,150 [B]_x000d_</t>
  </si>
  <si>
    <t>997013871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</si>
  <si>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</si>
  <si>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</si>
  <si>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</si>
  <si>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</si>
  <si>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</si>
  <si>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</si>
  <si>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HZS</t>
  </si>
  <si>
    <t>Hodinové zúčtovací sazby</t>
  </si>
  <si>
    <t>HZS2212</t>
  </si>
  <si>
    <t>Hodinové zúčtovací sazby profesí PSV provádění stavebních instalací instalatér odborný</t>
  </si>
  <si>
    <t xml:space="preserve"> "`napojení na sáv.šachty"_x000d_
 3*8 = 24,000 [A]_x000d_
 Celkem: A = 24,000 [B]_x000d_</t>
  </si>
  <si>
    <t xml:space="preserve"> "`napojení na stáv.kanalizační potrubí výřezem"_x000d_
 8 = 8,000 [A]_x000d_
 Celkem: A = 8,000 [B]_x000d_</t>
  </si>
  <si>
    <t>R00000</t>
  </si>
  <si>
    <t>materiál pro napojení na stáv. šachty</t>
  </si>
  <si>
    <t>KPL</t>
  </si>
  <si>
    <t>R00001</t>
  </si>
  <si>
    <t>materiál pro výřez</t>
  </si>
  <si>
    <t>6.2</t>
  </si>
  <si>
    <t>Potrubní vedení - přeložka vodovodní přípojky</t>
  </si>
  <si>
    <t>132354101</t>
  </si>
  <si>
    <t>Hloubení zapažených rýh šířky do 800 mm strojně s urovnáním dna do předepsaného profilu a spádu v hornině třídy těžitelnosti II skupiny 4 do 20 m3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</si>
  <si>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</si>
  <si>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</si>
  <si>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</si>
  <si>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</si>
  <si>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 xml:space="preserve"> 0.8*2 Přepočtené koeficientem množství = 1,600 [A]_x000d_</t>
  </si>
  <si>
    <t>722</t>
  </si>
  <si>
    <t>Zdravotechnika - vnitřní vodovod</t>
  </si>
  <si>
    <t>722224115</t>
  </si>
  <si>
    <t>Armatury s jedním závitem kohouty plnicí a vypouštěcí PN 10 G 1/2"</t>
  </si>
  <si>
    <t>722231075</t>
  </si>
  <si>
    <t>Armatury se dvěma závity ventily zpětné mosazné PN 10 do 110°C G 5/4"</t>
  </si>
  <si>
    <t>722232046</t>
  </si>
  <si>
    <t>Armatury se dvěma závity kulové kohouty PN 42 do 185 °C přímé vnitřní závit G 5/4"</t>
  </si>
  <si>
    <t>722234266</t>
  </si>
  <si>
    <t>Armatury se dvěma závity filtry mosazný PN 20 do 80 °C G 5/4"</t>
  </si>
  <si>
    <t>28613172</t>
  </si>
  <si>
    <t>potrubí vodovodní dvouvrstvé PE100 RC SDR11 50x4,6mm</t>
  </si>
  <si>
    <t xml:space="preserve"> 2*1.015 Přepočtené koeficientem množství = 2,030 [A]_x000d_</t>
  </si>
  <si>
    <t>850245121</t>
  </si>
  <si>
    <t>Výřez nebo výsek na potrubí z trub litinových tlakových nebo plastických hmot DN 80</t>
  </si>
  <si>
    <t>850311811</t>
  </si>
  <si>
    <t>Bourání stávajícího potrubí z trub litinových hrdlových nebo přírubových v otevřeném výkopu DN do 150</t>
  </si>
  <si>
    <t xml:space="preserve"> 12 = 12,000 [A]_x000d_
 Mezisoučet: A = 12,000 [B]_x000d_</t>
  </si>
  <si>
    <t>871181211</t>
  </si>
  <si>
    <t>Montáž vodovodního potrubí z polyetylenu PE100 RC v otevřeném výkopu svařovaných elektrotvarovkou SDR 11/PN16 d 50 x 4,6 mm</t>
  </si>
  <si>
    <t>890311811</t>
  </si>
  <si>
    <t>Bourání šachet a jímek ručně velikosti obestavěného prostoru do 1,5 m3 ze železobetonu</t>
  </si>
  <si>
    <t>892233122</t>
  </si>
  <si>
    <t>Proplach a dezinfekce vodovodního potrubí DN od 40 do 70</t>
  </si>
  <si>
    <t>892241111</t>
  </si>
  <si>
    <t>Tlakové zkoušky vodou na potrubí DN do 80</t>
  </si>
  <si>
    <t>892372111</t>
  </si>
  <si>
    <t>Tlakové zkoušky vodou zabezpečení konců potrubí při tlakových zkouškách DN do 300</t>
  </si>
  <si>
    <t>893811112</t>
  </si>
  <si>
    <t>Osazení vodoměrné šachty z polypropylenu PP samonosné pro běžné zatížení hranaté, půdorysné plochy do 1,1 m2, světlé hloubky přes 1,2 m do 1,4 m</t>
  </si>
  <si>
    <t>899722112</t>
  </si>
  <si>
    <t>Krytí potrubí z plastů výstražnou fólií z PVC šířky přes 20 do 25 cm</t>
  </si>
  <si>
    <t>šachta plastová samonosná 610x490x1400mm</t>
  </si>
  <si>
    <t xml:space="preserve"> 2.448*11 = 26,928 [A]_x000d_</t>
  </si>
  <si>
    <t>6.3</t>
  </si>
  <si>
    <t>Potrubní vedení - přeložka horkovodu</t>
  </si>
  <si>
    <t>113107423</t>
  </si>
  <si>
    <t>Odstranění podkladů nebo krytů při překopech inženýrských sítí s přemístěním hmot na skládku ve vzdálenosti do 3 m nebo s naložením na dopravní prostředek stroj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</si>
  <si>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</si>
  <si>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 xml:space="preserve"> "`část trasy v komunikaci`"_x000d_
 (1*15) = 15,000 [A]_x000d_
 Mezisoučet: A = 15,000 [B]_x000d_</t>
  </si>
  <si>
    <t>113107443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</si>
  <si>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</si>
  <si>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 xml:space="preserve"> 15 = 15,000 [A]_x000d_
 Mezisoučet: A = 15,000 [B]_x000d_</t>
  </si>
  <si>
    <t xml:space="preserve"> 12*2 = 24,000 [A]_x000d_
 Mezisoučet: A = 24,000 [B]_x000d_</t>
  </si>
  <si>
    <t>132212332</t>
  </si>
  <si>
    <t>Hloubení nezapažených rýh šířky přes 800 do 2 000 mm ručně s urovnáním dna do předepsaného profilu a spádu v hornině třídy těžitelnosti I skupiny 3 nesoudržných</t>
  </si>
  <si>
    <t xml:space="preserve"> "`v místě křížení se sítěmi`"_x000d_
 (1*0.8*1)*4 = 3,200 [A]_x000d_
 Mezisoučet: A = 3,200 [B]_x000d_
 Celkem: A = 3,200 [C]_x000d_</t>
  </si>
  <si>
    <t>132251251</t>
  </si>
  <si>
    <t>Hloubení nezapažených rýh šířky přes 800 do 2 000 mm strojně s urovnáním dna do předepsaného profilu a spádu v hornině třídy těžitelnosti I skupiny 3 do 20 m3</t>
  </si>
  <si>
    <t xml:space="preserve"> "`dle podélného profilu`"_x000d_
 0,00-26,00(1*0.8*26) = 20,800 [A]_x000d_
 Mezisoučet: A = 20,800 [B]_x000d_
 "`odpočet - ručně v místě křížení se sítěmi`"_x000d_
 -(1*0.8*1)*4 = -3,200 [C]_x000d_
 Mezisoučet: C = -3,200 [D]_x000d_
 Celkem: A+C = 17,600 [E]_x000d_</t>
  </si>
  <si>
    <t>139711111</t>
  </si>
  <si>
    <t>Vykopávka v uzavřených prostorech ručně v hornině třídy těžitelnosti I skupiny 1 až 3</t>
  </si>
  <si>
    <t xml:space="preserve"> ve výměníku(0.3*1*1.5)*2 = 0,900 [A]_x000d_
 Mezisoučet: A = 0,900 [B]_x000d_</t>
  </si>
  <si>
    <t>162211311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</si>
  <si>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</si>
  <si>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I, skupiny 1 až 3</t>
  </si>
  <si>
    <t xml:space="preserve"> 3.2 = 3,200 [A]_x000d_
 17.6 = 17,600 [B]_x000d_
 0.9 = 0,900 [C]_x000d_
 Mezisoučet: A+B+C = 21,700 [D]_x000d_
 Celkem: A+B+C = 21,700 [E]_x000d_</t>
  </si>
  <si>
    <t xml:space="preserve"> 21.7*1 = 21,700 [A]_x000d_</t>
  </si>
  <si>
    <t xml:space="preserve"> 21.7*1.75 = 37,975 [A]_x000d_
 Mezisoučet: A = 37,975 [B]_x000d_</t>
  </si>
  <si>
    <t>174111101</t>
  </si>
  <si>
    <t>Zásyp sypaninou z jakékoliv horniny ručně s uložením výkopku ve vrstvách se zhutněním jam, šachet, rýh nebo kolem objektů v těchto vykopávkách</t>
  </si>
  <si>
    <t xml:space="preserve"> "`dle podélného profilu`"_x000d_
 0,00-26,00(1*0.330*26) = 8,580 [A]_x000d_
 Mezisoučet: A = 8,580 [B]_x000d_
 ve výměníku(0.3*0.45*1.5)*2 = 0,405 [C]_x000d_
 Mezisoučet: C = 0,405 [D]_x000d_
 Celkem: A+C = 8,985 [E]_x000d_</t>
  </si>
  <si>
    <t xml:space="preserve"> "`dle podélného profilu`"_x000d_
 0,00-26,00(1*0.4*26) = 10,400 [A]_x000d_
 Mezisoučet: A = 10,400 [B]_x000d_
 ve výměníku(0.3*0.4*1.5)*2 = 0,360 [C]_x000d_
 Mezisoučet: C = 0,360 [D]_x000d_
 Celkem: A+C = 10,760 [E]_x000d_</t>
  </si>
  <si>
    <t xml:space="preserve"> "`dle podélného profilu`"_x000d_
 0,00-26,00(1*0.4*26)*2 = 20,800 [A]_x000d_
 Mezisoučet: A = 20,800 [B]_x000d_</t>
  </si>
  <si>
    <t>58344171</t>
  </si>
  <si>
    <t>štěrkodrť frakce 0/32</t>
  </si>
  <si>
    <t xml:space="preserve"> "`dle podélného profilu`"_x000d_
 0,00-26,00(1*0.330*26)*1.9 = 16,302 [A]_x000d_
 Mezisoučet: A = 16,302 [B]_x000d_
 ve výměníku(0.3*0.45*1.5)*2*1.9 = 0,770 [C]_x000d_
 Mezisoučet: C = 0,770 [D]_x000d_
 Celkem: A+C = 17,072 [E]_x000d_</t>
  </si>
  <si>
    <t xml:space="preserve"> "`dle podélného profilu`"_x000d_
 0,00-26,00(1*0.1*26) = 2,600 [A]_x000d_
 Mezisoučet: A = 2,600 [B]_x000d_
 ve výměníku(0.3*0.1*1.5)*2 = 0,090 [C]_x000d_
 Mezisoučet: C = 0,090 [D]_x000d_
 Celkem: A+C = 2,690 [E]_x000d_</t>
  </si>
  <si>
    <t>5</t>
  </si>
  <si>
    <t>Komunikace pozemní</t>
  </si>
  <si>
    <t>566901134</t>
  </si>
  <si>
    <t>Vyspravení podkladu po překopech inženýrských sítí plochy do 15 m2 s rozprostřením a zhutněním štěrkodrtí tl. 250 mm</t>
  </si>
  <si>
    <t>572330111</t>
  </si>
  <si>
    <t>Vyspravení krytu komunikací po překopech inženýrských sítí plochy do 15 m2 živičnou směsí z kameniva těženého nebo ze štěrkopísku obaleného asfaltem po zhutnění</t>
  </si>
  <si>
    <t>Vyspravení krytu komunikací po překopech inženýrských sítí plochy do 15 m2 živičnou směsí z kameniva těženého nebo ze štěrkopísku obaleného asfaltem po zhutnění tl. přes 20 do 50 mm</t>
  </si>
  <si>
    <t>572340112</t>
  </si>
  <si>
    <t>Vyspravení krytu komunikací po překopech inženýrských sítí plochy do 15 m2 asfaltovým betonem ACO (AB), po zhutnění tl. přes 50 do 70 mm</t>
  </si>
  <si>
    <t>6</t>
  </si>
  <si>
    <t>Úpravy povrchů, podlahy a osazování výplní</t>
  </si>
  <si>
    <t>631312141</t>
  </si>
  <si>
    <t>Doplnění dosavadních mazanin prostým betonem s dodáním hmot, bez potěru, plochy jednotlivě rýh v dosavadních mazaninách</t>
  </si>
  <si>
    <t xml:space="preserve"> "`výměnik`"_x000d_
 "`energokanal-- vnitřní trasa`"_x000d_
 (1.5*0.25*0.3)*2 = 0,225 [A]_x000d_
 Mezisoučet: A = 0,225 [B]_x000d_
 Celkem: A = 0,225 [C]_x000d_</t>
  </si>
  <si>
    <t>631319173</t>
  </si>
  <si>
    <t>Příplatek k cenám mazanin za stržení povrchu spodní vrstvy mazaniny latí před vložením výztuže nebo pletiva pro tl. obou vrstev mazaniny přes 80 do 120 mm</t>
  </si>
  <si>
    <t xml:space="preserve"> "`výměnik`"_x000d_
 "`energokanal-- vnitřní trasa`"_x000d_
 1.5*0.25*0.3*2 = 0,225 [A]_x000d_
 Mezisoučet: A = 0,225 [B]_x000d_
 Celkem: A = 0,225 [C]_x000d_</t>
  </si>
  <si>
    <t>631362021</t>
  </si>
  <si>
    <t>Výztuž mazanin ze svařovaných sítí z drátů typu KARI</t>
  </si>
  <si>
    <t xml:space="preserve"> (0.3*1.5)*0.00444*1.25*2 = 0,005 [A]_x000d_
 Mezisoučet: A = 0,005 [B]_x000d_</t>
  </si>
  <si>
    <t>711</t>
  </si>
  <si>
    <t>Izolace proti vodě, vlhkosti a plynům</t>
  </si>
  <si>
    <t>11163150</t>
  </si>
  <si>
    <t>lak penetrační asfaltový</t>
  </si>
  <si>
    <t xml:space="preserve"> doplnění izolace-nová trasa přeložky ve výměníku(0.3*1.5)*2 = 0,900 [A]_x000d_
 Mezisoučet: A = 0,900 [B]_x000d_
 0.9*0.0025 Přepočtené koeficientem množství = 0,002 [C]_x000d_</t>
  </si>
  <si>
    <t>62832134</t>
  </si>
  <si>
    <t>pás asfaltový natavitelný oxidovaný s vložkou ze skleněné rohože typu V60 s jemnozrnným minerálním posypem tl 4,0mm</t>
  </si>
  <si>
    <t xml:space="preserve"> 0.9 = 0,900 [A]_x000d_
 Mezisoučet: A = 0,900 [B]_x000d_
 0.9*1.3 Přepočtené koeficientem množství = 1,170 [C]_x000d_</t>
  </si>
  <si>
    <t>711111001</t>
  </si>
  <si>
    <t>Provedení izolace proti zemní vlhkosti natěradly a tmely za studena na ploše vodorovné V nátěrem penetračním</t>
  </si>
  <si>
    <t xml:space="preserve"> doplnění izolace-nová trasa přeložky ve výměníku(0.3*1.5)*2 = 0,900 [A]_x000d_
 Mezisoučet: A = 0,900 [B]_x000d_</t>
  </si>
  <si>
    <t>711141559</t>
  </si>
  <si>
    <t>Provedení izolace proti zemní vlhkosti pásy přitavením NAIP na ploše vodorovné V</t>
  </si>
  <si>
    <t>711141811</t>
  </si>
  <si>
    <t>Odstranění izolace proti vodě, vlhkosti a plynům z přitavených pásů NAIP z plochy vodorovné V jednovrstvé</t>
  </si>
  <si>
    <t>998711121</t>
  </si>
  <si>
    <t>Přesun hmot pro izolace proti vodě, vlhkosti a plynům stanovený z hmotnosti přesunovaného materiálu vodorovná dopravní vzdálenost do 50 m ruční (bez užití mecha</t>
  </si>
  <si>
    <t>Přesun hmot pro izolace proti vodě, vlhkosti a plynům stanovený z hmotnosti přesunovaného materiálu vodorovná dopravní vzdálenost do 50 m ruční (bez užití mechanizace) v objektech výšky do 6 m</t>
  </si>
  <si>
    <t>713</t>
  </si>
  <si>
    <t>Izolace tepelné</t>
  </si>
  <si>
    <t>713410813</t>
  </si>
  <si>
    <t>Odstranění tepelné izolace potrubí a ohybů pásy nebo rohožemi bez povrchové úpravy ovinutými kolem potrubí a staženými ocelovým drátem potrubí, tloušťka izolace</t>
  </si>
  <si>
    <t>Odstranění tepelné izolace potrubí a ohybů pásy nebo rohožemi bez povrchové úpravy ovinutými kolem potrubí a staženými ocelovým drátem potrubí, tloušťka izolace přes 50 mm</t>
  </si>
  <si>
    <t xml:space="preserve"> 60 = 60,000 [A]_x000d_
 Mezisoučet: A = 60,000 [B]_x000d_</t>
  </si>
  <si>
    <t>713490811</t>
  </si>
  <si>
    <t>Odstranění tepelné izolace potrubí a ohybů – doplňky a součásti demontáž oplechování pevného vnějšího obvodu do 500 mm potrubí</t>
  </si>
  <si>
    <t xml:space="preserve"> 60 = 60,000 [A]_x000d_</t>
  </si>
  <si>
    <t>733</t>
  </si>
  <si>
    <t>Ústřední vytápění - rozvodné potrubí</t>
  </si>
  <si>
    <t>733120819</t>
  </si>
  <si>
    <t>Demontáž potrubí z trubek ocelových hladkých O přes 38 do 60,3</t>
  </si>
  <si>
    <t>14391059</t>
  </si>
  <si>
    <t>potrubí horkovodní ocelové předizolované kompaktní systém DN 40/110</t>
  </si>
  <si>
    <t xml:space="preserve"> 60*1.01 Přepočtené koeficientem množství = 60,600 [A]_x000d_</t>
  </si>
  <si>
    <t>866181003</t>
  </si>
  <si>
    <t>Montáž potrubí z trub ocelových předizolovaných DN 40, vnějšího průměru D 110 mm</t>
  </si>
  <si>
    <t>R71003</t>
  </si>
  <si>
    <t xml:space="preserve">sada izolační PUR pro přímé spoje   předizolovaného potrubí</t>
  </si>
  <si>
    <t xml:space="preserve"> 6*1.01 Přepočtené koeficientem množství = 6,060 [A]_x000d_</t>
  </si>
  <si>
    <t>R867181003</t>
  </si>
  <si>
    <t>Spojky předizolovaného potrubí DN 40, vnějšího průměru D 125 mm</t>
  </si>
  <si>
    <t>R879120201</t>
  </si>
  <si>
    <t>Montáž izolace tvarovek na předizolovaném potrubí skořepinové, vnější plášť potrubí 90-250 mm spojka (přímá)</t>
  </si>
  <si>
    <t>919735113</t>
  </si>
  <si>
    <t>Řezání stávajícího živičného krytu nebo podkladu hloubky přes 100 do 150 mm</t>
  </si>
  <si>
    <t xml:space="preserve"> dle situace15*2 = 30,000 [A]_x000d_
 Mezisoučet: A = 30,000 [B]_x000d_</t>
  </si>
  <si>
    <t>963015111</t>
  </si>
  <si>
    <t>Demontáž prefabrikovaných krycích desek kanálů, šachet nebo žump hmotnosti do 0,06 t</t>
  </si>
  <si>
    <t>974042587</t>
  </si>
  <si>
    <t>Vysekání rýh v betonové nebo jiné monolitické dlažbě s betonovým podkladem do hl. 250 mm a šířky do 300 mm</t>
  </si>
  <si>
    <t xml:space="preserve"> "`výměnik`"_x000d_
 "`energokanal-- vnitřní trasa`"_x000d_
 1.5*2 = 3,000 [A]_x000d_
 Mezisoučet: A = 3,000 [B]_x000d_
 Celkem: A = 3,000 [C]_x000d_</t>
  </si>
  <si>
    <t>977151128</t>
  </si>
  <si>
    <t>Jádrové vrty diamantovými korunkami do stavebních materiálů (železobetonu, betonu, cihel, obkladů, dlažeb, kamene) průměru přes 250 do 300 mm</t>
  </si>
  <si>
    <t xml:space="preserve"> "`vstup do budovy z přípojky`"_x000d_
 (0.4*2) = 0,800 [A]_x000d_
 Mezisoučet: A = 0,800 [B]_x000d_</t>
  </si>
  <si>
    <t>97</t>
  </si>
  <si>
    <t>Prorážení otvorů a ostatní bourací práce</t>
  </si>
  <si>
    <t>977312114</t>
  </si>
  <si>
    <t>Řezání stávajících betonových mazanin s vyztužením hloubky přes 150 do 200 mm</t>
  </si>
  <si>
    <t xml:space="preserve"> "`výměnik`"_x000d_
 "`energokanal`"_x000d_
 (1.5*2) = 3,000 [A]_x000d_
 Mezisoučet: A = 3,000 [B]_x000d_
 Celkem: A = 3,000 [C]_x000d_</t>
  </si>
  <si>
    <t xml:space="preserve"> 16.143*10 = 161,430 [A]_x000d_
 Mezisoučet: A = 161,430 [B]_x000d_</t>
  </si>
  <si>
    <t>997013814</t>
  </si>
  <si>
    <t>Poplatek za uložení stavebního odpadu na skládce (skládkovné) z izolačních materiálů zatříděného do Katalogu odpadů pod kódem 17 06 04</t>
  </si>
  <si>
    <t xml:space="preserve"> 0.650 = 0,650 [A]_x000d_</t>
  </si>
  <si>
    <t>997013861</t>
  </si>
  <si>
    <t>Poplatek za uložení stavebního odpadu na recyklační skládce (skládkovné) z prostého betonu zatříděného do Katalogu odpadů pod kódem 17 01 01</t>
  </si>
  <si>
    <t xml:space="preserve"> betonové desky3.24 = 3,240 [A]_x000d_</t>
  </si>
  <si>
    <t xml:space="preserve"> 16.143 = 16,143 [A]_x000d_
 Mezisoučet: A = 16,143 [B]_x000d_
 -0.650 = -0,650 [C]_x000d_
 -3.240 = -3,240 [D]_x000d_
 -6.6 = -6,600 [E]_x000d_
 -4.7 = -4,700 [F]_x000d_
 Mezisoučet: C+D+E+F = -15,190 [G]_x000d_
 Celkem: A+C+D+E+F = 0,953 [H]_x000d_</t>
  </si>
  <si>
    <t>997013873</t>
  </si>
  <si>
    <t xml:space="preserve"> 6.6 = 6,600 [A]_x000d_
 Mezisoučet: A = 6,600 [B]_x000d_</t>
  </si>
  <si>
    <t>997013875</t>
  </si>
  <si>
    <t>Poplatek za uložení stavebního odpadu na recyklační skládce (skládkovné) asfaltového bez obsahu dehtu zatříděného do Katalogu odpadů pod kódem 17 03 02</t>
  </si>
  <si>
    <t xml:space="preserve"> 4.74 = 4,740 [A]_x000d_
 Mezisoučet: A = 4,740 [B]_x000d_</t>
  </si>
  <si>
    <t>998272201</t>
  </si>
  <si>
    <t>Přesun hmot pro trubní vedení z ocelových trub svařovaných pro vodovody, plynovody, teplovody, shybky, produktovody v otevřeném výkopu dopravní vzdálenost do 15</t>
  </si>
  <si>
    <t>Přesun hmot pro trubní vedení z ocelových trub svařovaných pro vodovody, plynovody, teplovody, shybky, produktovody v otevřeném výkopu dopravní vzdálenost do 15 m</t>
  </si>
  <si>
    <t>HZS2222</t>
  </si>
  <si>
    <t>Hodinové zúčtovací sazby profesí PSV provádění stavebních instalací topenář odborný</t>
  </si>
  <si>
    <t>Materiál pro napojení nového ocelového potrubí na stávající předávací stanici</t>
  </si>
  <si>
    <t>Materiál pro napojení nového ocelového potrubí na stávající odbočku</t>
  </si>
  <si>
    <t>OST</t>
  </si>
  <si>
    <t>R3000B</t>
  </si>
  <si>
    <t>Chránička ve zdi - dodávka+montáž ocelové chraníčky DN 200 v místě prostupu</t>
  </si>
  <si>
    <t xml:space="preserve"> 0.5*2 = 1,000 [A]_x000d_
 Mezisoučet: A = 1,000 [B]_x000d_</t>
  </si>
  <si>
    <t>8.1</t>
  </si>
  <si>
    <t>Pozemní komunikace-zpevněné plochy</t>
  </si>
  <si>
    <t>113107164</t>
  </si>
  <si>
    <t>Odstranění podkladů nebo krytů strojně plochy jednotlivě přes 50 m2 do 200 m2 s přemístěním hmot na skládku na vzdálenost do 20 m nebo s naložením na dopravní p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</si>
  <si>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</si>
  <si>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</si>
  <si>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</si>
  <si>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113107222</t>
  </si>
  <si>
    <t>Odstranění podkladů nebo krytů strojně plochy jednotlivě přes 200 m2 s přemístěním hmot na skládku na vzdálenost do 20 m nebo s naložením na dopravní prostředek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</si>
  <si>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</si>
  <si>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 xml:space="preserve"> 382.22+763.07 = 1145,290 [A]_x000d_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</si>
  <si>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</si>
  <si>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</si>
  <si>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 xml:space="preserve"> 569.25 = 569,250 [A]_x000d_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</si>
  <si>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</si>
  <si>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</si>
  <si>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</si>
  <si>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</si>
  <si>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113107323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</si>
  <si>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</si>
  <si>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</si>
  <si>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113107332</t>
  </si>
  <si>
    <t>Odstranění podkladů nebo krytů strojně plochy jednotlivě do 50 m2 s přemístěním hmot na skládku na vzdálenost do 3 m nebo s naložením na dopravní prostředek z b</t>
  </si>
  <si>
    <t>Odstranění podkladů nebo krytů strojně plochy jednotlivě do 50 m2 s přemístěním hmot na skládku na vzdálenost do 3 m nebo s naložením na dopravní prostředek z betonu prostého, o tl. vrstvy přes 150 do 300 mm</t>
  </si>
  <si>
    <t>113202111</t>
  </si>
  <si>
    <t>Vytrhání obrub s vybouráním lože, s přemístěním hmot na skládku na vzdálenost do 3 m nebo s naložením na dopravní prostředek z krajníků nebo obrubníků stojatých</t>
  </si>
  <si>
    <t xml:space="preserve"> 119.52 = 119,520 [A]_x000d_</t>
  </si>
  <si>
    <t>122351104</t>
  </si>
  <si>
    <t>Odkopávky a prokopávky nezapažené strojně v hornině třídy těžitelnosti II skupiny 4 přes 100 do 500 m3</t>
  </si>
  <si>
    <t xml:space="preserve"> 163.44+417.9 = 581,340 [A]_x000d_</t>
  </si>
  <si>
    <t>129951123</t>
  </si>
  <si>
    <t>Bourání konstrukcí v odkopávkách a prokopávkách strojně s přemístěním suti na hromady na vzdálenost do 20 m nebo s naložením na dopravní prostředek z betonu žel</t>
  </si>
  <si>
    <t>Bourání konstrukcí v odkopávkách a prokopávkách strojně s přemístěním suti na hromady na vzdálenost do 20 m nebo s naložením na dopravní prostředek z betonu železového nebo předpjatého</t>
  </si>
  <si>
    <t>132351104</t>
  </si>
  <si>
    <t>Hloubení nezapažených rýh šířky do 800 mm strojně s urovnáním dna do předepsaného profilu a spádu v hornině třídy těžitelnosti II skupiny 4 přes 100 m3</t>
  </si>
  <si>
    <t xml:space="preserve"> 103+581.34+49.45-328.4-53.24 = 352,150 [A]_x000d_</t>
  </si>
  <si>
    <t xml:space="preserve"> 352.150*1 = 352,150 [A]_x000d_
 Mezisoučet: A = 352,150 [B]_x000d_</t>
  </si>
  <si>
    <t xml:space="preserve"> 352.15*1.6 = 563,440 [A]_x000d_</t>
  </si>
  <si>
    <t>171251201</t>
  </si>
  <si>
    <t>Uložení sypaniny na skládky nebo meziskládky bez hutnění s upravením uložené sypaniny do předepsaného tvaru</t>
  </si>
  <si>
    <t xml:space="preserve"> 352.150 = 352,150 [A]_x000d_</t>
  </si>
  <si>
    <t>R 01</t>
  </si>
  <si>
    <t>Odstranění stávajících kovových konstrukcí (zábradlí, madla, stojany na kola...) včetně odvozu a likvidace</t>
  </si>
  <si>
    <t>R121101101</t>
  </si>
  <si>
    <t>Sejmutí ornice s přemístěním na vzdálenost do 50 m</t>
  </si>
  <si>
    <t>R167101101</t>
  </si>
  <si>
    <t>Nakládání výkopku z hornin tř. 1 až 4 do 100 m3</t>
  </si>
  <si>
    <t>R1742</t>
  </si>
  <si>
    <t>Vrstva ze ŠD - pro vyrovnání pláně a dosypání kaveren, vč. dodávky materiálu, ŠD 0/125</t>
  </si>
  <si>
    <t>18</t>
  </si>
  <si>
    <t>Zemní práce - povrchové úpravy terénu</t>
  </si>
  <si>
    <t>00572410</t>
  </si>
  <si>
    <t>osivo směs travní parková</t>
  </si>
  <si>
    <t>KG</t>
  </si>
  <si>
    <t xml:space="preserve"> 354.9*1.1*0.03 = 11,712 [A]_x000d_</t>
  </si>
  <si>
    <t>0265030R</t>
  </si>
  <si>
    <t>Svitel Latnatýž obvod kmene 14-16 cm</t>
  </si>
  <si>
    <t>08211321</t>
  </si>
  <si>
    <t>voda pitná pro ostatní odběratele</t>
  </si>
  <si>
    <t>103211R</t>
  </si>
  <si>
    <t>Substrát zahradnický</t>
  </si>
  <si>
    <t>10391100</t>
  </si>
  <si>
    <t>kůra mulčovací VL</t>
  </si>
  <si>
    <t xml:space="preserve"> 402.79*1.1*0.1 = 44,307 [A]_x000d_</t>
  </si>
  <si>
    <t>181351103</t>
  </si>
  <si>
    <t>Rozprostření a urovnání ornice v rovině nebo ve svahu sklonu do 1:5 strojně při souvislé ploše přes 100 do 500 m2, tl. vrstvy do 200 mm</t>
  </si>
  <si>
    <t>181451132</t>
  </si>
  <si>
    <t>Založení trávníku na půdě předem připravené plochy přes 1000 m2 výsevem včetně utažení parkového na svahu přes 1:5 do 1:2</t>
  </si>
  <si>
    <t>183101221</t>
  </si>
  <si>
    <t>Hloubení jamek pro vysazování rostlin v zemině skupiny 1 až 4 s výměnou půdy z 50% v rovině nebo na svahu do 1:5, objemu přes 0,40 do 1,00 m3</t>
  </si>
  <si>
    <t>183211312</t>
  </si>
  <si>
    <t>Výsadba květin do připravené půdy se zalitím do připravené půdy, se zalitím trvalek prostokořenných</t>
  </si>
  <si>
    <t xml:space="preserve"> 105+45+205+30+120+65+25+35 = 630,000 [A]_x000d_</t>
  </si>
  <si>
    <t>183211341</t>
  </si>
  <si>
    <t>Výsadba cibulovin sázecím strojem v zemině skupiny 1 až 3 v pásu šíře do 0,5 m</t>
  </si>
  <si>
    <t>10 KUS</t>
  </si>
  <si>
    <t>183403252</t>
  </si>
  <si>
    <t>Obdělání půdy vláčením na svahu přes 1:5 do 1:2</t>
  </si>
  <si>
    <t>183403253</t>
  </si>
  <si>
    <t>Obdělání půdy hrabáním na svahu přes 1:5 do 1:2</t>
  </si>
  <si>
    <t>184004613</t>
  </si>
  <si>
    <t>Výsadba sazenic bez vykopání jamek a bez donesení hlíny stromů nebo keřů s kořenovým balem v jutovém obalu, o průměru balu přes 300 do 400 mm, do jamky o průměr</t>
  </si>
  <si>
    <t>Výsadba sazenic bez vykopání jamek a bez donesení hlíny stromů nebo keřů s kořenovým balem v jutovém obalu, o průměru balu přes 300 do 400 mm, do jamky o průměru 500 mm, hl. 500 mm</t>
  </si>
  <si>
    <t>184215132</t>
  </si>
  <si>
    <t>Ukotvení dřeviny kůly v rovině nebo na svahu do 1:5 třemi kůly, délky přes 1 do 2 m</t>
  </si>
  <si>
    <t>184501141</t>
  </si>
  <si>
    <t>Zhotovení obalu kmene z rákosové nebo kokosové rohože v rovině nebo na svahu do 1:5</t>
  </si>
  <si>
    <t>184911421</t>
  </si>
  <si>
    <t>Mulčování vysazených rostlin mulčovací kůrou, tl. do 100 mm v rovině nebo na svahu do 1:5</t>
  </si>
  <si>
    <t>185802114</t>
  </si>
  <si>
    <t>Hnojení půdy nebo trávníku v rovině nebo na svahu do 1:5 umělým hnojivem s rozdělením k jednotlivým rostlinám</t>
  </si>
  <si>
    <t xml:space="preserve"> 40.39*1.1/1000 = 0,044 [A]_x000d_</t>
  </si>
  <si>
    <t>185804311</t>
  </si>
  <si>
    <t>Zalití rostlin vodou plochy záhonů jednotlivě do 20 m2</t>
  </si>
  <si>
    <t>25191155</t>
  </si>
  <si>
    <t>hnojivo průmyslové</t>
  </si>
  <si>
    <t xml:space="preserve"> 40.39*1.1 = 44,429 [A]_x000d_</t>
  </si>
  <si>
    <t>272321311</t>
  </si>
  <si>
    <t>Základy z betonu železového (bez výztuže) klenby z betonu bez zvláštních nároků na prostředí tř. C 16/20</t>
  </si>
  <si>
    <t>274351121</t>
  </si>
  <si>
    <t>Bednění základů pasů rovné zřízení</t>
  </si>
  <si>
    <t>274351122</t>
  </si>
  <si>
    <t>Bednění základů pasů rovné odstranění</t>
  </si>
  <si>
    <t>564211113</t>
  </si>
  <si>
    <t>Podklad nebo podsyp ze štěrkopísku ŠP s rozprostřením, vlhčením a zhutněním plochy přes 100 m2, po zhutnění tl. 70 mm</t>
  </si>
  <si>
    <t>58337402</t>
  </si>
  <si>
    <t>kamenivo dekorační (kačírek) frakce 16/22</t>
  </si>
  <si>
    <t>60591253</t>
  </si>
  <si>
    <t>kůl vyvazovací dřevěný impregnovaný D 8cm dl 2m</t>
  </si>
  <si>
    <t>605912R</t>
  </si>
  <si>
    <t>Příčka dřevěná, mořená</t>
  </si>
  <si>
    <t>KS</t>
  </si>
  <si>
    <t>693113R</t>
  </si>
  <si>
    <t>D + M textilie netkaná pod kačírek a pod keře</t>
  </si>
  <si>
    <t xml:space="preserve"> 62.78*1.15 = 72,197 [A]_x000d_</t>
  </si>
  <si>
    <t>R 02601</t>
  </si>
  <si>
    <t>Miscanthus sinensis ´Kleine Silberspinne´</t>
  </si>
  <si>
    <t>R 02602</t>
  </si>
  <si>
    <t>Gaura lindheimeri</t>
  </si>
  <si>
    <t>R 1803</t>
  </si>
  <si>
    <t>Deska k ohraničení stromu - betonová dvoudílná deska z pohledového betonu, díly 2x2,4x1,2x0,16m, barva přírodní D+M</t>
  </si>
  <si>
    <t>KOMPL.</t>
  </si>
  <si>
    <t>R 20604</t>
  </si>
  <si>
    <t>Lavandula angustifolia ´Munstead´</t>
  </si>
  <si>
    <t>R 20608</t>
  </si>
  <si>
    <t>Deschampsia caespitosa ´Palava´</t>
  </si>
  <si>
    <t>R 20610</t>
  </si>
  <si>
    <t>Hydrangea arborescens ´Annabelle Strong´</t>
  </si>
  <si>
    <t>R 20614</t>
  </si>
  <si>
    <t>Paeonia lactiflora ´Karl Rosenfield´</t>
  </si>
  <si>
    <t>R 20615</t>
  </si>
  <si>
    <t>Centranthus ruber</t>
  </si>
  <si>
    <t>R 20620</t>
  </si>
  <si>
    <t>Verbena bonariensis</t>
  </si>
  <si>
    <t>R 20625</t>
  </si>
  <si>
    <t>Narcissus ´Barenwyn´</t>
  </si>
  <si>
    <t>R 20626</t>
  </si>
  <si>
    <t>Allium aflatunense ´Purple Sensation´</t>
  </si>
  <si>
    <t>R 20627</t>
  </si>
  <si>
    <t>Allium aflatunense ´Mount Everest´</t>
  </si>
  <si>
    <t>R 20628</t>
  </si>
  <si>
    <t>Tulipa ´Praestans Fusilier´</t>
  </si>
  <si>
    <t>R 20629</t>
  </si>
  <si>
    <t>Muscari armeniacum</t>
  </si>
  <si>
    <t>R 20714</t>
  </si>
  <si>
    <t>Cibuloviny dle PD</t>
  </si>
  <si>
    <t xml:space="preserve"> 1710+75+70+175+175 = 2205,000 [A]_x000d_</t>
  </si>
  <si>
    <t>R440099R</t>
  </si>
  <si>
    <t>Tyč betonářská ocelová průměr 12 mm délka 6 m vč. ohýbání a vázání. Výztuž pod límec desky stromu</t>
  </si>
  <si>
    <t>211571121</t>
  </si>
  <si>
    <t>Výplň kamenivem do rýh odvodňovacích žeber nebo trativodů bez zhutnění, s úpravou povrchu výplně kamenivem drobným těženým</t>
  </si>
  <si>
    <t>211971121</t>
  </si>
  <si>
    <t>Zřízení opláštění výplně z geotextilie odvodňovacích žeber nebo trativodů v rýze nebo zářezu se stěnami svislými nebo šikmými o sklonu přes 1:2 při rozvinuté ší</t>
  </si>
  <si>
    <t>Zřízení opláštění výplně z geotextilie odvodňovacích žeber nebo trativodů v rýze nebo zářezu se stěnami svislými nebo šikmými o sklonu přes 1:2 při rozvinuté šířce opláštění do 2,5 m</t>
  </si>
  <si>
    <t>212755214</t>
  </si>
  <si>
    <t>Trativody bez lože z drenážních trubek plastových flexibilních D 100 mm</t>
  </si>
  <si>
    <t>213141111</t>
  </si>
  <si>
    <t>Zřízení vrstvy z geotextilie filtrační, separační, odvodňovací, ochranné, výztužné nebo protierozní v rovině nebo ve sklonu do 1:5, šířky do 3 m</t>
  </si>
  <si>
    <t xml:space="preserve"> 257.14+561.83 = 818,970 [A]_x000d_</t>
  </si>
  <si>
    <t>69311081</t>
  </si>
  <si>
    <t>geotextilie netkaná separační, ochranná, filtrační, drenážní PES 300g/m2</t>
  </si>
  <si>
    <t xml:space="preserve"> (257.14+561.83)*1.15 = 941,816 [A]_x000d_</t>
  </si>
  <si>
    <t>R02008</t>
  </si>
  <si>
    <t>Napojení trativodu do stávající šachty</t>
  </si>
  <si>
    <t>31316008</t>
  </si>
  <si>
    <t>síť výztužná svařovaná DIN 488 jakost B500A 100x100mm drát D 8mm</t>
  </si>
  <si>
    <t>452312141</t>
  </si>
  <si>
    <t>Podkladní a zajišťovací konstrukce z betonu prostého v otevřeném výkopu bez zvýšených nároků na prostředí sedlové lože pod potrubí z betonu tř. C 16/20</t>
  </si>
  <si>
    <t>452322151</t>
  </si>
  <si>
    <t>Podkladní a zajišťovací konstrukce z betonu železového v otevřeném výkopu bez zvýšených nároků na prostředí sedlové lože pod potrubí z betonu tř. C 20/25</t>
  </si>
  <si>
    <t>564851111</t>
  </si>
  <si>
    <t>Podklad ze štěrkodrti ŠD s rozprostřením a zhutněním plochy přes 100 m2, po zhutnění tl. 150 mm</t>
  </si>
  <si>
    <t xml:space="preserve"> 167.752+205.75+926.35 = 1299,852 [A]_x000d_</t>
  </si>
  <si>
    <t>564861111</t>
  </si>
  <si>
    <t>Podklad ze štěrkodrti ŠD s rozprostřením a zhutněním plochy přes 100 m2, po zhutnění tl. 200 mm</t>
  </si>
  <si>
    <t xml:space="preserve"> 167.752 = 167,752 [A]_x000d_</t>
  </si>
  <si>
    <t>564871111</t>
  </si>
  <si>
    <t>Podklad ze štěrkodrti ŠD s rozprostřením a zhutněním plochy přes 100 m2, po zhutnění tl. 250 mm</t>
  </si>
  <si>
    <t xml:space="preserve"> 178.75*2 = 357,500 [A]_x000d_</t>
  </si>
  <si>
    <t>564871114</t>
  </si>
  <si>
    <t>Podklad ze štěrkodrti ŠD s rozprostřením a zhutněním plochy přes 100 m2, po zhutnění tl. 280 mm</t>
  </si>
  <si>
    <t xml:space="preserve"> 794.64 = 794,640 [A]_x000d_</t>
  </si>
  <si>
    <t>564871116</t>
  </si>
  <si>
    <t>Podklad ze štěrkodrti ŠD s rozprostřením a zhutněním plochy přes 100 m2, po zhutnění tl. 300 mm</t>
  </si>
  <si>
    <t>567122114</t>
  </si>
  <si>
    <t>Podklad ze směsi stmelené cementem SC bez dilatačních spár, s rozprostřením a zhutněním SC C 8/10 (KSC I), po zhutnění tl. 150 mm</t>
  </si>
  <si>
    <t>57</t>
  </si>
  <si>
    <t>Kryty pozemních komunikací letišť a ploch z kameniva nebo živičné</t>
  </si>
  <si>
    <t>565165111</t>
  </si>
  <si>
    <t>Asfaltový beton vrstva podkladní ACP 16 (obalované kamenivo střednězrnné - OKS) s rozprostřením a zhutněním v pruhu šířky přes 1,5 do 3 m, po zhutnění tl. 80 mm</t>
  </si>
  <si>
    <t>573211111</t>
  </si>
  <si>
    <t>Postřik spojovací PS bez posypu kamenivem z asfaltu silničního, v množství 0,60 kg/m2</t>
  </si>
  <si>
    <t xml:space="preserve"> 926.35*2 = 1852,700 [A]_x000d_</t>
  </si>
  <si>
    <t>577134121</t>
  </si>
  <si>
    <t>Asfaltový beton vrstva obrusná ACO 11 (ABS) s rozprostřením a se zhutněním z nemodifikovaného asfaltu v pruhu šířky přes 3 m tř. I (ACO 11+), po zhutnění tl. 40</t>
  </si>
  <si>
    <t>Asfaltový beton vrstva obrusná ACO 11 (ABS) s rozprostřením a se zhutněním z nemodifikovaného asfaltu v pruhu šířky přes 3 m tř. I (ACO 11+), po zhutnění tl. 40 mm</t>
  </si>
  <si>
    <t>59</t>
  </si>
  <si>
    <t>Kryty pozemních komunikací, letišť a ploch dlážděné</t>
  </si>
  <si>
    <t>59245004R</t>
  </si>
  <si>
    <t>dlažba tvar čtverec betonová 200x200x80mm barevná - antracit</t>
  </si>
  <si>
    <t xml:space="preserve"> 6.82*1.03 = 7,025 [A]_x000d_</t>
  </si>
  <si>
    <t>5924501R</t>
  </si>
  <si>
    <t>dlažba tvar čtverec betonová 200x200x80mm antracit</t>
  </si>
  <si>
    <t xml:space="preserve"> 7.22*1.03 = 7,437 [A]_x000d_</t>
  </si>
  <si>
    <t>59245030</t>
  </si>
  <si>
    <t>dlažba skladebná betonová 200x200mm tl 80mm přírodní</t>
  </si>
  <si>
    <t xml:space="preserve"> 64.24*1.03 = 66,167 [A]_x000d_</t>
  </si>
  <si>
    <t>592450R</t>
  </si>
  <si>
    <t>dlažba tvar čtverec betonová 400x400x80mm dle design manuálu</t>
  </si>
  <si>
    <t xml:space="preserve"> 381.47*1.03 = 392,914 [A]_x000d_</t>
  </si>
  <si>
    <t>5924522R</t>
  </si>
  <si>
    <t>dlažba tvar obdélník betonová pro nevidomé 200x100x80mm barevná - antracit</t>
  </si>
  <si>
    <t xml:space="preserve"> 24.48*1.03 = 25,214 [A]_x000d_</t>
  </si>
  <si>
    <t>59245R</t>
  </si>
  <si>
    <t>dlažba tvar obdélník betonová 400x200x80mm dle design manuálu</t>
  </si>
  <si>
    <t>596212223</t>
  </si>
  <si>
    <t>Kladení dlažby z betonových zámkových dlaždic pozemních komunikací ručně s ložem z kameniva těženého nebo drceného tl. do 50 mm, s vyplněním spár, s dvojitým hu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</si>
  <si>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300 m2</t>
  </si>
  <si>
    <t xml:space="preserve"> 794.64+167.752 = 962,392 [A]_x000d_</t>
  </si>
  <si>
    <t>R 0018</t>
  </si>
  <si>
    <t>Dlažba drenážní 200x200x80, (170x170 vč. mezery 30 mm), přírodní šedá</t>
  </si>
  <si>
    <t xml:space="preserve"> 96.692*1.03 = 99,593 [A]_x000d_</t>
  </si>
  <si>
    <t>R 005</t>
  </si>
  <si>
    <t>Výplň spar kamenivem včetně dodávky kameniva</t>
  </si>
  <si>
    <t>55241003</t>
  </si>
  <si>
    <t>poklop kanalizační betonový, litinový rám 160mm, D400 bez odvětrání</t>
  </si>
  <si>
    <t>899304111</t>
  </si>
  <si>
    <t>Osazení poklop železobetonových včetně rámů jakékoli hmotnosti</t>
  </si>
  <si>
    <t>899331111</t>
  </si>
  <si>
    <t>Výšková úprava uličního vstupu nebo vpusti do 200 mm zvýšením poklopu</t>
  </si>
  <si>
    <t>R02</t>
  </si>
  <si>
    <t>Demontáž stávajícího poklopu vč.likvidace</t>
  </si>
  <si>
    <t>40445225</t>
  </si>
  <si>
    <t>sloupek pro dopravní značku Zn D 60mm v 3,5m</t>
  </si>
  <si>
    <t>40445240</t>
  </si>
  <si>
    <t>patka pro sloupek Al D 60mm</t>
  </si>
  <si>
    <t>40445253</t>
  </si>
  <si>
    <t>víčko plastové na sloupek D 60mm</t>
  </si>
  <si>
    <t>40445256</t>
  </si>
  <si>
    <t>svorka upínací na sloupek dopravní značky D 60mm</t>
  </si>
  <si>
    <t>40445625</t>
  </si>
  <si>
    <t>informativní značky provozní IP8, IP9, IP11-IP13 500x700mm</t>
  </si>
  <si>
    <t>40445649</t>
  </si>
  <si>
    <t>dodatkové tabulky E3-E5, E8, E14-E16 500x150mm</t>
  </si>
  <si>
    <t>58380003</t>
  </si>
  <si>
    <t>obrubník kamenný žulový přímý 1000x300x200mm</t>
  </si>
  <si>
    <t xml:space="preserve"> 77.28*1.01 = 78,053 [A]_x000d_
 78.053*1.02 Přepočtené koeficientem množství = 79,614 [B]_x000d_</t>
  </si>
  <si>
    <t>59217019</t>
  </si>
  <si>
    <t>obrubník betonový chodníkový 1000x100x200mm</t>
  </si>
  <si>
    <t xml:space="preserve"> 129.47*1.01 = 130,765 [A]_x000d_</t>
  </si>
  <si>
    <t>59217029</t>
  </si>
  <si>
    <t>obrubník silniční betonový nájezdový 1000x150x150mm</t>
  </si>
  <si>
    <t xml:space="preserve"> 3.465*1.01 = 3,500 [A]_x000d_</t>
  </si>
  <si>
    <t>59217030</t>
  </si>
  <si>
    <t>obrubník silniční betonový přechodový 1000x150x150-250mm</t>
  </si>
  <si>
    <t xml:space="preserve"> 14*1.01 = 14,140 [A]_x000d_</t>
  </si>
  <si>
    <t>59217031</t>
  </si>
  <si>
    <t>obrubník silniční betonový 1000x150x250mm</t>
  </si>
  <si>
    <t xml:space="preserve"> 75.79*1.01 = 76,548 [A]_x000d_</t>
  </si>
  <si>
    <t>914111111</t>
  </si>
  <si>
    <t>Montáž svislé dopravní značky základní velikosti do 1 m2 objímkami na sloupky nebo konzoly</t>
  </si>
  <si>
    <t>914511112</t>
  </si>
  <si>
    <t>Montáž sloupku dopravních značek délky do 3,5 m do hliníkové patky pro sloupek D 60 mm</t>
  </si>
  <si>
    <t>915131111</t>
  </si>
  <si>
    <t>Vodorovné dopravní značení stříkané barvou přechody pro chodce, šipky, symboly bílé základní</t>
  </si>
  <si>
    <t>915211111</t>
  </si>
  <si>
    <t>Vodorovné dopravní značení stříkaným plastem dělící čára šířky 125 mm souvislá bílá základní</t>
  </si>
  <si>
    <t>915211115</t>
  </si>
  <si>
    <t>Vodorovné dopravní značení stříkaným plastem dělící čára šířky 125 mm souvislá žlutá základní</t>
  </si>
  <si>
    <t>915611111</t>
  </si>
  <si>
    <t>Předznačení pro vodorovné značení stříkané barvou nebo prováděné z nátěrových hmot liniové dělicí čáry, vodicí proužky</t>
  </si>
  <si>
    <t xml:space="preserve"> 18.5+13.1 = 31,600 [A]_x000d_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</si>
  <si>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</si>
  <si>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</si>
  <si>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</si>
  <si>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 75.79+3.465+14 = 93,255 [A]_x000d_</t>
  </si>
  <si>
    <t>916132113</t>
  </si>
  <si>
    <t>Osazení silniční obruby z betonové přídlažby (krajníků) s ložem tl. přes 50 do 100 mm, s vyplněním a zatřením spár cementovou maltou šířky do 250 mm s boční opě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</si>
  <si>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</si>
  <si>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</si>
  <si>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</si>
  <si>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</si>
  <si>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916241213</t>
  </si>
  <si>
    <t>Osazení obrubníku kamenného se zřízením lože, s vyplněním a zatřením spár cementovou maltou stojatého s boční opěrou z betonu prostého, do lože z betonu prostéh</t>
  </si>
  <si>
    <t>Osazení obrubníku kamenného se zřízením lože, s vyplněním a zatřením spár cementovou maltou stojatého s boční opěrou z betonu prostého, do lože z betonu prostého</t>
  </si>
  <si>
    <t>919732211</t>
  </si>
  <si>
    <t>Styčná pracovní spára při napojení nového živičného povrchu na stávající se zalitím za tepla modifikovanou asfaltovou hmotou s posypem vápenným hydrátem šířky d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</si>
  <si>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</si>
  <si>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PFB.2170061</t>
  </si>
  <si>
    <t>Silniční přídlažba - krajník nízký a vysoký ABK 50/25/8 II nat</t>
  </si>
  <si>
    <t xml:space="preserve"> 126.72*1.01*2 = 255,974 [A]_x000d_</t>
  </si>
  <si>
    <t>R 012</t>
  </si>
  <si>
    <t>Zahrazovací ochranné ocelové sloupky RS 10.1, výška nadzemní část 900 mm</t>
  </si>
  <si>
    <t>R 0121</t>
  </si>
  <si>
    <t>Zahrazovací ochranné ocelové sloupky, výška nadzemní část 1000 mm, průměr 90 mm</t>
  </si>
  <si>
    <t>R 014</t>
  </si>
  <si>
    <t>Základové patky zahrazovacích sloupků a zábradlí, beton C 16/20 , včetně zemních prací a likvidace suti</t>
  </si>
  <si>
    <t>R 911</t>
  </si>
  <si>
    <t>základová patka pro nabíjecí stanici elektroaut 1x1x1 m vč.zemních prací a likvidace odpadu</t>
  </si>
  <si>
    <t>R915</t>
  </si>
  <si>
    <t>Kontrastní pruh schodu žluté barvy š.100mm, splňující protismykové vlastnosti</t>
  </si>
  <si>
    <t>93</t>
  </si>
  <si>
    <t>Různé dokončovací konstrukce a práce inženýrských staveb</t>
  </si>
  <si>
    <t>59227R</t>
  </si>
  <si>
    <t>polymerbetonový žlab se spádovaným dnem vč. štěrbinového roštu z nerezové oceli s šířkou štěrbiny 10 mm</t>
  </si>
  <si>
    <t>935113111</t>
  </si>
  <si>
    <t>Osazení odvodňovacího žlabu s krycím roštem polymerbetonového šířky do 200 mm</t>
  </si>
  <si>
    <t>935114111</t>
  </si>
  <si>
    <t>Štěrbinový odvodňovací betonový žlab se základem z betonu prostého a s obetonováním rozměru 220x260 mm (mikroštěrbinový) bez vnitřního spádu</t>
  </si>
  <si>
    <t>CS ÚRS 2024 01</t>
  </si>
  <si>
    <t>R 0931</t>
  </si>
  <si>
    <t>Dilatace ŽB trub - hobra 20mm, máčená v asfaltu (výška desky 0,26m), mikropórézní pryžová ucpávky, zálivka za horka</t>
  </si>
  <si>
    <t xml:space="preserve"> 1170.388*10 = 11703,880 [A]_x000d_
 Mezisoučet: A = 11703,880 [B]_x000d_</t>
  </si>
  <si>
    <t>997221861</t>
  </si>
  <si>
    <t>997221873</t>
  </si>
  <si>
    <t>997221875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</si>
  <si>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</si>
  <si>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</si>
  <si>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</si>
  <si>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</si>
  <si>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011002000</t>
  </si>
  <si>
    <t>Provizorní dopravní značení</t>
  </si>
  <si>
    <t>0311R</t>
  </si>
  <si>
    <t>Fotodokumentace</t>
  </si>
  <si>
    <t>VRN4</t>
  </si>
  <si>
    <t>Inženýrská činnost</t>
  </si>
  <si>
    <t>043002000</t>
  </si>
  <si>
    <t>Zkoušky a ostatní měření</t>
  </si>
  <si>
    <t>8.2</t>
  </si>
  <si>
    <t>Pozemní komunikace - rekonstrukce_ZP</t>
  </si>
  <si>
    <t>113106187</t>
  </si>
  <si>
    <t>Rozebrání dlažeb vozovek a ploch s přemístěním hmot na skládku na vzdálenost do 3 m nebo s naložením na dopravní prostředek, s jakoukoliv výplní spár strojně pl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</si>
  <si>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</si>
  <si>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</si>
  <si>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</si>
  <si>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 xml:space="preserve"> 19.68+25.47 = 45,150 [A]_x000d_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</si>
  <si>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</si>
  <si>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</si>
  <si>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113107337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</si>
  <si>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</si>
  <si>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113151111</t>
  </si>
  <si>
    <t>Rozebírání zpevněných ploch s přemístěním na skládku na vzdálenost do 20 m nebo s naložením na dopravní prostředek ze silničních panelů</t>
  </si>
  <si>
    <t>Odstranění stávajících železobetonových prvků (základové patky. pásy...) včetně odvozu a likvidace</t>
  </si>
  <si>
    <t xml:space="preserve"> 577.44+9.64+9.64 = 596,720 [A]_x000d_</t>
  </si>
  <si>
    <t>275351121</t>
  </si>
  <si>
    <t>Bednění základů patek zřízení</t>
  </si>
  <si>
    <t>275351122</t>
  </si>
  <si>
    <t>Bednění základů patek odstranění</t>
  </si>
  <si>
    <t>275362021</t>
  </si>
  <si>
    <t>Výztuž základů patek ze svařovaných sítí z drátů typu KARI</t>
  </si>
  <si>
    <t>28329041</t>
  </si>
  <si>
    <t>fólie PE separační či ochranná tl 0,1mm</t>
  </si>
  <si>
    <t xml:space="preserve"> 9.64*1.15 = 11,086 [A]_x000d_</t>
  </si>
  <si>
    <t xml:space="preserve"> (577.44+9.64)*1.15 = 675,142 [A]_x000d_</t>
  </si>
  <si>
    <t>R 015</t>
  </si>
  <si>
    <t>úprava bet.povrchu - striáží</t>
  </si>
  <si>
    <t>R 09</t>
  </si>
  <si>
    <t>Reprofilace betonových patek, C30/37 XF4</t>
  </si>
  <si>
    <t>564851011</t>
  </si>
  <si>
    <t>Podklad ze štěrkodrti ŠD s rozprostřením a zhutněním plochy jednotlivě do 100 m2, po zhutnění tl. 150 mm</t>
  </si>
  <si>
    <t>565145111</t>
  </si>
  <si>
    <t>Asfaltový beton vrstva podkladní ACP 16 (obalované kamenivo střednězrnné - OKS) s rozprostřením a zhutněním v pruhu šířky přes 1,5 do 3 m, po zhutnění tl. 60 mm</t>
  </si>
  <si>
    <t>573211108</t>
  </si>
  <si>
    <t>Postřik spojovací PS bez posypu kamenivem z asfaltu silničního, v množství 0,40 kg/m2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</si>
  <si>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</si>
  <si>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</si>
  <si>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Dlažba 400/400/80 šedá</t>
  </si>
  <si>
    <t xml:space="preserve"> 444.18*1.03 = 457,505 [A]_x000d_</t>
  </si>
  <si>
    <t xml:space="preserve"> 4.7*1.01 = 4,747 [A]_x000d_</t>
  </si>
  <si>
    <t xml:space="preserve"> 275.032*10 = 2750,320 [A]_x000d_
 Mezisoučet: A = 2750,320 [B]_x000d_</t>
  </si>
  <si>
    <t xml:space="preserve"> 26.467 = 26,467 [A]_x000d_
 Mezisoučet: A = 26,467 [B]_x000d_</t>
  </si>
  <si>
    <t xml:space="preserve"> 173.369 = 173,369 [A]_x000d_</t>
  </si>
  <si>
    <t xml:space="preserve"> 75.169 = 75,169 [A]_x000d_
 Mezisoučet: A = 75,169 [B]_x000d_</t>
  </si>
  <si>
    <t>011002R</t>
  </si>
  <si>
    <t>Provizorní dopravní značení, včetně vyhotovení návrhu a jeho projednání</t>
  </si>
  <si>
    <t>D.2.2</t>
  </si>
  <si>
    <t>1.01_A</t>
  </si>
  <si>
    <t>Architektonicko-stavební řešení_část A</t>
  </si>
  <si>
    <t>113107042</t>
  </si>
  <si>
    <t>Odstranění podkladů nebo krytů při překopech inženýrských sítí s přemístěním hmot na skládku ve vzdálenosti do 3 m nebo s naložením na dopravní prostředek ručně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</si>
  <si>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</si>
  <si>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 xml:space="preserve"> "`dle 104`"_x000d_
 kalkulováno 50% výměry100*0.5 = 50,000 [A]_x000d_
 Mezisoučet: A = 50,000 [B]_x000d_
 Celkem: A = 50,000 [C]_x000d_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</si>
  <si>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</si>
  <si>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</si>
  <si>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 xml:space="preserve"> "`energokanal vnitřní`"_x000d_
 "`21.A`"_x000d_
 (0.4*0.4*2.5) = 0,400 [A]_x000d_
 Mezisoučet: A = 0,400 [B]_x000d_
 "`22.A`"_x000d_
 (0.5*0.5*2.5) = 0,625 [C]_x000d_
 Mezisoučet: C = 0,625 [D]_x000d_
 Celkem: A+C = 1,025 [E]_x000d_</t>
  </si>
  <si>
    <t xml:space="preserve"> 1.025*1 = 1,025 [A]_x000d_
 Mezisoučet: A = 1,025 [B]_x000d_</t>
  </si>
  <si>
    <t xml:space="preserve"> 1.025*1.75 = 1,794 [A]_x000d_</t>
  </si>
  <si>
    <t>27</t>
  </si>
  <si>
    <t>Zakládání - základy</t>
  </si>
  <si>
    <t>273321411</t>
  </si>
  <si>
    <t>Základy z betonu železového (bez výztuže) desky z betonu bez zvláštních nároků na prostředí tř. C 20/25</t>
  </si>
  <si>
    <t xml:space="preserve"> "`E3`"_x000d_
 33.A10*0.150 = 1,500 [A]_x000d_
 Mezisoučet: A = 1,500 [B]_x000d_
 Celkem: A = 1,500 [C]_x000d_</t>
  </si>
  <si>
    <t>273351121</t>
  </si>
  <si>
    <t>Bednění základů desek zřízení</t>
  </si>
  <si>
    <t xml:space="preserve"> "`33.A`"_x000d_
 (5.5+2)*0.25 = 1,875 [A]_x000d_
 Mezisoučet: A = 1,875 [B]_x000d_
 Celkem: A = 1,875 [C]_x000d_</t>
  </si>
  <si>
    <t>273351122</t>
  </si>
  <si>
    <t>Bednění základů desek odstranění</t>
  </si>
  <si>
    <t>273362021</t>
  </si>
  <si>
    <t>Výztuž základů desek ze svařovaných sítí z drátů typu KARI</t>
  </si>
  <si>
    <t xml:space="preserve"> 33.A(10*0.0054*2)*1.25 = 0,135 [A]_x000d_
 Mezisoučet: A = 0,135 [B]_x000d_</t>
  </si>
  <si>
    <t>31</t>
  </si>
  <si>
    <t>Zdi pozemních staveb</t>
  </si>
  <si>
    <t>13010744</t>
  </si>
  <si>
    <t>ocel profilová jakost S235JR (11 375) průřez IPE 120</t>
  </si>
  <si>
    <t xml:space="preserve"> "`dle výkazu v.c.204`"_x000d_
 IPE12046.2*0.0106 = 0,490 [A]_x000d_
 Mezisoučet: A = 0,490 [B]_x000d_
 0.49*1.1 Přepočtené koeficientem množství = 0,539 [C]_x000d_</t>
  </si>
  <si>
    <t>13010746</t>
  </si>
  <si>
    <t>ocel profilová jakost S235JR (11 375) průřez IPE 140</t>
  </si>
  <si>
    <t xml:space="preserve"> "`IPE140`"_x000d_
 (2*3)*0.0129 = 0,077 [A]_x000d_
 (1.3*3)*0.0129 = 0,050 [B]_x000d_
 Mezisoučet: A+B = 0,128 [C]_x000d_
 Celkem: A+B = 0,128 [D]_x000d_
 0.127*1.1 Přepočtené koeficientem množství = 0,140 [E]_x000d_</t>
  </si>
  <si>
    <t>13010750</t>
  </si>
  <si>
    <t>ocel profilová jakost S235JR (11 375) průřez IPE 180</t>
  </si>
  <si>
    <t xml:space="preserve"> "`IPE180`"_x000d_
 (3.5*3)*0.0188 = 0,197 [A]_x000d_
 (3.3*3)*0.0188 = 0,186 [B]_x000d_
 Mezisoučet: A+B = 0,384 [C]_x000d_
 Celkem: A+B = 0,384 [D]_x000d_
 0.383*1.1 Přepočtené koeficientem množství = 0,421 [E]_x000d_</t>
  </si>
  <si>
    <t>13010752</t>
  </si>
  <si>
    <t>ocel profilová jakost S235JR (11 375) průřez IPE 200</t>
  </si>
  <si>
    <t xml:space="preserve"> "`IPE200`"_x000d_
 (5*3)*0.0224 = 0,336 [A]_x000d_
 Mezisoučet: A = 0,336 [B]_x000d_
 Celkem: A = 0,336 [C]_x000d_
 0.336*1.1 Přepočtené koeficientem množství = 0,370 [D]_x000d_</t>
  </si>
  <si>
    <t>310238211</t>
  </si>
  <si>
    <t>Zazdívka otvorů ve zdivu nadzákladovém cihlami pálenými plochy přes 0,25 m2 do 1 m2 na maltu vápenocementovou</t>
  </si>
  <si>
    <t xml:space="preserve"> "`A`"_x000d_
 "`1.PP dle výkresů`"_x000d_
 (0.45*0.6*0.9)*4 = 0,972 [A]_x000d_
 Mezisoučet: A = 0,972 [B]_x000d_
 Celkem: A = 0,972 [C]_x000d_</t>
  </si>
  <si>
    <t>310239211</t>
  </si>
  <si>
    <t>Zazdívka otvorů ve zdivu nadzákladovém cihlami pálenými plochy přes 1 m2 do 4 m2 na maltu vápenocementovou</t>
  </si>
  <si>
    <t xml:space="preserve"> "`A`"_x000d_
 "`1.PP dle výkresů`"_x000d_
 (0.45*1.2*2) = 1,080 [A]_x000d_
 Mezisoučet: A = 1,080 [B]_x000d_
 "`1.NP dle výkresů`"_x000d_
 (0.5*0.3*2.7) = 0,405 [C]_x000d_
 (0.5*0.5*2.7) = 0,675 [D]_x000d_
 (0.5*1*2.7) = 1,350 [E]_x000d_
 (0.5*1.1*2.7) = 1,485 [F]_x000d_
 (0.375*1.2*2.5)*3 = 3,375 [G]_x000d_
 (0.375*0.6*1.5)*2 = 0,675 [H]_x000d_
 (0.375*0.15*1.5)*2 = 0,169 [I]_x000d_
 (0.375*0.9*2)*2 = 1,350 [J]_x000d_
 1.2 = 1,200 [K]_x000d_
 Mezisoučet: C+D+E+F+G+H+I+J+K = 10,684 [L]_x000d_
 Celkem: A+C+D+E+F+G+H+I+J+K = 11,764 [M]_x000d_</t>
  </si>
  <si>
    <t>311231126</t>
  </si>
  <si>
    <t>Zdivo z cihel pálených nosné z cihel plných dl. 290 mm P 20 až 25, na maltu MC-5 nebo MC-10</t>
  </si>
  <si>
    <t xml:space="preserve"> "`1.A`"_x000d_
 (0.3*3*0.3) = 0,270 [A]_x000d_
 Mezisoučet: A = 0,270 [B]_x000d_</t>
  </si>
  <si>
    <t>311272031</t>
  </si>
  <si>
    <t>Zdivo z pórobetonových tvárnic na tenké maltové lože, tl. zdiva 200 mm pevnost tvárnic přes P2 do P4, objemová hmotnost přes 450 do 600 kg/m3 hladkých</t>
  </si>
  <si>
    <t xml:space="preserve"> 2/3,4.A(7*3.1) = 21,700 [A]_x000d_
 Mezisoučet: A = 21,700 [B]_x000d_
 Celkem: A = 21,700 [C]_x000d_</t>
  </si>
  <si>
    <t>312231116</t>
  </si>
  <si>
    <t>Zdivo z cihel pálených výplňové z cihel plných dl. 290 mm P 7 až 15, na maltu MVC-5 nebo MVC-10</t>
  </si>
  <si>
    <t xml:space="preserve"> "`A`"_x000d_
 "`1.PP dle výkresů`"_x000d_
 (0.45*2.5*2.5) = 2,813 [A]_x000d_
 Mezisoučet: A = 2,813 [B]_x000d_
 Celkem: A = 2,813 [C]_x000d_
 2.813*1.1 Přepočtené koeficientem množství = 3,094 [D]_x000d_</t>
  </si>
  <si>
    <t>317142432</t>
  </si>
  <si>
    <t>Překlady nenosné z pórobetonu osazené do tenkého maltového lože, výšky do 250 mm, šířky překladu 125 mm, délky překladu přes 1000 do 1250 mm</t>
  </si>
  <si>
    <t xml:space="preserve"> dle výkazu v.c.20415 = 15,000 [A]_x000d_
 Mezisoučet: A = 15,000 [B]_x000d_</t>
  </si>
  <si>
    <t>317143431</t>
  </si>
  <si>
    <t>Překlady nosné z pórobetonu osazené do tenkého maltového lože, pro zdi tl. 200 mm, délky překladu do 1300 mm</t>
  </si>
  <si>
    <t xml:space="preserve"> dle výkazu v.c.2041 = 1,000 [A]_x000d_
 Mezisoučet: A = 1,000 [B]_x000d_</t>
  </si>
  <si>
    <t>317234410</t>
  </si>
  <si>
    <t>Vyzdívka mezi nosníky cihlami pálenými na maltu cementovou</t>
  </si>
  <si>
    <t xml:space="preserve"> (0.2*0.2*5)*2 = 0,400 [A]_x000d_
 Mezisoučet: A = 0,400 [B]_x000d_
 (0.18*0.2*3.5)*2 = 0,252 [C]_x000d_
 Mezisoučet: C = 0,252 [D]_x000d_
 (0.18*0.2*3.3)*2 = 0,238 [E]_x000d_
 Mezisoučet: E = 0,238 [F]_x000d_
 (0.14*0.2*2)*2 = 0,112 [G]_x000d_
 Mezisoučet: G = 0,112 [H]_x000d_
 (0.14*0.2*1.3)*2 = 0,073 [I]_x000d_
 Mezisoučet: I = 0,073 [J]_x000d_
 (0.12*0.2*1.9)*4 = 0,182 [K]_x000d_
 Mezisoučet: K = 0,182 [L]_x000d_
 (0.12*0.2*1.7)*2 = 0,082 [M]_x000d_
 Mezisoučet: M = 0,082 [N]_x000d_
 (0.12*0.2*1.3)*6 = 0,187 [O]_x000d_
 Mezisoučet: O = 0,187 [P]_x000d_
 (0.12*0.2*1.2)*4 = 0,115 [Q]_x000d_
 Mezisoučet: Q = 0,115 [R]_x000d_
 (0.12*0.1*1)*6 = 0,072 [S]_x000d_
 Mezisoučet: S = 0,072 [T]_x000d_
 Celkem: A+C+E+G+I+K+M+O+Q+S = 1,713 [U]_x000d_</t>
  </si>
  <si>
    <t>317941121</t>
  </si>
  <si>
    <t>Osazování ocelových válcovaných nosníků na zdivu I nebo IE nebo U nebo UE nebo L do č. 12 nebo výšky do 120 mm</t>
  </si>
  <si>
    <t xml:space="preserve"> "`dle výkazu v.c.204`"_x000d_
 "`IPE120`"_x000d_
 (1.9*6)*0.0106 = 0,121 [A]_x000d_
 (1.7*3)*0.0106 = 0,054 [B]_x000d_
 (1.3*9)*0.0106 = 0,124 [C]_x000d_
 (1.2*5)*0.0106 = 0,064 [D]_x000d_
 (1*11)*0.0106 = 0,117 [E]_x000d_
 Mezisoučet: A+B+C+D+E = 0,479 [F]_x000d_
 Celkem: A+B+C+D+E = 0,479 [G]_x000d_</t>
  </si>
  <si>
    <t>317941123</t>
  </si>
  <si>
    <t>Osazování ocelových válcovaných nosníků na zdivu I nebo IE nebo U nebo UE nebo L č. 14 až 22 nebo výšky do 220 mm</t>
  </si>
  <si>
    <t xml:space="preserve"> "`dle výkazu v.c.204`"_x000d_
 "`IPE200`"_x000d_
 (5*3)*0.0224 = 0,336 [A]_x000d_
 Mezisoučet: A = 0,336 [B]_x000d_
 "`IPE180`"_x000d_
 (3.5*3)*0.0188 = 0,197 [C]_x000d_
 (3.3*3)*0.0188 = 0,186 [D]_x000d_
 Mezisoučet: C+D = 0,384 [E]_x000d_
 "`IPE140`"_x000d_
 (2*3)*0.0129 = 0,077 [F]_x000d_
 (1.3*3)*0.0129 = 0,050 [G]_x000d_
 Mezisoučet: F+G = 0,128 [H]_x000d_
 Celkem: A+C+D+F+G = 0,847 [I]_x000d_</t>
  </si>
  <si>
    <t>346244381</t>
  </si>
  <si>
    <t>Plentování ocelových válcovaných nosníků jednostranné cihlami na maltu, výška stojiny do 200 mm</t>
  </si>
  <si>
    <t xml:space="preserve"> (0.2*5)*2 = 2,000 [A]_x000d_
 Mezisoučet: A = 2,000 [B]_x000d_
 (0.18*3.5)*2 = 1,260 [C]_x000d_
 Mezisoučet: C = 1,260 [D]_x000d_
 (0.18*3.3)*2 = 1,188 [E]_x000d_
 Mezisoučet: E = 1,188 [F]_x000d_
 (0.14*2)*2 = 0,560 [G]_x000d_
 Mezisoučet: G = 0,560 [H]_x000d_
 (0.14*1.3)*2 = 0,364 [I]_x000d_
 Mezisoučet: I = 0,364 [J]_x000d_
 (0.12*1.9)*4 = 0,912 [K]_x000d_
 Mezisoučet: K = 0,912 [L]_x000d_
 (0.12*1.7)*2 = 0,408 [M]_x000d_
 Mezisoučet: M = 0,408 [N]_x000d_
 (0.12*1.2)*4 = 0,576 [O]_x000d_
 Mezisoučet: O = 0,576 [P]_x000d_
 (0.12*1)*6 = 0,720 [Q]_x000d_
 Mezisoučet: Q = 0,720 [R]_x000d_
 Celkem: A+C+E+G+I+K+M+O+Q = 7,988 [S]_x000d_</t>
  </si>
  <si>
    <t>34</t>
  </si>
  <si>
    <t>Stěny a příčky</t>
  </si>
  <si>
    <t>342272235</t>
  </si>
  <si>
    <t>Příčky z pórobetonových tvárnic hladkých na tenké maltové lože objemová hmotnost do 500 kg/m3, tloušťka příčky 125 mm</t>
  </si>
  <si>
    <t xml:space="preserve"> "`A`"_x000d_
 4/3.A(3.6*3.1) = 11,160 [A]_x000d_
 Mezisoučet: A = 11,160 [B]_x000d_
 9/8.A((1.9*3.1)-0.7*2) = 4,490 [C]_x000d_
 Mezisoučet: C = 4,490 [D]_x000d_
 7/8.A((1.9*3.1)-0.7*2) = 4,490 [E]_x000d_
 Mezisoučet: E = 4,490 [F]_x000d_
 9,8,7,6/11,10.A(6.8*3.1) = 21,080 [G]_x000d_
 Mezisoučet: G = 21,080 [H]_x000d_
 23/20.A(2*3.1) = 6,200 [I]_x000d_
 Mezisoučet: I = 6,200 [J]_x000d_
 28/27.A(1.6*3.1)-(0.6*2) = 3,760 [K]_x000d_
 Mezisoučet: K = 3,760 [L]_x000d_
 27,29/26.A(3.5*3.1)-(0.6*2) = 9,650 [M]_x000d_
 Mezisoučet: M = 9,650 [N]_x000d_
 26/25.A(3.5*3.1)-(0.7*2) = 9,450 [O]_x000d_
 Mezisoučet: O = 9,450 [P]_x000d_
 30/32.A(10.5*3.1)-(0.8*2) = 30,950 [Q]_x000d_
 Mezisoučet: Q = 30,950 [R]_x000d_
 31/32.A(2.6*3.1)-(0.6*2) = 6,860 [S]_x000d_
 Mezisoučet: S = 6,860 [T]_x000d_
 Celkem: A+C+E+G+I+K+M+O+Q+S = 108,090 [U]_x000d_</t>
  </si>
  <si>
    <t>342272245</t>
  </si>
  <si>
    <t>Příčky z pórobetonových tvárnic hladkých na tenké maltové lože objemová hmotnost do 500 kg/m3, tloušťka příčky 150 mm</t>
  </si>
  <si>
    <t xml:space="preserve"> "`A`"_x000d_
 7/6.A(1.8*3.1) = 5,580 [A]_x000d_
 Mezisoučet: A = 5,580 [B]_x000d_
 11/19,18.A(3*3.1) = 9,300 [C]_x000d_
 Mezisoučet: C = 9,300 [D]_x000d_
 11/17,10.A(1.2+2.2+1.9)*3.1-(0.8*2) = 14,830 [E]_x000d_
 Mezisoučet: E = 14,830 [F]_x000d_
 10,15/17.A(2.2*3.1) = 6,820 [G]_x000d_
 Mezisoučet: G = 6,820 [H]_x000d_
 10/15.A(1.4*3.1) = 4,340 [I]_x000d_
 Mezisoučet: I = 4,340 [J]_x000d_
 17/18.A(1.2*3.1) = 3,720 [K]_x000d_
 Mezisoučet: K = 3,720 [L]_x000d_
 17/16,14.A(2.2*3.1)-(0.8*2) = 5,220 [M]_x000d_
 Mezisoučet: M = 5,220 [N]_x000d_
 15/14.A(1.6*3.1) = 4,960 [O]_x000d_
 Mezisoučet: O = 4,960 [P]_x000d_
 16/14.A(2.5*3.1)-(0.8*2) = 6,150 [Q]_x000d_
 Mezisoučet: Q = 6,150 [R]_x000d_
 20/21/24.A((3.1+4+1.8)*3.1-(0.8*2)) = 25,990 [S]_x000d_
 Mezisoučet: S = 25,990 [T]_x000d_
 21/22.A(2.9*3.1) = 8,990 [U]_x000d_
 Mezisoučet: U = 8,990 [V]_x000d_
 22/23.A(2.3*3.1) = 7,130 [W]_x000d_
 Mezisoučet: W = 7,130 [X]_x000d_
 23/24.A(2.6*3.1)-(0.8*2) = 6,460 [Y]_x000d_
 Mezisoučet: Y = 6,460 [Z]_x000d_
 20,24/25.A(9.2*3.1) = 28,520 [AA]_x000d_
 Mezisoučet: AA = 28,520 [AB]_x000d_
 1.A/25,28,29.A(5.8*3.1) = 17,980 [AC]_x000d_
 Mezisoučet: AC = 17,980 [AD]_x000d_
 Celkem: A+C+E+G+I+K+M+O+Q+S+U+W+Y+AA+AC = 155,990 [AE]_x000d_</t>
  </si>
  <si>
    <t>41</t>
  </si>
  <si>
    <t>Stropy a stropní konstrukce pozemních staveb</t>
  </si>
  <si>
    <t>411321414</t>
  </si>
  <si>
    <t>Stropy z betonu železového (bez výztuže) stropů deskových, plochých střech, desek balkonových, desek hřibových stropů včetně hlavic hřibových sloupů tř. C 25/30</t>
  </si>
  <si>
    <t xml:space="preserve"> "`otvory po světlících`"_x000d_
 (1.2*1.2*0.1)*6 = 0,864 [A]_x000d_
 Mezisoučet: A = 0,864 [B]_x000d_
 Celkem: A = 0,864 [C]_x000d_
 0.864*1.025 Přepočtené koeficientem množství = 0,886 [D]_x000d_</t>
  </si>
  <si>
    <t>411354247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</si>
  <si>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</si>
  <si>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0,88 mm</t>
  </si>
  <si>
    <t xml:space="preserve"> "`otvory po světlících`"_x000d_
 (1.2*1.2)*6 = 8,640 [A]_x000d_
 Mezisoučet: A = 8,640 [B]_x000d_
 Celkem: A = 8,640 [C]_x000d_</t>
  </si>
  <si>
    <t>411362021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</si>
  <si>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</si>
  <si>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</si>
  <si>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 xml:space="preserve"> "`otvory po světlících`"_x000d_
 ((1.2*1.2)*6)*0.00444*1.25 = 0,048 [A]_x000d_
 Mezisoučet: A = 0,048 [B]_x000d_
 Celkem: A = 0,048 [C]_x000d_</t>
  </si>
  <si>
    <t>413352116</t>
  </si>
  <si>
    <t>Podpěrná konstrukce nosníků a průvlaků výšky podepření do 4 m výšky nosníku (po spodní hranu stropní desky) přes 100 cm odstranění</t>
  </si>
  <si>
    <t xml:space="preserve"> "`1.A průvlak`"_x000d_
 (0.3*10) = 3,000 [A]_x000d_
 Mezisoučet: A = 3,000 [B]_x000d_
 Celkem: A = 3,000 [C]_x000d_</t>
  </si>
  <si>
    <t>61</t>
  </si>
  <si>
    <t>Úprava povrchů vnitřních</t>
  </si>
  <si>
    <t>611325402</t>
  </si>
  <si>
    <t>Oprava vápenocementové omítky vnitřních ploch hrubé, tl. do 20 mm stropů, v rozsahu opravované plochy přes 10 do 30%</t>
  </si>
  <si>
    <t xml:space="preserve"> "`sklep - A`"_x000d_
 01.A8.9 = 8,900 [A]_x000d_
 02.A3.4 = 3,400 [B]_x000d_
 03.A8.7 = 8,700 [C]_x000d_
 04.A18.1 = 18,100 [D]_x000d_
 Mezisoučet: A+B+C+D = 39,100 [E]_x000d_
 Celkem: A+B+C+D = 39,100 [F]_x000d_</t>
  </si>
  <si>
    <t>612131101</t>
  </si>
  <si>
    <t>Podkladní a spojovací vrstva vnitřních omítaných ploch cementový postřik nanášený ručně celoplošně stěn</t>
  </si>
  <si>
    <t xml:space="preserve"> "`nový stav`"_x000d_
 "`sklep - A - nové omítky na zazdívkách`"_x000d_
 01.A(3.5*2) = 7,000 [A]_x000d_
 02.A(2.7*2.7) = 7,290 [B]_x000d_
 03.A(1.7*2.7) = 4,590 [C]_x000d_
 04.A(3.9*2.7) = 10,530 [D]_x000d_
 Mezisoučet: A+B+C+D = 29,410 [E]_x000d_
 "`1.NP - A`"_x000d_
 3.A(2.9*2+3.6*2)*3.1 = 40,300 [F]_x000d_
 4.A(4*2+3.6*2)*3.1 = 47,120 [G]_x000d_
 15.A(1.5*2+1.1*2)*3.1 = 16,120 [H]_x000d_
 20.A(6.4*2+7.1*2)*3.1 = 83,700 [I]_x000d_
 21.A(1.8*2+2.9*2)*3.1 = 29,140 [J]_x000d_
 22.A(2.3*2+2.9*2)*3.1 = 32,240 [K]_x000d_
 24.A(2.6*2+2.9*2)*3.1 = 34,100 [L]_x000d_
 26.A(1.3*2+3.5*2)*3.1 = 29,760 [M]_x000d_
 29.A(2.3*2+1.6*2)*3.1 = 24,180 [N]_x000d_
 30.A(7.7*2+9*2)*3.1-((2.7*2.7)+(4.1*2.7)+(3*2.7)) = 77,080 [O]_x000d_
 32.A(2.8*2+9*2) = 23,600 [P]_x000d_
 Mezisoučet: F+G+H+I+J+K+L+M+N+O+P = 437,340 [Q]_x000d_
 Celkem: A+B+C+D+F+G+H+I+J+K+L+M+N+O+P = 466,750 [R]_x000d_</t>
  </si>
  <si>
    <t>612142001</t>
  </si>
  <si>
    <t>Pletivo vnitřních ploch v ploše nebo pruzích, na plném podkladu sklovláknité vtlačené do tmelu včetně tmelu stěn</t>
  </si>
  <si>
    <t xml:space="preserve"> "`nový stav`"_x000d_
 "`sklep - A - nové omítky na zazdívkách`"_x000d_
 01.A(3.5*2) = 7,000 [A]_x000d_
 02.A(2.7*2.7) = 7,290 [B]_x000d_
 03.A(1.7*2.7) = 4,590 [C]_x000d_
 04.A(3.9*2.7) = 10,530 [D]_x000d_
 Mezisoučet: A+B+C+D = 29,410 [E]_x000d_
 Celkem: A+B+C+D = 29,410 [F]_x000d_</t>
  </si>
  <si>
    <t>612322141</t>
  </si>
  <si>
    <t>Omítka vápenocementová lehčená vnitřních ploch nanášená ručně dvouvrstvá, tloušťky jádrové omítky do 10 mm a tloušťky štuku do 3 mm štuková svislých konstrukcí</t>
  </si>
  <si>
    <t>Omítka vápenocementová lehčená vnitřních ploch nanášená ručně dvouvrstvá, tloušťky jádrové omítky do 10 mm a tloušťky štuku do 3 mm štuková svislých konstrukcí stěn</t>
  </si>
  <si>
    <t>612325402</t>
  </si>
  <si>
    <t>Oprava vápenocementové omítky vnitřních ploch hrubé, tl. do 20 mm stěn, v rozsahu opravované plochy přes 10 do 30%</t>
  </si>
  <si>
    <t xml:space="preserve"> "`sklep - A`"_x000d_
 01.A(2.4*2+3.5*2)*2.4 = 28,320 [A]_x000d_
 02.A(2.4*2+1.25*2)*2.4 = 17,520 [B]_x000d_
 03.A(1.8*2+4.9*2)*2.4 = 32,160 [C]_x000d_
 04.A(4.7*2+3.9*2)*2.4 = 41,280 [D]_x000d_
 odpočet nové omítky na zazdívkách-29.410 = -29,410 [E]_x000d_
 Mezisoučet: A+B+C+D+E = 89,870 [F]_x000d_
 Celkem: A+B+C+D+E = 89,870 [G]_x000d_</t>
  </si>
  <si>
    <t>62</t>
  </si>
  <si>
    <t>Úprava povrchů vnějších</t>
  </si>
  <si>
    <t>28342202</t>
  </si>
  <si>
    <t>profil dilatační stěnový/rohový PVC s výztužnou tkaninou</t>
  </si>
  <si>
    <t xml:space="preserve"> 8.6*1.05 Přepočtené koeficientem množství = 9,030 [A]_x000d_</t>
  </si>
  <si>
    <t>28342205</t>
  </si>
  <si>
    <t>profil napojovací okenní PVC s výztužnou tkaninou 6mm</t>
  </si>
  <si>
    <t xml:space="preserve"> "`A`"_x000d_
 "`začištující`"_x000d_
 (3.2*2+6.9*2) = 20,200 [A]_x000d_
 (7*2+2.7*2) = 19,400 [B]_x000d_
 (4.2*2+2.7*2) = 13,800 [C]_x000d_
 (3*2+2.7*2) = 11,400 [D]_x000d_
 (3.4*2+2.7*2) = 12,200 [E]_x000d_
 (6.8*2+2.7*2) = 19,000 [F]_x000d_
 Mezisoučet: A+B+C+D+E+F = 96,000 [G]_x000d_
 Celkem: A+B+C+D+E+F = 96,000 [H]_x000d_</t>
  </si>
  <si>
    <t>28376079</t>
  </si>
  <si>
    <t>deska EPS grafitová fasádní ?=0,030-0,031 tl 160mm</t>
  </si>
  <si>
    <t xml:space="preserve"> 450*1.02 Přepočtené koeficientem množství = 459,000 [A]_x000d_</t>
  </si>
  <si>
    <t>28376421</t>
  </si>
  <si>
    <t>deska XPS hrana polodrážková a hladký povrch 300kPA ?=0,035 tl 80mm</t>
  </si>
  <si>
    <t xml:space="preserve"> "`A`"_x000d_
 "`D1`"_x000d_
 112 = 112,000 [A]_x000d_
 Mezisoučet: A = 112,000 [B]_x000d_
 Celkem: A = 112,000 [C]_x000d_
 112*1.05 Přepočtené koeficientem množství = 117,600 [D]_x000d_</t>
  </si>
  <si>
    <t>28376800</t>
  </si>
  <si>
    <t>deska fenolická tepelně izolační fasádní ?=0,021 tl 20mm</t>
  </si>
  <si>
    <t xml:space="preserve"> 41.5*1.05 Přepočtené koeficientem množství = 43,575 [A]_x000d_</t>
  </si>
  <si>
    <t>28376803</t>
  </si>
  <si>
    <t>deska fenolická tepelně izolační fasádní ?=0,020 tl 50mm</t>
  </si>
  <si>
    <t xml:space="preserve"> 150*1.05 Přepočtené koeficientem množství = 157,500 [A]_x000d_</t>
  </si>
  <si>
    <t>59051510</t>
  </si>
  <si>
    <t>profil napojovací nadokenní PVC s okapnicí s výztužnou tkaninou</t>
  </si>
  <si>
    <t xml:space="preserve"> "`A`"_x000d_
 "`nadpraží`"_x000d_
 (1*4) = 4,000 [A]_x000d_
 (1.2*9) = 10,800 [B]_x000d_
 (0.9*4) = 3,600 [C]_x000d_
 (1.2*6) = 7,200 [D]_x000d_
 Mezisoučet: A+B+C+D = 25,600 [E]_x000d_
 Celkem: A+B+C+D = 25,600 [F]_x000d_</t>
  </si>
  <si>
    <t>59051512</t>
  </si>
  <si>
    <t>profil napojovací parapetní PVC s okapnicí a výztužnou tkaninou</t>
  </si>
  <si>
    <t xml:space="preserve"> "`A`"_x000d_
 "`parapet`"_x000d_
 (1.2*9) = 10,800 [A]_x000d_
 (0.9*4) = 3,600 [B]_x000d_
 (1.2*6) = 7,200 [C]_x000d_
 Mezisoučet: A+B+C = 21,600 [D]_x000d_
 Celkem: A+B+C = 21,600 [E]_x000d_</t>
  </si>
  <si>
    <t>59051653</t>
  </si>
  <si>
    <t>profil zakládací Al tl 0,7mm pro ETICS pro izolant tl 160mm</t>
  </si>
  <si>
    <t xml:space="preserve"> "`A`"_x000d_
 90+2 = 92,000 [A]_x000d_
 Mezisoučet: A = 92,000 [B]_x000d_
 Celkem: A = 92,000 [C]_x000d_</t>
  </si>
  <si>
    <t>59051663</t>
  </si>
  <si>
    <t>profil zakládací Al tl 0,7mm pro ETICS pro izolant tl 50mm</t>
  </si>
  <si>
    <t xml:space="preserve"> 50 = 50,000 [A]_x000d_
 2 = 2,000 [B]_x000d_
 Mezisoučet: A+B = 52,000 [C]_x000d_</t>
  </si>
  <si>
    <t>621231101</t>
  </si>
  <si>
    <t>Montáž kontaktního zateplení lepením a mechanickým kotvením z desek z fenolické pěny (dodávka ve specifikaci) na vnější podhledy, na podklad betonový nebo z leh</t>
  </si>
  <si>
    <t>Montáž kontaktního zateplení lepením a mechanickým kotvením z desek z fenolické pěny (dodávka ve specifikaci) na vnější podhledy, na podklad betonový nebo z lehčeného betonu nebo keramický, tloušťky desek do 40 mm</t>
  </si>
  <si>
    <t xml:space="preserve"> "`A`"_x000d_
 "`Str4`"_x000d_
 10.9+12.2+18.4 = 41,500 [A]_x000d_
 Mezisoučet: A = 41,500 [B]_x000d_
 Celkem: A = 41,500 [C]_x000d_</t>
  </si>
  <si>
    <t>621251107</t>
  </si>
  <si>
    <t>Montáž kontaktního zateplení lepením a mechanickým kotvením Příplatek k cenám za zápustnou montáž kotev s použitím tepelněizolačních zátek na vnější podhledy z</t>
  </si>
  <si>
    <t>Montáž kontaktního zateplení lepením a mechanickým kotvením Příplatek k cenám za zápustnou montáž kotev s použitím tepelněizolačních zátek na vnější podhledy z fenolické pěny</t>
  </si>
  <si>
    <t>621381032</t>
  </si>
  <si>
    <t>Omítka tenkovrstvá minerální vnějších ploch probarvená, bez penetrace zatíraná (škrábaná), zrnitost 3,0 mm podhledů</t>
  </si>
  <si>
    <t xml:space="preserve"> "`Str4`"_x000d_
 10.9+12.2 = 23,100 [A]_x000d_
 Mezisoučet: A = 23,100 [B]_x000d_
 Celkem: A = 23,100 [C]_x000d_</t>
  </si>
  <si>
    <t>621541012</t>
  </si>
  <si>
    <t>Omítka tenkovrstvá silikonsilikátová vnějších ploch probarvená bez penetrace, zatíraná (škrábaná), tloušťky 1,5 mm podhledů</t>
  </si>
  <si>
    <t xml:space="preserve"> Str418.4 = 18,400 [A]_x000d_
 Mezisoučet: A = 18,400 [B]_x000d_</t>
  </si>
  <si>
    <t>622143002</t>
  </si>
  <si>
    <t>Montáž omítkových profilů plastových, pozinkovaných nebo dřevěných upevněných vtlačením do podkladní vrstvy nebo přibitím dilatačních s tkaninou</t>
  </si>
  <si>
    <t xml:space="preserve"> KL94.3 = 4,300 [A]_x000d_
 Mezisoučet: A = 4,300 [B]_x000d_
 KL104.3 = 4,300 [C]_x000d_
 Mezisoučet: C = 4,300 [D]_x000d_
 Celkem: A+C = 8,600 [E]_x000d_</t>
  </si>
  <si>
    <t>622151031</t>
  </si>
  <si>
    <t>Penetrační nátěr vnějších pastovitých tenkovrstvých omítek silikonový stěn</t>
  </si>
  <si>
    <t xml:space="preserve"> "`A`"_x000d_
 Stn1450 = 450,000 [A]_x000d_
 Mezisoučet: A = 450,000 [B]_x000d_
 Stn3150 = 150,000 [C]_x000d_
 Mezisoučet: C = 150,000 [D]_x000d_
 "`dle design manuálu položka DG14`"_x000d_
 "`A`"_x000d_
 "`D1-nadzemní část`"_x000d_
 112*0.5 = 56,000 [E]_x000d_
 Mezisoučet: E = 56,000 [F]_x000d_
 "`stávající terasa`"_x000d_
 (3.5+15+19) = 37,500 [G]_x000d_
 Mezisoučet: G = 37,500 [H]_x000d_
 Celkem: A+C+E+G = 693,500 [I]_x000d_</t>
  </si>
  <si>
    <t>622211011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</si>
  <si>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</si>
  <si>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</si>
  <si>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 xml:space="preserve"> "`A`"_x000d_
 "`D1`"_x000d_
 112 = 112,000 [A]_x000d_
 Mezisoučet: A = 112,000 [B]_x000d_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</si>
  <si>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</si>
  <si>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</si>
  <si>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 xml:space="preserve"> "`A`"_x000d_
 Stn1450 = 450,000 [A]_x000d_
 Mezisoučet: A = 450,000 [B]_x000d_
 Celkem: A = 450,000 [C]_x000d_</t>
  </si>
  <si>
    <t>622231111</t>
  </si>
  <si>
    <t>Montáž kontaktního zateplení lepením a mechanickým kotvením z desek z fenolické pěny (dodávka ve specifikaci) na vnější stěny, na podklad betonový nebo z lehčen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</si>
  <si>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40 do 80 mm</t>
  </si>
  <si>
    <t xml:space="preserve"> "`A`"_x000d_
 Stn3150 = 150,000 [A]_x000d_
 Mezisoučet: A = 150,000 [B]_x000d_</t>
  </si>
  <si>
    <t>622251101</t>
  </si>
  <si>
    <t>Montáž kontaktního zateplení lepením a mechanickým kotvením Příplatek k cenám za zápustnou montáž kotev s použitím tepelněizolačních zátek na vnější stěny z pol</t>
  </si>
  <si>
    <t>Montáž kontaktního zateplení lepením a mechanickým kotvením Příplatek k cenám za zápustnou montáž kotev s použitím tepelněizolačních zátek na vnější stěny z polystyrenu</t>
  </si>
  <si>
    <t>622251107</t>
  </si>
  <si>
    <t>Montáž kontaktního zateplení lepením a mechanickým kotvením Příplatek k cenám za zápustnou montáž kotev s použitím tepelněizolačních zátek na vnější stěny z fen</t>
  </si>
  <si>
    <t>Montáž kontaktního zateplení lepením a mechanickým kotvením Příplatek k cenám za zápustnou montáž kotev s použitím tepelněizolačních zátek na vnější stěny z fenolické pěny</t>
  </si>
  <si>
    <t>622252001</t>
  </si>
  <si>
    <t>Montáž profilů kontaktního zateplení zakládacích soklových připevněných hmoždinkami</t>
  </si>
  <si>
    <t xml:space="preserve"> "`A`"_x000d_
 90 = 90,000 [A]_x000d_
 Mezisoučet: A = 90,000 [B]_x000d_
 50 = 50,000 [C]_x000d_
 Mezisoučet: C = 50,000 [D]_x000d_
 Celkem: A+C = 140,000 [E]_x000d_</t>
  </si>
  <si>
    <t>622252002</t>
  </si>
  <si>
    <t>Montáž profilů kontaktního zateplení ostatních stěnových, dilatačních apod. lepených do tmelu</t>
  </si>
  <si>
    <t xml:space="preserve"> "`A`"_x000d_
 "`rohy budovy`"_x000d_
 (4.5*5) = 22,500 [A]_x000d_
 (4*4) = 16,000 [B]_x000d_
 (3*6) = 18,000 [C]_x000d_
 Mezisoučet: A+B+C = 56,500 [D]_x000d_
 "`ostění`"_x000d_
 (2.1*2)*5 = 21,000 [E]_x000d_
 (1.2*2)*4 = 9,600 [F]_x000d_
 (0.9*2)*4 = 7,200 [G]_x000d_
 (2.7*2)*4 = 21,600 [H]_x000d_
 (1.2*2)*6 = 14,400 [I]_x000d_
 Mezisoučet: E+F+G+H+I = 73,800 [J]_x000d_
 "`začištující`"_x000d_
 (3.2*2+6.9*2) = 20,200 [K]_x000d_
 (7*2+2.7*2) = 19,400 [L]_x000d_
 (4.2*2+2.7*2) = 13,800 [M]_x000d_
 (3*2+2.7*2) = 11,400 [N]_x000d_
 (3.4*2+2.7*2) = 12,200 [O]_x000d_
 (6.8*2+2.7*2) = 19,000 [P]_x000d_
 Mezisoučet: K+L+M+N+O+P = 96,000 [Q]_x000d_
 "`nadpraží`"_x000d_
 (1*4) = 4,000 [R]_x000d_
 (1.2*9) = 10,800 [S]_x000d_
 (0.9*4) = 3,600 [T]_x000d_
 (1.2*6) = 7,200 [U]_x000d_
 Mezisoučet: R+S+T+U = 25,600 [V]_x000d_
 "`parapet`"_x000d_
 (1.2*9) = 10,800 [W]_x000d_
 (0.9*4) = 3,600 [X]_x000d_
 (1.2*6) = 7,200 [Y]_x000d_
 Mezisoučet: W+X+Y = 21,600 [Z]_x000d_
 Celkem: A+B+C+E+F+G+H+I+K+L+M+N+O+P+R+S+T+U+W+X+Y = 273,500 [AA]_x000d_</t>
  </si>
  <si>
    <t>622531002</t>
  </si>
  <si>
    <t>Omítka tenkovrstvá silikonová vnějších ploch probarvená bez penetrace zatíraná (škrábaná), zrnitost 1,0 mm stěn</t>
  </si>
  <si>
    <t xml:space="preserve"> "`dle design manuálu položka DG14`"_x000d_
 "`A`"_x000d_
 "`D1-nadzemní část`"_x000d_
 112*0.5 = 56,000 [A]_x000d_
 Mezisoučet: A = 56,000 [B]_x000d_
 "`stávající terasa`"_x000d_
 (3.5+15+19) = 37,500 [C]_x000d_
 Mezisoučet: C = 37,500 [D]_x000d_
 Celkem: A+C = 93,500 [E]_x000d_</t>
  </si>
  <si>
    <t>622541012</t>
  </si>
  <si>
    <t>Omítka tenkovrstvá silikonsilikátová vnějších ploch probarvená bez penetrace, zatíraná (škrábaná), tloušťky 1,5 mm stěn</t>
  </si>
  <si>
    <t xml:space="preserve"> "`A`"_x000d_
 Stn1450-75 = 375,000 [A]_x000d_
 Mezisoučet: A = 375,000 [B]_x000d_
 Celkem: A = 375,000 [C]_x000d_</t>
  </si>
  <si>
    <t>63127464</t>
  </si>
  <si>
    <t>profil rohový Al s výztužnou tkaninou š 100/100mm</t>
  </si>
  <si>
    <t xml:space="preserve"> "`A`"_x000d_
 "`rohy budovy`"_x000d_
 (4.5*5) = 22,500 [A]_x000d_
 (4*4) = 16,000 [B]_x000d_
 (3*6) = 18,000 [C]_x000d_
 Mezisoučet: A+B+C = 56,500 [D]_x000d_
 "`ostění`"_x000d_
 (2.1*2)*5 = 21,000 [E]_x000d_
 (1.2*2)*4 = 9,600 [F]_x000d_
 (0.9*2)*4 = 7,200 [G]_x000d_
 (2.7*2)*4 = 21,600 [H]_x000d_
 (1.2*2)*6 = 14,400 [I]_x000d_
 Mezisoučet: E+F+G+H+I = 73,800 [J]_x000d_
 Celkem: A+B+C+E+F+G+H+I = 130,300 [K]_x000d_</t>
  </si>
  <si>
    <t>R622381032</t>
  </si>
  <si>
    <t>Probarvená škrábaná břizolitová omítka se slídou zrnitost 3,0 mm vnějších stěn dle design manuálu DG13</t>
  </si>
  <si>
    <t xml:space="preserve"> "`A`"_x000d_
 Stn175 = 75,000 [A]_x000d_
 Mezisoučet: A = 75,000 [B]_x000d_
 Celkem: A = 75,000 [C]_x000d_</t>
  </si>
  <si>
    <t>63</t>
  </si>
  <si>
    <t>Podlahy a podlahové konstrukce</t>
  </si>
  <si>
    <t>631311124</t>
  </si>
  <si>
    <t>Mazanina z betonu prostého bez zvýšených nároků na prostředí tl. přes 80 do 120 mm tř. C 16/20</t>
  </si>
  <si>
    <t xml:space="preserve"> "`E3`"_x000d_
 33.A spádová vrstva10*0.1 = 1,000 [A]_x000d_
 Mezisoučet: A = 1,000 [B]_x000d_
 Celkem: A = 1,000 [C]_x000d_</t>
  </si>
  <si>
    <t xml:space="preserve"> "`energokanal vnitřní`"_x000d_
 "`21.A`"_x000d_
 (0.4*0.2*2.5) = 0,200 [A]_x000d_
 Mezisoučet: A = 0,200 [B]_x000d_
 "`22.A`"_x000d_
 (0.5*0.2*2.5) = 0,250 [C]_x000d_
 Mezisoučet: C = 0,250 [D]_x000d_
 Celkem: A+C = 0,450 [E]_x000d_</t>
  </si>
  <si>
    <t xml:space="preserve"> "`energokanal vnitřní`"_x000d_
 "`21.A`"_x000d_
 (0.4*2.5)*0.00444*1.25 = 0,006 [A]_x000d_
 Mezisoučet: A = 0,006 [B]_x000d_
 "`22.A`"_x000d_
 (0.5*2.5)*0.00444*1.25 = 0,007 [C]_x000d_
 Mezisoučet: C = 0,007 [D]_x000d_
 Celkem: A+C = 0,012 [E]_x000d_</t>
  </si>
  <si>
    <t>637121115</t>
  </si>
  <si>
    <t>Okapový chodník z kameniva s udusáním a urovnáním povrchu z kačírku tl. 300 mm</t>
  </si>
  <si>
    <t xml:space="preserve"> "`A dle výkresu 204`"_x000d_
 (0.5*(11*2+10*2)) = 21,000 [A]_x000d_
 Mezisoučet: A = 21,000 [B]_x000d_
 Celkem: A = 21,000 [C]_x000d_</t>
  </si>
  <si>
    <t>637211311</t>
  </si>
  <si>
    <t>Okapový chodník z dlaždic betonových vymývaných s vyplněním spár drobným kamenivem, tl. dlaždic do 50 mm do cementové malty MC-10</t>
  </si>
  <si>
    <t xml:space="preserve"> vstup od schodiště - pás(7*0.4) = 2,800 [A]_x000d_
 Mezisoučet: A = 2,800 [B]_x000d_</t>
  </si>
  <si>
    <t>64</t>
  </si>
  <si>
    <t>Osazování výplní otvorů</t>
  </si>
  <si>
    <t>55331485</t>
  </si>
  <si>
    <t>zárubeň jednokřídlá ocelová pro zdění tl stěny 110-150mm rozměru 600/1970, 2100mm</t>
  </si>
  <si>
    <t xml:space="preserve"> D71 = 1,000 [A]_x000d_
 Mezisoučet: A = 1,000 [B]_x000d_
 D82 = 2,000 [C]_x000d_
 Mezisoučet: C = 2,000 [D]_x000d_
 D122 = 2,000 [E]_x000d_
 Mezisoučet: E = 2,000 [F]_x000d_
 Celkem: A+C+E = 5,000 [G]_x000d_</t>
  </si>
  <si>
    <t>55331486</t>
  </si>
  <si>
    <t>zárubeň jednokřídlá ocelová pro zdění tl stěny 110-150mm rozměru 700/1970, 2100mm</t>
  </si>
  <si>
    <t xml:space="preserve"> D41 = 1,000 [A]_x000d_
 Mezisoučet: A = 1,000 [B]_x000d_
 D52 = 2,000 [C]_x000d_
 Mezisoučet: C = 2,000 [D]_x000d_
 D91 = 1,000 [E]_x000d_
 Mezisoučet: E = 1,000 [F]_x000d_
 D101 = 1,000 [G]_x000d_
 Mezisoučet: G = 1,000 [H]_x000d_
 Celkem: A+C+E+G = 5,000 [I]_x000d_</t>
  </si>
  <si>
    <t>55331487</t>
  </si>
  <si>
    <t>zárubeň jednokřídlá ocelová pro zdění tl stěny 110-150mm rozměru 800/1970, 2100mm</t>
  </si>
  <si>
    <t xml:space="preserve"> D111 = 1,000 [A]_x000d_
 Mezisoučet: A = 1,000 [B]_x000d_
 D131 = 1,000 [C]_x000d_
 Mezisoučet: C = 1,000 [D]_x000d_
 D151 = 1,000 [E]_x000d_
 Mezisoučet: E = 1,000 [F]_x000d_
 D161 = 1,000 [G]_x000d_
 Mezisoučet: G = 1,000 [H]_x000d_
 Celkem: A+C+E+G = 4,000 [I]_x000d_</t>
  </si>
  <si>
    <t>55331488</t>
  </si>
  <si>
    <t>zárubeň jednokřídlá ocelová pro zdění tl stěny 110-150mm rozměru 900/1970, 2100mm</t>
  </si>
  <si>
    <t xml:space="preserve"> D21 = 1,000 [A]_x000d_
 Mezisoučet: A = 1,000 [B]_x000d_
 D61 = 1,000 [C]_x000d_
 Mezisoučet: C = 1,000 [D]_x000d_
 D171 = 1,000 [E]_x000d_
 Mezisoučet: E = 1,000 [F]_x000d_
 Celkem: A+C+E = 3,000 [G]_x000d_</t>
  </si>
  <si>
    <t>55331562</t>
  </si>
  <si>
    <t>zárubeň jednokřídlá ocelová pro zdění s protipožární úpravou tl stěny 110-150mm rozměru 800/1970, 2100mm</t>
  </si>
  <si>
    <t xml:space="preserve"> D11 = 1,000 [A]_x000d_
 Mezisoučet: A = 1,000 [B]_x000d_
 D141 = 1,000 [C]_x000d_
 Mezisoučet: C = 1,000 [D]_x000d_
 Celkem: A+C = 2,000 [E]_x000d_</t>
  </si>
  <si>
    <t>55331747</t>
  </si>
  <si>
    <t>zárubeň dvoukřídlá ocelová pro zdění tl stěny 110-150mm rozměru 1450/1970, 2100mm</t>
  </si>
  <si>
    <t xml:space="preserve"> D181 = 1,000 [A]_x000d_
 Mezisoučet: A = 1,000 [B]_x000d_
 Celkem: A = 1,000 [C]_x000d_</t>
  </si>
  <si>
    <t>642942611</t>
  </si>
  <si>
    <t>Osazování zárubní nebo rámů kovových dveřních lisovaných nebo z úhelníků bez dveřních křídel na montážní pěnu, plochy otvoru do 2,5 m2</t>
  </si>
  <si>
    <t xml:space="preserve"> D21 = 1,000 [A]_x000d_
 Mezisoučet: A = 1,000 [B]_x000d_
 D41 = 1,000 [C]_x000d_
 Mezisoučet: C = 1,000 [D]_x000d_
 D52 = 2,000 [E]_x000d_
 Mezisoučet: E = 2,000 [F]_x000d_
 D61 = 1,000 [G]_x000d_
 Mezisoučet: G = 1,000 [H]_x000d_
 D71 = 1,000 [I]_x000d_
 Mezisoučet: I = 1,000 [J]_x000d_
 D82 = 2,000 [K]_x000d_
 Mezisoučet: K = 2,000 [L]_x000d_
 D91 = 1,000 [M]_x000d_
 Mezisoučet: M = 1,000 [N]_x000d_
 D101 = 1,000 [O]_x000d_
 Mezisoučet: O = 1,000 [P]_x000d_
 D111 = 1,000 [Q]_x000d_
 Mezisoučet: Q = 1,000 [R]_x000d_
 D122 = 2,000 [S]_x000d_
 Mezisoučet: S = 2,000 [T]_x000d_
 D131 = 1,000 [U]_x000d_
 Mezisoučet: U = 1,000 [V]_x000d_
 D151 = 1,000 [W]_x000d_
 Mezisoučet: W = 1,000 [X]_x000d_
 D161 = 1,000 [Y]_x000d_
 Mezisoučet: Y = 1,000 [Z]_x000d_
 D171 = 1,000 [AA]_x000d_
 Mezisoučet: AA = 1,000 [AB]_x000d_
 Celkem: A+C+E+G+I+K+M+O+Q+S+U+W+Y+AA = 17,000 [AC]_x000d_</t>
  </si>
  <si>
    <t>642942721</t>
  </si>
  <si>
    <t>Osazování zárubní nebo rámů kovových dveřních lisovaných nebo z úhelníků bez dveřních křídel na montážní pěnu, plochy otvoru přes 2,5 do 4,5 m2</t>
  </si>
  <si>
    <t>642945111</t>
  </si>
  <si>
    <t>Osazování ocelových zárubní protipožárních nebo protiplynových dveří do vynechaného otvoru, s obetonováním, dveří jednokřídlových do 2,5 m2</t>
  </si>
  <si>
    <t>648922441</t>
  </si>
  <si>
    <t>Osazování parapetních desek železobetonových nebo teracových na cementovou maltu teracových různé délky</t>
  </si>
  <si>
    <t xml:space="preserve"> Tr3(1.3*5) = 6,500 [A]_x000d_
 Mezisoučet: A = 6,500 [B]_x000d_
 Tr4(1*8) = 8,000 [C]_x000d_
 Mezisoučet: C = 8,000 [D]_x000d_
 Tr5(1.3*6) = 7,800 [E]_x000d_
 Mezisoučet: E = 7,800 [F]_x000d_
 Tr710.5 = 10,500 [G]_x000d_
 Mezisoučet: G = 10,500 [H]_x000d_
 Tr87.5 = 7,500 [I]_x000d_
 Mezisoučet: I = 7,500 [J]_x000d_
 Celkem: A+C+E+G+I = 40,300 [K]_x000d_</t>
  </si>
  <si>
    <t>R59373</t>
  </si>
  <si>
    <t>teraco parapet tl.30 mm, šíře 350 mm dle prvku Tr3,4,5,7,8</t>
  </si>
  <si>
    <t>R640000006</t>
  </si>
  <si>
    <t>Parapet pokladním okno - teraco šíře 600 mm - dodávka+montáž dle prvku Tr6 vč, bezkontaktního podavače</t>
  </si>
  <si>
    <t xml:space="preserve"> Tr61 = 1,000 [A]_x000d_
 Mezisoučet: A = 1,000 [B]_x000d_</t>
  </si>
  <si>
    <t xml:space="preserve"> 2.25 = 2,250 [A]_x000d_
 2.25*0.025 Přepočtené koeficientem množství = 0,056 [B]_x000d_</t>
  </si>
  <si>
    <t xml:space="preserve"> 19.1194736842105*0.00034 Přepočtené koeficientem množství = 0,007 [A]_x000d_</t>
  </si>
  <si>
    <t xml:space="preserve"> 2.25 = 2,250 [A]_x000d_
 2.25*1.3 Přepočtené koeficientem množství = 2,925 [B]_x000d_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</si>
  <si>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</si>
  <si>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</si>
  <si>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242.09*1.221 Přepočtené koeficientem množství = 295,592 [A]_x000d_</t>
  </si>
  <si>
    <t xml:space="preserve"> "`energokanal vnitřní`"_x000d_
 "`21.A`"_x000d_
 (0.4*2.5) = 1,000 [A]_x000d_
 Mezisoučet: A = 1,000 [B]_x000d_
 "`22.A`"_x000d_
 (0.5*2.5) = 1,250 [C]_x000d_
 Mezisoučet: C = 1,250 [D]_x000d_
 Celkem: A+C = 2,250 [E]_x000d_</t>
  </si>
  <si>
    <t>711112001</t>
  </si>
  <si>
    <t>Provedení izolace proti zemní vlhkosti natěradly a tmely za studena na ploše svislé S nátěrem penetračním</t>
  </si>
  <si>
    <t xml:space="preserve"> "`A`"_x000d_
 "`D1`"_x000d_
 112 = 112,000 [A]_x000d_
 Mezisoučet: A = 112,000 [B]_x000d_
 "`A`"_x000d_
 "`D2`"_x000d_
 (6*1.5) = 9,000 [C]_x000d_
 Mezisoučet: C = 9,000 [D]_x000d_
 1.A - nový piliř(0.3*0.3) = 0,090 [E]_x000d_
 Mezisoučet: E = 0,090 [F]_x000d_
 Celkem: A+C+E = 121,090 [G]_x000d_</t>
  </si>
  <si>
    <t xml:space="preserve"> 2.25 = 2,250 [A]_x000d_</t>
  </si>
  <si>
    <t>711142559</t>
  </si>
  <si>
    <t>Provedení izolace proti zemní vlhkosti pásy přitavením NAIP na ploše svislé S</t>
  </si>
  <si>
    <t xml:space="preserve"> "`A`"_x000d_
 "`D1`"_x000d_
 112*2 = 224,000 [A]_x000d_
 Mezisoučet: A = 224,000 [B]_x000d_
 "`D2`"_x000d_
 (6*1.5)*2 = 18,000 [C]_x000d_
 Mezisoučet: C = 18,000 [D]_x000d_
 1.A - nový piliř(0.3*0.3) = 0,090 [E]_x000d_
 Mezisoučet: E = 0,090 [F]_x000d_
 Celkem: A+C+E = 242,090 [G]_x000d_</t>
  </si>
  <si>
    <t>711161212</t>
  </si>
  <si>
    <t>Izolace proti zemní vlhkosti a beztlakové vodě nopovými fóliemi na ploše svislé S vrstva ochranná, odvětrávací a drenážní výška nopku 8,0 mm, tl. fólie do 0,6 m</t>
  </si>
  <si>
    <t>Izolace proti zemní vlhkosti a beztlakové vodě nopovými fóliemi na ploše svislé S vrstva ochranná, odvětrávací a drenážní výška nopku 8,0 mm, tl. fólie do 0,6 mm</t>
  </si>
  <si>
    <t xml:space="preserve"> "`A`"_x000d_
 "`D2`"_x000d_
 (6*1.5) = 9,000 [A]_x000d_
 Mezisoučet: A = 9,000 [B]_x000d_
 Celkem: A = 9,000 [C]_x000d_</t>
  </si>
  <si>
    <t>712</t>
  </si>
  <si>
    <t>Povlakové krytiny</t>
  </si>
  <si>
    <t>11163153</t>
  </si>
  <si>
    <t>emulze asfaltová penetrační</t>
  </si>
  <si>
    <t>LITR</t>
  </si>
  <si>
    <t xml:space="preserve"> "`spotřeba 0,4l/m2`"_x000d_
 0.4*562 = 224,800 [A]_x000d_
 Mezisoučet: A = 224,800 [B]_x000d_
 Celkem: A = 224,800 [C]_x000d_</t>
  </si>
  <si>
    <t>28322013</t>
  </si>
  <si>
    <t>fólie hydroizolační střešní mPVC mechanicky kotvená barevná tl 1,5mm</t>
  </si>
  <si>
    <t xml:space="preserve"> 376 = 376,000 [A]_x000d_
 Mezisoučet: A = 376,000 [B]_x000d_
 376*1.1655 Přepočtené koeficientem množství = 438,228 [C]_x000d_</t>
  </si>
  <si>
    <t xml:space="preserve"> 176 = 176,000 [A]_x000d_
 Mezisoučet: A = 176,000 [B]_x000d_
 176*1.1655 Přepočtené koeficientem množství = 205,128 [C]_x000d_</t>
  </si>
  <si>
    <t xml:space="preserve"> 10 = 10,000 [A]_x000d_
 Mezisoučet: A = 10,000 [B]_x000d_
 10*1.1655 Přepočtené koeficientem množství = 11,655 [C]_x000d_</t>
  </si>
  <si>
    <t xml:space="preserve"> S1373 = 373,000 [A]_x000d_
 Mezisoučet: A = 373,000 [B]_x000d_
 S2161 = 161,000 [C]_x000d_
 Mezisoučet: C = 161,000 [D]_x000d_
 S328 = 28,000 [E]_x000d_
 Mezisoučet: E = 28,000 [F]_x000d_
 Celkem: A+C+E = 562,000 [G]_x000d_
 562*1.1655 Přepočtené koeficientem množství = 655,011 [H]_x000d_</t>
  </si>
  <si>
    <t>712311101</t>
  </si>
  <si>
    <t>Provedení povlakové krytiny střech plochých do 10° natěradly a tmely za studena nátěrem lakem penetračním nebo asfaltovým</t>
  </si>
  <si>
    <t xml:space="preserve"> S1373 = 373,000 [A]_x000d_
 Mezisoučet: A = 373,000 [B]_x000d_
 S2161 = 161,000 [C]_x000d_
 Mezisoučet: C = 161,000 [D]_x000d_
 S328 = 28,000 [E]_x000d_
 Mezisoučet: E = 28,000 [F]_x000d_
 Celkem: A+C+E = 562,000 [G]_x000d_</t>
  </si>
  <si>
    <t>712340833</t>
  </si>
  <si>
    <t>Odstranění povlakové krytiny střech plochých do 10° z přitavených pásů NAIP v plné ploše třívrstvé</t>
  </si>
  <si>
    <t xml:space="preserve"> B10385 = 385,000 [A]_x000d_
 Mezisoučet: A = 385,000 [B]_x000d_
 B1121 = 21,000 [C]_x000d_
 Mezisoučet: C = 21,000 [D]_x000d_
 Celkem: A+C = 406,000 [E]_x000d_</t>
  </si>
  <si>
    <t>712340834</t>
  </si>
  <si>
    <t>Odstranění povlakové krytiny střech plochých do 10° z přitavených pásů NAIP v plné ploše Příplatek k ceně - 0833 za každou další vrstvu</t>
  </si>
  <si>
    <t>712341559</t>
  </si>
  <si>
    <t>Provedení povlakové krytiny střech plochých do 10° pásy přitavením NAIP v plné ploše</t>
  </si>
  <si>
    <t>712363504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</si>
  <si>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</si>
  <si>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přes 140 mm do 200 mm budovy výšky do 18 m, kotvené do betonu vnitřní pole</t>
  </si>
  <si>
    <t xml:space="preserve"> S1373 = 373,000 [A]_x000d_
 Mezisoučet: A = 373,000 [B]_x000d_
 S2161 = 161,000 [C]_x000d_
 Mezisoučet: C = 161,000 [D]_x000d_
 S328 = 28,000 [E]_x000d_
 Mezisoučet: E = 28,000 [F]_x000d_
 "`odpočet`"_x000d_
 "`kraje`"_x000d_
 -(28*2) = -56,000 [G]_x000d_
 -(20*6) = -120,000 [H]_x000d_
 Mezisoučet: G+H = -176,000 [I]_x000d_
 rohy-10 = -10,000 [J]_x000d_
 Mezisoučet: J = -10,000 [K]_x000d_
 Celkem: A+C+E+G+H+J = 376,000 [L]_x000d_</t>
  </si>
  <si>
    <t>712363505</t>
  </si>
  <si>
    <t>Provedení povlakové krytiny střech plochých do 10° z mechanicky kotvených hydroizolačních fólií včetně položení fólie a horkovzdušného svaření tl. tepelné izolace přes 140 mm do 200 mm budovy výšky do 18 m, kotvené do betonu krajní pole</t>
  </si>
  <si>
    <t xml:space="preserve"> "`kraje`"_x000d_
 (28*2) = 56,000 [A]_x000d_
 (20*6) = 120,000 [B]_x000d_
 Mezisoučet: A+B = 176,000 [C]_x000d_
 Celkem: A+B = 176,000 [D]_x000d_</t>
  </si>
  <si>
    <t>712363506</t>
  </si>
  <si>
    <t>Provedení povlakové krytiny střech plochých do 10° z mechanicky kotvených hydroizolačních fólií včetně položení fólie a horkovzdušného svaření tl. tepelné izolace přes 140 mm do 200 mm budovy výšky do 18 m, kotvené do betonu rohové pole</t>
  </si>
  <si>
    <t xml:space="preserve"> 10 = 10,000 [A]_x000d_
 Mezisoučet: A = 10,000 [B]_x000d_</t>
  </si>
  <si>
    <t>998712112</t>
  </si>
  <si>
    <t>Přesun hmot pro povlakové krytiny stanovený z hmotnosti přesunovaného materiálu vodorovná dopravní vzdálenost do 50 m s omezením mechanizace v objektech výšky p</t>
  </si>
  <si>
    <t>Přesun hmot pro povlakové krytiny stanovený z hmotnosti přesunovaného materiálu vodorovná dopravní vzdálenost do 50 m s omezením mechanizace v objektech výšky přes 6 do 12 m</t>
  </si>
  <si>
    <t>28342053</t>
  </si>
  <si>
    <t>komínek střešní odvětrávací s integrovanou manžetou z PVC DN 100</t>
  </si>
  <si>
    <t>28372324</t>
  </si>
  <si>
    <t>deska EPS 100 pro konstrukce s běžným zatížením ?=0,037 tl 300mm</t>
  </si>
  <si>
    <t xml:space="preserve"> S2161 = 161,000 [A]_x000d_
 Mezisoučet: A = 161,000 [B]_x000d_
 Celkem: A = 161,000 [C]_x000d_
 161*1.02 Přepočtené koeficientem množství = 164,220 [D]_x000d_</t>
  </si>
  <si>
    <t>28375033</t>
  </si>
  <si>
    <t>deska EPS 150 pro konstrukce s vysokým zatížením ?=0,035 tl 150mm</t>
  </si>
  <si>
    <t xml:space="preserve"> S1373 = 373,000 [A]_x000d_
 Mezisoučet: A = 373,000 [B]_x000d_
 Celkem: A = 373,000 [C]_x000d_
 373*1.02 Přepočtené koeficientem množství = 380,460 [D]_x000d_</t>
  </si>
  <si>
    <t>28376141</t>
  </si>
  <si>
    <t>klín izolační spád do 5% EPS 100</t>
  </si>
  <si>
    <t xml:space="preserve"> "`spádová vrstva 20-50 mm, zprůměrováno na 40 mm`"_x000d_
 S328*0.04 = 1,120 [A]_x000d_
 Mezisoučet: A = 1,120 [B]_x000d_
 Celkem: A = 1,120 [C]_x000d_
 1.12*1.02 Přepočtené koeficientem množství = 1,142 [D]_x000d_</t>
  </si>
  <si>
    <t>28376142</t>
  </si>
  <si>
    <t>klín izolační spád do 5% EPS 150</t>
  </si>
  <si>
    <t xml:space="preserve"> "`spádová vrstva 20-150 mm, zprůměrováno na 100 mm`"_x000d_
 S1373*0.1 = 37,300 [A]_x000d_
 Mezisoučet: A = 37,300 [B]_x000d_
 Celkem: A = 37,300 [C]_x000d_</t>
  </si>
  <si>
    <t>28376417</t>
  </si>
  <si>
    <t>deska XPS hrana polodrážková a hladký povrch 300kPA ?=0,035 tl 50mm</t>
  </si>
  <si>
    <t xml:space="preserve"> "`A-atika`"_x000d_
 97*1 = 97,000 [A]_x000d_
 Mezisoučet: A = 97,000 [B]_x000d_
 Celkem: A = 97,000 [C]_x000d_
 97*1.02 Přepočtené koeficientem množství = 98,940 [D]_x000d_</t>
  </si>
  <si>
    <t xml:space="preserve"> 9*1.05 Přepočtené koeficientem množství = 9,450 [A]_x000d_</t>
  </si>
  <si>
    <t>28376510</t>
  </si>
  <si>
    <t>deska izolační PIR s oboustrannou kompozitní fólií s hliníkovou vložkou pro ploché střechy ?=0,023 tl 50mm</t>
  </si>
  <si>
    <t xml:space="preserve"> S328 = 28,000 [A]_x000d_
 Mezisoučet: A = 28,000 [B]_x000d_
 Celkem: A = 28,000 [C]_x000d_
 28*1.02 Přepočtené koeficientem množství = 28,560 [D]_x000d_</t>
  </si>
  <si>
    <t>713131141</t>
  </si>
  <si>
    <t>Montáž tepelné izolace stěn rohožemi, pásy, deskami, dílci, bloky (izolační materiál ve specifikaci) lepením celoplošně bez mechanického kotvení</t>
  </si>
  <si>
    <t xml:space="preserve"> "`A-atika`"_x000d_
 97*1 = 97,000 [A]_x000d_
 Mezisoučet: A = 97,000 [B]_x000d_
 Celkem: A = 97,000 [C]_x000d_</t>
  </si>
  <si>
    <t>713131241</t>
  </si>
  <si>
    <t>Montáž tepelné izolace stěn rohožemi, pásy, deskami, dílci, bloky (izolační materiál ve specifikaci) lepením celoplošně s mechanickým kotvením, tloušťky izolace</t>
  </si>
  <si>
    <t>Montáž tepelné izolace stěn rohožemi, pásy, deskami, dílci, bloky (izolační materiál ve specifikaci) lepením celoplošně s mechanickým kotvením, tloušťky izolace do 100 mm</t>
  </si>
  <si>
    <t>713140812</t>
  </si>
  <si>
    <t>Odstranění tepelné izolace střech plochých z rohoží, pásů, dílců, desek, bloků nadstřešních izolací volně položených z vláknitých materiálů nasáklých vodou, tlo</t>
  </si>
  <si>
    <t>Odstranění tepelné izolace střech plochých z rohoží, pásů, dílců, desek, bloků nadstřešních izolací volně položených z vláknitých materiálů nasáklých vodou, tloušťka izolace do 100 mm</t>
  </si>
  <si>
    <t xml:space="preserve"> B1121 = 21,000 [A]_x000d_
 Mezisoučet: A = 21,000 [B]_x000d_</t>
  </si>
  <si>
    <t>713140825</t>
  </si>
  <si>
    <t>Odstranění tepelné izolace střech plochých z rohoží, pásů, dílců, desek, bloků nadstřešních izolací volně položených z pórobetonových desek do 200 mm</t>
  </si>
  <si>
    <t xml:space="preserve"> B10385 = 385,000 [A]_x000d_
 Mezisoučet: A = 385,000 [B]_x000d_
 Celkem: A = 385,000 [C]_x000d_</t>
  </si>
  <si>
    <t>713141233</t>
  </si>
  <si>
    <t>Montáž tepelné izolace střech plochých mechanické přikotvení šrouby včetně dodávky šroubů, bez položení tepelné izolace tl. izolace přes 100 do 140 mm do betonu</t>
  </si>
  <si>
    <t xml:space="preserve"> S328 = 28,000 [A]_x000d_
 Mezisoučet: A = 28,000 [B]_x000d_
 Celkem: A = 28,000 [C]_x000d_</t>
  </si>
  <si>
    <t>713141263</t>
  </si>
  <si>
    <t>Montáž tepelné izolace střech plochých mechanické přikotvení šrouby včetně dodávky šroubů, bez položení tepelné izolace tl. izolace přes 240 mm do betonu</t>
  </si>
  <si>
    <t xml:space="preserve"> S1373 = 373,000 [A]_x000d_
 Mezisoučet: A = 373,000 [B]_x000d_
 S2161 = 161,000 [C]_x000d_
 Mezisoučet: C = 161,000 [D]_x000d_
 Celkem: A+C = 534,000 [E]_x000d_</t>
  </si>
  <si>
    <t>713141336</t>
  </si>
  <si>
    <t>Montáž tepelné izolace střech plochých spádovými klíny v ploše přilepenými za studena nízkoexpanzní (PUR) pěnou</t>
  </si>
  <si>
    <t xml:space="preserve"> S1373 = 373,000 [A]_x000d_
 Mezisoučet: A = 373,000 [B]_x000d_
 S328 = 28,000 [C]_x000d_
 Mezisoučet: C = 28,000 [D]_x000d_
 Celkem: A+C = 401,000 [E]_x000d_</t>
  </si>
  <si>
    <t>713191321</t>
  </si>
  <si>
    <t>Montáž tepelné izolace stavebních konstrukcí - doplňky a konstrukční součásti střech plochých osazení odvětrávacích komínků</t>
  </si>
  <si>
    <t xml:space="preserve"> KL396 = 6,000 [A]_x000d_
 Mezisoučet: A = 6,000 [B]_x000d_
 Celkem: A = 6,000 [C]_x000d_</t>
  </si>
  <si>
    <t>998713112</t>
  </si>
  <si>
    <t>Přesun hmot pro izolace tepelné stanovený z hmotnosti přesunovaného materiálu vodorovná dopravní vzdálenost do 50 m s omezením mechanizace v objektech výšky pře</t>
  </si>
  <si>
    <t>Přesun hmot pro izolace tepelné stanovený z hmotnosti přesunovaného materiálu vodorovná dopravní vzdálenost do 50 m s omezením mechanizace v objektech výšky přes 6 m do 12 m</t>
  </si>
  <si>
    <t>721</t>
  </si>
  <si>
    <t>Zdravotechnika - vnitřní kanalizace</t>
  </si>
  <si>
    <t>721233112</t>
  </si>
  <si>
    <t>Střešní vtoky (vpusti) polypropylenové (PP) pro ploché střechy s odtokem svislým DN 110</t>
  </si>
  <si>
    <t xml:space="preserve"> KL282 = 2,000 [A]_x000d_
 Mezisoučet: A = 2,000 [B]_x000d_
 Celkem: A = 2,000 [C]_x000d_</t>
  </si>
  <si>
    <t>721233113</t>
  </si>
  <si>
    <t>Střešní vtoky (vpusti) polypropylenové (PP) pro ploché střechy s odtokem svislým DN 125</t>
  </si>
  <si>
    <t xml:space="preserve"> KL274 = 4,000 [A]_x000d_
 Mezisoučet: A = 4,000 [B]_x000d_
 Celkem: A = 4,000 [C]_x000d_</t>
  </si>
  <si>
    <t>998721122</t>
  </si>
  <si>
    <t>Přesun hmot pro vnitřní kanalizaci stanovený z hmotnosti přesunovaného materiálu vodorovná dopravní vzdálenost do 50 m ruční (bez užití mechanizace) v objektech</t>
  </si>
  <si>
    <t>Přesun hmot pro vnitřní kanalizaci stanovený z hmotnosti přesunovaného materiálu vodorovná dopravní vzdálenost do 50 m ruční (bez užití mechanizace) v objektech výšky přes 6 do 12 m</t>
  </si>
  <si>
    <t>762</t>
  </si>
  <si>
    <t>Konstrukce tesařské</t>
  </si>
  <si>
    <t>762522812</t>
  </si>
  <si>
    <t>Demontáž podlah s polštáři z prken nebo fošen tl. přes 32 mm</t>
  </si>
  <si>
    <t xml:space="preserve"> 7.A21.35 = 21,350 [A]_x000d_
 Mezisoučet: A = 21,350 [B]_x000d_</t>
  </si>
  <si>
    <t>763</t>
  </si>
  <si>
    <t>Konstrukce suché výstavby</t>
  </si>
  <si>
    <t>59030599</t>
  </si>
  <si>
    <t>deska pro bezesparý deskový podhled s celoplošnou perforací tl 12,5mm</t>
  </si>
  <si>
    <t xml:space="preserve"> 319.5*1.05 Přepočtené koeficientem množství = 335,475 [A]_x000d_</t>
  </si>
  <si>
    <t>763111811</t>
  </si>
  <si>
    <t>Demontáž příček ze sádrokartonových desek s nosnou konstrukcí z ocelových profilů jednoduchých, opláštění jednoduché</t>
  </si>
  <si>
    <t xml:space="preserve"> "`dle 104`"_x000d_
 B457 = 57,000 [A]_x000d_
 Mezisoučet: A = 57,000 [B]_x000d_
 Celkem: A = 57,000 [C]_x000d_</t>
  </si>
  <si>
    <t>763121426</t>
  </si>
  <si>
    <t>Stěna předsazená ze sádrokartonových desek s nosnou konstrukcí z ocelových profilů CW, UW jednoduše opláštěná deskou impregnovanou H2 tl. 12,5 mm bez izolace, E</t>
  </si>
  <si>
    <t>Stěna předsazená ze sádrokartonových desek s nosnou konstrukcí z ocelových profilů CW, UW jednoduše opláštěná deskou impregnovanou H2 tl. 12,5 mm bez izolace, EI 15, stěna tl. 112,5 mm, profil 100</t>
  </si>
  <si>
    <t xml:space="preserve"> "`A`"_x000d_
 6.A(1*1.5) = 1,500 [A]_x000d_
 9.A(1.2*1.5) = 1,800 [B]_x000d_
 13.A(1.2*1.5) = 1,800 [C]_x000d_
 17.A(1*1.5) = 1,500 [D]_x000d_
 18.A(1.2*1.5) = 1,800 [E]_x000d_
 19.A(1.2*1.5) = 1,800 [F]_x000d_
 Mezisoučet: A+B+C+D+E+F = 10,200 [G]_x000d_
 23.A(1*1.5) = 1,500 [H]_x000d_
 28.A(1*1.5) = 1,500 [I]_x000d_
 31.A(1*1.5) = 1,500 [J]_x000d_
 Mezisoučet: H+I+J = 4,500 [K]_x000d_
 Celkem: A+B+C+D+E+F+H+I+J = 14,700 [L]_x000d_</t>
  </si>
  <si>
    <t>763131411</t>
  </si>
  <si>
    <t>Podhled ze sádrokartonových desek dvouvrstvá zavěšená spodní konstrukce z ocelových profilů CD, UD jednoduše opláštěná deskou standardní A, tl. 12,5 mm, bez izo</t>
  </si>
  <si>
    <t>Podhled ze sádrokartonových desek dvouvrstvá zavěšená spodní konstrukce z ocelových profilů CD, UD jednoduše opláštěná deskou standardní A, tl. 12,5 mm, bez izolace</t>
  </si>
  <si>
    <t xml:space="preserve"> 21.A5.1 = 5,100 [A]_x000d_
 22.A6.7 = 6,700 [B]_x000d_
 24.A8 = 8,000 [C]_x000d_
 25.A36.8 = 36,800 [D]_x000d_
 26.A4.3 = 4,300 [E]_x000d_
 32.A20.1 = 20,100 [F]_x000d_
 Mezisoučet: A+B+C+D+E+F = 81,000 [G]_x000d_
 Celkem: A+B+C+D+E+F = 81,000 [H]_x000d_</t>
  </si>
  <si>
    <t>763131451</t>
  </si>
  <si>
    <t>Podhled ze sádrokartonových desek dvouvrstvá zavěšená spodní konstrukce z ocelových profilů CD, UD jednoduše opláštěná deskou impregnovanou H2, tl. 12,5 mm, bez</t>
  </si>
  <si>
    <t>Podhled ze sádrokartonových desek dvouvrstvá zavěšená spodní konstrukce z ocelových profilů CD, UD jednoduše opláštěná deskou impregnovanou H2, tl. 12,5 mm, bez izolace</t>
  </si>
  <si>
    <t xml:space="preserve"> "`1.NP - A`"_x000d_
 6.A5.2 = 5,200 [A]_x000d_
 7.A1.8 = 1,800 [B]_x000d_
 8.A2.4 = 2,400 [C]_x000d_
 9.A1.8 = 1,800 [D]_x000d_
 10.A7 = 7,000 [E]_x000d_
 11.A7.6 = 7,600 [F]_x000d_
 13.A1.7 = 1,700 [G]_x000d_
 14.A7.6 = 7,600 [H]_x000d_
 15.A1.5 = 1,500 [I]_x000d_
 16.A8.7 = 8,700 [J]_x000d_
 17.A4.4 = 4,400 [K]_x000d_
 18.A1.7 = 1,700 [L]_x000d_
 23.A2.4 = 2,400 [M]_x000d_
 27.A2 = 2,000 [N]_x000d_
 28.A1.3 = 1,300 [O]_x000d_
 31.A1.2 = 1,200 [P]_x000d_
 Mezisoučet: A+B+C+D+E+F+G+H+I+J+K+L+M+N+O+P = 58,300 [Q]_x000d_
 Celkem: A+B+C+D+E+F+G+H+I+J+K+L+M+N+O+P = 58,300 [R]_x000d_</t>
  </si>
  <si>
    <t>763135002</t>
  </si>
  <si>
    <t>Montáž sádrokartonového podhledu z desek pro bezesparý podhled včetně zavěšené dvouvrstvé konstrukce z ocelových profilů CD, UD perforovaných celoplošně se spec</t>
  </si>
  <si>
    <t>Montáž sádrokartonového podhledu z desek pro bezesparý podhled včetně zavěšené dvouvrstvé konstrukce z ocelových profilů CD, UD perforovaných celoplošně se speciálním tmelením hran</t>
  </si>
  <si>
    <t xml:space="preserve"> "`1.NP - A`"_x000d_
 "`dle design manuál DG 12`"_x000d_
 1.A181.6 = 181,600 [A]_x000d_
 2.A43.7 = 43,700 [B]_x000d_
 Mezisoučet: A+B = 225,300 [C]_x000d_
 20.A40.3 = 40,300 [D]_x000d_
 30.A53.9 = 53,900 [E]_x000d_
 Mezisoučet: D+E = 94,200 [F]_x000d_
 Celkem: A+B+D+E = 319,500 [G]_x000d_</t>
  </si>
  <si>
    <t>763411111</t>
  </si>
  <si>
    <t>Sanitární příčky vhodné do mokrého prostředí dělící z dřevotřískových desek s HPL-laminátem tl. 19,6 mm</t>
  </si>
  <si>
    <t xml:space="preserve"> Tr1(1.3+1.7)*2-(0.7*2) = 4,600 [A]_x000d_
 Mezisoučet: A = 4,600 [B]_x000d_
 "`Tr2`"_x000d_
 (1.2+1.7)*2-(0.7*2) = 4,400 [C]_x000d_
 (1.7*2)-(0.7*2) = 2,000 [D]_x000d_
 Mezisoučet: C+D = 6,400 [E]_x000d_
 Celkem: A+C+D = 11,000 [F]_x000d_</t>
  </si>
  <si>
    <t>763411121</t>
  </si>
  <si>
    <t>Sanitární příčky vhodné do mokrého prostředí dveře vnitřní do sanitárních příček šířky do 800 mm, výšky do 2 000 mm z dřevotřískových desek s HPL-laminátem včet</t>
  </si>
  <si>
    <t>Sanitární příčky vhodné do mokrého prostředí dveře vnitřní do sanitárních příček šířky do 800 mm, výšky do 2 000 mm z dřevotřískových desek s HPL-laminátem včetně nerezového kování tl. 19,6 mm</t>
  </si>
  <si>
    <t xml:space="preserve"> Tr11 = 1,000 [A]_x000d_
 Mezisoučet: A = 1,000 [B]_x000d_
 Tr21+1 = 2,000 [C]_x000d_
 Mezisoučet: C = 2,000 [D]_x000d_
 Celkem: A+C = 3,000 [E]_x000d_</t>
  </si>
  <si>
    <t>998763331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</si>
  <si>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</si>
  <si>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</si>
  <si>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764</t>
  </si>
  <si>
    <t>Konstrukce klempířské</t>
  </si>
  <si>
    <t>764002841</t>
  </si>
  <si>
    <t>Demontáž klempířských konstrukcí oplechování horních ploch zdí a nadezdívek do suti</t>
  </si>
  <si>
    <t xml:space="preserve"> 120 = 120,000 [A]_x000d_
 Mezisoučet: A = 120,000 [B]_x000d_</t>
  </si>
  <si>
    <t>764002851</t>
  </si>
  <si>
    <t>Demontáž klempířských konstrukcí oplechování parapetů do suti</t>
  </si>
  <si>
    <t xml:space="preserve"> "`A`"_x000d_
 (1.2*1)*5 = 6,000 [A]_x000d_
 Mezisoučet: A = 6,000 [B]_x000d_
 (0.9*1)*9+(0.9*1)*4 = 11,700 [C]_x000d_
 Mezisoučet: C = 11,700 [D]_x000d_
 2.7 = 2,700 [E]_x000d_
 Mezisoučet: E = 2,700 [F]_x000d_
 (1.5*1)*3 = 4,500 [G]_x000d_
 Mezisoučet: G = 4,500 [H]_x000d_
 1.8 = 1,800 [I]_x000d_
 Mezisoučet: I = 1,800 [J]_x000d_
 2.4 = 2,400 [K]_x000d_
 Mezisoučet: K = 2,400 [L]_x000d_
 4.1 = 4,100 [M]_x000d_
 Mezisoučet: M = 4,100 [N]_x000d_
 10*2 = 20,000 [O]_x000d_
 Mezisoučet: O = 20,000 [P]_x000d_
 Celkem: A+C+E+G+I+K+M+O = 53,200 [Q]_x000d_</t>
  </si>
  <si>
    <t>764004861</t>
  </si>
  <si>
    <t>Demontáž klempířských konstrukcí svodu do suti</t>
  </si>
  <si>
    <t xml:space="preserve"> 8*4 = 32,000 [A]_x000d_
 Mezisoučet: A = 32,000 [B]_x000d_
 3 = 3,000 [C]_x000d_
 Mezisoučet: C = 3,000 [D]_x000d_
 Celkem: A+C = 35,000 [E]_x000d_</t>
  </si>
  <si>
    <t>764215603</t>
  </si>
  <si>
    <t>Oplechování horních ploch zdí a nadezdívek (atik) z pozinkovaného plechu s povrchovou úpravou celoplošně lepené rš 250 mm</t>
  </si>
  <si>
    <t xml:space="preserve"> KL1519.6 = 19,600 [A]_x000d_
 Mezisoučet: A = 19,600 [B]_x000d_
 Celkem: A = 19,600 [C]_x000d_</t>
  </si>
  <si>
    <t>764215606</t>
  </si>
  <si>
    <t>Oplechování horních ploch zdí a nadezdívek (atik) z pozinkovaného plechu s povrchovou úpravou celoplošně lepené rš 500 mm</t>
  </si>
  <si>
    <t xml:space="preserve"> KL1620.5 = 20,500 [A]_x000d_
 Mezisoučet: A = 20,500 [B]_x000d_
 Celkem: A = 20,500 [C]_x000d_</t>
  </si>
  <si>
    <t>764215607</t>
  </si>
  <si>
    <t>Oplechování horních ploch zdí a nadezdívek (atik) z pozinkovaného plechu s povrchovou úpravou celoplošně lepené rš 670 mm</t>
  </si>
  <si>
    <t xml:space="preserve"> K1128.5 = 28,500 [A]_x000d_
 Mezisoučet: A = 28,500 [B]_x000d_
 K123.5 = 3,500 [C]_x000d_
 Mezisoučet: C = 3,500 [D]_x000d_
 K1316 = 16,000 [E]_x000d_
 Mezisoučet: E = 16,000 [F]_x000d_
 K1430.5 = 30,500 [G]_x000d_
 Mezisoučet: G = 30,500 [H]_x000d_
 Celkem: A+C+E+G = 78,500 [I]_x000d_</t>
  </si>
  <si>
    <t>764216641</t>
  </si>
  <si>
    <t>Oplechování parapetů z pozinkovaného plechu s povrchovou úpravou rovných celoplošně lepené, bez rohů rš 160 mm</t>
  </si>
  <si>
    <t xml:space="preserve"> KL193.4 = 3,400 [A]_x000d_
 Mezisoučet: A = 3,400 [B]_x000d_
 Celkem: A = 3,400 [C]_x000d_</t>
  </si>
  <si>
    <t>764216643</t>
  </si>
  <si>
    <t>Oplechování parapetů z pozinkovaného plechu s povrchovou úpravou rovných celoplošně lepené, bez rohů rš 250 mm</t>
  </si>
  <si>
    <t xml:space="preserve"> KL11.3*5 = 6,500 [A]_x000d_
 Mezisoučet: A = 6,500 [B]_x000d_
 KL21*8 = 8,000 [C]_x000d_
 Mezisoučet: C = 8,000 [D]_x000d_
 KL31.6*6 = 9,600 [E]_x000d_
 Mezisoučet: E = 9,600 [F]_x000d_
 KL40.7*2 = 1,400 [G]_x000d_
 Mezisoučet: G = 1,400 [H]_x000d_
 KL52*3 = 6,000 [I]_x000d_
 Mezisoučet: I = 6,000 [J]_x000d_
 KL61*6 = 6,000 [K]_x000d_
 Mezisoučet: K = 6,000 [L]_x000d_
 KL74.1*2 = 8,200 [M]_x000d_
 Mezisoučet: M = 8,200 [N]_x000d_
 KL812.3*1 = 12,300 [O]_x000d_
 Mezisoučet: O = 12,300 [P]_x000d_
 KL205 = 5,000 [Q]_x000d_
 Mezisoučet: Q = 5,000 [R]_x000d_
 KL377.5 = 7,500 [S]_x000d_
 Mezisoučet: S = 7,500 [T]_x000d_
 KL3811 = 11,000 [U]_x000d_
 Mezisoučet: U = 11,000 [V]_x000d_
 Celkem: A+C+E+G+I+K+M+O+Q+S+U = 81,500 [W]_x000d_</t>
  </si>
  <si>
    <t>764216644</t>
  </si>
  <si>
    <t>Oplechování parapetů z pozinkovaného plechu s povrchovou úpravou rovných celoplošně lepené, bez rohů rš 330 mm</t>
  </si>
  <si>
    <t xml:space="preserve"> KL183.9 = 3,900 [A]_x000d_
 Mezisoučet: A = 3,900 [B]_x000d_
 Celkem: A = 3,900 [C]_x000d_</t>
  </si>
  <si>
    <t>764216647</t>
  </si>
  <si>
    <t>Oplechování parapetů z pozinkovaného plechu s povrchovou úpravou rovných celoplošně lepené, bez rohů rš 670 mm</t>
  </si>
  <si>
    <t xml:space="preserve"> KL211.2 = 1,200 [A]_x000d_
 Mezisoučet: A = 1,200 [B]_x000d_
 Celkem: A = 1,200 [C]_x000d_</t>
  </si>
  <si>
    <t>764216665</t>
  </si>
  <si>
    <t>Oplechování parapetů z pozinkovaného plechu s povrchovou úpravou rovných celoplošně lepené, bez rohů Příplatek k cenám za zvýšenou pracnost při provedení rohu n</t>
  </si>
  <si>
    <t>Oplechování parapetů z pozinkovaného plechu s povrchovou úpravou rovných celoplošně lepené, bez rohů Příplatek k cenám za zvýšenou pracnost při provedení rohu nebo koutu do rš 400 mm</t>
  </si>
  <si>
    <t xml:space="preserve"> KL15*2 = 10,000 [A]_x000d_
 Mezisoučet: A = 10,000 [B]_x000d_
 KL28*2 = 16,000 [C]_x000d_
 Mezisoučet: C = 16,000 [D]_x000d_
 KL36*2 = 12,000 [E]_x000d_
 Mezisoučet: E = 12,000 [F]_x000d_
 KL42*2 = 4,000 [G]_x000d_
 Mezisoučet: G = 4,000 [H]_x000d_
 KL53*2 = 6,000 [I]_x000d_
 Mezisoučet: I = 6,000 [J]_x000d_
 KL66*2 = 12,000 [K]_x000d_
 Mezisoučet: K = 12,000 [L]_x000d_
 KL72*2 = 4,000 [M]_x000d_
 Mezisoučet: M = 4,000 [N]_x000d_
 KL81*2 = 2,000 [O]_x000d_
 Mezisoučet: O = 2,000 [P]_x000d_
 KL371*2 = 2,000 [Q]_x000d_
 Mezisoučet: Q = 2,000 [R]_x000d_
 KL381*2 = 2,000 [S]_x000d_
 Mezisoučet: S = 2,000 [T]_x000d_
 Celkem: A+C+E+G+I+K+M+O+Q+S = 70,000 [U]_x000d_</t>
  </si>
  <si>
    <t>998764122</t>
  </si>
  <si>
    <t>Přesun hmot pro konstrukce klempířské stanovený z hmotnosti přesunovaného materiálu vodorovná dopravní vzdálenost do 50 m ruční (bez užtití mechanizace) v objek</t>
  </si>
  <si>
    <t>Přesun hmot pro konstrukce klempířské stanovený z hmotnosti přesunovaného materiálu vodorovná dopravní vzdálenost do 50 m ruční (bez užtití mechanizace) v objektech výšky přes 6 do 12 m</t>
  </si>
  <si>
    <t>R764000022</t>
  </si>
  <si>
    <t>Ukončující profil terasy - kompletní dodávka+montáž dle prvku KL 22</t>
  </si>
  <si>
    <t xml:space="preserve"> KL2224.1 = 24,100 [A]_x000d_
 Mezisoučet: A = 24,100 [B]_x000d_
 Celkem: A = 24,100 [C]_x000d_</t>
  </si>
  <si>
    <t>766</t>
  </si>
  <si>
    <t>Konstrukce truhlářské</t>
  </si>
  <si>
    <t>61162061</t>
  </si>
  <si>
    <t>dveře dvoukřídlé dřevotřískové povrch fóliový částečně prosklené 1450x1970-2100mm</t>
  </si>
  <si>
    <t>61162084</t>
  </si>
  <si>
    <t>dveře jednokřídlé dřevotřískové povrch laminátový plné 600x1970-2100mm</t>
  </si>
  <si>
    <t>61162085</t>
  </si>
  <si>
    <t>dveře jednokřídlé dřevotřískové povrch laminátový plné 700x1970-2100mm</t>
  </si>
  <si>
    <t xml:space="preserve"> D91 = 1,000 [A]_x000d_
 Mezisoučet: A = 1,000 [B]_x000d_
 D101 = 1,000 [C]_x000d_
 Mezisoučet: C = 1,000 [D]_x000d_
 Celkem: A+C = 2,000 [E]_x000d_</t>
  </si>
  <si>
    <t>61162086</t>
  </si>
  <si>
    <t>dveře jednokřídlé dřevotřískové povrch laminátový plné 800x1970-2100mm</t>
  </si>
  <si>
    <t>61162087</t>
  </si>
  <si>
    <t>dveře jednokřídlé dřevotřískové povrch laminátový plné 900x1970-2100mm</t>
  </si>
  <si>
    <t xml:space="preserve"> D61 = 1,000 [A]_x000d_
 Mezisoučet: A = 1,000 [B]_x000d_
 D171 = 1,000 [C]_x000d_
 Mezisoučet: C = 1,000 [D]_x000d_
 Celkem: A+C = 2,000 [E]_x000d_</t>
  </si>
  <si>
    <t>61162098</t>
  </si>
  <si>
    <t>dveře jednokřídlé dřevotřískové protipožární EI (EW) 30 D3 povrch laminátový plné 800x1970-2100mm</t>
  </si>
  <si>
    <t xml:space="preserve"> D141 = 1,000 [A]_x000d_
 Mezisoučet: A = 1,000 [B]_x000d_
 Celkem: A = 1,000 [C]_x000d_</t>
  </si>
  <si>
    <t>61165314</t>
  </si>
  <si>
    <t>dveře jednokřídlé dřevotřískové protipožární EI (EW) 30 D3 povrch laminátový plné 900x1970-2100mm</t>
  </si>
  <si>
    <t xml:space="preserve"> D11 = 1,000 [A]_x000d_
 Mezisoučet: A = 1,000 [B]_x000d_
 Celkem: A = 1,000 [C]_x000d_</t>
  </si>
  <si>
    <t>766660001</t>
  </si>
  <si>
    <t>Montáž dveřních křídel dřevěných nebo plastových otevíravých do ocelové zárubně povrchově upravených jednokřídlových, šířky do 800 mm</t>
  </si>
  <si>
    <t xml:space="preserve"> D41 = 1,000 [A]_x000d_
 Mezisoučet: A = 1,000 [B]_x000d_
 D52 = 2,000 [C]_x000d_
 Mezisoučet: C = 2,000 [D]_x000d_
 D71 = 1,000 [E]_x000d_
 Mezisoučet: E = 1,000 [F]_x000d_
 D82 = 2,000 [G]_x000d_
 Mezisoučet: G = 2,000 [H]_x000d_
 D91 = 1,000 [I]_x000d_
 Mezisoučet: I = 1,000 [J]_x000d_
 D101 = 1,000 [K]_x000d_
 Mezisoučet: K = 1,000 [L]_x000d_
 D111 = 1,000 [M]_x000d_
 Mezisoučet: M = 1,000 [N]_x000d_
 D122 = 2,000 [O]_x000d_
 Mezisoučet: O = 2,000 [P]_x000d_
 D131 = 1,000 [Q]_x000d_
 Mezisoučet: Q = 1,000 [R]_x000d_
 D151 = 1,000 [S]_x000d_
 Mezisoučet: S = 1,000 [T]_x000d_
 D161 = 1,000 [U]_x000d_
 Mezisoučet: U = 1,000 [V]_x000d_
 Celkem: A+C+E+G+I+K+M+O+Q+S+U = 14,000 [W]_x000d_</t>
  </si>
  <si>
    <t>766660002</t>
  </si>
  <si>
    <t>Montáž dveřních křídel dřevěných nebo plastových otevíravých do ocelové zárubně povrchově upravených jednokřídlových, šířky přes 800 mm</t>
  </si>
  <si>
    <t>766660011</t>
  </si>
  <si>
    <t>Montáž dveřních křídel dřevěných nebo plastových otevíravých do ocelové zárubně povrchově upravených dvoukřídlových, šířky do 1450 mm</t>
  </si>
  <si>
    <t>766660021</t>
  </si>
  <si>
    <t>Montáž dveřních křídel dřevěných nebo plastových otevíravých do ocelové zárubně protipožárních jednokřídlových, šířky do 800 mm</t>
  </si>
  <si>
    <t>766660022</t>
  </si>
  <si>
    <t>Montáž dveřních křídel dřevěných nebo plastových otevíravých do ocelové zárubně protipožárních jednokřídlových, šířky přes 800 mm</t>
  </si>
  <si>
    <t>766691811</t>
  </si>
  <si>
    <t>Demontáž parapetních desek šířky do 300 mm</t>
  </si>
  <si>
    <t xml:space="preserve"> "`A`"_x000d_
 (9+4)*1.2 = 15,600 [A]_x000d_
 Mezisoučet: A = 15,600 [B]_x000d_
 dlouhé parapety prosklených sten kalkulovány po 1 m30 = 30,000 [C]_x000d_
 Mezisoučet: C = 30,000 [D]_x000d_
 A5*0.9 = 4,500 [E]_x000d_
 Mezisoučet: E = 4,500 [F]_x000d_
 Celkem: A+C+E = 50,100 [G]_x000d_</t>
  </si>
  <si>
    <t>998766121</t>
  </si>
  <si>
    <t>Přesun hmot pro konstrukce truhlářské stanovený z hmotnosti přesunovaného materiálu vodorovná dopravní vzdálenost do 50 m ruční (bez užití mechanizace) v objekt</t>
  </si>
  <si>
    <t>Přesun hmot pro konstrukce truhlářské stanovený z hmotnosti přesunovaného materiálu vodorovná dopravní vzdálenost do 50 m ruční (bez užití mechanizace) v objektech výšky do 6 m</t>
  </si>
  <si>
    <t>R6162033</t>
  </si>
  <si>
    <t>dveře jednokřídléý prosklené 900x1970-2100mm dle D2</t>
  </si>
  <si>
    <t xml:space="preserve"> D21 = 1,000 [A]_x000d_
 Mezisoučet: A = 1,000 [B]_x000d_
 Celkem: A = 1,000 [C]_x000d_</t>
  </si>
  <si>
    <t>767</t>
  </si>
  <si>
    <t>Konstrukce zámečnické</t>
  </si>
  <si>
    <t>13010424</t>
  </si>
  <si>
    <t>úhelník ocelový rovnostranný jakost S235JR (11 375) 60x60x6mm</t>
  </si>
  <si>
    <t xml:space="preserve"> "`otvory po světlících`"_x000d_
 ((1.1*2)*6)*0.00542 = 0,072 [A]_x000d_
 Mezisoučet: A = 0,072 [B]_x000d_
 Celkem: A = 0,072 [C]_x000d_
 0.072*1.1 Přepočtené koeficientem množství = 0,079 [D]_x000d_</t>
  </si>
  <si>
    <t>44983046</t>
  </si>
  <si>
    <t>žebřík venkovní s přímým výstupem a ochranným košem bez suchovodu z pozinkované oceli celkem do dl 6m</t>
  </si>
  <si>
    <t xml:space="preserve"> ZP134.5 = 4,500 [A]_x000d_
 Mezisoučet: A = 4,500 [B]_x000d_</t>
  </si>
  <si>
    <t>54914136</t>
  </si>
  <si>
    <t>kování panikové madlo/klika</t>
  </si>
  <si>
    <t xml:space="preserve"> "`dle PBŘ str.19`"_x000d_
 A7 = 7,000 [A]_x000d_
 Mezisoučet: A = 7,000 [B]_x000d_
 Celkem: A = 7,000 [C]_x000d_</t>
  </si>
  <si>
    <t>54917250</t>
  </si>
  <si>
    <t>samozavírač dveří hydraulický</t>
  </si>
  <si>
    <t xml:space="preserve"> A31 = 1,000 [A]_x000d_
 Mezisoučet: A = 1,000 [B]_x000d_</t>
  </si>
  <si>
    <t>55341006</t>
  </si>
  <si>
    <t>okno Al s fixním zasklením dvojsklo přes plochu 1m2 přes v 2,5m</t>
  </si>
  <si>
    <t xml:space="preserve"> "`fasáda dle výkresu číslo 217`"_x000d_
 (10.5*3.5)+(3.2*3.5) = 47,950 [A]_x000d_
 Mezisoučet: A = 47,950 [B]_x000d_
 "`fasáda dle výkresu číslo 218`"_x000d_
 (10.5*2.7) = 28,350 [C]_x000d_
 Mezisoučet: C = 28,350 [D]_x000d_
 Celkem: A+C = 76,300 [E]_x000d_</t>
  </si>
  <si>
    <t>55341007</t>
  </si>
  <si>
    <t>okno Al s fixním zasklením trojsklo přes plochu 1m2 přes v 2,5m</t>
  </si>
  <si>
    <t xml:space="preserve"> A1(1.1*2.7)*4 = 11,880 [A]_x000d_
 Mezisoučet: A = 11,880 [B]_x000d_
 A2(1.1*2.7)*4 = 11,880 [C]_x000d_
 Mezisoučet: C = 11,880 [D]_x000d_
 A3(0.8*2.7)*2 = 4,320 [E]_x000d_
 Mezisoučet: E = 4,320 [F]_x000d_
 A5(0.8*2.7)*2 = 4,320 [G]_x000d_
 Mezisoučet: G = 4,320 [H]_x000d_
 A8(3.2*2.7) = 8,640 [I]_x000d_
 Mezisoučet: I = 8,640 [J]_x000d_
 A9(3*2.7) = 8,100 [K]_x000d_
 Mezisoučet: K = 8,100 [L]_x000d_
 A12(3.5*2.7) = 9,450 [M]_x000d_
 Mezisoučet: M = 9,450 [N]_x000d_
 Celkem: A+C+E+G+I+K+M = 58,590 [O]_x000d_</t>
  </si>
  <si>
    <t>55341009</t>
  </si>
  <si>
    <t>okno Al otevíravé/sklopné trojsklo do plochy 1m2</t>
  </si>
  <si>
    <t xml:space="preserve"> A20(0.9*0.9)*3 = 2,430 [A]_x000d_
 Mezisoučet: A = 2,430 [B]_x000d_
 A21(0.9*0.9)*1 = 0,810 [C]_x000d_
 Mezisoučet: C = 0,810 [D]_x000d_
 Celkem: A+C = 3,240 [E]_x000d_</t>
  </si>
  <si>
    <t>55341011</t>
  </si>
  <si>
    <t>okno Al otevíravé/sklopné trojsklo přes plochu 1m2 do v 1,5m</t>
  </si>
  <si>
    <t xml:space="preserve"> A17(0.9*1.2)*1 = 1,080 [A]_x000d_
 Mezisoučet: A = 1,080 [B]_x000d_
 A18(0.9*1.2)*2 = 2,160 [C]_x000d_
 Mezisoučet: C = 2,160 [D]_x000d_
 A19(0.9*1.2)*1 = 1,080 [E]_x000d_
 Mezisoučet: E = 1,080 [F]_x000d_
 Celkem: A+C+E = 4,320 [G]_x000d_</t>
  </si>
  <si>
    <t>55341013</t>
  </si>
  <si>
    <t>okno Al otevíravé/sklopné trojsklo přes plochu 1m2 v 1,5-2,5m</t>
  </si>
  <si>
    <t xml:space="preserve"> A13(1.2*2.1)*2 = 5,040 [A]_x000d_
 Mezisoučet: A = 5,040 [B]_x000d_
 A14(1.2*2.1)*1 = 2,520 [C]_x000d_
 Mezisoučet: C = 2,520 [D]_x000d_
 A15(1.2*2.1)*1 = 2,520 [E]_x000d_
 Mezisoučet: E = 2,520 [F]_x000d_
 A16(1.2*2.1)*1 = 2,520 [G]_x000d_
 Mezisoučet: G = 2,520 [H]_x000d_
 A22(1.5*1.2)*6 = 10,800 [I]_x000d_
 Mezisoučet: I = 10,800 [J]_x000d_
 Celkem: A+C+E+G+I = 23,400 [K]_x000d_</t>
  </si>
  <si>
    <t>55341330</t>
  </si>
  <si>
    <t>dveře jednokřídlé Al plné max rozměru otvoru 2,42m2 bezpečnostní třídy RC2</t>
  </si>
  <si>
    <t xml:space="preserve"> A10(0.9*2.7)*2 = 4,860 [A]_x000d_
 Mezisoučet: A = 4,860 [B]_x000d_
 A11(0.9*2.7)*1 = 2,430 [C]_x000d_
 Mezisoučet: C = 2,430 [D]_x000d_
 Celkem: A+C = 7,290 [E]_x000d_</t>
  </si>
  <si>
    <t>55341332</t>
  </si>
  <si>
    <t>dveře jednokřídlé Al prosklené max rozměru otvoru 2,42m2 bezpečnostní třídy RC2</t>
  </si>
  <si>
    <t xml:space="preserve"> A3(1.1*2.7) = 2,970 [A]_x000d_
 Mezisoučet: A = 2,970 [B]_x000d_
 A4(1.1*2.7) = 2,970 [C]_x000d_
 Mezisoučet: C = 2,970 [D]_x000d_
 A5(1.1*2.7) = 2,970 [E]_x000d_
 Mezisoučet: E = 2,970 [F]_x000d_
 A6(1*2.7) = 2,700 [G]_x000d_
 Mezisoučet: G = 2,700 [H]_x000d_
 A7(1*2.7) = 2,700 [I]_x000d_
 Mezisoučet: I = 2,700 [J]_x000d_
 A8(1*2.7) = 2,700 [K]_x000d_
 Mezisoučet: K = 2,700 [L]_x000d_
 A12(1.1*2.7) = 2,970 [M]_x000d_
 Mezisoučet: M = 2,970 [N]_x000d_
 Celkem: A+C+E+G+I+K+M = 19,980 [O]_x000d_</t>
  </si>
  <si>
    <t>69752030</t>
  </si>
  <si>
    <t>rohož vstupní provedení hliník nebo mosaz/gumové vlnovky/</t>
  </si>
  <si>
    <t xml:space="preserve"> 1.A(2.3*1)*4 = 9,200 [A]_x000d_
 Mezisoučet: A = 9,200 [B]_x000d_
 Celkem: A = 9,200 [C]_x000d_
 9.2*1.1 Přepočtené koeficientem množství = 10,120 [D]_x000d_</t>
  </si>
  <si>
    <t>69752160</t>
  </si>
  <si>
    <t>rám pro zapuštění profil L-30/30 25/25 20/30 15/30-Al</t>
  </si>
  <si>
    <t xml:space="preserve"> 26.4*1.1 Přepočtené koeficientem množství = 29,040 [A]_x000d_</t>
  </si>
  <si>
    <t>767311840</t>
  </si>
  <si>
    <t>Demontáž světlíků se skleněnou výplní pásových obloukových</t>
  </si>
  <si>
    <t xml:space="preserve"> (1.2*1.2*6) = 8,640 [A]_x000d_
 Mezisoučet: A = 8,640 [B]_x000d_</t>
  </si>
  <si>
    <t>767531121</t>
  </si>
  <si>
    <t>Montáž vstupních čisticích zón z rohoží osazení rámu mosazného nebo hliníkového zapuštěného z L profilů</t>
  </si>
  <si>
    <t xml:space="preserve"> "`1.A`"_x000d_
 (2.3*2+1*2)*4 = 26,400 [A]_x000d_
 Mezisoučet: A = 26,400 [B]_x000d_
 Celkem: A = 26,400 [C]_x000d_</t>
  </si>
  <si>
    <t>767531215</t>
  </si>
  <si>
    <t>Montáž vstupních čisticích zón z rohoží kovových nebo plastových plochy přes 2 m2</t>
  </si>
  <si>
    <t xml:space="preserve"> 1.A(2.3*1)*4 = 9,200 [A]_x000d_
 Mezisoučet: A = 9,200 [B]_x000d_
 Celkem: A = 9,200 [C]_x000d_</t>
  </si>
  <si>
    <t>767581801</t>
  </si>
  <si>
    <t>Demontáž podhledů kazet</t>
  </si>
  <si>
    <t xml:space="preserve"> 1.A170.76 = 170,760 [A]_x000d_
 Mezisoučet: A = 170,760 [B]_x000d_</t>
  </si>
  <si>
    <t>767584801</t>
  </si>
  <si>
    <t>Demontáž podhledů doplňků podhledů těles zářivkových</t>
  </si>
  <si>
    <t xml:space="preserve"> (30*3)+(18*3) = 144,000 [A]_x000d_
 Mezisoučet: A = 144,000 [B]_x000d_</t>
  </si>
  <si>
    <t>767620215</t>
  </si>
  <si>
    <t>Montáž oken s izolačními skly z hliníkových nebo ocelových profilů na polyuretanovou pěnu s dvojskly pevných do celostěnových panelů nebo ocelové konstrukce, pl</t>
  </si>
  <si>
    <t>Montáž oken s izolačními skly z hliníkových nebo ocelových profilů na polyuretanovou pěnu s dvojskly pevných do celostěnových panelů nebo ocelové konstrukce, plochy přes 6 m2</t>
  </si>
  <si>
    <t>767620314</t>
  </si>
  <si>
    <t>Montáž oken s izolačními skly z hliníkových nebo ocelových profilů na polyuretanovou pěnu s trojskly pevných do celostěnových panelů nebo ocelové konstrukce, pl</t>
  </si>
  <si>
    <t>Montáž oken s izolačními skly z hliníkových nebo ocelových profilů na polyuretanovou pěnu s trojskly pevných do celostěnových panelů nebo ocelové konstrukce, plochy přes 2,5 do 6 m2</t>
  </si>
  <si>
    <t xml:space="preserve"> A1(1.1*2.7)*4 = 11,880 [A]_x000d_
 Mezisoučet: A = 11,880 [B]_x000d_
 A2(1.1*2.7)*4 = 11,880 [C]_x000d_
 Mezisoučet: C = 11,880 [D]_x000d_
 A3(0.8*2.7)*2 = 4,320 [E]_x000d_
 Mezisoučet: E = 4,320 [F]_x000d_
 A5(0.8*2.7)*2 = 4,320 [G]_x000d_
 Mezisoučet: G = 4,320 [H]_x000d_
 Celkem: A+C+E+G = 32,400 [I]_x000d_</t>
  </si>
  <si>
    <t>767620315</t>
  </si>
  <si>
    <t>Montáž oken s izolačními skly z hliníkových nebo ocelových profilů na polyuretanovou pěnu s trojskly pevných do celostěnových panelů nebo ocelové konstrukce, plochy přes 6 m2</t>
  </si>
  <si>
    <t xml:space="preserve"> A8(3.2*2.7) = 8,640 [A]_x000d_
 Mezisoučet: A = 8,640 [B]_x000d_
 A9(3*2.7) = 8,100 [C]_x000d_
 Mezisoučet: C = 8,100 [D]_x000d_
 A12(3.5*2.7) = 9,450 [E]_x000d_
 Mezisoučet: E = 9,450 [F]_x000d_
 Celkem: A+C+E = 26,190 [G]_x000d_</t>
  </si>
  <si>
    <t>767620352</t>
  </si>
  <si>
    <t>Montáž oken s izolačními skly z hliníkových nebo ocelových profilů na polyuretanovou pěnu s trojskly otevíravých do zdiva, plochy přes 0,6 do 1,5 m2</t>
  </si>
  <si>
    <t xml:space="preserve"> A17(0.9*1.2)*1 = 1,080 [A]_x000d_
 Mezisoučet: A = 1,080 [B]_x000d_
 A18(0.9*1.2)*2 = 2,160 [C]_x000d_
 Mezisoučet: C = 2,160 [D]_x000d_
 A19(0.9*1.2)*1 = 1,080 [E]_x000d_
 Mezisoučet: E = 1,080 [F]_x000d_
 A20(0.9*0.9)*3 = 2,430 [G]_x000d_
 Mezisoučet: G = 2,430 [H]_x000d_
 A21(0.9*0.9)*1 = 0,810 [I]_x000d_
 Mezisoučet: I = 0,810 [J]_x000d_
 Celkem: A+C+E+G+I = 7,560 [K]_x000d_</t>
  </si>
  <si>
    <t>767620353</t>
  </si>
  <si>
    <t>Montáž oken s izolačními skly z hliníkových nebo ocelových profilů na polyuretanovou pěnu s trojskly otevíravých do zdiva, plochy přes 1,5 do 2,5 m2</t>
  </si>
  <si>
    <t>767640111</t>
  </si>
  <si>
    <t>Montáž dveří ocelových nebo hliníkových vchodových jednokřídlových bez nadsvětlíku</t>
  </si>
  <si>
    <t xml:space="preserve"> A31 = 1,000 [A]_x000d_
 Mezisoučet: A = 1,000 [B]_x000d_
 A41 = 1,000 [C]_x000d_
 Mezisoučet: C = 1,000 [D]_x000d_
 A51 = 1,000 [E]_x000d_
 Mezisoučet: E = 1,000 [F]_x000d_
 A61 = 1,000 [G]_x000d_
 Mezisoučet: G = 1,000 [H]_x000d_
 A71 = 1,000 [I]_x000d_
 Mezisoučet: I = 1,000 [J]_x000d_
 A81 = 1,000 [K]_x000d_
 Mezisoučet: K = 1,000 [L]_x000d_
 A102 = 2,000 [M]_x000d_
 Mezisoučet: M = 2,000 [N]_x000d_
 A111 = 1,000 [O]_x000d_
 Mezisoučet: O = 1,000 [P]_x000d_
 A121 = 1,000 [Q]_x000d_
 Mezisoučet: Q = 1,000 [R]_x000d_
 Celkem: A+C+E+G+I+K+M+O+Q = 10,000 [S]_x000d_</t>
  </si>
  <si>
    <t>767649191</t>
  </si>
  <si>
    <t>Montáž dveří ocelových nebo hliníkových doplňků dveří samozavírače hydraulického</t>
  </si>
  <si>
    <t xml:space="preserve"> A31 = 1,000 [A]_x000d_
 Mezisoučet: A = 1,000 [B]_x000d_
 A41 = 1,000 [C]_x000d_
 Mezisoučet: C = 1,000 [D]_x000d_
 A51 = 1,000 [E]_x000d_
 Mezisoučet: E = 1,000 [F]_x000d_
 A61 = 1,000 [G]_x000d_
 Mezisoučet: G = 1,000 [H]_x000d_
 A71 = 1,000 [I]_x000d_
 Mezisoučet: I = 1,000 [J]_x000d_
 A121 = 1,000 [K]_x000d_
 Mezisoučet: K = 1,000 [L]_x000d_
 Celkem: A+C+E+G+I+K = 6,000 [M]_x000d_</t>
  </si>
  <si>
    <t>767649197</t>
  </si>
  <si>
    <t>Montáž dveří ocelových nebo hliníkových doplňků dveří panikového kování dveří jednokřídlých</t>
  </si>
  <si>
    <t>767832102</t>
  </si>
  <si>
    <t>Montáž venkovních požárních žebříků do zdiva bez suchovodu</t>
  </si>
  <si>
    <t>767995112</t>
  </si>
  <si>
    <t>Montáž ostatních atypických zámečnických konstrukcí hmotnosti přes 5 do 10 kg</t>
  </si>
  <si>
    <t xml:space="preserve"> "`otvory po světlících`"_x000d_
 ((1.1*2)*6)*5.42 = 71,544 [A]_x000d_
 Mezisoučet: A = 71,544 [B]_x000d_
 Celkem: A = 71,544 [C]_x000d_</t>
  </si>
  <si>
    <t>767996701</t>
  </si>
  <si>
    <t>Demontáž ostatních zámečnických konstrukcí řezáním o hmotnosti jednotlivých dílů do 50 kg</t>
  </si>
  <si>
    <t xml:space="preserve"> 01.A30 = 30,000 [A]_x000d_
 Mezisoučet: A = 30,000 [B]_x000d_
 04.A30 = 30,000 [C]_x000d_
 Mezisoučet: C = 30,000 [D]_x000d_
 5.A35*3 = 105,000 [E]_x000d_
 Mezisoučet: E = 105,000 [F]_x000d_
 Celkem: A+C+E = 165,000 [G]_x000d_
 165*1.1 Přepočtené koeficientem množství = 181,500 [H]_x000d_</t>
  </si>
  <si>
    <t>767996702</t>
  </si>
  <si>
    <t>Demontáž ostatních zámečnických konstrukcí řezáním o hmotnosti jednotlivých dílů přes 50 do 100 kg</t>
  </si>
  <si>
    <t xml:space="preserve"> 03.A,02.A100 = 100,000 [A]_x000d_
 Mezisoučet: A = 100,000 [B]_x000d_
 4.A70 = 70,000 [C]_x000d_
 Mezisoučet: C = 70,000 [D]_x000d_
 8.A70 = 70,000 [E]_x000d_
 Mezisoučet: E = 70,000 [F]_x000d_
 24.A100 = 100,000 [G]_x000d_
 Mezisoučet: G = 100,000 [H]_x000d_
 5.A80*2 = 160,000 [I]_x000d_
 Mezisoučet: I = 160,000 [J]_x000d_
 označení žst.60*2 = 120,000 [K]_x000d_
 Mezisoučet: K = 120,000 [L]_x000d_
 Celkem: A+C+E+G+I+K = 620,000 [M]_x000d_
 620*1.1 Přepočtené koeficientem množství = 682,000 [N]_x000d_</t>
  </si>
  <si>
    <t>998767311</t>
  </si>
  <si>
    <t>Přesun hmot pro zámečnické konstrukce stanovený procentní sazbou (%) z ceny vodorovná dopravní vzdálenost do 50 m ruční (bez užití mechanizace) v objektech výšk</t>
  </si>
  <si>
    <t>%</t>
  </si>
  <si>
    <t>Přesun hmot pro zámečnické konstrukce stanovený procentní sazbou (%) z ceny vodorovná dopravní vzdálenost do 50 m ruční (bez užití mechanizace) v objektech výšky do 6 m</t>
  </si>
  <si>
    <t>R767000005</t>
  </si>
  <si>
    <t>Montáž +dodávka krytu radiátoru dle prvku ZP5 vč.výroby, kotvení a povrchové úpravy</t>
  </si>
  <si>
    <t xml:space="preserve"> ZP5(1.5*1.3)*4 = 7,800 [A]_x000d_
 Mezisoučet: A = 7,800 [B]_x000d_
 Celkem: A = 7,800 [C]_x000d_</t>
  </si>
  <si>
    <t>R767000007</t>
  </si>
  <si>
    <t>Repase prosvětlovacího boxu 0,35x2,1 m - dle prvku ZP7</t>
  </si>
  <si>
    <t xml:space="preserve"> ZP724 = 24,000 [A]_x000d_
 Mezisoučet: A = 24,000 [B]_x000d_
 Celkem: A = 24,000 [C]_x000d_</t>
  </si>
  <si>
    <t>R767000008</t>
  </si>
  <si>
    <t>Repase přístřešku nad vstupem 1,7x6,9 m - dle prvku ZP8</t>
  </si>
  <si>
    <t xml:space="preserve"> ZP81 = 1,000 [A]_x000d_
 Mezisoučet: A = 1,000 [B]_x000d_
 Celkem: A = 1,000 [C]_x000d_</t>
  </si>
  <si>
    <t>R76700000A</t>
  </si>
  <si>
    <t>Dodávka+montáž dveře automatické 2400x2700 mm - dle prvku A1,A2 ( bez clony)</t>
  </si>
  <si>
    <t xml:space="preserve"> A11 = 1,000 [A]_x000d_
 Mezisoučet: A = 1,000 [B]_x000d_
 A21 = 1,000 [C]_x000d_
 Mezisoučet: C = 1,000 [D]_x000d_
 Celkem: A+C = 2,000 [E]_x000d_</t>
  </si>
  <si>
    <t>R767000023</t>
  </si>
  <si>
    <t>Pokladní okno -kompletní dodávka+montáž dle A23</t>
  </si>
  <si>
    <t xml:space="preserve"> A231 = 1,000 [A]_x000d_
 Mezisoučet: A = 1,000 [B]_x000d_</t>
  </si>
  <si>
    <t>R767000026</t>
  </si>
  <si>
    <t>Montáž +dodávka krytu výklenku dle prvku ZP6 vč.výroby, kotvení a povrchové úpravy</t>
  </si>
  <si>
    <t xml:space="preserve"> ZP6(1.5*2.5)*1 = 3,750 [A]_x000d_
 Mezisoučet: A = 3,750 [B]_x000d_
 Celkem: A = 3,750 [C]_x000d_</t>
  </si>
  <si>
    <t>R76700020</t>
  </si>
  <si>
    <t>Podstavná kce pro klimatizaci 1x3 m - kompletní dodávka+montáž dle prvku ZP20 vč.povrchové úpravy</t>
  </si>
  <si>
    <t xml:space="preserve"> ZP203 = 3,000 [A]_x000d_
 Mezisoučet: A = 3,000 [B]_x000d_
 Celkem: A = 3,000 [C]_x000d_</t>
  </si>
  <si>
    <t>R767000DD</t>
  </si>
  <si>
    <t>Dílenská dokumentace pro zámečnické prvky</t>
  </si>
  <si>
    <t xml:space="preserve"> (7.5*2) = 15,000 [A]_x000d_
 Mezisoučet: A = 15,000 [B]_x000d_
 Celkem: A = 15,000 [C]_x000d_</t>
  </si>
  <si>
    <t>R767163121</t>
  </si>
  <si>
    <t>Montáž +dodávka ocelového zábradlí dle prvku ZP1 vč.výroby, kotvení, povrchové úpravy a zásobovací branky</t>
  </si>
  <si>
    <t xml:space="preserve"> ZP122.5 = 22,500 [A]_x000d_
 Mezisoučet: A = 22,500 [B]_x000d_</t>
  </si>
  <si>
    <t>R767163122</t>
  </si>
  <si>
    <t>Montáž +dodávka ocelového zábradlí dle prvku ZP2 vč.výroby, kotvení, povrchové úpravy a nerezových prvků</t>
  </si>
  <si>
    <t xml:space="preserve"> ZP25.5 = 5,500 [A]_x000d_
 Mezisoučet: A = 5,500 [B]_x000d_</t>
  </si>
  <si>
    <t>R767163123</t>
  </si>
  <si>
    <t>Montáž +dodávka ocelového zábradlí dle prvku ZP3 vč.výroby, kotvení, povrchové úpravy a nerezových prvků</t>
  </si>
  <si>
    <t xml:space="preserve"> ZP35.5 = 5,500 [A]_x000d_
 Mezisoučet: A = 5,500 [B]_x000d_</t>
  </si>
  <si>
    <t>R767163124</t>
  </si>
  <si>
    <t>Montáž +dodávka ocelového zábradlí dle prvku ZP4 vč.výroby, kotvení, povrchové úpravy a nerezových prvků</t>
  </si>
  <si>
    <t xml:space="preserve"> ZP44.8 = 4,800 [A]_x000d_
 Mezisoučet: A = 4,800 [B]_x000d_</t>
  </si>
  <si>
    <t>R767163129</t>
  </si>
  <si>
    <t>Montáž +dodávka ocelového zábradlí dle prvku ZP9 vč.výroby, kotvení, povrchové úpravy a nerezových prvků</t>
  </si>
  <si>
    <t xml:space="preserve"> ZP925*2 = 50,000 [A]_x000d_
 Mezisoučet: A = 50,000 [B]_x000d_</t>
  </si>
  <si>
    <t>771</t>
  </si>
  <si>
    <t>Podlahy z dlaždic</t>
  </si>
  <si>
    <t>59054164</t>
  </si>
  <si>
    <t>profil dilatační s bočními díly z PVC/CPE tl 10mm</t>
  </si>
  <si>
    <t xml:space="preserve"> "`1.A`"_x000d_
 (10.5)*4+2 = 44,000 [A]_x000d_
 Mezisoučet: A = 44,000 [B]_x000d_</t>
  </si>
  <si>
    <t>59247001</t>
  </si>
  <si>
    <t>dlaždice teracová 300x300x30mm</t>
  </si>
  <si>
    <t xml:space="preserve"> "`schody vstup`"_x000d_
 (8*13)*0.3 = 31,200 [A]_x000d_
 Mezisoučet: A = 31,200 [B]_x000d_
 (8*13)*0.15 = 15,600 [C]_x000d_
 Mezisoučet: C = 15,600 [D]_x000d_
 Celkem: A+C = 46,800 [E]_x000d_</t>
  </si>
  <si>
    <t>59761085</t>
  </si>
  <si>
    <t>schodovka keramická mrazuvzdorná R9/A povrch hladký/matný tl do 10mm š přes 250 do 300mm dl do 300mm</t>
  </si>
  <si>
    <t xml:space="preserve"> "`A-schodiště do 1.PP`"_x000d_
 (0.9*13) = 11,700 [A]_x000d_
 Mezisoučet: A = 11,700 [B]_x000d_
 Celkem: A = 11,700 [C]_x000d_
 11.7*1.1 Přepočtené koeficientem množství = 12,870 [D]_x000d_</t>
  </si>
  <si>
    <t>59761127</t>
  </si>
  <si>
    <t xml:space="preserve">dlažba keramická slinutá mrazuvzdorná R10/B povrch hladký/matný tl do 10mm přes 9 do 12ks/m2 -  uchazeč ocení cenou 500 Kč/m2 - na stavbě bude vzorkováno, rozdí</t>
  </si>
  <si>
    <t xml:space="preserve">dlažba keramická slinutá mrazuvzdorná R10/B povrch hladký/matný tl do 10mm přes 9 do 12ks/m2 -  uchazeč ocení cenou 500 Kč/m2 - na stavbě bude vzorkováno, rozdíl ceny bude řešen ZBV</t>
  </si>
  <si>
    <t xml:space="preserve"> "`1.NP - A`"_x000d_
 3.A10.1 = 10,100 [A]_x000d_
 4.A14.4 = 14,400 [B]_x000d_
 21.A5.1 = 5,100 [C]_x000d_
 22.A6.7 = 6,700 [D]_x000d_
 23.A2.4 = 2,400 [E]_x000d_
 24.A8 = 8,000 [F]_x000d_
 Mezisoučet: A+B+C+D+E+F = 46,700 [G]_x000d_
 "`20.a, 25.a,30.A - dlažba bude upřesněna v rámci ZBV novým nájemcem komerce`"_x000d_
 20.A40.3 = 40,300 [H]_x000d_
 25.A36.8 = 36,800 [I]_x000d_
 30.A53.9 = 53,900 [J]_x000d_
 Mezisoučet: H+I+J = 131,000 [K]_x000d_
 26.A4.3 = 4,300 [L]_x000d_
 27.A2 = 2,000 [M]_x000d_
 28.A1.3 = 1,300 [N]_x000d_
 29.A3.6 = 3,600 [O]_x000d_
 31.A1.2 = 1,200 [P]_x000d_
 32.A20.1 = 20,100 [Q]_x000d_
 Mezisoučet: L+M+N+O+P+Q = 32,500 [R]_x000d_
 Celkem: A+B+C+D+E+F+H+I+J+L+M+N+O+P+Q = 210,200 [S]_x000d_
 210.2*1.02 Přepočtené koeficientem množství = 214,404 [T]_x000d_</t>
  </si>
  <si>
    <t>59761137</t>
  </si>
  <si>
    <t>dlažba keramická slinutá mrazuvzdorná povrch hladký/matný tl do 10mm přes 6 do 9ks/m2</t>
  </si>
  <si>
    <t xml:space="preserve"> "`A-schodiště do 1.PP`"_x000d_
 (0.9*13)*0.2 = 2,340 [A]_x000d_
 Mezisoučet: A = 2,340 [B]_x000d_
 Celkem: A = 2,340 [C]_x000d_</t>
  </si>
  <si>
    <t>59761175</t>
  </si>
  <si>
    <t>sokl keramický mrazuvzdorný povrch hladký/matný tl do 10mm výšky přes 90 do 120mm</t>
  </si>
  <si>
    <t xml:space="preserve"> 59.5*1.1 Přepočtené koeficientem množství = 65,450 [A]_x000d_</t>
  </si>
  <si>
    <t>771111011</t>
  </si>
  <si>
    <t>Příprava podkladu před provedením dlažby vysátí podlah</t>
  </si>
  <si>
    <t xml:space="preserve"> "`DG8`"_x000d_
 1.A182 = 182,000 [A]_x000d_
 Mezisoučet: A = 182,000 [B]_x000d_
 2.A43.7 = 43,700 [C]_x000d_
 Mezisoučet: C = 43,700 [D]_x000d_
 6.A5.2 = 5,200 [E]_x000d_
 7.A1.8 = 1,800 [F]_x000d_
 8.A2.4 = 2,400 [G]_x000d_
 9.A1.8 = 1,800 [H]_x000d_
 10.A7 = 7,000 [I]_x000d_
 11.A7.6 = 7,600 [J]_x000d_
 13.A1.7 = 1,700 [K]_x000d_
 14.A7.6 = 7,600 [L]_x000d_
 15.A1.5 = 1,500 [M]_x000d_
 16.A8.7 = 8,700 [N]_x000d_
 17.A4.4 = 4,400 [O]_x000d_
 18.A1.7 = 1,700 [P]_x000d_
 19.A1.7 = 1,700 [Q]_x000d_
 Mezisoučet: E+F+G+H+I+J+K+L+M+N+O+P+Q = 53,100 [R]_x000d_
 "`1.NP - A`"_x000d_
 3.A10.1 = 10,100 [S]_x000d_
 4.A14.4 = 14,400 [T]_x000d_
 21.A5.1 = 5,100 [U]_x000d_
 22.A6.7 = 6,700 [V]_x000d_
 23.A2.4 = 2,400 [W]_x000d_
 24.A8 = 8,000 [X]_x000d_
 Mezisoučet: S+T+U+V+W+X = 46,700 [Y]_x000d_
 26.A4.3 = 4,300 [Z]_x000d_
 27.A2 = 2,000 [AA]_x000d_
 28.A1.3 = 1,300 [AB]_x000d_
 29.A3.6 = 3,600 [AC]_x000d_
 31.A1.2 = 1,200 [AD]_x000d_
 32.A20.1 = 20,100 [AE]_x000d_
 Mezisoučet: Z+AA+AB+AC+AD+AE = 32,500 [AF]_x000d_
 Celkem: A+C+E+F+G+H+I+J+K+L+M+N+O+P+Q+S+T+U+V+W+X+Z+AA+AB+AC+AD+AE = 358,000 [AG]_x000d_</t>
  </si>
  <si>
    <t>771121011</t>
  </si>
  <si>
    <t>Příprava podkladu před provedením dlažby nátěr penetrační na podlahu</t>
  </si>
  <si>
    <t>771151022</t>
  </si>
  <si>
    <t>Příprava podkladu před provedením dlažby samonivelační stěrka min. pevnosti 30 MPa, tloušťky přes 3 do 5 mm</t>
  </si>
  <si>
    <t>771161011</t>
  </si>
  <si>
    <t>Příprava podkladu před provedením dlažby montáž profilu dilatační spáry v rovině dlažby</t>
  </si>
  <si>
    <t xml:space="preserve"> "`1.A`"_x000d_
 (10.5)*4 = 42,000 [A]_x000d_
 Mezisoučet: A = 42,000 [B]_x000d_</t>
  </si>
  <si>
    <t>771271812</t>
  </si>
  <si>
    <t>Demontáž obkladů schodišť z dlaždic keramických kladených do malty stupnic přes 250 do 350 mm</t>
  </si>
  <si>
    <t xml:space="preserve"> "`schody vstup`"_x000d_
 (8*13) = 104,000 [A]_x000d_
 Mezisoučet: A = 104,000 [B]_x000d_</t>
  </si>
  <si>
    <t>771271832</t>
  </si>
  <si>
    <t>Demontáž obkladů schodišť z dlaždic keramických kladených do malty podstupnic do 250 mm</t>
  </si>
  <si>
    <t xml:space="preserve"> 8*13 = 104,000 [A]_x000d_
 Mezisoučet: A = 104,000 [B]_x000d_</t>
  </si>
  <si>
    <t>771274112</t>
  </si>
  <si>
    <t>Montáž obkladů schodišť z dlaždic keramických lepených cementovým flexibilním lepidlem stupnic hladkých, šířky přes 200 do 250 mm</t>
  </si>
  <si>
    <t xml:space="preserve"> "`A-schodiště do 1.PP`"_x000d_
 (0.9*13) = 11,700 [A]_x000d_
 Mezisoučet: A = 11,700 [B]_x000d_
 Celkem: A = 11,700 [C]_x000d_</t>
  </si>
  <si>
    <t>771274113</t>
  </si>
  <si>
    <t>Montáž obkladů schodišť z dlaždic keramických lepených cementovým flexibilním lepidlem stupnic hladkých, šířky přes 250 do 300 mm</t>
  </si>
  <si>
    <t>771274231</t>
  </si>
  <si>
    <t>Montáž obkladů schodišť z dlaždic keramických lepených cementovým flexibilním lepidlem podstupnic hladkých, výšky do 150 mm</t>
  </si>
  <si>
    <t>771274232</t>
  </si>
  <si>
    <t>Montáž obkladů schodišť z dlaždic keramických lepených cementovým flexibilním lepidlem podstupnic hladkých, výšky přes 150 do 200 mm</t>
  </si>
  <si>
    <t>771474113</t>
  </si>
  <si>
    <t>Montáž soklů z dlaždic keramických lepených cementovým flexibilním lepidlem rovných, výšky přes 90 do 120 mm</t>
  </si>
  <si>
    <t xml:space="preserve"> 21.A5.1 = 5,100 [A]_x000d_
 22.A(2.3*2+2.9*2) = 10,400 [B]_x000d_
 24.A(2.8*4) = 11,200 [C]_x000d_
 26.A(1.3*2+3.5*2) = 9,600 [D]_x000d_
 29.A(2.2*2+1.6*2) = 7,600 [E]_x000d_
 32.A(2.8*2+5*2) = 15,600 [F]_x000d_
 Mezisoučet: A+B+C+D+E+F = 59,500 [G]_x000d_
 Celkem: A+B+C+D+E+F = 59,500 [H]_x000d_</t>
  </si>
  <si>
    <t>771474116</t>
  </si>
  <si>
    <t>Montáž soklů z dlaždic keramických lepených cementovým flexibilním lepidlem rovných, výšky přes 200 do 250 mm</t>
  </si>
  <si>
    <t xml:space="preserve"> "`DG9`"_x000d_
 1.A(10.5*2+20*2)+(0.5*2) = 62,000 [A]_x000d_
 -((7*2)+(2.7*2)) = -19,400 [B]_x000d_
 (0.3*4) = 1,200 [C]_x000d_
 Mezisoučet: A+B+C = 43,800 [D]_x000d_
 2.A(7*2+6.4*2)-2.7+0.5 = 24,600 [E]_x000d_
 Mezisoučet: E = 24,600 [F]_x000d_
 Celkem: A+B+C+E = 68,400 [G]_x000d_</t>
  </si>
  <si>
    <t>771554111</t>
  </si>
  <si>
    <t>Montáž podlah z dlaždic teracových lepených flexibilním lepidlem do 6 ks/ m2</t>
  </si>
  <si>
    <t xml:space="preserve"> "`E3+6`"_x000d_
 33.A10+41+23 = 74,000 [A]_x000d_
 Mezisoučet: A = 74,000 [B]_x000d_
 podesta(8*1.5) = 12,000 [C]_x000d_
 Mezisoučet: C = 12,000 [D]_x000d_
 Celkem: A+C = 86,000 [E]_x000d_</t>
  </si>
  <si>
    <t>771574413</t>
  </si>
  <si>
    <t>Montáž podlah z dlaždic keramických lepených cementovým flexibilním lepidlem hladkých, tloušťky do 10 mm přes 2 do 4 ks/m2</t>
  </si>
  <si>
    <t xml:space="preserve"> "`DG8`"_x000d_
 1.A182 = 182,000 [A]_x000d_
 Mezisoučet: A = 182,000 [B]_x000d_
 2.A43.7 = 43,700 [C]_x000d_
 Mezisoučet: C = 43,700 [D]_x000d_
 6.A5.2 = 5,200 [E]_x000d_
 7.A1.8 = 1,800 [F]_x000d_
 8.A2.4 = 2,400 [G]_x000d_
 9.A1.8 = 1,800 [H]_x000d_
 10.A7 = 7,000 [I]_x000d_
 11.A7.6 = 7,600 [J]_x000d_
 13.A1.7 = 1,700 [K]_x000d_
 14.A7.6 = 7,600 [L]_x000d_
 15.A1.5 = 1,500 [M]_x000d_
 16.A8.7 = 8,700 [N]_x000d_
 17.A4.4 = 4,400 [O]_x000d_
 18.A1.7 = 1,700 [P]_x000d_
 19.A1.7 = 1,700 [Q]_x000d_
 Mezisoučet: E+F+G+H+I+J+K+L+M+N+O+P+Q = 53,100 [R]_x000d_
 Celkem: A+C+E+F+G+H+I+J+K+L+M+N+O+P+Q = 278,800 [S]_x000d_</t>
  </si>
  <si>
    <t>771574416</t>
  </si>
  <si>
    <t>Montáž podlah z dlaždic keramických lepených cementovým flexibilním lepidlem hladkých, tloušťky do 10 mm přes 9 do 12 ks/m2</t>
  </si>
  <si>
    <t xml:space="preserve"> "`1.NP - A`"_x000d_
 3.A10.1 = 10,100 [A]_x000d_
 4.A14.4 = 14,400 [B]_x000d_
 21.A5.1 = 5,100 [C]_x000d_
 22.A6.7 = 6,700 [D]_x000d_
 23.A2.4 = 2,400 [E]_x000d_
 24.A8 = 8,000 [F]_x000d_
 Mezisoučet: A+B+C+D+E+F = 46,700 [G]_x000d_
 "`20.a, 25.a,30.A - dlažba bude upřesněna v rámci ZBV novým nájemcem komerce`"_x000d_
 20.A40.3 = 40,300 [H]_x000d_
 25.A36.8 = 36,800 [I]_x000d_
 30.A53.9 = 53,900 [J]_x000d_
 Mezisoučet: H+I+J = 131,000 [K]_x000d_
 26.A4.3 = 4,300 [L]_x000d_
 27.A2 = 2,000 [M]_x000d_
 28.A1.3 = 1,300 [N]_x000d_
 29.A3.6 = 3,600 [O]_x000d_
 31.A1.2 = 1,200 [P]_x000d_
 32.A20.1 = 20,100 [Q]_x000d_
 Mezisoučet: L+M+N+O+P+Q = 32,500 [R]_x000d_
 Celkem: A+B+C+D+E+F+H+I+J+L+M+N+O+P+Q = 210,200 [S]_x000d_</t>
  </si>
  <si>
    <t>771591112</t>
  </si>
  <si>
    <t>Izolace podlahy pod dlažbu nátěrem nebo stěrkou ve dvou vrstvách</t>
  </si>
  <si>
    <t xml:space="preserve"> 6.A5.2 = 5,200 [A]_x000d_
 7.A1.8 = 1,800 [B]_x000d_
 8.A2.4 = 2,400 [C]_x000d_
 Mezisoučet: A+B+C = 9,400 [D]_x000d_
 Celkem: A+B+C = 9,400 [E]_x000d_</t>
  </si>
  <si>
    <t>771591184</t>
  </si>
  <si>
    <t>Podlahy - dokončovací práce pracnější řezání dlaždic keramických rovné</t>
  </si>
  <si>
    <t xml:space="preserve"> DG964.2 = 64,200 [A]_x000d_
 Mezisoučet: A = 64,200 [B]_x000d_</t>
  </si>
  <si>
    <t>771591212</t>
  </si>
  <si>
    <t>Izolace podlahy pod dlažbu rohož pod dlažbu celoplošně lepená roznášecí, separační s pasivní kontaktní drenáží</t>
  </si>
  <si>
    <t xml:space="preserve"> "`E3+6`"_x000d_
 33.A10+41+23 = 74,000 [A]_x000d_
 Mezisoučet: A = 74,000 [B]_x000d_
 Celkem: A = 74,000 [C]_x000d_</t>
  </si>
  <si>
    <t>771591241</t>
  </si>
  <si>
    <t>Izolace podlahy pod dlažbu těsnícími izolačními pásy vnitřní kout</t>
  </si>
  <si>
    <t xml:space="preserve"> "`E3`"_x000d_
 33.A - terasa6 = 6,000 [A]_x000d_
 Mezisoučet: A = 6,000 [B]_x000d_
 E62 = 2,000 [C]_x000d_
 Mezisoučet: C = 2,000 [D]_x000d_
 Celkem: A+C = 8,000 [E]_x000d_</t>
  </si>
  <si>
    <t>771591242</t>
  </si>
  <si>
    <t>Izolace podlahy pod dlažbu těsnícími izolačními pásy vnější roh</t>
  </si>
  <si>
    <t xml:space="preserve"> E61 = 1,000 [A]_x000d_
 Mezisoučet: A = 1,000 [B]_x000d_</t>
  </si>
  <si>
    <t>771591264</t>
  </si>
  <si>
    <t>Izolace podlahy pod dlažbu těsnícími izolačními pásy mezi podlahou a stěnu</t>
  </si>
  <si>
    <t xml:space="preserve"> 6.A(3*2+1.8*2) = 9,600 [A]_x000d_
 7.A(1*2+1.8*2) = 5,600 [B]_x000d_
 8.A(1.3*2+1.8*2) = 6,200 [C]_x000d_
 Mezisoučet: A+B+C = 21,400 [D]_x000d_
 Celkem: A+B+C = 21,400 [E]_x000d_</t>
  </si>
  <si>
    <t>998771111</t>
  </si>
  <si>
    <t>Přesun hmot pro podlahy z dlaždic stanovený z hmotnosti přesunovaného materiálu vodorovná dopravní vzdálenost do 50 m s omezením mechanizace v objektech výšky d</t>
  </si>
  <si>
    <t>Přesun hmot pro podlahy z dlaždic stanovený z hmotnosti přesunovaného materiálu vodorovná dopravní vzdálenost do 50 m s omezením mechanizace v objektech výšky do 6 m</t>
  </si>
  <si>
    <t>R47488</t>
  </si>
  <si>
    <t xml:space="preserve">dlaždice teracová  600x600 mm R10 dle skladby E3,6</t>
  </si>
  <si>
    <t xml:space="preserve"> "`E3+6`"_x000d_
 33.A10+41+23 = 74,000 [A]_x000d_
 Mezisoučet: A = 74,000 [B]_x000d_
 podesta(8*1.5) = 12,000 [C]_x000d_
 Mezisoučet: C = 12,000 [D]_x000d_
 Celkem: A+C = 86,000 [E]_x000d_
 86*1.1 Přepočtené koeficientem množství = 94,600 [F]_x000d_</t>
  </si>
  <si>
    <t>R59761370</t>
  </si>
  <si>
    <t>dlažba velkoformátová keramická slinutá dle design manuálu položka DG8 (60x60cm, tl.10 mm)- uchazeč ocení cenou 950 Kč/m2 - na stavbě bude vzorkováno, rozdíl ce</t>
  </si>
  <si>
    <t>dlažba velkoformátová keramická slinutá dle design manuálu položka DG8 (60x60cm, tl.10 mm)- uchazeč ocení cenou 950 Kč/m2 - na stavbě bude vzorkováno, rozdíl ceny bude řešen ZBV</t>
  </si>
  <si>
    <t xml:space="preserve"> "`DG8`"_x000d_
 1.A182 = 182,000 [A]_x000d_
 Mezisoučet: A = 182,000 [B]_x000d_
 2.A43.7 = 43,700 [C]_x000d_
 Mezisoučet: C = 43,700 [D]_x000d_
 6.A5.2 = 5,200 [E]_x000d_
 7.A1.8 = 1,800 [F]_x000d_
 8.A2.4 = 2,400 [G]_x000d_
 9.A1.8 = 1,800 [H]_x000d_
 10.A7 = 7,000 [I]_x000d_
 11.A7.6 = 7,600 [J]_x000d_
 13.A1.7 = 1,700 [K]_x000d_
 14.A7.6 = 7,600 [L]_x000d_
 15.A1.5 = 1,500 [M]_x000d_
 16.A8.7 = 8,700 [N]_x000d_
 17.A4.4 = 4,400 [O]_x000d_
 18.A1.7 = 1,700 [P]_x000d_
 19.A1.7 = 1,700 [Q]_x000d_
 Mezisoučet: E+F+G+H+I+J+K+L+M+N+O+P+Q = 53,100 [R]_x000d_
 Celkem: A+C+E+F+G+H+I+J+K+L+M+N+O+P+Q = 278,800 [S]_x000d_
 278.8*1.1 Přepočtené koeficientem množství = 306,680 [T]_x000d_</t>
  </si>
  <si>
    <t>R61124.DG9</t>
  </si>
  <si>
    <t>sokl dlažba keramická v designu teracco dle design manuálu DG9 výšky 30 cm</t>
  </si>
  <si>
    <t xml:space="preserve"> DG968.4*0.3 = 20,520 [A]_x000d_
 Mezisoučet: A = 20,520 [B]_x000d_
 20.52*1.1 Přepočtené koeficientem množství = 22,572 [C]_x000d_</t>
  </si>
  <si>
    <t>776</t>
  </si>
  <si>
    <t>Podlahy povlakové</t>
  </si>
  <si>
    <t>776201812</t>
  </si>
  <si>
    <t>Demontáž povlakových podlahovin lepených ručně s podložkou</t>
  </si>
  <si>
    <t xml:space="preserve"> "`stáv.stav`"_x000d_
 6.A10.3 = 10,300 [A]_x000d_
 7.A21.35 = 21,350 [B]_x000d_
 8.A36 = 36,000 [C]_x000d_
 9.A15.5 = 15,500 [D]_x000d_
 Mezisoučet: A+B+C+D = 83,150 [E]_x000d_</t>
  </si>
  <si>
    <t>781</t>
  </si>
  <si>
    <t>Dokončovací práce - obklady</t>
  </si>
  <si>
    <t>59761717</t>
  </si>
  <si>
    <t>obklad keramický nemrazuvzdorný povrch hladký/matný tl do 10mm přes 4 do 6ks/m2</t>
  </si>
  <si>
    <t xml:space="preserve"> 23.A(2.4*2+1*2)*3.1 = 21,080 [A]_x000d_
 27.A(1.2*2+1.6*2)*3.1-((0.6*2))*2 = 14,960 [B]_x000d_
 28.A(0.9*2+1.6*2)*3.1-(0.6*2) = 14,300 [C]_x000d_
 31.A(1*2+1.6*2)*3.1-(0.6*2) = 14,920 [D]_x000d_
 Mezisoučet: A+B+C+D = 65,260 [E]_x000d_
 Celkem: A+B+C+D = 65,260 [F]_x000d_
 65.26*1.1 Přepočtené koeficientem množství = 71,786 [G]_x000d_</t>
  </si>
  <si>
    <t>781111011</t>
  </si>
  <si>
    <t>Příprava podkladu před provedením obkladu oprášení (ometení) stěny</t>
  </si>
  <si>
    <t xml:space="preserve"> "`1.NP - A`"_x000d_
 2.A(7*2+6.4*2)*3.1 = 83,080 [A]_x000d_
 -(2.7*2.7) = -7,290 [B]_x000d_
 -(0.8*2) = -1,600 [C]_x000d_
 -(1.2*2.1)*3 = -7,560 [D]_x000d_
 Mezisoučet: A+B+C+D = 66,630 [E]_x000d_
 4.A(3*0.6) = 1,800 [F]_x000d_
 6.A(3*2+1.9*2)*3.1-(0.9*2) = 28,580 [G]_x000d_
 7.A(1*2+1.9*2)*3.1-(0.7*2) = 16,580 [H]_x000d_
 8.A(1.4*2+1.9*2)*3.1-((0.7*2)*2) = 17,660 [I]_x000d_
 9.A(1.1*2+1.9*2)*3.1-(0.7*2) = 17,200 [J]_x000d_
 10.A(3*2+3.1*2)*3.1-((0.9*2)*2+(0.8*2)) = 32,620 [K]_x000d_
 11.A+13.A(3.7*2+3.1*2)*3.1-(0.8*2) = 40,560 [L]_x000d_
 14.A(3*2+2.6*2)*3.1-((0.9*2)*2+(0.8*2)) = 29,520 [M]_x000d_
 16.A+18.A+19.A(3.7*2+3.8*2)*3.1-(0.8*2) = 44,900 [N]_x000d_
 17.A(2.2*4)*3.1-(0.9*2) = 25,480 [O]_x000d_
 Mezisoučet: F+G+H+I+J+K+L+M+N+O = 254,900 [P]_x000d_
 23.A(2.4*2+1*2)*3.1 = 21,080 [Q]_x000d_
 27.A(1.2*2+1.6*2)*3.1-((0.6*2))*2 = 14,960 [R]_x000d_
 28.A(0.9*2+1.6*2)*3.1-(0.6*2) = 14,300 [S]_x000d_
 31.A(1*2+1.6*2)*3.1-(0.6*2) = 14,920 [T]_x000d_
 Mezisoučet: Q+R+S+T = 65,260 [U]_x000d_
 30.A + 25.A bude dořešeno v rámci ZBV s případným nájemce komerčních prostor0 = 0,000 [V]_x000d_
 Mezisoučet: V = 0,000 [W]_x000d_
 Celkem: A+B+C+D+F+G+H+I+J+K+L+M+N+O+Q+R+S+T+V = 386,790 [X]_x000d_</t>
  </si>
  <si>
    <t>781121011</t>
  </si>
  <si>
    <t>Příprava podkladu před provedením obkladu nátěr penetrační na stěnu</t>
  </si>
  <si>
    <t xml:space="preserve"> "`1.NP - A`"_x000d_
 2.A(7*2+6.4*2)*3.1 = 83,080 [A]_x000d_
 -(2.7*2.7) = -7,290 [B]_x000d_
 -(0.8*2) = -1,600 [C]_x000d_
 -(1.2*2.1)*3 = -7,560 [D]_x000d_
 (0.3*0.3)*4 = 0,360 [E]_x000d_
 Mezisoučet: A+B+C+D+E = 66,990 [F]_x000d_
 4.A(3*0.6) = 1,800 [G]_x000d_
 6.A(3*2+1.9*2)*3.1-(0.9*2) = 28,580 [H]_x000d_
 7.A(1*2+1.9*2)*3.1-(0.7*2) = 16,580 [I]_x000d_
 8.A(1.4*2+1.9*2)*3.1-((0.7*2)*2) = 17,660 [J]_x000d_
 9.A(1.1*2+1.9*2)*3.1-(0.7*2) = 17,200 [K]_x000d_
 10.A(3*2+3.1*2)*3.1-((0.9*2)*2+(0.8*2)) = 32,620 [L]_x000d_
 11.A+13.A(3.7*2+3.1*2)*3.1-(0.8*2) = 40,560 [M]_x000d_
 14.A(3*2+2.6*2)*3.1-((0.9*2)*2+(0.8*2)) = 29,520 [N]_x000d_
 16.A+18.A+19.A(3.7*2+3.8*2)*3.1-(0.8*2) = 44,900 [O]_x000d_
 17.A(2.2*4)*3.1-(0.9*2) = 25,480 [P]_x000d_
 Mezisoučet: G+H+I+J+K+L+M+N+O+P = 254,900 [Q]_x000d_
 23.A(2.4*2+1*2)*3.1 = 21,080 [R]_x000d_
 27.A(1.2*2+1.6*2)*3.1-((0.6*2))*2 = 14,960 [S]_x000d_
 28.A(0.9*2+1.6*2)*3.1-(0.6*2) = 14,300 [T]_x000d_
 31.A(1*2+1.6*2)*3.1-(0.6*2) = 14,920 [U]_x000d_
 Mezisoučet: R+S+T+U = 65,260 [V]_x000d_
 30.A + 25.A bude dořešeno v rámci ZBV s případným nájemce komerčních prostor0 = 0,000 [W]_x000d_
 Mezisoučet: W = 0,000 [X]_x000d_
 Celkem: A+B+C+D+E+G+H+I+J+K+L+M+N+O+P+R+S+T+U+W = 387,150 [Y]_x000d_</t>
  </si>
  <si>
    <t>781131112</t>
  </si>
  <si>
    <t>Izolace stěny pod obklad izolace nátěrem nebo stěrkou ve dvou vrstvách</t>
  </si>
  <si>
    <t xml:space="preserve"> "`1.NP - A`"_x000d_
 4.A(3*0.6) = 1,800 [A]_x000d_
 6.A(3+1.9)*3.1 = 15,190 [B]_x000d_
 7.A(1*2+1.9*2)*3.1-(0.7*2) = 16,580 [C]_x000d_
 8.A(1.4*2+1.9*2)*3.1-((0.7*2)*2) = 17,660 [D]_x000d_
 9.A(1.1+1.9)*3.1 = 9,300 [E]_x000d_
 10.A(1.5*3.1) = 4,650 [F]_x000d_
 11.A+13.A(3.7*2+3.1*2)*3.1-(0.8*2) = 40,560 [G]_x000d_
 14.A(3*3.1) = 9,300 [H]_x000d_
 17.A(2.2*4)*3.1-(0.9*2) = 25,480 [I]_x000d_
 Mezisoučet: A+B+C+D+E+F+G+H+I = 140,520 [J]_x000d_
 23.A(2.4*2+1*2)*3.1 = 21,080 [K]_x000d_
 27.A(1.2+1.6)*3.1 = 8,680 [L]_x000d_
 28.A(0.9+1.6)*3.1 = 7,750 [M]_x000d_
 31.A(1+1.6)*3.1 = 8,060 [N]_x000d_
 Mezisoučet: K+L+M+N = 45,570 [O]_x000d_
 30.A + 25.A bude dořešeno v rámci ZBV s případným nájemce komerčních prostor0 = 0,000 [P]_x000d_
 Mezisoučet: P = 0,000 [Q]_x000d_
 Celkem: A+B+C+D+E+F+G+H+I+K+L+M+N+P = 186,090 [R]_x000d_</t>
  </si>
  <si>
    <t>781151031</t>
  </si>
  <si>
    <t>Příprava podkladu před provedením obkladu celoplošné vyrovnání podkladu stěrkou, tloušťky 3 mm</t>
  </si>
  <si>
    <t xml:space="preserve"> "`A-místech stávajících zdí`"_x000d_
 (7*2+9*2+4)*3.1 = 111,600 [A]_x000d_
 Mezisoučet: A = 111,600 [B]_x000d_</t>
  </si>
  <si>
    <t>781474117</t>
  </si>
  <si>
    <t>Montáž keramických obkladů stěn lepených cementovým flexibilním lepidlem hladkých přes 35 do 45 ks/m2</t>
  </si>
  <si>
    <t xml:space="preserve"> "`A dle design manuálu DG10`"_x000d_
 "`1A`"_x000d_
 (10.5*2+20*2)*2.5 = 152,500 [A]_x000d_
 "`ostění`"_x000d_
 (0.2*2.5)*10+((0.2*6.8*2+2.6*3+1.9+2.7*2))+(0.6+0.4+0.6) = 24,420 [B]_x000d_
 "`odpočet výplně`"_x000d_
 -(6.8*2.5)*2 = -34,000 [C]_x000d_
 -(1*2.6)*3 = -7,800 [D]_x000d_
 -(0.8*1.9) = -1,520 [E]_x000d_
 -(2.7*2.7)*2 = -14,580 [F]_x000d_
 (0.3*2.5)*4 = 3,000 [G]_x000d_
 Mezisoučet: A+B+C+D+E+F+G = 122,020 [H]_x000d_
 2.A(7*2+6.4*2)*2.5 = 67,000 [I]_x000d_
 -(2.7*2.5) = -6,750 [J]_x000d_
 -(0.8*1.7) = -1,360 [K]_x000d_
 Mezisoučet: I+J+K = 58,890 [L]_x000d_
 6.A(3*2+1.9*2)*1.9-(0.9*0.8) = 17,900 [M]_x000d_
 10.A(3*2+3.1*2)*1.9-((0.9*0.8)*2+(0.8*0.8)) = 21,100 [N]_x000d_
 11.A+13.A(3.7*2+3.1*2)*1.9-(0.8*0.8) = 25,200 [O]_x000d_
 14.A(3*2+2.6*2)*1.9-((0.9*0.8)*2+(0.8*0.8)) = 19,200 [P]_x000d_
 16.A+18.A+19.A(3.7*2+3.8*2)*1.9-(0.8*0.8) = 27,860 [Q]_x000d_
 17.A(2.2*4)*1.9-(0.9*0.8) = 16,000 [R]_x000d_
 Mezisoučet: M+N+O+P+Q+R = 127,260 [S]_x000d_
 Celkem: A+B+C+D+E+F+G+I+J+K+M+N+O+P+Q+R = 308,170 [T]_x000d_</t>
  </si>
  <si>
    <t>781474154</t>
  </si>
  <si>
    <t>Montáž keramických obkladů stěn lepených cementovým flexibilním lepidlem hladkých přes 4 do 6 ks/m2</t>
  </si>
  <si>
    <t xml:space="preserve"> "`1.NP - A`"_x000d_
 6.A(3*2+1.9*2)*1.2-(0.9*1.2) = 10,680 [A]_x000d_
 10.A(3*2+3.1*2)*1.2-((0.9*1.2)*2+(0.8*1.2)) = 11,520 [B]_x000d_
 11.A+13.A(3.7*2+3.1*2)*1.2-(0.8*1.2) = 15,360 [C]_x000d_
 14.A(3*2+2.6*2)*1.2-((0.9*1.2)*2+(0.8*1.2)) = 10,320 [D]_x000d_
 16.A+18.A+19.A(3.7*2+3.8*2)*1.2-(0.8*1.2) = 17,040 [E]_x000d_
 17.A(2.2*4)*1.2-(0.9*1.2) = 9,480 [F]_x000d_
 Mezisoučet: A+B+C+D+E+F = 74,400 [G]_x000d_
 Celkem: A+B+C+D+E+F = 74,400 [H]_x000d_</t>
  </si>
  <si>
    <t>781474154.1</t>
  </si>
  <si>
    <t xml:space="preserve"> 23.A(2.4*2+1*2)*3.1 = 21,080 [A]_x000d_
 27.A(1.2*2+1.6*2)*3.1-((0.6*2))*2 = 14,960 [B]_x000d_
 28.A(0.9*2+1.6*2)*3.1-(0.6*2) = 14,300 [C]_x000d_
 31.A(1*2+1.6*2)*3.1-(0.6*2) = 14,920 [D]_x000d_
 Mezisoučet: A+B+C+D = 65,260 [E]_x000d_
 Celkem: A+B+C+D = 65,260 [F]_x000d_</t>
  </si>
  <si>
    <t>998781111</t>
  </si>
  <si>
    <t>Přesun hmot pro obklady keramické stanovený z hmotnosti přesunovaného materiálu vodorovná dopravní vzdálenost do 50 m s omezením mechanizace v objektech výšky d</t>
  </si>
  <si>
    <t>Přesun hmot pro obklady keramické stanovený z hmotnosti přesunovaného materiálu vodorovná dopravní vzdálenost do 50 m s omezením mechanizace v objektech výšky do 6 m</t>
  </si>
  <si>
    <t>R597610011</t>
  </si>
  <si>
    <t>obklad velkoformátový keramický hladký přes 4 do 6ks/m2 dle design manuálu položka DG11 (30x60 cm,tl.10 mm ) uchazeč ocení cenou 1100 Kč/m2 - na stavbě bude vzo</t>
  </si>
  <si>
    <t>obklad velkoformátový keramický hladký přes 4 do 6ks/m2 dle design manuálu položka DG11 (30x60 cm,tl.10 mm ) uchazeč ocení cenou 1100 Kč/m2 - na stavbě bude vzorkováno, rozdíl ceny bude řešen ZBV</t>
  </si>
  <si>
    <t xml:space="preserve"> "`1.NP - A`"_x000d_
 6.A(3*2+1.9*2)*1.2-(0.9*1.2) = 10,680 [A]_x000d_
 10.A(3*2+3.1*2)*1.2-((0.9*1.2)*2+(0.8*1.2)) = 11,520 [B]_x000d_
 11.A+13.A(3.7*2+3.1*2)*1.2-(0.8*1.2) = 15,360 [C]_x000d_
 14.A(3*2+2.6*2)*1.2-((0.9*1.2)*2+(0.8*1.2)) = 10,320 [D]_x000d_
 16.A+18.A+19.A(3.7*2+3.8*2)*1.2-(0.8*1.2) = 17,040 [E]_x000d_
 17.A(2.2*4)*1.2-(0.9*1.2) = 9,480 [F]_x000d_
 Mezisoučet: A+B+C+D+E+F = 74,400 [G]_x000d_
 Celkem: A+B+C+D+E+F = 74,400 [H]_x000d_
 74.4*1.1 Přepočtené koeficientem množství = 81,840 [I]_x000d_</t>
  </si>
  <si>
    <t>R59761255</t>
  </si>
  <si>
    <t>obklad keramický hladký přes 35 do 45ks/m2 dle design manuálu položka DG10 (7,5x30 cm tl.9 mm) - uchazeč ocení cenou 1050 Kč/m2 - na stavbě bude vzorkováno, roz</t>
  </si>
  <si>
    <t>obklad keramický hladký přes 35 do 45ks/m2 dle design manuálu položka DG10 (7,5x30 cm tl.9 mm) - uchazeč ocení cenou 1050 Kč/m2 - na stavbě bude vzorkováno, rozdíl ceny bude řešen ZBV</t>
  </si>
  <si>
    <t xml:space="preserve"> "`uchazeč ocení cenou 1050 Kč/m2 - na stavbě bude vzorkováno, případný rozdíl ceny bude řešen v rámci ZBV`"_x000d_
 "`A dle design manuálu DG10`"_x000d_
 "`1A`"_x000d_
 (10.5*2+20*2)*2.5 = 152,500 [A]_x000d_
 "`ostění`"_x000d_
 (0.2*2.5)*10+((0.2*6.8*2+2.6*3+1.9+2.7*2))+(0.6+0.4+0.6) = 24,420 [B]_x000d_
 "`odpočet výplně`"_x000d_
 -(6.8*2.5)*2 = -34,000 [C]_x000d_
 -(1*2.6)*3 = -7,800 [D]_x000d_
 -(0.8*1.9) = -1,520 [E]_x000d_
 -(2.7*2.7)*2 = -14,580 [F]_x000d_
 (0.3*2.5)*4 = 3,000 [G]_x000d_
 Mezisoučet: A+B+C+D+E+F+G = 122,020 [H]_x000d_
 2.A(7*2+6.4*2)*2.5 = 67,000 [I]_x000d_
 -(2.7*2.5) = -6,750 [J]_x000d_
 -(0.8*1.7) = -1,360 [K]_x000d_
 Mezisoučet: I+J+K = 58,890 [L]_x000d_
 6.A(3*2+1.9*2)*1.9-(0.9*0.8) = 17,900 [M]_x000d_
 10.A(3*2+3.1*2)*1.9-((0.9*0.8)*2+(0.8*0.8)) = 21,100 [N]_x000d_
 11.A+13.A(3.7*2+3.1*2)*1.9-(0.8*0.8) = 25,200 [O]_x000d_
 14.A(3*2+2.6*2)*1.9-((0.9*0.8)*2+(0.8*0.8)) = 19,200 [P]_x000d_
 16.A+18.A+19.A(3.7*2+3.8*2)*1.9-(0.8*0.8) = 27,860 [Q]_x000d_
 17.A(2.2*4)*1.9-(0.9*0.8) = 16,000 [R]_x000d_
 Mezisoučet: M+N+O+P+Q+R = 127,260 [S]_x000d_
 Celkem: A+B+C+D+E+F+G+I+J+K+M+N+O+P+Q+R = 308,170 [T]_x000d_
 308.17*1.1 Přepočtené koeficientem množství = 338,987 [U]_x000d_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</si>
  <si>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</si>
  <si>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</si>
  <si>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</si>
  <si>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</si>
  <si>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 xml:space="preserve"> "`zárubně`"_x000d_
 1*20 = 20,000 [A]_x000d_
 Mezisoučet: A = 20,000 [B]_x000d_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</si>
  <si>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</si>
  <si>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</si>
  <si>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</si>
  <si>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</si>
  <si>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783806811</t>
  </si>
  <si>
    <t>Odstranění nátěrů z omítek oškrábáním</t>
  </si>
  <si>
    <t xml:space="preserve"> "`dle design manuálu položka DG14`"_x000d_
 "`A`"_x000d_
 "`stávající terasa`"_x000d_
 (3.5+15+19) = 37,500 [A]_x000d_
 Mezisoučet: A = 37,500 [B]_x000d_
 Celkem: A = 37,500 [C]_x000d_</t>
  </si>
  <si>
    <t>784</t>
  </si>
  <si>
    <t>Dokončovací práce - malby a tapety</t>
  </si>
  <si>
    <t>784181121</t>
  </si>
  <si>
    <t>Penetrace podkladu jednonásobná hloubková akrylátová bezbarvá v místnostech výšky do 3,80 m</t>
  </si>
  <si>
    <t xml:space="preserve"> 39.1+89.870 = 128,970 [A]_x000d_
 Mezisoučet: A = 128,970 [B]_x000d_
 81+58.3 = 139,300 [C]_x000d_
 Mezisoučet: C = 139,300 [D]_x000d_
 466.750 = 466,750 [E]_x000d_
 Mezisoučet: E = 466,750 [F]_x000d_
 Celkem: A+C+E = 735,020 [G]_x000d_</t>
  </si>
  <si>
    <t>784211111</t>
  </si>
  <si>
    <t>Malby z malířských směsí oděruvzdorných za mokra dvojnásobné, bílé za mokra oděruvzdorné velmi dobře v místnostech výšky do 3,80 m</t>
  </si>
  <si>
    <t>91</t>
  </si>
  <si>
    <t>Doplňující konstrukce a práce pozemních komunikací, letišť a ploch</t>
  </si>
  <si>
    <t>919726122</t>
  </si>
  <si>
    <t>Geotextilie netkaná pro ochranu, separaci nebo filtraci měrná hmotnost přes 200 do 300 g/m2</t>
  </si>
  <si>
    <t>59227230</t>
  </si>
  <si>
    <t>žlab odvodňovací z polymerbetonu bez spádu s můstkovým roštem litinovým š 100mm a spodním odtokem DN 100</t>
  </si>
  <si>
    <t xml:space="preserve"> ZP199 = 9,000 [A]_x000d_
 Mezisoučet: A = 9,000 [B]_x000d_
 Celkem: A = 9,000 [C]_x000d_</t>
  </si>
  <si>
    <t>94</t>
  </si>
  <si>
    <t>Lešení a stavební výtahy</t>
  </si>
  <si>
    <t>941111121</t>
  </si>
  <si>
    <t>Lešení řadové trubkové lehké pracovní s podlahami s provozním zatížením tř. 3 do 200 kg/m2 šířky tř. W09 od 0,9 do 1,2 m, výšky výšky do 10 m montáž</t>
  </si>
  <si>
    <t xml:space="preserve"> "`A`"_x000d_
 (21+13*2)*4 = 188,000 [A]_x000d_
 (12*2)*8 = 192,000 [B]_x000d_
 (21*2)*4 = 168,000 [C]_x000d_
 (11*2+25)*4 = 188,000 [D]_x000d_
 Mezisoučet: A+B+C+D = 736,000 [E]_x000d_
 Celkem: A+B+C+D = 736,000 [F]_x000d_</t>
  </si>
  <si>
    <t>941111221</t>
  </si>
  <si>
    <t>Lešení řadové trubkové lehké pracovní s podlahami s provozním zatížením tř. 3 do 200 kg/m2 šířky tř. W09 od 0,9 do 1,2 m, výšky výšky do 10 m příplatek k ceně z</t>
  </si>
  <si>
    <t>Lešení řadové trubkové lehké pracovní s podlahami s provozním zatížením tř. 3 do 200 kg/m2 šířky tř. W09 od 0,9 do 1,2 m, výšky výšky do 10 m příplatek k ceně za každý den použití</t>
  </si>
  <si>
    <t xml:space="preserve"> 736*180 = 132480,000 [A]_x000d_
 Mezisoučet: A = 132480,000 [B]_x000d_</t>
  </si>
  <si>
    <t>941111821</t>
  </si>
  <si>
    <t>Lešení řadové trubkové lehké pracovní s podlahami s provozním zatížením tř. 3 do 200 kg/m2 šířky tř. W09 od 0,9 do 1,2 m, výšky výšky do 10 m demontáž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</si>
  <si>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</si>
  <si>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</si>
  <si>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</si>
  <si>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</si>
  <si>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</si>
  <si>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</si>
  <si>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>944711112</t>
  </si>
  <si>
    <t>Stříška záchytná zřizovaná současně s lehkým nebo těžkým lešením šířky přes 1,5 do 2,0 m montáž</t>
  </si>
  <si>
    <t xml:space="preserve"> 2*2 = 4,000 [A]_x000d_</t>
  </si>
  <si>
    <t>944711212</t>
  </si>
  <si>
    <t>Stříška záchytná zřizovaná současně s lehkým nebo těžkým lešením šířky přes 1,5 do 2,0 m příplatek k ceně za každý den použití</t>
  </si>
  <si>
    <t xml:space="preserve"> 4*180 = 720,000 [A]_x000d_</t>
  </si>
  <si>
    <t>944711812</t>
  </si>
  <si>
    <t>Stříška záchytná zřizovaná současně s lehkým nebo těžkým lešením šířky přes 1,5 do 2,0 m demontáž</t>
  </si>
  <si>
    <t>946112117</t>
  </si>
  <si>
    <t>Věže pojízdné trubkové nebo dílcové s maximálním zatížením podlahy do 200 kg/m2 šířky přes 0,9 do 1,6 m, délky do 3,2 m výšky přes 6,6 m do 7,6 m montáž</t>
  </si>
  <si>
    <t>946112217</t>
  </si>
  <si>
    <t>Věže pojízdné trubkové nebo dílcové s maximálním zatížením podlahy do 200 kg/m2 šířky přes 0,9 do 1,6 m, délky do 3,2 m výšky přes 6,6 m do 7,6 m příplatek k ce</t>
  </si>
  <si>
    <t>Věže pojízdné trubkové nebo dílcové s maximálním zatížením podlahy do 200 kg/m2 šířky přes 0,9 do 1,6 m, délky do 3,2 m výšky přes 6,6 m do 7,6 m příplatek k ceně za každý den použití</t>
  </si>
  <si>
    <t xml:space="preserve"> 1*300 = 300,000 [A]_x000d_</t>
  </si>
  <si>
    <t>946112817</t>
  </si>
  <si>
    <t>Věže pojízdné trubkové nebo dílcové s maximálním zatížením podlahy do 200 kg/m2 šířky přes 0,9 do 1,6 m, délky do 3,2 m výšky přes 6,6 m do 7,6 m demontáž</t>
  </si>
  <si>
    <t>949101112</t>
  </si>
  <si>
    <t>Lešení pomocné pracovní pro objekty pozemních staveb pro zatížení do 150 kg/m2, o výšce lešeňové podlahy přes 1,9 do 3,5 m</t>
  </si>
  <si>
    <t xml:space="preserve"> "`nový stav`"_x000d_
 "`sklep - A`"_x000d_
 01.A8.9 = 8,900 [A]_x000d_
 02.A3.4 = 3,400 [B]_x000d_
 03.A8.7 = 8,700 [C]_x000d_
 04.A18.1 = 18,100 [D]_x000d_
 Mezisoučet: A+B+C+D = 39,100 [E]_x000d_
 "`1.NP - A`"_x000d_
 1.A181.6 = 181,600 [F]_x000d_
 2.A43.7 = 43,700 [G]_x000d_
 3.A10.1 = 10,100 [H]_x000d_
 4.A14.4 = 14,400 [I]_x000d_
 6.A5.2 = 5,200 [J]_x000d_
 7.A1.8 = 1,800 [K]_x000d_
 8.A2.4 = 2,400 [L]_x000d_
 9.A1.8 = 1,800 [M]_x000d_
 10.A7 = 7,000 [N]_x000d_
 11.A7.6 = 7,600 [O]_x000d_
 13.A1.7 = 1,700 [P]_x000d_
 14.A7.6 = 7,600 [Q]_x000d_
 15.A1.5 = 1,500 [R]_x000d_
 16.A8.7 = 8,700 [S]_x000d_
 17.A4.4 = 4,400 [T]_x000d_
 18.A1.7 = 1,700 [U]_x000d_
 19.A1.7 = 1,700 [V]_x000d_
 20.A40.3 = 40,300 [W]_x000d_
 21.A5.1 = 5,100 [X]_x000d_
 22.A6.7 = 6,700 [Y]_x000d_
 23.A2.4 = 2,400 [Z]_x000d_
 24.A8 = 8,000 [AA]_x000d_
 25.A36.8 = 36,800 [AB]_x000d_
 26.A4.3 = 4,300 [AC]_x000d_
 27.A2 = 2,000 [AD]_x000d_
 28.A1.3 = 1,300 [AE]_x000d_
 29.A3.6 = 3,600 [AF]_x000d_
 30.A53.9 = 53,900 [AG]_x000d_
 31.A1.2 = 1,200 [AH]_x000d_
 32.A20.1 = 20,100 [AI]_x000d_
 33.A50.6 = 50,600 [AJ]_x000d_
 Mezisoučet: F+G+H+I+J+K+L+M+N+O+P+Q+R+S+T+U+V+W+X+Y+Z+AA+AB+AC+AD+AE+AF+AG+AH+AI+AJ = 539,200 [AK]_x000d_
 Celkem: A+B+C+D+F+G+H+I+J+K+L+M+N+O+P+Q+R+S+T+U+V+W+X+Y+Z+AA+AB+AC+AD+AE+AF+AG+AH+AI+AJ = 578,300 [AL]_x000d_</t>
  </si>
  <si>
    <t>95</t>
  </si>
  <si>
    <t>Různé dokončovací konstrukce a práce pozemních staveb</t>
  </si>
  <si>
    <t>952901111</t>
  </si>
  <si>
    <t>Vyčištění budov nebo objektů před předáním do užívání budov bytové nebo občanské výstavby, světlé výšky podlaží do 4 m</t>
  </si>
  <si>
    <t>953961111</t>
  </si>
  <si>
    <t>Kotva chemická s vyvrtáním otvoru do betonu, železobetonu nebo tvrdého kamene tmel, velikost M 8, hloubka 80 mm</t>
  </si>
  <si>
    <t xml:space="preserve"> "`otvory po světlících`"_x000d_
 (3*2)*6 = 36,000 [A]_x000d_
 Mezisoučet: A = 36,000 [B]_x000d_</t>
  </si>
  <si>
    <t>96</t>
  </si>
  <si>
    <t>Bourání konstrukcí</t>
  </si>
  <si>
    <t>961055111</t>
  </si>
  <si>
    <t>Bourání základů z betonu železového</t>
  </si>
  <si>
    <t xml:space="preserve"> dle výkr.č.101 - br115.048 = 15,048 [A]_x000d_
 Mezisoučet: A = 15,048 [B]_x000d_
 dle výkr.č.103-1.PP-B58.578 = 8,578 [C]_x000d_
 Mezisoučet: C = 8,578 [D]_x000d_
 Celkem: A+C = 23,626 [E]_x000d_</t>
  </si>
  <si>
    <t>962031133</t>
  </si>
  <si>
    <t>Bourání příček nebo přizdívek z cihel pálených plných nebo dutých, tl. přes 100 do 150 mm</t>
  </si>
  <si>
    <t xml:space="preserve"> "`A dle výkresu 104`"_x000d_
 B229.669 = 29,669 [A]_x000d_
 Mezisoučet: A = 29,669 [B]_x000d_
 Celkem: A = 29,669 [C]_x000d_</t>
  </si>
  <si>
    <t>962032431</t>
  </si>
  <si>
    <t>Bourání zdiva nadzákladového z cihel pálených děrovaných nebo lehčených, na maltu vápennou nebo vápenocementovou, objemu do 1 m3</t>
  </si>
  <si>
    <t xml:space="preserve"> dle výkr.č.103-1.PP-B60.772 = 0,772 [A]_x000d_
 Mezisoučet: A = 0,772 [B]_x000d_</t>
  </si>
  <si>
    <t>962032432</t>
  </si>
  <si>
    <t>Bourání zdiva nadzákladového z cihel pálených děrovaných nebo lehčených, na maltu vápennou nebo vápenocementovou, objemu přes 1 m3</t>
  </si>
  <si>
    <t xml:space="preserve"> "`A dle výkresu 104`"_x000d_
 B314.355 = 14,355 [A]_x000d_
 Mezisoučet: A = 14,355 [B]_x000d_
 Celkem: A = 14,355 [C]_x000d_</t>
  </si>
  <si>
    <t>965043341</t>
  </si>
  <si>
    <t>Bourání mazanin betonových s potěrem nebo teracem tl. do 100 mm, plochy přes 4 m2</t>
  </si>
  <si>
    <t xml:space="preserve"> "`dle 104`"_x000d_
 23*0.05 = 1,150 [A]_x000d_
 37*0.05 = 1,850 [B]_x000d_
 Mezisoučet: A+B = 3,000 [C]_x000d_
 B10385*0.05 = 19,250 [D]_x000d_
 Mezisoučet: D = 19,250 [E]_x000d_
 Celkem: A+B+D = 22,250 [F]_x000d_</t>
  </si>
  <si>
    <t>965082923</t>
  </si>
  <si>
    <t>Odstranění násypu pod podlahami nebo ochranného násypu na střechách tl. do 100 mm, plochy přes 2 m2</t>
  </si>
  <si>
    <t xml:space="preserve"> B1121*0.05 = 1,050 [A]_x000d_
 Mezisoučet: A = 1,050 [B]_x000d_</t>
  </si>
  <si>
    <t>965082933</t>
  </si>
  <si>
    <t>Odstranění násypu pod podlahami nebo ochranného násypu na střechách tl. do 200 mm, plochy přes 2 m2</t>
  </si>
  <si>
    <t xml:space="preserve"> B10385*0.12 = 46,200 [A]_x000d_
 Mezisoučet: A = 46,200 [B]_x000d_
 Celkem: A = 46,200 [C]_x000d_</t>
  </si>
  <si>
    <t>968019551</t>
  </si>
  <si>
    <t>Vybourání prefabrikovaných betonových okenních rámů včetně vyvěšení křídel, plochy do 2 m2</t>
  </si>
  <si>
    <t xml:space="preserve"> (1.2*1.2)*6 = 8,640 [A]_x000d_
 Mezisoučet: A = 8,640 [B]_x000d_</t>
  </si>
  <si>
    <t>968062354</t>
  </si>
  <si>
    <t>Vybourání dřevěných rámů oken s křídly, dveřních zárubní, vrat, stěn, ostění nebo obkladů rámů oken s křídly dvojitých, plochy do 1 m2</t>
  </si>
  <si>
    <t xml:space="preserve"> 27.A(0.9*0.9) = 0,810 [A]_x000d_
 Mezisoučet: A = 0,810 [B]_x000d_
 Celkem: A = 0,810 [C]_x000d_</t>
  </si>
  <si>
    <t>968062355</t>
  </si>
  <si>
    <t>Vybourání dřevěných rámů oken s křídly, dveřních zárubní, vrat, stěn, ostění nebo obkladů rámů oken s křídly dvojitých, plochy do 2 m2</t>
  </si>
  <si>
    <t xml:space="preserve"> "`A`"_x000d_
 11.A(0.9*1.2) = 1,080 [A]_x000d_
 Mezisoučet: A = 1,080 [B]_x000d_
 13.A(0.9*1.2) = 1,080 [C]_x000d_
 Mezisoučet: C = 1,080 [D]_x000d_
 17.A(0.9*1.2) = 1,080 [E]_x000d_
 Mezisoučet: E = 1,080 [F]_x000d_
 16.A(0.9*1.2) = 1,080 [G]_x000d_
 Mezisoučet: G = 1,080 [H]_x000d_
 22.A(0.9*1.2)+(0.9*0.9) = 1,890 [I]_x000d_
 Mezisoučet: I = 1,890 [J]_x000d_
 21.A(0.9*0.9) = 0,810 [K]_x000d_
 Mezisoučet: K = 0,810 [L]_x000d_
 24.A(0.9*1.2) = 1,080 [M]_x000d_
 Mezisoučet: M = 1,080 [N]_x000d_
 Celkem: A+C+E+G+I+K+M = 8,100 [O]_x000d_</t>
  </si>
  <si>
    <t>968062356</t>
  </si>
  <si>
    <t>Vybourání dřevěných rámů oken s křídly, dveřních zárubní, vrat, stěn, ostění nebo obkladů rámů oken s křídly dvojitých, plochy do 4 m2</t>
  </si>
  <si>
    <t xml:space="preserve"> "`A`"_x000d_
 2.A(1.2*2.1)*3 = 7,560 [A]_x000d_
 Mezisoučet: A = 7,560 [B]_x000d_
 3.A(1.2*2.1)*2 = 5,040 [C]_x000d_
 Mezisoučet: C = 5,040 [D]_x000d_
 5.A(1.5*2.1)*2 = 6,300 [E]_x000d_
 Mezisoučet: E = 6,300 [F]_x000d_
 9.A(1.5*2.1)*1 = 3,150 [G]_x000d_
 Mezisoučet: G = 3,150 [H]_x000d_
 8.A(1.8*1.2)*1 = 2,160 [I]_x000d_
 Mezisoučet: I = 2,160 [J]_x000d_
 Celkem: A+C+E+G+I = 24,210 [K]_x000d_</t>
  </si>
  <si>
    <t>968072354</t>
  </si>
  <si>
    <t>Vybourání kovových rámů oken s křídly, dveřních zárubní, vrat, stěn, ostění nebo obkladů okenních rámů s křídly zdvojených, plochy do 1 m2</t>
  </si>
  <si>
    <t xml:space="preserve"> 04.A(0.9*0.6) = 0,540 [A]_x000d_
 Mezisoučet: A = 0,540 [B]_x000d_
 03.A(0.9*0.6) = 0,540 [C]_x000d_
 Mezisoučet: C = 0,540 [D]_x000d_
 02.A(0.9*0.6)*2 = 1,080 [E]_x000d_
 Mezisoučet: E = 1,080 [F]_x000d_
 01.A(0.9*0.6) = 0,540 [G]_x000d_
 Mezisoučet: G = 0,540 [H]_x000d_
 Celkem: A+C+E+G = 2,700 [I]_x000d_</t>
  </si>
  <si>
    <t>968072356</t>
  </si>
  <si>
    <t>Vybourání kovových rámů oken s křídly, dveřních zárubní, vrat, stěn, ostění nebo obkladů okenních rámů s křídly zdvojených, plochy do 4 m2</t>
  </si>
  <si>
    <t xml:space="preserve"> "`A`"_x000d_
 4.A(2.8*0.9) = 2,520 [A]_x000d_
 Mezisoučet: A = 2,520 [B]_x000d_
 8.A(1.4*2.1) = 2,940 [C]_x000d_
 Mezisoučet: C = 2,940 [D]_x000d_
 1.A/10.A(1*2.7) = 2,700 [E]_x000d_
 Mezisoučet: E = 2,700 [F]_x000d_
 1.A/14.A(1*2.7) = 2,700 [G]_x000d_
 Mezisoučet: G = 2,700 [H]_x000d_
 1.A/4.A(2.1*1.3) = 2,730 [I]_x000d_
 Mezisoučet: I = 2,730 [J]_x000d_
 1.A/5.A(1.1*2.3) = 2,530 [K]_x000d_
 Mezisoučet: K = 2,530 [L]_x000d_
 1.A/6.A(1.1*2.3) = 2,530 [M]_x000d_
 Mezisoučet: M = 2,530 [N]_x000d_
 1.A/7.A(1.1*2.3)*2 = 5,060 [O]_x000d_
 Mezisoučet: O = 5,060 [P]_x000d_
 Celkem: A+C+E+G+I+K+M+O = 23,710 [Q]_x000d_</t>
  </si>
  <si>
    <t>968072455</t>
  </si>
  <si>
    <t>Vybourání kovových rámů oken s křídly, dveřních zárubní, vrat, stěn, ostění nebo obkladů dveřních zárubní, plochy do 2 m2</t>
  </si>
  <si>
    <t xml:space="preserve"> "`A`"_x000d_
 20.A(0.8*2.1) = 1,680 [A]_x000d_
 Mezisoučet: A = 1,680 [B]_x000d_
 3.A/23.A(0.6*2) = 1,200 [C]_x000d_
 Mezisoučet: C = 1,200 [D]_x000d_
 14.A/10.A(0.8*2) = 1,600 [E]_x000d_
 Mezisoučet: E = 1,600 [F]_x000d_
 11.A/10.A(0.9*2) = 1,800 [G]_x000d_
 Mezisoučet: G = 1,800 [H]_x000d_
 14.A/16.A(0.9*2) = 1,800 [I]_x000d_
 Mezisoučet: I = 1,800 [J]_x000d_
 14.A/14.A(0.9*2) = 1,800 [K]_x000d_
 Mezisoučet: K = 1,800 [L]_x000d_
 11.A/12,13.A(0.6*2)*2 = 2,400 [M]_x000d_
 Mezisoučet: M = 2,400 [N]_x000d_
 16.A/17,18,19.A(0.6*2)*3 = 3,600 [O]_x000d_
 Mezisoučet: O = 3,600 [P]_x000d_
 16.A/21.A(0.8*2) = 1,600 [Q]_x000d_
 Mezisoučet: Q = 1,600 [R]_x000d_
 25.A(0.8*2) = 1,600 [S]_x000d_
 Mezisoučet: S = 1,600 [T]_x000d_
 28.A(0.8*2) = 1,600 [U]_x000d_
 Mezisoučet: U = 1,600 [V]_x000d_
 1.A/4.A(0.8*2) = 1,600 [W]_x000d_
 Mezisoučet: W = 1,600 [X]_x000d_
 5.A/8.A(0.9*2) = 1,800 [Y]_x000d_
 Mezisoučet: Y = 1,800 [Z]_x000d_
 9.A/8.A(0.9*2) = 1,800 [AA]_x000d_
 Mezisoučet: AA = 1,800 [AB]_x000d_
 6.A/8.A(0.9*2) = 1,800 [AC]_x000d_
 Mezisoučet: AC = 1,800 [AD]_x000d_
 7.A/8.A(0.9*2) = 1,800 [AE]_x000d_
 Mezisoučet: AE = 1,800 [AF]_x000d_
 24.A/25.A(0.9*2) = 1,800 [AG]_x000d_
 Mezisoučet: AG = 1,800 [AH]_x000d_
 25.A/26,27.A(0.6*2)*2 = 2,400 [AI]_x000d_
 Mezisoučet: AI = 2,400 [AJ]_x000d_
 25.A/29.A(0.6*2) = 1,200 [AK]_x000d_
 Mezisoučet: AK = 1,200 [AL]_x000d_
 25.A/24.A(0.6*2) = 1,200 [AM]_x000d_
 Mezisoučet: AM = 1,200 [AN]_x000d_
 1.A obvodový prvek(10.5*2+18.2)*0.5 = 19,600 [AO]_x000d_
 Mezisoučet: AO = 19,600 [AP]_x000d_
 Celkem: A+C+E+G+I+K+M+O+Q+S+U+W+Y+AA+AC+AE+AG+AI+AK+AM+AO = 55,680 [AQ]_x000d_</t>
  </si>
  <si>
    <t>968072456</t>
  </si>
  <si>
    <t>Vybourání kovových rámů oken s křídly, dveřních zárubní, vrat, stěn, ostění nebo obkladů dveřních zárubní, plochy přes 2 m2</t>
  </si>
  <si>
    <t xml:space="preserve"> 5.A(1.8*2.1) = 3,780 [A]_x000d_
 Mezisoučet: A = 3,780 [B]_x000d_
 1.A/8.A(1*2.7) = 2,700 [C]_x000d_
 Mezisoučet: C = 2,700 [D]_x000d_
 Celkem: A+C = 6,480 [E]_x000d_</t>
  </si>
  <si>
    <t>968072747</t>
  </si>
  <si>
    <t>Vybourání kovových rámů oken s křídly, dveřních zárubní, vrat, stěn, ostění nebo obkladů stěn výkladních pevných nebo otevíratelných, plochy přes 4 m2</t>
  </si>
  <si>
    <t xml:space="preserve"> "`1.A nástup.+ulice`"_x000d_
 steny s vraty (7.1*2.7)*2 = 38,340 [A]_x000d_
 prosklená stena z ulice(3.2*7)+(7.1*3.5) = 47,250 [B]_x000d_
 prosklená stena z nástupište (10*2.7) = 27,000 [C]_x000d_
 Mezisoučet: A+B+C = 112,590 [D]_x000d_
 24.A(4.2*1.7) = 7,140 [E]_x000d_
 Mezisoučet: E = 7,140 [F]_x000d_
 1.A/2.A(2.7*2.7) = 7,290 [G]_x000d_
 Mezisoučet: G = 7,290 [H]_x000d_
 1.A/3.A(1.8*2.7) = 4,860 [I]_x000d_
 Mezisoučet: I = 4,860 [J]_x000d_
 1.A/24.A(2.7*2.7) = 7,290 [K]_x000d_
 Mezisoučet: K = 7,290 [L]_x000d_
 Celkem: A+B+C+E+G+I+K = 139,170 [M]_x000d_</t>
  </si>
  <si>
    <t>968082017</t>
  </si>
  <si>
    <t>Vybourání plastových rámů oken s křídly, dveřních zárubní, vrat rámu oken s křídly, plochy přes 2 do 4 m2</t>
  </si>
  <si>
    <t xml:space="preserve"> 24.A(2.4*1.2) = 2,880 [A]_x000d_
 Mezisoučet: A = 2,880 [B]_x000d_
 Celkem: A = 2,880 [C]_x000d_</t>
  </si>
  <si>
    <t>965081213</t>
  </si>
  <si>
    <t>Bourání podlah z dlaždic bez podkladního lože nebo mazaniny, s jakoukoliv výplní spár keramických nebo xylolitových tl. do 10 mm, plochy přes 1 m2</t>
  </si>
  <si>
    <t xml:space="preserve"> "`stávající stav`"_x000d_
 "`1.NP - A`"_x000d_
 1.A170.8 = 170,800 [A]_x000d_
 2.A44.6 = 44,600 [B]_x000d_
 3.A23 = 23,000 [C]_x000d_
 4.A8.4 = 8,400 [D]_x000d_
 5.A33.9 = 33,900 [E]_x000d_
 10.A5.2 = 5,200 [F]_x000d_
 11.A8.9 = 8,900 [G]_x000d_
 12.A1.9 = 1,900 [H]_x000d_
 13.A1.7 = 1,700 [I]_x000d_
 14.A3 = 3,000 [J]_x000d_
 15.A5.2 = 5,200 [K]_x000d_
 16.A6.7 = 6,700 [L]_x000d_
 17.A1.5 = 1,500 [M]_x000d_
 18.A1.4 = 1,400 [N]_x000d_
 19.A1.7 = 1,700 [O]_x000d_
 20.A4 = 4,000 [P]_x000d_
 21.A4.1 = 4,100 [Q]_x000d_
 22.A8.8 = 8,800 [R]_x000d_
 24.A57.3 = 57,300 [S]_x000d_
 25.A11.2 = 11,200 [T]_x000d_
 26.A2.2 = 2,200 [U]_x000d_
 27.A1 = 1,000 [V]_x000d_
 28.A0.8 = 0,800 [W]_x000d_
 Mezisoučet: A+B+C+D+E+F+G+H+I+J+K+L+M+N+O+P+Q+R+S+T+U+V+W = 407,300 [X]_x000d_
 pro skladbu E641+23 = 64,000 [Y]_x000d_
 Mezisoučet: Y = 64,000 [Z]_x000d_
 Celkem: A+B+C+D+E+F+G+H+I+J+K+L+M+N+O+P+Q+R+S+T+U+V+W+Y = 471,300 [AA]_x000d_</t>
  </si>
  <si>
    <t>971033441</t>
  </si>
  <si>
    <t>Vybourání otvorů ve zdivu základovém nebo nadzákladovém z cihel, tvárnic, příčkovek z cihel pálených na maltu vápennou nebo vápenocementovou plochy do 0,25 m2,</t>
  </si>
  <si>
    <t>Vybourání otvorů ve zdivu základovém nebo nadzákladovém z cihel, tvárnic, příčkovek z cihel pálených na maltu vápennou nebo vápenocementovou plochy do 0,25 m2, tl. do 300 mm</t>
  </si>
  <si>
    <t xml:space="preserve"> A pro nové překlady dle výkresů16 = 16,000 [A]_x000d_
 Mezisoučet: A = 16,000 [B]_x000d_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</si>
  <si>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</si>
  <si>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</si>
  <si>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B pro nové překlady dle výkresů6 = 6,000 [A]_x000d_
 Mezisoučet: A = 6,000 [B]_x000d_</t>
  </si>
  <si>
    <t>971033461</t>
  </si>
  <si>
    <t>Vybourání otvorů ve zdivu základovém nebo nadzákladovém z cihel, tvárnic, příčkovek z cihel pálených na maltu vápennou nebo vápenocementovou plochy do 0,25 m2, tl. do 600 mm</t>
  </si>
  <si>
    <t xml:space="preserve"> A pro nové překlady dle výkresů8 = 8,000 [A]_x000d_
 Mezisoučet: A = 8,000 [B]_x000d_</t>
  </si>
  <si>
    <t>974042577</t>
  </si>
  <si>
    <t>Vysekání rýh v betonové nebo jiné monolitické dlažbě s betonovým podkladem do hl. 200 mm a šířky do 300 mm</t>
  </si>
  <si>
    <t xml:space="preserve"> "`energokanal vnitřní`"_x000d_
 "`21.A`"_x000d_
 2.5 = 2,500 [A]_x000d_
 Mezisoučet: A = 2,500 [B]_x000d_
 "`22.A`"_x000d_
 2.5 = 2,500 [C]_x000d_
 Mezisoučet: C = 2,500 [D]_x000d_
 Celkem: A+C = 5,000 [E]_x000d_</t>
  </si>
  <si>
    <t>974042579</t>
  </si>
  <si>
    <t>Vysekání rýh v betonové nebo jiné monolitické dlažbě s betonovým podkladem do hl. 200 mm a šířky Příplatek k ceně -2577 za každých dalších 100 mm šířky, rýhy hl</t>
  </si>
  <si>
    <t>Vysekání rýh v betonové nebo jiné monolitické dlažbě s betonovým podkladem do hl. 200 mm a šířky Příplatek k ceně -2577 za každých dalších 100 mm šířky, rýhy hl. do 200 mm</t>
  </si>
  <si>
    <t>977151131</t>
  </si>
  <si>
    <t>Jádrové vrty diamantovými korunkami do stavebních materiálů (železobetonu, betonu, cihel, obkladů, dlažeb, kamene) průměru přes 350 do 400 mm</t>
  </si>
  <si>
    <t xml:space="preserve"> prostup pro energokanál NS 21.A0.4 = 0,400 [A]_x000d_
 Mezisoučet: A = 0,400 [B]_x000d_
 Celkem: A = 0,400 [C]_x000d_</t>
  </si>
  <si>
    <t xml:space="preserve"> prostup pro energokanál NS 6.B0.4 = 0,400 [A]_x000d_
 Mezisoučet: A = 0,400 [B]_x000d_
 prostup pro energokanál NS 6.B/98B0.15 = 0,150 [C]_x000d_
 Mezisoučet: C = 0,150 [D]_x000d_
 prostup pro energokanál NS 8.B/9.B0.25 = 0,250 [E]_x000d_
 Mezisoučet: E = 0,250 [F]_x000d_
 Celkem: A+C+E = 0,800 [G]_x000d_</t>
  </si>
  <si>
    <t>977151137</t>
  </si>
  <si>
    <t>Jádrové vrty diamantovými korunkami do stavebních materiálů (železobetonu, betonu, cihel, obkladů, dlažeb, kamene) průměru přes 650 do 700 mm</t>
  </si>
  <si>
    <t xml:space="preserve"> prostup pro energokanál NS 22.A0.4 = 0,400 [A]_x000d_
 Mezisoučet: A = 0,400 [B]_x000d_
 Celkem: A = 0,400 [C]_x000d_</t>
  </si>
  <si>
    <t>977151139</t>
  </si>
  <si>
    <t>Jádrové vrty diamantovými korunkami do stavebních materiálů (železobetonu, betonu, cihel, obkladů, dlažeb, kamene) průměru přes 700 do 750 mm</t>
  </si>
  <si>
    <t xml:space="preserve"> prostup pro energokanál NS 14.B0.4 = 0,400 [A]_x000d_
 Mezisoučet: A = 0,400 [B]_x000d_</t>
  </si>
  <si>
    <t xml:space="preserve"> "`energokanal vnitřní`"_x000d_
 "`21.A`"_x000d_
 2.5*2 = 5,000 [A]_x000d_
 Mezisoučet: A = 5,000 [B]_x000d_
 "`22.A`"_x000d_
 2.5*2 = 5,000 [C]_x000d_
 Mezisoučet: C = 5,000 [D]_x000d_
 Celkem: A+C = 10,000 [E]_x000d_</t>
  </si>
  <si>
    <t>978011191</t>
  </si>
  <si>
    <t>Otlučení vápenných nebo vápenocementových omítek vnitřních ploch stropů, v rozsahu přes 50 do 100 %</t>
  </si>
  <si>
    <t xml:space="preserve"> "`stávající stav`"_x000d_
 "`1.NP - A`"_x000d_
 1.A prostor mezi průvlakem a vstupem(7*3)+(7*2) = 35,000 [A]_x000d_
 Mezisoučet: A = 35,000 [B]_x000d_
 lokálně 2.A-28.A dle stavu,kalkulováno 20 m220 = 20,000 [C]_x000d_
 Mezisoučet: C = 20,000 [D]_x000d_
 Celkem: A+C = 55,000 [E]_x000d_</t>
  </si>
  <si>
    <t>978013191</t>
  </si>
  <si>
    <t>Otlučení vápenných nebo vápenocementových omítek vnitřních ploch stěn s vyškrabáním spar, s očištěním zdiva, v rozsahu přes 50 do 100 %</t>
  </si>
  <si>
    <t xml:space="preserve"> "`stávající stav`"_x000d_
 "`1.NP - A`"_x000d_
 1.A0 = 0,000 [A]_x000d_
 2.A(7+6.4*2)*3.3-(2.7*2.7) = 58,050 [B]_x000d_
 3.A+23.A(7+3.7*2)*3.3 = 47,520 [C]_x000d_
 4.A(3.2+2.7)*3.3 = 19,470 [D]_x000d_
 5.A(6.3+5.4)*3.3 = 38,610 [E]_x000d_
 6.A(2*3.3) = 6,600 [F]_x000d_
 7.A(4.1*3.3) = 13,530 [G]_x000d_
 8.A(9.5+7.5)*3.3 = 56,100 [H]_x000d_
 9.A(2.8+5.4)*3.3 = 27,060 [I]_x000d_
 10.A(1.8+3)*1.5 = 7,200 [J]_x000d_
 11.A(5+1.8)*1.5 = 10,200 [K]_x000d_
 13.A(1.1*1.5) = 1,650 [L]_x000d_
 16.A(1.4*1.5) = 2,100 [M]_x000d_
 17.A(1.4*1.5) = 2,100 [N]_x000d_
 20.A(1.6+2.6)*1.5 = 6,300 [O]_x000d_
 21.A(1.6*1.5) = 2,400 [P]_x000d_
 22.A(3.4+2.7)*1.5 = 9,150 [Q]_x000d_
 24.A(5+3+4.5+1.5+2.7)*3.3 = 55,110 [R]_x000d_
 25.A(1*3.3) = 3,300 [S]_x000d_
 26.A(1.8*1.5) = 2,700 [T]_x000d_
 27.A(2*1.5) = 3,000 [U]_x000d_
 28.A3 = 3,000 [V]_x000d_
 Mezisoučet: A+B+C+D+E+F+G+H+I+J+K+L+M+N+O+P+Q+R+S+T+U+V = 375,150 [W]_x000d_
 Celkem: A+B+C+D+E+F+G+H+I+J+K+L+M+N+O+P+Q+R+S+T+U+V = 375,150 [X]_x000d_</t>
  </si>
  <si>
    <t>978059541</t>
  </si>
  <si>
    <t>Odsekání obkladů stěn včetně otlučení podkladní omítky až na zdivo z obkládaček vnitřních, z jakýchkoliv materiálů, plochy přes 1 m2</t>
  </si>
  <si>
    <t xml:space="preserve"> "`stávající stav`"_x000d_
 "`1.NP - A`"_x000d_
 1.A(14+17+2.5)*2.8-((1.1*2.3)*3+(2.7*2.7)*4+(1*2.7)*2) = 51,650 [A]_x000d_
 3.A(2*1.5) = 3,000 [B]_x000d_
 10.A(3+1.8)*1.8 = 8,640 [C]_x000d_
 11.A(3.7+1.8)*1.8 = 9,900 [D]_x000d_
 13.A(1.1*1.8) = 1,980 [E]_x000d_
 16.A(1.4*1.8) = 2,520 [F]_x000d_
 17.A(1.4*1.8) = 2,520 [G]_x000d_
 20.A(2.7+1.7)*1.8 = 7,920 [H]_x000d_
 21.A(1.6*1.8) = 2,880 [I]_x000d_
 22.A(3.4+2.7)*1.8 = 10,980 [J]_x000d_
 26.A(1.8*1.8) = 3,240 [K]_x000d_
 27.A(1.2*1.8) = 2,160 [L]_x000d_
 24.A(2.7+1.5)*1.8 = 7,560 [M]_x000d_
 Mezisoučet: A+B+C+D+E+F+G+H+I+J+K+L+M = 114,950 [N]_x000d_
 Celkem: A+B+C+D+E+F+G+H+I+J+K+L+M = 114,950 [O]_x000d_</t>
  </si>
  <si>
    <t>978059641</t>
  </si>
  <si>
    <t>Odsekání obkladů stěn včetně otlučení podkladní omítky až na zdivo z obkládaček vnějších, z jakýchkoliv materiálů, plochy přes 1 m2</t>
  </si>
  <si>
    <t xml:space="preserve"> "`A-dle výkazu výkres 104`"_x000d_
 B1535 = 535,000 [A]_x000d_
 Mezisoučet: A = 535,000 [B]_x000d_
 Celkem: A = 535,000 [C]_x000d_</t>
  </si>
  <si>
    <t>98</t>
  </si>
  <si>
    <t>Demolice a sanace</t>
  </si>
  <si>
    <t>985311112</t>
  </si>
  <si>
    <t>Reprofilace betonu sanačními maltami na cementové bázi ručně stěn, tloušťky přes 10 do 20 mm</t>
  </si>
  <si>
    <t>985323111</t>
  </si>
  <si>
    <t>Spojovací můstek reprofilovaného betonu na cementové bázi, tloušťky 1 mm</t>
  </si>
  <si>
    <t xml:space="preserve"> 397.915*10 = 3979,150 [A]_x000d_</t>
  </si>
  <si>
    <t>997013645</t>
  </si>
  <si>
    <t>Poplatek za uložení stavebního odpadu na skládce (skládkovné) asfaltového bez obsahu dehtu zatříděného do Katalogu odpadů pod kódem 17 03 02</t>
  </si>
  <si>
    <t xml:space="preserve"> 47.050*0.5 = 23,525 [A]_x000d_
 Mezisoučet: A = 23,525 [B]_x000d_</t>
  </si>
  <si>
    <t>997013804</t>
  </si>
  <si>
    <t>Poplatek za uložení stavebního odpadu na skládce (skládkovné) ze skla zatříděného do Katalogu odpadů pod kódem 17 02 02</t>
  </si>
  <si>
    <t xml:space="preserve"> 2.8 = 2,800 [A]_x000d_
 Mezisoučet: A = 2,800 [B]_x000d_</t>
  </si>
  <si>
    <t>997013812</t>
  </si>
  <si>
    <t>Poplatek za uložení stavebního odpadu na skládce (skládkovné) z materiálů na bázi sádry zatříděného do Katalogu odpadů pod kódem 17 08 02</t>
  </si>
  <si>
    <t xml:space="preserve"> 1.810 = 1,810 [A]_x000d_
 Mezisoučet: A = 1,810 [B]_x000d_</t>
  </si>
  <si>
    <t>997013847</t>
  </si>
  <si>
    <t>Poplatek za uložení stavebního odpadu na skládce (skládkovné) asfaltového s obsahem dehtu zatříděného do Katalogu odpadů pod kódem 17 03 01</t>
  </si>
  <si>
    <t xml:space="preserve"> střešní krytina8 = 8,000 [A]_x000d_
 Mezisoučet: A = 8,000 [B]_x000d_</t>
  </si>
  <si>
    <t>997013869</t>
  </si>
  <si>
    <t>Poplatek za uložení stavebního odpadu na recyklační skládce (skládkovné) ze směsí nebo oddělených frakcí betonu, cihel a keramických výrobků zatříděného do Kata</t>
  </si>
  <si>
    <t>Poplatek za uložení stavebního odpadu na recyklační skládce (skládkovné) ze směsí nebo oddělených frakcí betonu, cihel a keramických výrobků zatříděného do Katalogu odpadů pod kódem 17 01 07</t>
  </si>
  <si>
    <t xml:space="preserve"> 45 = 45,000 [A]_x000d_</t>
  </si>
  <si>
    <t xml:space="preserve"> 397.915 = 397,915 [A]_x000d_
 Mezisoučet: A = 397,915 [B]_x000d_
 -15 = -15,000 [C]_x000d_
 -23.525 = -23,525 [D]_x000d_
 -2.8 = -2,800 [E]_x000d_
 -1.810 = -1,810 [F]_x000d_
 -8 = -8,000 [G]_x000d_
 -45 = -45,000 [H]_x000d_
 -31.525 = -31,525 [I]_x000d_
 Mezisoučet: C+D+E+F+G+H+I = -127,660 [J]_x000d_
 Celkem: A+C+D+E+F+G+H+I = 270,255 [K]_x000d_</t>
  </si>
  <si>
    <t xml:space="preserve"> 47.050*0.5 = 23,525 [A]_x000d_
 Mezisoučet: A = 23,525 [B]_x000d_
 střešní krytina8 = 8,000 [C]_x000d_
 Mezisoučet: C = 8,000 [D]_x000d_
 Celkem: A+C = 31,525 [E]_x000d_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</si>
  <si>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</si>
  <si>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</si>
  <si>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</si>
  <si>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HZS1292</t>
  </si>
  <si>
    <t>Hodinové zúčtovací sazby profesí HSV zemní a pomocné práce stavební dělník</t>
  </si>
  <si>
    <t xml:space="preserve"> "`A`"_x000d_
 práce dle dokumentace neobsažené v položkách-dmtž lavicek, vystehování nevyklizených prostor, vybourání a demontáž prvků atd.(7.5*2)*5 = 75,000 [A]_x000d_
 Mezisoučet: A = 75,000 [B]_x000d_</t>
  </si>
  <si>
    <t>R043234000</t>
  </si>
  <si>
    <t>Rozbory zeminy nebo stavebního materiálu k recyklaci dle vyhlášky č.273/2021 Sb. pro část A+B</t>
  </si>
  <si>
    <t xml:space="preserve"> zemina a kamení1 = 1,000 [A]_x000d_
 Mezisoučet: A = 1,000 [B]_x000d_
 stavební sut1 = 1,000 [C]_x000d_
 Mezisoučet: C = 1,000 [D]_x000d_
 Celkem: A+C = 2,000 [E]_x000d_</t>
  </si>
  <si>
    <t>R10000000</t>
  </si>
  <si>
    <t>Polep na sklo - dodávka+montáž dle prvku A1</t>
  </si>
  <si>
    <t xml:space="preserve"> A1(7*2) = 14,000 [A]_x000d_
 Mezisoučet: A = 14,000 [B]_x000d_
 A2(7*2) = 14,000 [C]_x000d_
 Mezisoučet: C = 14,000 [D]_x000d_
 A3(2.7*2) = 5,400 [E]_x000d_
 Mezisoučet: E = 5,400 [F]_x000d_
 A4(1.1*2) = 2,200 [G]_x000d_
 Mezisoučet: G = 2,200 [H]_x000d_
 A5(2.7*2) = 5,400 [I]_x000d_
 Mezisoučet: I = 5,400 [J]_x000d_
 A6(1*2) = 2,000 [K]_x000d_
 Mezisoučet: K = 2,000 [L]_x000d_
 A7(1*2) = 2,000 [M]_x000d_
 Mezisoučet: M = 2,000 [N]_x000d_
 A8(4*2) = 8,000 [O]_x000d_
 Mezisoučet: O = 8,000 [P]_x000d_
 A9(3*2) = 6,000 [Q]_x000d_
 Mezisoučet: Q = 6,000 [R]_x000d_
 "`A12`)4,5*2)"_x000d_
 "Mezisoučet: "_x000d_
 Celkem: A+C+E+G+I+K+M+O+Q = 59,000 [T]_x000d_</t>
  </si>
  <si>
    <t>R1100000</t>
  </si>
  <si>
    <t>Varovný pás dle DG 23 - dodávka+montáž</t>
  </si>
  <si>
    <t xml:space="preserve"> (8*5) = 40,000 [A]_x000d_
 Mezisoučet: A = 40,000 [B]_x000d_
 (3.5*2) = 7,000 [C]_x000d_
 Mezisoučet: C = 7,000 [D]_x000d_
 Celkem: A+C = 47,000 [E]_x000d_</t>
  </si>
  <si>
    <t>R2000000</t>
  </si>
  <si>
    <t>Obnova nátěru zábradlí schodiště do 1.PP - dle výkresu a TZ (3m)</t>
  </si>
  <si>
    <t>R3000000</t>
  </si>
  <si>
    <t>Oprava oplocení u přístupového chodníku - dle výkresu a TZ (20m výšky 1,5 m)</t>
  </si>
  <si>
    <t xml:space="preserve"> 20*1.5 = 30,000 [A]_x000d_
 Mezisoučet: A = 30,000 [B]_x000d_</t>
  </si>
  <si>
    <t>RA00000</t>
  </si>
  <si>
    <t>Energo kanál prefabrikovaný 0,5x0,23x0,195 m +systémový poklop - kompletní dodávka+montáž dle TZ a výkresů (zemní práce v D.2.1.8 pozemní komunikace)</t>
  </si>
  <si>
    <t xml:space="preserve"> 47.5 = 47,500 [A]_x000d_
 Mezisoučet: A = 47,500 [B]_x000d_</t>
  </si>
  <si>
    <t>1.01_B</t>
  </si>
  <si>
    <t>Architektonicko-stavební řešení_část B</t>
  </si>
  <si>
    <t>111251101</t>
  </si>
  <si>
    <t>Odstranění křovin a stromů s odstraněním kořenů strojně průměru kmene do 100 mm v rovině nebo ve svahu sklonu terénu do 1:5, při celkové ploše do 100 m2</t>
  </si>
  <si>
    <t>112101122</t>
  </si>
  <si>
    <t>Odstranění stromů s odřezáním kmene a s odvětvením jehličnatých bez odkornění, průměru kmene přes 300 do 500 mm</t>
  </si>
  <si>
    <t xml:space="preserve"> smrk1 = 1,000 [A]_x000d_
 Mezisoučet: A = 1,000 [B]_x000d_</t>
  </si>
  <si>
    <t>112101123</t>
  </si>
  <si>
    <t>Odstranění stromů s odřezáním kmene a s odvětvením jehličnatých bez odkornění, průměru kmene přes 500 do 700 mm</t>
  </si>
  <si>
    <t xml:space="preserve"> modřín1 = 1,000 [A]_x000d_
 Mezisoučet: A = 1,000 [B]_x000d_</t>
  </si>
  <si>
    <t>112251105</t>
  </si>
  <si>
    <t>Odstranění pařezů strojně s jejich vykopáním nebo vytrháním průměru přes 900 do 1100 mm</t>
  </si>
  <si>
    <t>112251107</t>
  </si>
  <si>
    <t>Odstranění pařezů strojně s jejich vykopáním nebo vytrháním průměru přes 1100 do 1300 mm</t>
  </si>
  <si>
    <t xml:space="preserve"> "`energokanal vnitřní`"_x000d_
 "`6.B/8.B/9.B`"_x000d_
 (0.4*0.3*(2+4+2)) = 0,960 [A]_x000d_
 "`14.B`"_x000d_
 (0.4*0.4*6.2) = 0,992 [B]_x000d_
 Mezisoučet: A+B = 1,952 [C]_x000d_
 Celkem: A+B = 1,952 [D]_x000d_</t>
  </si>
  <si>
    <t>162201415</t>
  </si>
  <si>
    <t>Vodorovné přemístění větví, kmenů nebo pařezů s naložením, složením a dopravou do 1000 m kmenů stromů jehličnatých, průměru přes 100 do 300 mm</t>
  </si>
  <si>
    <t xml:space="preserve"> 3 = 3,000 [A]_x000d_</t>
  </si>
  <si>
    <t>162201416</t>
  </si>
  <si>
    <t>Vodorovné přemístění větví, kmenů nebo pařezů s naložením, složením a dopravou do 1000 m kmenů stromů jehličnatých, průměru přes 300 do 500 mm</t>
  </si>
  <si>
    <t xml:space="preserve"> 1 = 1,000 [A]_x000d_
 Mezisoučet: A = 1,000 [B]_x000d_</t>
  </si>
  <si>
    <t>162201417</t>
  </si>
  <si>
    <t>Vodorovné přemístění větví, kmenů nebo pařezů s naložením, složením a dopravou do 1000 m kmenů stromů jehličnatých, průměru přes 500 do 700 mm</t>
  </si>
  <si>
    <t>162301501</t>
  </si>
  <si>
    <t>Vodorovné přemístění smýcených křovin do průměru kmene 100 mm na vzdálenost do 5 000 m</t>
  </si>
  <si>
    <t>162301941</t>
  </si>
  <si>
    <t>Vodorovné přemístění větví, kmenů nebo pařezů s naložením, složením a dopravou Příplatek k cenám za každých dalších i započatých 1000 m přes 1000 m větví stromů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</si>
  <si>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</si>
  <si>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 xml:space="preserve"> 3*4 = 12,000 [A]_x000d_
 Mezisoučet: A = 12,000 [B]_x000d_</t>
  </si>
  <si>
    <t>162301962</t>
  </si>
  <si>
    <t>Vodorovné přemístění větví, kmenů nebo pařezů s naložením, složením a dopravou Příplatek k cenám za každých dalších i započatých 1000 m přes 1000 m kmenů stromů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</si>
  <si>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</si>
  <si>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 xml:space="preserve"> 1*4 = 4,000 [A]_x000d_</t>
  </si>
  <si>
    <t>162301963</t>
  </si>
  <si>
    <t>Vodorovné přemístění větví, kmenů nebo pařezů s naložením, složením a dopravou Příplatek k cenám za každých dalších i započatých 1000 m přes 1000 m kmenů stromů jehličnatých, průměru přes 500 do 700 mm</t>
  </si>
  <si>
    <t xml:space="preserve"> 1.952*1 = 1,952 [A]_x000d_
 Mezisoučet: A = 1,952 [B]_x000d_</t>
  </si>
  <si>
    <t xml:space="preserve"> 1.952*1.75 = 3,416 [A]_x000d_</t>
  </si>
  <si>
    <t>13010420</t>
  </si>
  <si>
    <t>úhelník ocelový rovnostranný jakost S235JR (11 375) 50x50x5mm</t>
  </si>
  <si>
    <t xml:space="preserve"> "`L50/5`"_x000d_
 2.6*0.00377 = 0,010 [A]_x000d_
 9*0.00377 = 0,034 [B]_x000d_
 Mezisoučet: A+B = 0,044 [C]_x000d_
 0.044*1.1 Přepočtené koeficientem množství = 0,048 [D]_x000d_</t>
  </si>
  <si>
    <t xml:space="preserve"> IPE120(12.6*0.0106) = 0,134 [A]_x000d_
 Mezisoučet: A = 0,134 [B]_x000d_
 0.134*1.1 Přepočtené koeficientem množství = 0,147 [C]_x000d_</t>
  </si>
  <si>
    <t xml:space="preserve"> "`dle výpisu prvků`"_x000d_
 IPE14012.825*0.0129 = 0,165 [A]_x000d_
 Mezisoučet: A = 0,165 [B]_x000d_
 Celkem: A = 0,165 [C]_x000d_
 0.165*1.1 Přepočtené koeficientem množství = 0,182 [D]_x000d_</t>
  </si>
  <si>
    <t>310238411</t>
  </si>
  <si>
    <t>Zazdívka otvorů ve zdivu nadzákladovém cihlami pálenými plochy přes 0,25 m2 do 1 m2 na maltu cementovou</t>
  </si>
  <si>
    <t xml:space="preserve"> 8.B(2.9*3*0.375)-((1.2*0.9*0.375)+(1.2*3*0.375)) = 1,508 [A]_x000d_
 Mezisoučet: A = 1,508 [B]_x000d_
 9.B(0.6*0.6*0.375)+(0.35*0.6*0.375) = 0,214 [C]_x000d_
 Mezisoučet: C = 0,214 [D]_x000d_
 10.B(0.9*0.9*0.375) = 0,304 [E]_x000d_
 Mezisoučet: E = 0,304 [F]_x000d_
 Celkem: A+C+E = 2,025 [G]_x000d_</t>
  </si>
  <si>
    <t>310239411</t>
  </si>
  <si>
    <t>Zazdívka otvorů ve zdivu nadzákladovém cihlami pálenými plochy přes 1 m2 do 4 m2 na maltu cementovou</t>
  </si>
  <si>
    <t xml:space="preserve"> "`7.B/5.B`"_x000d_
 (2.2*2.1*0.375)-(0.8*2.1*0.375) = 1,103 [A]_x000d_
 Mezisoučet: A = 1,103 [B]_x000d_
 "`5.B/4,3.B`"_x000d_
 (2*2.1*0.375)-(0.8*2*0.375) = 0,975 [C]_x000d_
 Mezisoučet: C = 0,975 [D]_x000d_
 "`5.B/2.B`"_x000d_
 (1.2*2.1*0.25) = 0,630 [E]_x000d_
 Mezisoučet: E = 0,630 [F]_x000d_
 Celkem: A+C+E = 2,708 [G]_x000d_</t>
  </si>
  <si>
    <t>310271065</t>
  </si>
  <si>
    <t>Zazdívka otvorů ve zdivu nadzákladovém pórobetonovými tvárnicemi plochy přes 1 do 4 m2, tl. zdiva 250 mm, pevnost tvárnic přes P2 do P4</t>
  </si>
  <si>
    <t xml:space="preserve"> 1.B((1*2.1*0.25)-(0.6*2.1*0.25))*2 = 0,420 [A]_x000d_
 Mezisoučet: A = 0,420 [B]_x000d_
 Celkem: A = 0,420 [C]_x000d_</t>
  </si>
  <si>
    <t>310271085</t>
  </si>
  <si>
    <t>Zazdívka otvorů ve zdivu nadzákladovém pórobetonovými tvárnicemi plochy přes 1 do 4 m2, tl. zdiva 375 mm, pevnost tvárnic přes P2 do P4</t>
  </si>
  <si>
    <t xml:space="preserve"> "`11.B`"_x000d_
 (5.35*3)-(4*0.9) = 12,450 [A]_x000d_
 Mezisoučet: A = 12,450 [B]_x000d_
 Celkem: A = 12,450 [C]_x000d_</t>
  </si>
  <si>
    <t>311272111</t>
  </si>
  <si>
    <t>Zdivo z pórobetonových tvárnic na tenké maltové lože, tl. zdiva 250 mm pevnost tvárnic do P2, objemová hmotnost do 450 kg/m3 hladkých</t>
  </si>
  <si>
    <t xml:space="preserve"> "`B`"_x000d_
 "`atika`"_x000d_
 (0.8*(5.5+21.5)) = 21,600 [A]_x000d_
 Mezisoučet: A = 21,600 [B]_x000d_</t>
  </si>
  <si>
    <t>311272131</t>
  </si>
  <si>
    <t>Zdivo z pórobetonových tvárnic na tenké maltové lože, tl. zdiva 250 mm pevnost tvárnic přes P2 do P4, objemová hmotnost přes 450 do 600 kg/m3 hladkých</t>
  </si>
  <si>
    <t xml:space="preserve"> "`rampa2/1.B,5.B`"_x000d_
 (6.5*3.1) = 20,150 [A]_x000d_
 -((1*3)+(1.5*3)) = -7,500 [B]_x000d_
 Mezisoučet: A+B = 12,650 [C]_x000d_
 Celkem: A+B = 12,650 [D]_x000d_</t>
  </si>
  <si>
    <t>311272331</t>
  </si>
  <si>
    <t>Zdivo z pórobetonových tvárnic na tenké maltové lože, tl. zdiva 375 mm pevnost tvárnic přes P2 do P4, objemová hmotnost přes 450 do 600 kg/m3 hladkých</t>
  </si>
  <si>
    <t xml:space="preserve"> "`nová stěna-5.B`"_x000d_
 (21.6*3.1) = 66,960 [A]_x000d_
 -(4*0.9) = -3,600 [B]_x000d_
 -(12.5*0.9) = -11,250 [C]_x000d_
 Mezisoučet: A+B+C = 52,110 [D]_x000d_
 Celkem: A+B+C = 52,110 [E]_x000d_</t>
  </si>
  <si>
    <t xml:space="preserve"> (0.2*0.14*2.1)*4 = 0,235 [A]_x000d_
 Mezisoučet: A = 0,235 [B]_x000d_
 (0.2*0.12*1.2)*4 = 0,115 [C]_x000d_
 Mezisoučet: C = 0,115 [D]_x000d_
 (0.2*0.12*1.35)*2 = 0,065 [E]_x000d_
 Mezisoučet: E = 0,065 [F]_x000d_
 (0.12*0.05*1.2)*3 = 0,022 [G]_x000d_
 (0.12*0.05*2)*1 = 0,012 [H]_x000d_
 Mezisoučet: G+H = 0,034 [I]_x000d_
 Celkem: A+C+E+G+H = 0,449 [J]_x000d_</t>
  </si>
  <si>
    <t xml:space="preserve"> "`dle výpisu prvků`"_x000d_
 IPE120(12.6*0.0106) = 0,134 [A]_x000d_
 Mezisoučet: A = 0,134 [B]_x000d_
 "`L50/5`"_x000d_
 2.6*0.00377 = 0,010 [C]_x000d_
 9*0.00377 = 0,034 [D]_x000d_
 Mezisoučet: C+D = 0,044 [E]_x000d_
 Celkem: A+C+D = 0,177 [F]_x000d_</t>
  </si>
  <si>
    <t xml:space="preserve"> "`dle výpisu prvků`"_x000d_
 IPE14012.825*0.0129 = 0,165 [A]_x000d_
 Mezisoučet: A = 0,165 [B]_x000d_
 Celkem: A = 0,165 [C]_x000d_</t>
  </si>
  <si>
    <t xml:space="preserve"> (1.2*0.12)*3 = 0,432 [A]_x000d_
 Mezisoučet: A = 0,432 [B]_x000d_
 (1.35*0.12)*2 = 0,324 [C]_x000d_
 Mezisoučet: C = 0,324 [D]_x000d_
 (2.1*0.14)*4 = 1,176 [E]_x000d_
 Mezisoučet: E = 1,176 [F]_x000d_
 Celkem: A+C+E = 1,932 [G]_x000d_</t>
  </si>
  <si>
    <t xml:space="preserve"> 1.B/4.B(1.6*3.1) = 4,960 [A]_x000d_
 Mezisoučet: A = 4,960 [B]_x000d_
 3.B/4.B(1.6*3.1)-(0.6*2) = 3,760 [C]_x000d_
 Mezisoučet: C = 3,760 [D]_x000d_
 3.B/2.B(1.6*3.1)-(0.6*2) = 3,760 [E]_x000d_
 Mezisoučet: E = 3,760 [F]_x000d_
 3.B(1.1*3.1) = 3,410 [G]_x000d_
 Mezisoučet: G = 3,410 [H]_x000d_
 8.B/7.B(3.2*3.1) = 9,920 [I]_x000d_
 Mezisoučet: I = 9,920 [J]_x000d_
 9.B/5.B(3.2*3.1)-(0.9*2) = 8,120 [K]_x000d_
 Mezisoučet: K = 8,120 [L]_x000d_
 10.B/5.B,11.B(5.4*3.1)-(0.8*2) = 15,140 [M]_x000d_
 Mezisoučet: M = 15,140 [N]_x000d_
 5.B/11.B(3.8*3.1)-(1.5*2) = 8,780 [O]_x000d_
 Mezisoučet: O = 8,780 [P]_x000d_
 Celkem: A+C+E+G+I+K+M+O = 57,850 [Q]_x000d_</t>
  </si>
  <si>
    <t>611315417</t>
  </si>
  <si>
    <t>Oprava vápenné omítky vnitřních ploch hladké, tl. do 20 mm, s celoplošným přeštukováním, tl. štuku do 3 mm stropů, v rozsahu opravované plochy přes 10 do 30%</t>
  </si>
  <si>
    <t xml:space="preserve"> "`dle popisu v tabulce`"_x000d_
 "`nový stav`"_x000d_
 6.B46.7 = 46,700 [A]_x000d_
 7.B7.2 = 7,200 [B]_x000d_
 10.B32.1 = 32,100 [C]_x000d_
 11.B27.3 = 27,300 [D]_x000d_
 12.B8.1 = 8,100 [E]_x000d_
 13.B8.6 = 8,600 [F]_x000d_
 Mezisoučet: A+B+C+D+E+F = 130,000 [G]_x000d_
 Celkem: A+B+C+D+E+F = 130,000 [H]_x000d_</t>
  </si>
  <si>
    <t xml:space="preserve"> "`nový stav`"_x000d_
 "`nové omítky`"_x000d_
 "`1.NP-B`"_x000d_
 1.B(4*3.3) = 13,200 [A]_x000d_
 Mezisoučet: A = 13,200 [B]_x000d_
 2.B(1.2*2+1.9*2)*1.1 = 6,820 [C]_x000d_
 3.B(1.1*2+1.9*2)*1.1 = 6,600 [D]_x000d_
 4.B(1*2+1.9*2)*1.1 = 6,380 [E]_x000d_
 Mezisoučet: C+D+E = 19,800 [F]_x000d_
 "`5.B`"_x000d_
 (24*2+1.7+0.2)*3.3-((4*0.9)+(12.5*0.9)) = 149,820 [G]_x000d_
 Mezisoučet: G = 149,820 [H]_x000d_
 7.B(3.2*2+2.3*2)*1.1 = 12,100 [I]_x000d_
 Mezisoučet: I = 12,100 [J]_x000d_
 8.B(3.2*4)*3.3 = 42,240 [K]_x000d_
 Mezisoučet: K = 42,240 [L]_x000d_
 "`9.B`"_x000d_
 (3.2*2+6*2)*3.3 = 60,720 [M]_x000d_
 Mezisoučet: M = 60,720 [N]_x000d_
 10.B(5.4*3.3) = 17,820 [O]_x000d_
 Mezisoučet: O = 17,820 [P]_x000d_
 11.B(5.4*2+0.3)*3.3 = 36,630 [Q]_x000d_
 Mezisoučet: Q = 36,630 [R]_x000d_
 Celkem: A+C+D+E+G+I+K+M+O+Q = 352,330 [S]_x000d_</t>
  </si>
  <si>
    <t>612131121</t>
  </si>
  <si>
    <t>Podkladní a spojovací vrstva vnitřních omítaných ploch penetrace disperzní nanášená ručně stěn</t>
  </si>
  <si>
    <t xml:space="preserve"> "`nový stav`"_x000d_
 "`1.NP-B`"_x000d_
 1.B(6.5*2+12.6*2)*3.3-((1.8*2.1)*3) = 114,720 [A]_x000d_
 2.B(1.2*2+1.9*2)*1.3 = 8,060 [B]_x000d_
 3.B(1.1*2+1.9*2)*1.3 = 7,800 [C]_x000d_
 4.B(1*2+1.9*2)*1.3 = 7,540 [D]_x000d_
 5.B(23.6*2+1.8*2)*3.1-((4*0.9)+(12.5*0.9)) = 142,630 [E]_x000d_
 6.B(8.2*2+6*2)*3.1 = 88,040 [F]_x000d_
 7.B(3.2*2+2.3*2)*3.1 = 34,100 [G]_x000d_
 8.B(3.2*2+3.4*2)*3.1 = 40,920 [H]_x000d_
 9.B(3.2*2+6*2)*3.1 = 57,040 [I]_x000d_
 10.B(5.4*2+6*2)*3.1 = 70,680 [J]_x000d_
 11.B(5.4*2+5.8*2)*3.1-(4*0.9) = 65,840 [K]_x000d_
 12.B(2.8*2+3*2)*3.1 = 35,960 [L]_x000d_
 13.B(2.9*2+3*2)*3.1 = 36,580 [M]_x000d_
 14.B(5.9*2+2.6*2)*3.1 = 52,700 [N]_x000d_
 15.B(5.9*2+5.8*2)*3.1 = 72,540 [O]_x000d_
 Mezisoučet: A+B+C+D+E+F+G+H+I+J+K+L+M+N+O = 835,150 [P]_x000d_
 Celkem: A+B+C+D+E+F+G+H+I+J+K+L+M+N+O = 835,150 [Q]_x000d_</t>
  </si>
  <si>
    <t>612315417</t>
  </si>
  <si>
    <t>Oprava vápenné omítky vnitřních ploch hladké, tl. do 20 mm, s celoplošným přeštukováním, tl. štuku do 3 mm stěn, v rozsahu opravované plochy přes 10 do 30%</t>
  </si>
  <si>
    <t xml:space="preserve"> "`nový stav`"_x000d_
 "`1.NP-B`"_x000d_
 1.B(6.5*2+12.6*2)*3.3-((1.8*2.1)*3)-(4*3.3) = 101,520 [A]_x000d_
 5.B(23.6*2+1.8*2)*3.1-((4*0.9)+(12.5*0.9)) = 142,630 [B]_x000d_
 6.B(8.2*2+6*2)*3.1 = 88,040 [C]_x000d_
 10.B(5.4*2+6*2)*3.1 = 70,680 [D]_x000d_
 11.B(5.4*2+5.8*2)*3.1-(4*0.9) = 65,840 [E]_x000d_
 12.B(2.8*2+3*2)*3.1 = 35,960 [F]_x000d_
 13.B(2.9*2+3*2)*3.1 = 36,580 [G]_x000d_
 Mezisoučet: A+B+C+D+E+F+G = 541,250 [H]_x000d_
 Celkem: A+B+C+D+E+F+G = 541,250 [I]_x000d_</t>
  </si>
  <si>
    <t xml:space="preserve"> 302*1.05 Přepočtené koeficientem množství = 317,100 [A]_x000d_</t>
  </si>
  <si>
    <t xml:space="preserve"> 135*1.05 Přepočtené koeficientem množství = 141,750 [A]_x000d_</t>
  </si>
  <si>
    <t xml:space="preserve"> "`B-nadzemní část cca 30% výměry`"_x000d_
 SK40 = 40,000 [A]_x000d_
 Mezisoučet: A = 40,000 [B]_x000d_
 Celkem: A = 40,000 [C]_x000d_
 40*1.05 Přepočtené koeficientem množství = 42,000 [D]_x000d_</t>
  </si>
  <si>
    <t>59051500</t>
  </si>
  <si>
    <t xml:space="preserve"> "`B`"_x000d_
 (4.5*2) = 9,000 [A]_x000d_
 Mezisoučet: A = 9,000 [B]_x000d_
 prořez1 = 1,000 [C]_x000d_
 Mezisoučet: C = 1,000 [D]_x000d_
 Celkem: A+C = 10,000 [E]_x000d_</t>
  </si>
  <si>
    <t xml:space="preserve"> "`B`"_x000d_
 "`nadpraží`"_x000d_
 (1.9*3) = 5,700 [A]_x000d_
 (1.2*11) = 13,200 [B]_x000d_
 (0.6*2) = 1,200 [C]_x000d_
 (1.5*3) = 4,500 [D]_x000d_
 Mezisoučet: A+B+C+D = 24,600 [E]_x000d_
 Celkem: A+B+C+D = 24,600 [F]_x000d_
 24.6*1.05 Přepočtené koeficientem množství = 25,830 [G]_x000d_</t>
  </si>
  <si>
    <t xml:space="preserve"> "`parapet`"_x000d_
 (1.9*3) = 5,700 [A]_x000d_
 (1.2*7) = 8,400 [B]_x000d_
 (0.6*2) = 1,200 [C]_x000d_
 Mezisoučet: A+B+C = 15,300 [D]_x000d_
 15.3*1.05 Přepočtené koeficientem množství = 16,065 [E]_x000d_</t>
  </si>
  <si>
    <t xml:space="preserve"> 76.5*1.05 Přepočtené koeficientem množství = 80,325 [A]_x000d_</t>
  </si>
  <si>
    <t xml:space="preserve"> "`B-nadzemní část cca 30% výměry`"_x000d_
 SK40 = 40,000 [A]_x000d_
 Mezisoučet: A = 40,000 [B]_x000d_
 Stn4135 = 135,000 [C]_x000d_
 Mezisoučet: C = 135,000 [D]_x000d_
 Stn5302 = 302,000 [E]_x000d_
 Mezisoučet: E = 302,000 [F]_x000d_
 Celkem: A+C+E = 477,000 [G]_x000d_</t>
  </si>
  <si>
    <t xml:space="preserve"> "`B-nadzemní část cca 30% výměry`"_x000d_
 SK40 = 40,000 [A]_x000d_
 Mezisoučet: A = 40,000 [B]_x000d_
 Celkem: A = 40,000 [C]_x000d_</t>
  </si>
  <si>
    <t xml:space="preserve"> Stn5302 = 302,000 [A]_x000d_
 Mezisoučet: A = 302,000 [B]_x000d_</t>
  </si>
  <si>
    <t>622211032</t>
  </si>
  <si>
    <t>Montáž kontaktního zateplení lepením a mechanickým kotvením z polystyrenových desek (dodávka ve specifikaci) na vnější stěny, na podklad z pórobetonu, tloušťky</t>
  </si>
  <si>
    <t>Montáž kontaktního zateplení lepením a mechanickým kotvením z polystyrenových desek (dodávka ve specifikaci) na vnější stěny, na podklad z pórobetonu, tloušťky desek přes 120 do 160 mm</t>
  </si>
  <si>
    <t xml:space="preserve"> Stn4135 = 135,000 [A]_x000d_
 Mezisoučet: A = 135,000 [B]_x000d_</t>
  </si>
  <si>
    <t xml:space="preserve"> Stn4135 = 135,000 [A]_x000d_
 Mezisoučet: A = 135,000 [B]_x000d_
 Stn5302 = 302,000 [C]_x000d_
 Mezisoučet: C = 302,000 [D]_x000d_
 Celkem: A+C = 437,000 [E]_x000d_</t>
  </si>
  <si>
    <t xml:space="preserve"> "`B`"_x000d_
 (27+2+13*2+6*2+9.5) = 76,500 [A]_x000d_
 Mezisoučet: A = 76,500 [B]_x000d_
 Celkem: A = 76,500 [C]_x000d_</t>
  </si>
  <si>
    <t xml:space="preserve"> "`B`"_x000d_
 "`rohové`"_x000d_
 budova(6*4.5) = 27,000 [A]_x000d_
 Mezisoučet: A = 27,000 [B]_x000d_
 "`ostění`"_x000d_
 (2.1*2)*4 = 16,800 [C]_x000d_
 (3*2)*9 = 54,000 [D]_x000d_
 (0.9*2)*6 = 10,800 [E]_x000d_
 Mezisoučet: C+D+E = 81,600 [F]_x000d_
 "`nadpraží`"_x000d_
 (1.9*3) = 5,700 [G]_x000d_
 (1.2*11) = 13,200 [H]_x000d_
 (0.6*2) = 1,200 [I]_x000d_
 (1.5*3) = 4,500 [J]_x000d_
 Mezisoučet: G+H+I+J = 24,600 [K]_x000d_
 "`parapet`"_x000d_
 (1.9*3) = 5,700 [L]_x000d_
 (1.2*7) = 8,400 [M]_x000d_
 (0.6*2) = 1,200 [N]_x000d_
 Mezisoučet: L+M+N = 15,300 [O]_x000d_
 Celkem: A+C+D+E+G+H+I+J+L+M+N = 148,500 [P]_x000d_</t>
  </si>
  <si>
    <t>622531012</t>
  </si>
  <si>
    <t>Omítka tenkovrstvá silikonová vnějších ploch probarvená bez penetrace zatíraná (škrábaná), zrnitost 1,5 mm stěn</t>
  </si>
  <si>
    <t xml:space="preserve"> "`B`"_x000d_
 "`rohové`"_x000d_
 budova(6*4.5) = 27,000 [A]_x000d_
 Mezisoučet: A = 27,000 [B]_x000d_
 "`ostění`"_x000d_
 (2.1*2)*4 = 16,800 [C]_x000d_
 (3*2)*9 = 54,000 [D]_x000d_
 (0.9*2)*6 = 10,800 [E]_x000d_
 Mezisoučet: C+D+E = 81,600 [F]_x000d_
 Celkem: A+C+D+E = 108,600 [G]_x000d_
 108.6*1.05 Přepočtené koeficientem množství = 114,030 [H]_x000d_</t>
  </si>
  <si>
    <t xml:space="preserve"> "`energokanal vnitřní`"_x000d_
 "`6.B/8.B/9.B`"_x000d_
 (2+4+2)*0.4*0.2 = 0,640 [A]_x000d_
 "`14.B`"_x000d_
 6.2*0.5*0.2 = 0,620 [B]_x000d_
 Mezisoučet: A+B = 1,260 [C]_x000d_
 Celkem: A+B = 1,260 [D]_x000d_</t>
  </si>
  <si>
    <t xml:space="preserve"> "`energokanal vnitřní`"_x000d_
 "`6.B/8.B/9.B`"_x000d_
 (2+4+2)*0.4*0.00444*1.25 = 0,018 [A]_x000d_
 "`14.B`"_x000d_
 6.2*0.5*0.00444*1.25 = 0,017 [B]_x000d_
 Mezisoučet: A+B = 0,035 [C]_x000d_
 Celkem: A+B = 0,035 [D]_x000d_</t>
  </si>
  <si>
    <t>637121111</t>
  </si>
  <si>
    <t>Okapový chodník z kameniva s udusáním a urovnáním povrchu z kačírku tl. 100 mm</t>
  </si>
  <si>
    <t xml:space="preserve"> "`S4`"_x000d_
 (12.3+1.2+6.2+9+5.7+2.7+12.6+11)*0.3 = 18,210 [A]_x000d_
 Mezisoučet: A = 18,210 [B]_x000d_
 Celkem: A = 18,210 [C]_x000d_</t>
  </si>
  <si>
    <t>637121112</t>
  </si>
  <si>
    <t>Okapový chodník z kameniva s udusáním a urovnáním povrchu z kačírku tl. 150 mm</t>
  </si>
  <si>
    <t xml:space="preserve"> "`S4`"_x000d_
 okolo vpusti(1*1)*2 = 2,000 [A]_x000d_
 Mezisoučet: A = 2,000 [B]_x000d_
 okolo prvku KL129(122*0.3) = 36,600 [C]_x000d_
 Mezisoučet: C = 36,600 [D]_x000d_
 Celkem: A+C = 38,600 [E]_x000d_</t>
  </si>
  <si>
    <t xml:space="preserve"> D252 = 2,000 [A]_x000d_
 Mezisoučet: A = 2,000 [B]_x000d_</t>
  </si>
  <si>
    <t xml:space="preserve"> D241 = 1,000 [A]_x000d_
 Mezisoučet: A = 1,000 [B]_x000d_</t>
  </si>
  <si>
    <t xml:space="preserve"> D191 = 1,000 [A]_x000d_
 Mezisoučet: A = 1,000 [B]_x000d_
 Celkem: A = 1,000 [C]_x000d_</t>
  </si>
  <si>
    <t xml:space="preserve"> D211 = 1,000 [A]_x000d_
 Mezisoučet: A = 1,000 [B]_x000d_
 D231 = 1,000 [C]_x000d_
 Mezisoučet: C = 1,000 [D]_x000d_
 D241 = 1,000 [E]_x000d_
 Mezisoučet: E = 1,000 [F]_x000d_
 Celkem: A+C+E = 3,000 [G]_x000d_</t>
  </si>
  <si>
    <t>55331563</t>
  </si>
  <si>
    <t>zárubeň jednokřídlá ocelová pro zdění s protipožární úpravou tl stěny 110-150mm rozměru 900/1970, 2100mm</t>
  </si>
  <si>
    <t xml:space="preserve"> D202 = 2,000 [A]_x000d_
 Mezisoučet: A = 2,000 [B]_x000d_</t>
  </si>
  <si>
    <t>55331762</t>
  </si>
  <si>
    <t>zárubeň dvoukřídlá ocelová pro zdění s protipožární úpravou tl stěny 110-150mm rozměru 1450/1970, 2100mm</t>
  </si>
  <si>
    <t xml:space="preserve"> D271 = 1,000 [A]_x000d_
 Mezisoučet: A = 1,000 [B]_x000d_</t>
  </si>
  <si>
    <t>55331763</t>
  </si>
  <si>
    <t>zárubeň dvoukřídlá ocelová pro zdění s protipožární úpravou tl stěny 110-150mm rozměru 1600/1970, 2100mm</t>
  </si>
  <si>
    <t xml:space="preserve"> D261 = 1,000 [A]_x000d_
 Mezisoučet: A = 1,000 [B]_x000d_</t>
  </si>
  <si>
    <t xml:space="preserve"> D191 = 1,000 [A]_x000d_
 Mezisoučet: A = 1,000 [B]_x000d_
 D241 = 1,000 [C]_x000d_
 Mezisoučet: C = 1,000 [D]_x000d_
 D252 = 2,000 [E]_x000d_
 Mezisoučet: E = 2,000 [F]_x000d_
 Celkem: A+C+E = 4,000 [G]_x000d_</t>
  </si>
  <si>
    <t xml:space="preserve"> D202 = 2,000 [A]_x000d_
 Mezisoučet: A = 2,000 [B]_x000d_
 D211 = 1,000 [C]_x000d_
 Mezisoučet: C = 1,000 [D]_x000d_
 D231 = 1,000 [E]_x000d_
 Mezisoučet: E = 1,000 [F]_x000d_
 D241 = 1,000 [G]_x000d_
 Mezisoučet: G = 1,000 [H]_x000d_
 Celkem: A+C+E+G = 5,000 [I]_x000d_</t>
  </si>
  <si>
    <t>642945112</t>
  </si>
  <si>
    <t>Osazování ocelových zárubní protipožárních nebo protiplynových dveří do vynechaného otvoru, s obetonováním, dveří dvoukřídlových přes 2,5 do 6,5 m2</t>
  </si>
  <si>
    <t xml:space="preserve"> D261 = 1,000 [A]_x000d_
 Mezisoučet: A = 1,000 [B]_x000d_
 D271 = 1,000 [C]_x000d_
 Mezisoučet: C = 1,000 [D]_x000d_
 Celkem: A+C = 2,000 [E]_x000d_</t>
  </si>
  <si>
    <t xml:space="preserve"> 125.3*0.025 Přepočtené koeficientem množství = 3,133 [A]_x000d_</t>
  </si>
  <si>
    <t xml:space="preserve"> 6.3 = 6,300 [A]_x000d_
 6.3*1.3 Přepočtené koeficientem množství = 8,190 [B]_x000d_</t>
  </si>
  <si>
    <t xml:space="preserve"> 119*1.25 Přepočtené koeficientem množství = 148,750 [A]_x000d_</t>
  </si>
  <si>
    <t xml:space="preserve"> "`energokanal vnitřní`"_x000d_
 "`6.B/8.B/9.B`"_x000d_
 (2+4+2)*0.4 = 3,200 [A]_x000d_
 "`14.B`"_x000d_
 6.2*0.5 = 3,100 [B]_x000d_
 Mezisoučet: A+B = 6,300 [C]_x000d_
 SK119 = 119,000 [D]_x000d_
 Mezisoučet: D = 119,000 [E]_x000d_
 Celkem: A+B+D = 125,300 [F]_x000d_</t>
  </si>
  <si>
    <t xml:space="preserve"> "`energokanal vnitřní`"_x000d_
 "`6.B/8.B/9.B`"_x000d_
 (2+4+2)*0.4 = 3,200 [A]_x000d_
 "`14.B`"_x000d_
 6.2*0.5 = 3,100 [B]_x000d_
 Mezisoučet: A+B = 6,300 [C]_x000d_
 Celkem: A+B = 6,300 [D]_x000d_</t>
  </si>
  <si>
    <t xml:space="preserve"> 6.3 = 6,300 [A]_x000d_</t>
  </si>
  <si>
    <t xml:space="preserve"> SK119 = 119,000 [A]_x000d_
 Mezisoučet: A = 119,000 [B]_x000d_</t>
  </si>
  <si>
    <t>10321001</t>
  </si>
  <si>
    <t>substrát vegetačních střech extenzivní suchomilných rostlin</t>
  </si>
  <si>
    <t xml:space="preserve"> S4180*0.06 = 10,800 [A]_x000d_
 Mezisoučet: A = 10,800 [B]_x000d_
 Celkem: A = 10,800 [C]_x000d_</t>
  </si>
  <si>
    <t xml:space="preserve"> "`spotřeba 0,4l/m2`"_x000d_
 S4180*0.4 = 72,000 [A]_x000d_
 Mezisoučet: A = 72,000 [B]_x000d_
 S6322*0.4 = 128,800 [C]_x000d_
 Mezisoučet: C = 128,800 [D]_x000d_
 Celkem: A+C = 200,800 [E]_x000d_</t>
  </si>
  <si>
    <t>28322010</t>
  </si>
  <si>
    <t>fólie hydroizolační střešní mPVC mechanicky kotvená barevná tl 1,8mm</t>
  </si>
  <si>
    <t xml:space="preserve"> S4180 = 180,000 [A]_x000d_
 Mezisoučet: A = 180,000 [B]_x000d_
 -(13*2+19*2) = -64,000 [C]_x000d_
 -6 = -6,000 [D]_x000d_
 Mezisoučet: C+D = -70,000 [E]_x000d_
 Celkem: A+C+D = 110,000 [F]_x000d_
 110*1.2 Přepočtené koeficientem množství = 132,000 [G]_x000d_</t>
  </si>
  <si>
    <t xml:space="preserve"> "`S4`"_x000d_
 (13*2+19*2) = 64,000 [A]_x000d_
 Mezisoučet: A = 64,000 [B]_x000d_
 64*1.2 Přepočtené koeficientem množství = 76,800 [C]_x000d_</t>
  </si>
  <si>
    <t xml:space="preserve"> "`S4`"_x000d_
 6 = 6,000 [A]_x000d_
 Mezisoučet: A = 6,000 [B]_x000d_
 6*1.2 Přepočtené koeficientem množství = 7,200 [C]_x000d_</t>
  </si>
  <si>
    <t xml:space="preserve"> S6322 = 322,000 [A]_x000d_
 Mezisoučet: A = 322,000 [B]_x000d_
 -(6*2+9*2) = -30,000 [C]_x000d_
 -4 = -4,000 [D]_x000d_
 -(27*2+13*2) = -80,000 [E]_x000d_
 -5 = -5,000 [F]_x000d_
 Mezisoučet: C+D+E+F = -119,000 [G]_x000d_
 Celkem: A+C+D+E+F = 203,000 [H]_x000d_
 203*1.2 Přepočtené koeficientem množství = 243,600 [I]_x000d_</t>
  </si>
  <si>
    <t xml:space="preserve"> "`S6`"_x000d_
 (6*2+9*2) = 30,000 [A]_x000d_
 (27*2+13*2) = 80,000 [B]_x000d_
 Mezisoučet: A+B = 110,000 [C]_x000d_
 Celkem: A+B = 110,000 [D]_x000d_
 110*1.2 Přepočtené koeficientem množství = 132,000 [E]_x000d_</t>
  </si>
  <si>
    <t xml:space="preserve"> "`S6`"_x000d_
 4 = 4,000 [A]_x000d_
 5 = 5,000 [B]_x000d_
 Mezisoučet: A+B = 9,000 [C]_x000d_
 9*1.2 Přepočtené koeficientem množství = 10,800 [D]_x000d_</t>
  </si>
  <si>
    <t xml:space="preserve"> S6322 = 322,000 [A]_x000d_
 Mezisoučet: A = 322,000 [B]_x000d_
 Celkem: A = 322,000 [C]_x000d_
 322*1.2 Přepočtené koeficientem množství = 386,400 [D]_x000d_</t>
  </si>
  <si>
    <t>62836110</t>
  </si>
  <si>
    <t>pás asfaltový natavitelný oxidovaný s vložkou z hliníkové fólie / hliníkové fólie s textilií, se spalitelnou PE folií nebo jemnozrnným minerálním posypem tl 4,0</t>
  </si>
  <si>
    <t>pás asfaltový natavitelný oxidovaný s vložkou z hliníkové fólie / hliníkové fólie s textilií, se spalitelnou PE folií nebo jemnozrnným minerálním posypem tl 4,0mm</t>
  </si>
  <si>
    <t xml:space="preserve"> S4180 = 180,000 [A]_x000d_
 Mezisoučet: A = 180,000 [B]_x000d_
 Celkem: A = 180,000 [C]_x000d_
 180*1.2 Přepočtené koeficientem množství = 216,000 [D]_x000d_</t>
  </si>
  <si>
    <t>69334023</t>
  </si>
  <si>
    <t>lišta kačírková Al výška 100-120mm</t>
  </si>
  <si>
    <t xml:space="preserve"> KL29122 = 122,000 [A]_x000d_
 Mezisoučet: A = 122,000 [B]_x000d_
 Celkem: A = 122,000 [C]_x000d_
 122*1.02 Přepočtené koeficientem množství = 124,440 [D]_x000d_</t>
  </si>
  <si>
    <t>69334154</t>
  </si>
  <si>
    <t>fólie profilovaná (nopová) perforovaná HDPE s hydroakumulační a drenážní funkcí do vegetačních střech s výškou nopů 60mm</t>
  </si>
  <si>
    <t xml:space="preserve"> S4180 = 180,000 [A]_x000d_
 Mezisoučet: A = 180,000 [B]_x000d_
 180*1.1 Přepočtené koeficientem množství = 198,000 [C]_x000d_</t>
  </si>
  <si>
    <t>69334333</t>
  </si>
  <si>
    <t>šachta kontrolní odvodnění vegetačních střech PA 300x300mm v 130mm</t>
  </si>
  <si>
    <t xml:space="preserve"> KL363 = 3,000 [A]_x000d_
 Mezisoučet: A = 3,000 [B]_x000d_
 Celkem: A = 3,000 [C]_x000d_</t>
  </si>
  <si>
    <t>69334504</t>
  </si>
  <si>
    <t>koberec rozchodníkový vegetačních střech</t>
  </si>
  <si>
    <t xml:space="preserve"> S4180 = 180,000 [A]_x000d_
 Mezisoučet: A = 180,000 [B]_x000d_</t>
  </si>
  <si>
    <t xml:space="preserve"> S4180 = 180,000 [A]_x000d_
 Mezisoučet: A = 180,000 [B]_x000d_
 S6322 = 322,000 [C]_x000d_
 Mezisoučet: C = 322,000 [D]_x000d_
 Celkem: A+C = 502,000 [E]_x000d_</t>
  </si>
  <si>
    <t xml:space="preserve"> "`B dle 107`"_x000d_
 B10(6*1.5+7*6+15*7+13*13) = 325,000 [A]_x000d_
 Mezisoučet: A = 325,000 [B]_x000d_
 B13 pouze nad 20.B vystupující část , ostatní plocha součástí položky demolice(2.5*1.5) = 3,750 [C]_x000d_
 Mezisoučet: C = 3,750 [D]_x000d_
 Celkem: A+C = 328,750 [E]_x000d_</t>
  </si>
  <si>
    <t xml:space="preserve"> S4180 = 180,000 [A]_x000d_
 -(13*2+19*2) = -64,000 [B]_x000d_
 -6 = -6,000 [C]_x000d_
 Mezisoučet: A+B+C = 110,000 [D]_x000d_
 S6322 = 322,000 [E]_x000d_
 -(6*2+9*2) = -30,000 [F]_x000d_
 -4 = -4,000 [G]_x000d_
 -(27*2+13*2) = -80,000 [H]_x000d_
 -5 = -5,000 [I]_x000d_
 Mezisoučet: E+F+G+H+I = 203,000 [J]_x000d_
 Celkem: A+B+C+E+F+G+H+I = 313,000 [K]_x000d_</t>
  </si>
  <si>
    <t xml:space="preserve"> "`S4`"_x000d_
 (13*2+19*2) = 64,000 [A]_x000d_
 Mezisoučet: A = 64,000 [B]_x000d_
 "`S6`"_x000d_
 (6*2+9*2) = 30,000 [C]_x000d_
 (27*2+13*2) = 80,000 [D]_x000d_
 Mezisoučet: C+D = 110,000 [E]_x000d_
 Celkem: A+C+D = 174,000 [F]_x000d_</t>
  </si>
  <si>
    <t xml:space="preserve"> "`S4`"_x000d_
 6 = 6,000 [A]_x000d_
 Mezisoučet: A = 6,000 [B]_x000d_
 "`S6`"_x000d_
 4 = 4,000 [C]_x000d_
 5 = 5,000 [D]_x000d_
 Mezisoučet: C+D = 9,000 [E]_x000d_
 Celkem: A+C+D = 15,000 [F]_x000d_</t>
  </si>
  <si>
    <t>712771255</t>
  </si>
  <si>
    <t>Provedení drenážní vrstvy vegetační střechy odvodnění osazením kontrolní šachty na střešní vpusť</t>
  </si>
  <si>
    <t>712771333</t>
  </si>
  <si>
    <t>Provedení hydroakumulační vrstvy vegetační střechy z plastových nopových fólií s perforací, kladených volně s přesahem, sklon střechy do 5°</t>
  </si>
  <si>
    <t>712771401</t>
  </si>
  <si>
    <t>Provedení vegetační vrstvy vegetační střechy ze substrátu, tloušťky do 100 mm, sklon střechy do 5°</t>
  </si>
  <si>
    <t>712771521</t>
  </si>
  <si>
    <t>Založení vegetace vegetační střechy položením vegetační nebo trávníkové rohože, sklon střechy do 5°</t>
  </si>
  <si>
    <t>712771613</t>
  </si>
  <si>
    <t>Provedení ochranných pásů vegetační střechy osazení ochranné kačírkové lišty navařením na hydroizolaci</t>
  </si>
  <si>
    <t xml:space="preserve"> KL29122 = 122,000 [A]_x000d_
 Mezisoučet: A = 122,000 [B]_x000d_
 Celkem: A = 122,000 [C]_x000d_</t>
  </si>
  <si>
    <t>998712111</t>
  </si>
  <si>
    <t>Přesun hmot pro povlakové krytiny stanovený z hmotnosti přesunovaného materiálu vodorovná dopravní vzdálenost do 50 m s omezením mechanizace v objektech výšky d</t>
  </si>
  <si>
    <t>Přesun hmot pro povlakové krytiny stanovený z hmotnosti přesunovaného materiálu vodorovná dopravní vzdálenost do 50 m s omezením mechanizace v objektech výšky do 6 m</t>
  </si>
  <si>
    <t xml:space="preserve"> S6322 = 322,000 [A]_x000d_
 Mezisoučet: A = 322,000 [B]_x000d_
 "Mezisoučet: "_x000d_
 322*1.02 Přepočtené koeficientem množství = 328,440 [D]_x000d_</t>
  </si>
  <si>
    <t xml:space="preserve"> "`spádová vrstva, tloustka zprumerovana`"_x000d_
 "`20-140 mm, "_x000d_
 S4180*0.1 = 18,000 [A]_x000d_
 Mezisoučet: A = 18,000 [B]_x000d_
 S6322*0.1 = 32,200 [C]_x000d_
 Mezisoučet: C = 32,200 [D]_x000d_
 Celkem: A+C = 50,200 [E]_x000d_
 50.2*1.02 Přepočtené koeficientem množství = 51,204 [F]_x000d_</t>
  </si>
  <si>
    <t xml:space="preserve"> "`B-atika dle skladeb a výkresů`"_x000d_
 (6*2+9.5*2+27*2+13*2)*1 = 111,000 [A]_x000d_
 Mezisoučet: A = 111,000 [B]_x000d_
 111*1.02 Přepočtené koeficientem množství = 113,220 [C]_x000d_</t>
  </si>
  <si>
    <t xml:space="preserve"> "`B-atika dle skladeb a výkresů`"_x000d_
 (6*2+9.5*2+27*2+13*2)*1 = 111,000 [A]_x000d_
 Mezisoučet: A = 111,000 [B]_x000d_</t>
  </si>
  <si>
    <t xml:space="preserve"> S6322 = 322,000 [A]_x000d_
 Mezisoučet: A = 322,000 [B]_x000d_</t>
  </si>
  <si>
    <t xml:space="preserve"> KL392 = 2,000 [A]_x000d_
 Mezisoučet: A = 2,000 [B]_x000d_</t>
  </si>
  <si>
    <t>998713111</t>
  </si>
  <si>
    <t>Přesun hmot pro izolace tepelné stanovený z hmotnosti přesunovaného materiálu vodorovná dopravní vzdálenost do 50 m s omezením mechanizace v objektech výšky do</t>
  </si>
  <si>
    <t>Přesun hmot pro izolace tepelné stanovený z hmotnosti přesunovaného materiálu vodorovná dopravní vzdálenost do 50 m s omezením mechanizace v objektech výšky do 6 m</t>
  </si>
  <si>
    <t xml:space="preserve"> KL281 = 1,000 [A]_x000d_
 Mezisoučet: A = 1,000 [B]_x000d_
 Celkem: A = 1,000 [C]_x000d_</t>
  </si>
  <si>
    <t xml:space="preserve"> KL275 = 5,000 [A]_x000d_
 Mezisoučet: A = 5,000 [B]_x000d_
 Celkem: A = 5,000 [C]_x000d_</t>
  </si>
  <si>
    <t xml:space="preserve"> 2.B(1.2*1.5) = 1,800 [A]_x000d_
 Mezisoučet: A = 1,800 [B]_x000d_
 Celkem: A = 1,800 [C]_x000d_</t>
  </si>
  <si>
    <t xml:space="preserve"> "`1.NP-B`"_x000d_
 3.B1.6 = 1,600 [A]_x000d_
 4.B1.6 = 1,600 [B]_x000d_
 Mezisoučet: A+B = 3,200 [C]_x000d_
 Celkem: A+B = 3,200 [D]_x000d_</t>
  </si>
  <si>
    <t xml:space="preserve"> "`1.NP-B`"_x000d_
 1.B36.1 = 36,100 [A]_x000d_
 2.B1.7 = 1,700 [B]_x000d_
 5.B31.5 = 31,500 [C]_x000d_
 8.B10.8 = 10,800 [D]_x000d_
 9.B19.2 = 19,200 [E]_x000d_
 Mezisoučet: A+B+C+D+E = 99,300 [F]_x000d_
 Celkem: A+B+C+D+E = 99,300 [G]_x000d_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</si>
  <si>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</si>
  <si>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</si>
  <si>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 xml:space="preserve"> B mimo demolici(6+15+13*3) = 60,000 [A]_x000d_
 Mezisoučet: A = 60,000 [B]_x000d_</t>
  </si>
  <si>
    <t xml:space="preserve"> 1.2*4+0.6*2+0.9*2+5.3 = 13,100 [A]_x000d_
 Mezisoučet: A = 13,100 [B]_x000d_</t>
  </si>
  <si>
    <t xml:space="preserve"> 4*4 = 16,000 [A]_x000d_
 Mezisoučet: A = 16,000 [B]_x000d_</t>
  </si>
  <si>
    <t>764215604</t>
  </si>
  <si>
    <t>Oplechování horních ploch zdí a nadezdívek (atik) z pozinkovaného plechu s povrchovou úpravou celoplošně lepené rš 330 mm</t>
  </si>
  <si>
    <t xml:space="preserve"> KL3524.3 = 24,300 [A]_x000d_
 Mezisoučet: A = 24,300 [B]_x000d_
 Celkem: A = 24,300 [C]_x000d_</t>
  </si>
  <si>
    <t xml:space="preserve"> KL17105.5 = 105,500 [A]_x000d_
 Mezisoučet: A = 105,500 [B]_x000d_
 KL3411 = 11,000 [C]_x000d_
 Mezisoučet: C = 11,000 [D]_x000d_
 Celkem: A+C = 116,500 [E]_x000d_</t>
  </si>
  <si>
    <t xml:space="preserve"> KL3312.5 = 12,500 [A]_x000d_
 Mezisoučet: A = 12,500 [B]_x000d_
 Celkem: A = 12,500 [C]_x000d_</t>
  </si>
  <si>
    <t>764216667</t>
  </si>
  <si>
    <t>Oplechování parapetů z pozinkovaného plechu s povrchovou úpravou rovných celoplošně lepené, bez rohů Příplatek k cenám za zvýšenou pracnost při provedení rohu nebo koutu přes rš 400 mm</t>
  </si>
  <si>
    <t xml:space="preserve"> KL171*2 = 2,000 [A]_x000d_
 Mezisoučet: A = 2,000 [B]_x000d_
 Celkem: A = 2,000 [C]_x000d_</t>
  </si>
  <si>
    <t>764518623</t>
  </si>
  <si>
    <t>Svod z pozinkovaného plechu s upraveným povrchem včetně objímek, kolen a odskoků kruhový, průměru 120 mm</t>
  </si>
  <si>
    <t xml:space="preserve"> KL23+KL249.5*2 = 19,000 [A]_x000d_
 Mezisoučet: A = 19,000 [B]_x000d_
 KL25+KL262.5 = 2,500 [C]_x000d_
 Mezisoučet: C = 2,500 [D]_x000d_
 KL403*2 = 6,000 [E]_x000d_
 Mezisoučet: E = 6,000 [F]_x000d_
 Celkem: A+C+E = 27,500 [G]_x000d_</t>
  </si>
  <si>
    <t>998764112</t>
  </si>
  <si>
    <t>Přesun hmot pro konstrukce klempířské stanovený z hmotnosti přesunovaného materiálu vodorovná dopravní vzdálenost do 50 m s omezením mechanizace v objektech výš</t>
  </si>
  <si>
    <t>Přesun hmot pro konstrukce klempířské stanovený z hmotnosti přesunovaného materiálu vodorovná dopravní vzdálenost do 50 m s omezením mechanizace v objektech výšky přes 6 do 12 m</t>
  </si>
  <si>
    <t>R7640000030</t>
  </si>
  <si>
    <t>Dilatační podlahová lišta - dodávka+montáž dle prvku KL30</t>
  </si>
  <si>
    <t xml:space="preserve"> KL301.7 = 1,700 [A]_x000d_
 Mezisoučet: A = 1,700 [B]_x000d_
 Celkem: A = 1,700 [C]_x000d_</t>
  </si>
  <si>
    <t>R764000031</t>
  </si>
  <si>
    <t>Dilatační lišta stěny - dodávka+montáž dle prvku KL31</t>
  </si>
  <si>
    <t xml:space="preserve"> KL313.5 = 3,500 [A]_x000d_
 Mezisoučet: A = 3,500 [B]_x000d_
 Celkem: A = 3,500 [C]_x000d_</t>
  </si>
  <si>
    <t xml:space="preserve"> D202 = 2,000 [A]_x000d_
 Mezisoučet: A = 2,000 [B]_x000d_
 D221 = 1,000 [C]_x000d_
 Mezisoučet: C = 1,000 [D]_x000d_
 Celkem: A+C = 3,000 [E]_x000d_</t>
  </si>
  <si>
    <t>60794102</t>
  </si>
  <si>
    <t>parapet dřevotřískový vnitřní povrch laminátový š 260mm</t>
  </si>
  <si>
    <t xml:space="preserve"> Tr92*3 = 6,000 [A]_x000d_
 Mezisoučet: A = 6,000 [B]_x000d_
 Tr100.7*2 = 1,400 [C]_x000d_
 Mezisoučet: C = 1,400 [D]_x000d_
 Tr1313 = 13,000 [E]_x000d_
 Mezisoučet: E = 13,000 [F]_x000d_
 Celkem: A+C+E = 20,400 [G]_x000d_</t>
  </si>
  <si>
    <t>60794104</t>
  </si>
  <si>
    <t>parapet dřevotřískový vnitřní povrch laminátový š 340mm</t>
  </si>
  <si>
    <t xml:space="preserve"> Tr111.3*6 = 7,800 [A]_x000d_
 Mezisoučet: A = 7,800 [B]_x000d_
 Tr124*2 = 8,000 [C]_x000d_
 Mezisoučet: C = 8,000 [D]_x000d_
 Celkem: A+C = 15,800 [E]_x000d_</t>
  </si>
  <si>
    <t xml:space="preserve"> D241 = 1,000 [A]_x000d_
 Mezisoučet: A = 1,000 [B]_x000d_
 D251 = 1,000 [C]_x000d_
 Mezisoučet: C = 1,000 [D]_x000d_
 Celkem: A+C = 2,000 [E]_x000d_</t>
  </si>
  <si>
    <t xml:space="preserve"> D211 = 1,000 [A]_x000d_
 Mezisoučet: A = 1,000 [B]_x000d_
 D221 = 1,000 [C]_x000d_
 Mezisoučet: C = 1,000 [D]_x000d_
 D231 = 1,000 [E]_x000d_
 Mezisoučet: E = 1,000 [F]_x000d_
 Celkem: A+C+E = 3,000 [G]_x000d_</t>
  </si>
  <si>
    <t xml:space="preserve"> D202 = 2,000 [A]_x000d_
 Mezisoučet: A = 2,000 [B]_x000d_
 Celkem: A = 2,000 [C]_x000d_</t>
  </si>
  <si>
    <t>766660031</t>
  </si>
  <si>
    <t>Montáž dveřních křídel dřevěných nebo plastových otevíravých do ocelové zárubně protipožárních dvoukřídlových jakékoliv šířky</t>
  </si>
  <si>
    <t xml:space="preserve"> D261 = 1,000 [A]_x000d_
 Mezisoučet: A = 1,000 [B]_x000d_
 Celkem: A = 1,000 [C]_x000d_</t>
  </si>
  <si>
    <t>766660717</t>
  </si>
  <si>
    <t>Montáž dveřních doplňků samozavírače na zárubeň ocelovou</t>
  </si>
  <si>
    <t>766660729</t>
  </si>
  <si>
    <t>Montáž dveřních doplňků dveřního kování interiérového štítku s klikou</t>
  </si>
  <si>
    <t xml:space="preserve"> D191 = 1,000 [A]_x000d_
 Mezisoučet: A = 1,000 [B]_x000d_
 D241 = 1,000 [C]_x000d_
 Mezisoučet: C = 1,000 [D]_x000d_
 D251 = 1,000 [E]_x000d_
 Mezisoučet: E = 1,000 [F]_x000d_
 Celkem: A+C+E = 3,000 [G]_x000d_</t>
  </si>
  <si>
    <t>766660731</t>
  </si>
  <si>
    <t>Montáž dveřních doplňků dveřního kování bezpečnostního zámku</t>
  </si>
  <si>
    <t xml:space="preserve"> D202 = 2,000 [A]_x000d_
 Mezisoučet: A = 2,000 [B]_x000d_
 D211 = 1,000 [C]_x000d_
 Mezisoučet: C = 1,000 [D]_x000d_
 D221 = 1,000 [E]_x000d_
 Mezisoučet: E = 1,000 [F]_x000d_
 D231 = 1,000 [G]_x000d_
 Mezisoučet: G = 1,000 [H]_x000d_
 Celkem: A+C+E+G = 5,000 [I]_x000d_</t>
  </si>
  <si>
    <t>766694116</t>
  </si>
  <si>
    <t>Montáž ostatních truhlářských konstrukcí parapetních desek dřevěných nebo plastových šířky do 300 mm</t>
  </si>
  <si>
    <t>766694126</t>
  </si>
  <si>
    <t>Montáž ostatních truhlářských konstrukcí parapetních desek dřevěných nebo plastových šířky přes 300 mm</t>
  </si>
  <si>
    <t>R62068</t>
  </si>
  <si>
    <t>dveře dvoukřídlé protipožární EI (EW) 30 D3 povrch fóliový plné 1600x1970-2100mm dle D26 č.zámku, kování</t>
  </si>
  <si>
    <t>R62084</t>
  </si>
  <si>
    <t xml:space="preserve">dveře jednokřídlé  povrch laminátový plné 600x1970-2100mm dle D25vč.zámku, kování</t>
  </si>
  <si>
    <t xml:space="preserve"> D251 = 1,000 [A]_x000d_
 Mezisoučet: A = 1,000 [B]_x000d_</t>
  </si>
  <si>
    <t>R62086</t>
  </si>
  <si>
    <t>dveře jednokřídlé dřevotřískové povrch laminátový plné 800x1970-2100mm dle D24vč.zámku, kování</t>
  </si>
  <si>
    <t xml:space="preserve"> D241 = 1,000 [A]_x000d_
 Mezisoučet: A = 1,000 [B]_x000d_
 Celkem: A = 1,000 [C]_x000d_</t>
  </si>
  <si>
    <t>R62087</t>
  </si>
  <si>
    <t>dveře jednokřídlé dřevěné povrch laminátový plné 900x1970-2100mm dle D19 vč.zámku, kování</t>
  </si>
  <si>
    <t>R62098</t>
  </si>
  <si>
    <t xml:space="preserve">dveře jednokřídlé  protipožární EI (EW) 30 D3 povrch laminátový plné 800x1970-2100mm dle D21,22,23 vč.zámku, kování</t>
  </si>
  <si>
    <t>R65314</t>
  </si>
  <si>
    <t xml:space="preserve">dveře jednokřídlé  protipožární EI (EW) 30 D3 povrch laminátový plné 900x1970-2100mm  dle D20 vč.zámku, kování</t>
  </si>
  <si>
    <t xml:space="preserve"> ZP124 = 4,000 [A]_x000d_
 Mezisoučet: A = 4,000 [B]_x000d_</t>
  </si>
  <si>
    <t xml:space="preserve"> "`dle PBŘ str.22`"_x000d_
 B3 = 3,000 [A]_x000d_
 Mezisoučet: A = 3,000 [B]_x000d_</t>
  </si>
  <si>
    <t xml:space="preserve"> "`dle PBŘ`"_x000d_
 B1 = 1,000 [A]_x000d_
 Mezisoučet: A = 1,000 [B]_x000d_
 Celkem: A = 1,000 [C]_x000d_
 1*2 Přepočtené koeficientem množství = 2,000 [D]_x000d_</t>
  </si>
  <si>
    <t>55341003</t>
  </si>
  <si>
    <t>okno Al s fixním zasklením trojsklo přes plochu 1m2 do v 1,5m</t>
  </si>
  <si>
    <t xml:space="preserve"> A30(4*1) = 4,000 [A]_x000d_
 Mezisoučet: A = 4,000 [B]_x000d_
 A31(12.5*1) = 12,500 [C]_x000d_
 Mezisoučet: C = 12,500 [D]_x000d_
 A33(1.2*0.9)*3 = 3,240 [E]_x000d_
 Mezisoučet: E = 3,240 [F]_x000d_
 Celkem: A+C+E = 19,740 [G]_x000d_</t>
  </si>
  <si>
    <t xml:space="preserve"> A36(1.8*2.1) = 3,780 [A]_x000d_
 Mezisoučet: A = 3,780 [B]_x000d_
 A37(0.6*2.1)*2 = 2,520 [C]_x000d_
 Mezisoučet: C = 2,520 [D]_x000d_
 Celkem: A+C = 6,300 [E]_x000d_</t>
  </si>
  <si>
    <t xml:space="preserve"> A32(1.2*0.9)*3 = 3,240 [A]_x000d_
 Mezisoučet: A = 3,240 [B]_x000d_
 Celkem: A = 3,240 [C]_x000d_</t>
  </si>
  <si>
    <t xml:space="preserve"> A34(1.8*2.1) = 3,780 [A]_x000d_
 Mezisoučet: A = 3,780 [B]_x000d_
 A35(1.8*2.1) = 3,780 [C]_x000d_
 Mezisoučet: C = 3,780 [D]_x000d_
 Celkem: A+C = 7,560 [E]_x000d_</t>
  </si>
  <si>
    <t>55341333</t>
  </si>
  <si>
    <t>dveře dvoukřídlé Al plné max rozměru otvoru 4,84m2 bezpečnostní třídy RC2</t>
  </si>
  <si>
    <t xml:space="preserve"> A26(1.8*2.5) = 4,500 [A]_x000d_
 Mezisoučet: A = 4,500 [B]_x000d_
 A27(1.5*2.5) = 3,750 [C]_x000d_
 Mezisoučet: C = 3,750 [D]_x000d_
 Celkem: A+C = 8,250 [E]_x000d_</t>
  </si>
  <si>
    <t>55341333.R29</t>
  </si>
  <si>
    <t xml:space="preserve">dveře dvoukřídlé Al plné  s proskleným nadsvětlíkem</t>
  </si>
  <si>
    <t xml:space="preserve"> A29(1.5*3) = 4,500 [A]_x000d_
 Mezisoučet: A = 4,500 [B]_x000d_
 Celkem: A = 4,500 [C]_x000d_</t>
  </si>
  <si>
    <t>55341335</t>
  </si>
  <si>
    <t>dveře dvoukřídlé Al prosklené max rozměru otvoru 4,84m2 bezpečnostní třídy RC2</t>
  </si>
  <si>
    <t xml:space="preserve"> A25(1.5*3) = 4,500 [A]_x000d_
 Mezisoučet: A = 4,500 [B]_x000d_
 Celkem: A = 4,500 [C]_x000d_</t>
  </si>
  <si>
    <t>55341336</t>
  </si>
  <si>
    <t>dveře jednokřídlé Al plné s nadsvětlíkem max rozměru otvoru 3,3m2 bezpečnostní třídy RC2</t>
  </si>
  <si>
    <t xml:space="preserve"> A24(1*3) = 3,000 [A]_x000d_
 Mezisoučet: A = 3,000 [B]_x000d_
 A28(1.2*3)*3 = 10,800 [C]_x000d_
 Mezisoučet: C = 10,800 [D]_x000d_
 Celkem: A+C = 13,800 [E]_x000d_</t>
  </si>
  <si>
    <t>55341338</t>
  </si>
  <si>
    <t>dveře jednokřídlé Al prosklené s nadsvětlíkem max rozměru otvoru 3,3m2 bezpečnostní třídy RC2</t>
  </si>
  <si>
    <t xml:space="preserve"> A38(1.2*3) = 3,600 [A]_x000d_
 Mezisoučet: A = 3,600 [B]_x000d_
 Celkem: A = 3,600 [C]_x000d_</t>
  </si>
  <si>
    <t>767620322</t>
  </si>
  <si>
    <t>Montáž oken s izolačními skly z hliníkových nebo ocelových profilů na polyuretanovou pěnu s trojskly pevných do zdiva, plochy přes 0,6 do 1,5 m2</t>
  </si>
  <si>
    <t xml:space="preserve"> A33(1.2*0.9)*3 = 3,240 [A]_x000d_
 Mezisoučet: A = 3,240 [B]_x000d_
 A37(0.6*2.1)*2 = 2,520 [C]_x000d_
 Mezisoučet: C = 2,520 [D]_x000d_
 Celkem: A+C = 5,760 [E]_x000d_</t>
  </si>
  <si>
    <t>767620324</t>
  </si>
  <si>
    <t>Montáž oken s izolačními skly z hliníkových nebo ocelových profilů na polyuretanovou pěnu s trojskly pevných do zdiva, plochy přes 2,5 do 6 m2</t>
  </si>
  <si>
    <t xml:space="preserve"> A30(4*1) = 4,000 [A]_x000d_
 Mezisoučet: A = 4,000 [B]_x000d_
 A36(1.8*2.1) = 3,780 [C]_x000d_
 Mezisoučet: C = 3,780 [D]_x000d_
 Celkem: A+C = 7,780 [E]_x000d_</t>
  </si>
  <si>
    <t>767620325</t>
  </si>
  <si>
    <t>Montáž oken s izolačními skly z hliníkových nebo ocelových profilů na polyuretanovou pěnu s trojskly pevných do zdiva, plochy přes 6 m2</t>
  </si>
  <si>
    <t xml:space="preserve"> A31(12.5*1) = 12,500 [A]_x000d_
 Mezisoučet: A = 12,500 [B]_x000d_
 Celkem: A = 12,500 [C]_x000d_</t>
  </si>
  <si>
    <t>767620354</t>
  </si>
  <si>
    <t>Montáž oken s izolačními skly z hliníkových nebo ocelových profilů na polyuretanovou pěnu s trojskly otevíravých do zdiva, plochy přes 2,5 do 6 m2</t>
  </si>
  <si>
    <t>767640112</t>
  </si>
  <si>
    <t>Montáž dveří ocelových nebo hliníkových vchodových jednokřídlových s nadsvětlíkem</t>
  </si>
  <si>
    <t xml:space="preserve"> A241 = 1,000 [A]_x000d_
 Mezisoučet: A = 1,000 [B]_x000d_
 A283 = 3,000 [C]_x000d_
 Mezisoučet: C = 3,000 [D]_x000d_
 A381 = 1,000 [E]_x000d_
 Mezisoučet: E = 1,000 [F]_x000d_
 Celkem: A+C+E = 5,000 [G]_x000d_</t>
  </si>
  <si>
    <t>767640221</t>
  </si>
  <si>
    <t>Montáž dveří ocelových nebo hliníkových vchodových dvoukřídlové bez nadsvětlíku</t>
  </si>
  <si>
    <t xml:space="preserve"> A261 = 1,000 [A]_x000d_
 Mezisoučet: A = 1,000 [B]_x000d_
 A271 = 1,000 [C]_x000d_
 Mezisoučet: C = 1,000 [D]_x000d_
 Celkem: A+C = 2,000 [E]_x000d_</t>
  </si>
  <si>
    <t>767640222</t>
  </si>
  <si>
    <t>Montáž dveří ocelových nebo hliníkových vchodových dvoukřídlové s nadsvětlíkem</t>
  </si>
  <si>
    <t xml:space="preserve"> A251 = 1,000 [A]_x000d_
 Mezisoučet: A = 1,000 [B]_x000d_
 A291 = 1,000 [C]_x000d_
 Mezisoučet: C = 1,000 [D]_x000d_
 Celkem: A+C = 2,000 [E]_x000d_</t>
  </si>
  <si>
    <t>767649198</t>
  </si>
  <si>
    <t>Montáž dveří ocelových nebo hliníkových doplňků dveří panikového kování dveří dvoukřídlých</t>
  </si>
  <si>
    <t xml:space="preserve"> "`dle PBŘ`"_x000d_
 B1 = 1,000 [A]_x000d_
 Mezisoučet: A = 1,000 [B]_x000d_
 Celkem: A = 1,000 [C]_x000d_</t>
  </si>
  <si>
    <t>767711110</t>
  </si>
  <si>
    <t>Montáž výkladců zapuštěných pevných, plochy jednotlivě do 9 m2</t>
  </si>
  <si>
    <t xml:space="preserve"> "`mříže na oknech dle výkresů`"_x000d_
 50*4 = 200,000 [A]_x000d_
 Mezisoučet: A = 200,000 [B]_x000d_</t>
  </si>
  <si>
    <t>767996703</t>
  </si>
  <si>
    <t>Demontáž ostatních zámečnických konstrukcí řezáním o hmotnosti jednotlivých dílů přes 100 do 250 kg</t>
  </si>
  <si>
    <t xml:space="preserve"> žebřík200 = 200,000 [A]_x000d_
 Mezisoučet: A = 200,000 [B]_x000d_</t>
  </si>
  <si>
    <t>R767000000.ZP11</t>
  </si>
  <si>
    <t>Montáž +dodávka kóje pro kontejnery (1,3+9,8+1,3)*2 m dle prvku ZP10 vč.výroby, kotvení, povrchové úpravy, kování a zámku a dílenské dokumentace</t>
  </si>
  <si>
    <t xml:space="preserve"> ZP111 = 1,000 [A]_x000d_
 Mezisoučet: A = 1,000 [B]_x000d_</t>
  </si>
  <si>
    <t>R767000000.ZP14</t>
  </si>
  <si>
    <t>Montáž +dodávka poklopu energokanálu 9x0,25 m dle prvku ZP14 vč.výroby, kotvení, povrchové úpravy</t>
  </si>
  <si>
    <t xml:space="preserve"> ZP141 = 1,000 [A]_x000d_
 Mezisoučet: A = 1,000 [B]_x000d_</t>
  </si>
  <si>
    <t>R767000000.ZP15</t>
  </si>
  <si>
    <t>Montáž +dodávka poklopu energokanálu 9,5x0,5 m dle prvku ZP15 vč.výroby, kotvení, povrchové úpravy</t>
  </si>
  <si>
    <t xml:space="preserve"> ZP151 = 1,000 [A]_x000d_
 Mezisoučet: A = 1,000 [B]_x000d_</t>
  </si>
  <si>
    <t>R767000000.ZP17</t>
  </si>
  <si>
    <t>Montáž +dodávka poklopu energokanálu 0,6*0,6 dle prvku ZP17 vč.výroby, kotvení, povrchové úpravy</t>
  </si>
  <si>
    <t xml:space="preserve"> ZP171 = 1,000 [A]_x000d_
 Mezisoučet: A = 1,000 [B]_x000d_</t>
  </si>
  <si>
    <t>R767163121.ZP10</t>
  </si>
  <si>
    <t>Montáž +dodávka ocelového zábradlí dle prvku ZP10 vč.výroby, kotvení, povrchové úpravy a nerezových prvků</t>
  </si>
  <si>
    <t xml:space="preserve"> ZP101.1*3 = 3,300 [A]_x000d_
 Mezisoučet: A = 3,300 [B]_x000d_</t>
  </si>
  <si>
    <t>R767163121.ZP16</t>
  </si>
  <si>
    <t>Montáž +dodávka ocelového zábradlí dle prvku ZP16 vč.výroby, kotvení, povrchové úpravy</t>
  </si>
  <si>
    <t xml:space="preserve"> ZP164.8 = 4,800 [A]_x000d_
 Mezisoučet: A = 4,800 [B]_x000d_</t>
  </si>
  <si>
    <t>R767163121.ZP18</t>
  </si>
  <si>
    <t>Montáž +dodávka madla nerez dle prvku ZP18 vč.výroby, kotvení, povrchové úpravy a nerezových prvků</t>
  </si>
  <si>
    <t xml:space="preserve"> ZP185*6 = 30,000 [A]_x000d_
 Mezisoučet: A = 30,000 [B]_x000d_</t>
  </si>
  <si>
    <t>R767330112</t>
  </si>
  <si>
    <t>Kopulový kruhový světlík průměr 1,8 m - kompletní dodávka+montáž dle prvku A39</t>
  </si>
  <si>
    <t xml:space="preserve"> A393 = 3,000 [A]_x000d_
 Mezisoučet: A = 3,000 [B]_x000d_
 Celkem: A = 3,000 [C]_x000d_</t>
  </si>
  <si>
    <t>59761108</t>
  </si>
  <si>
    <t>dlažba keramická slinutá mrazuvzdorná R10/B povrch hladký/matný tl do 10mm přes 4 do 6ks/m2</t>
  </si>
  <si>
    <t xml:space="preserve"> "`nový stav`"_x000d_
 "`1.NP-B`"_x000d_
 5.B31.5 = 31,500 [A]_x000d_
 Mezisoučet: A = 31,500 [B]_x000d_
 Celkem: A = 31,500 [C]_x000d_
 31.5*1.15 Přepočtené koeficientem množství = 36,225 [D]_x000d_</t>
  </si>
  <si>
    <t>dlažba keramická slinutá mrazuvzdorná R10/B povrch hladký/matný tl do 10mm přes 9 do 12ks/m2</t>
  </si>
  <si>
    <t xml:space="preserve"> 58.8*1.1 Přepočtené koeficientem množství = 64,680 [A]_x000d_</t>
  </si>
  <si>
    <t xml:space="preserve"> 108.5*1.1 Přepočtené koeficientem množství = 119,350 [A]_x000d_</t>
  </si>
  <si>
    <t xml:space="preserve"> "`nový stav`"_x000d_
 "`1.NP-B`"_x000d_
 5.B31.5 = 31,500 [A]_x000d_
 Mezisoučet: A = 31,500 [B]_x000d_
 "`1.NP-B`"_x000d_
 2.B1.7 = 1,700 [C]_x000d_
 3.B1.6 = 1,600 [D]_x000d_
 4.B1.6 = 1,600 [E]_x000d_
 7.B7.2 = 7,200 [F]_x000d_
 8.B10.8 = 10,800 [G]_x000d_
 9.B19.2 = 19,200 [H]_x000d_
 12.B8.1 = 8,100 [I]_x000d_
 13.B8.6 = 8,600 [J]_x000d_
 Mezisoučet: C+D+E+F+G+H+I+J = 58,800 [K]_x000d_
 Celkem: A+C+D+E+F+G+H+I+J = 90,300 [L]_x000d_</t>
  </si>
  <si>
    <t xml:space="preserve"> "`nový stav`"_x000d_
 "`1.NP-B`"_x000d_
 7.B(3.2*2+2.2*2) = 10,800 [A]_x000d_
 8.B(3.2*2+3.4*2) = 13,200 [B]_x000d_
 9.B(3.2*2+6*2) = 18,400 [C]_x000d_
 12.B(2.7*2+3*2) = 11,400 [D]_x000d_
 13.B(2.9*2+3*2) = 11,800 [E]_x000d_
 Mezisoučet: A+B+C+D+E = 65,600 [F]_x000d_
 5.B(23.5*2)-(1.7+0.8*3) = 42,900 [G]_x000d_
 Mezisoučet: G = 42,900 [H]_x000d_
 Celkem: A+B+C+D+E+G = 108,500 [I]_x000d_</t>
  </si>
  <si>
    <t>771574414</t>
  </si>
  <si>
    <t>Montáž podlah z dlaždic keramických lepených cementovým flexibilním lepidlem hladkých, tloušťky do 10 mm přes 4 do 6 ks/m2</t>
  </si>
  <si>
    <t xml:space="preserve"> "`nový stav`"_x000d_
 "`1.NP-B`"_x000d_
 5.B31.5 = 31,500 [A]_x000d_
 Mezisoučet: A = 31,500 [B]_x000d_
 Celkem: A = 31,500 [C]_x000d_</t>
  </si>
  <si>
    <t xml:space="preserve"> "`nový stav`"_x000d_
 "`1.NP-B`"_x000d_
 2.B1.7 = 1,700 [A]_x000d_
 3.B1.6 = 1,600 [B]_x000d_
 4.B1.6 = 1,600 [C]_x000d_
 7.B7.2 = 7,200 [D]_x000d_
 8.B10.8 = 10,800 [E]_x000d_
 9.B19.2 = 19,200 [F]_x000d_
 12.B8.1 = 8,100 [G]_x000d_
 13.B8.6 = 8,600 [H]_x000d_
 Mezisoučet: A+B+C+D+E+F+G+H = 58,800 [I]_x000d_
 Celkem: A+B+C+D+E+F+G+H = 58,800 [J]_x000d_</t>
  </si>
  <si>
    <t xml:space="preserve"> "`nový stav`"_x000d_
 "`1.NP-B`"_x000d_
 3.B1.6 = 1,600 [A]_x000d_
 4.B1.6 = 1,600 [B]_x000d_
 Mezisoučet: A+B = 3,200 [C]_x000d_
 7.B7.2 = 7,200 [D]_x000d_
 Mezisoučet: D = 7,200 [E]_x000d_
 Celkem: A+B+D = 10,400 [F]_x000d_</t>
  </si>
  <si>
    <t xml:space="preserve"> "`nový stav`"_x000d_
 "`1.NP-B`"_x000d_
 3.B(1*2+1.6*2)-0.8 = 4,400 [A]_x000d_
 4.B(1.1*2+1.6*2)-0.6 = 4,800 [B]_x000d_
 Mezisoučet: A+B = 9,200 [C]_x000d_
 Celkem: A+B = 9,200 [D]_x000d_</t>
  </si>
  <si>
    <t>998771121</t>
  </si>
  <si>
    <t>Přesun hmot pro podlahy z dlaždic stanovený z hmotnosti přesunovaného materiálu vodorovná dopravní vzdálenost do 50 m ruční (bez užití mechanizace) v objektech</t>
  </si>
  <si>
    <t>Přesun hmot pro podlahy z dlaždic stanovený z hmotnosti přesunovaného materiálu vodorovná dopravní vzdálenost do 50 m ruční (bez užití mechanizace) v objektech výšky do 6 m</t>
  </si>
  <si>
    <t>28412245</t>
  </si>
  <si>
    <t>krytina podlahová heterogenní š 1,5m tl 2mm</t>
  </si>
  <si>
    <t xml:space="preserve"> 36.1*1.1 Přepočtené koeficientem množství = 39,710 [A]_x000d_</t>
  </si>
  <si>
    <t>776111311</t>
  </si>
  <si>
    <t>Příprava podkladu povlakových podlah a stěn vysátí podlah</t>
  </si>
  <si>
    <t xml:space="preserve"> 1.B36.1 = 36,100 [A]_x000d_
 Mezisoučet: A = 36,100 [B]_x000d_</t>
  </si>
  <si>
    <t>776121112</t>
  </si>
  <si>
    <t>Příprava podkladu povlakových podlah a stěn penetrace vodou ředitelná podlah</t>
  </si>
  <si>
    <t>776141122</t>
  </si>
  <si>
    <t>Příprava podkladu povlakových podlah a stěn vyrovnání samonivelační stěrkou podlah min.pevnosti 30 MPa, tloušťky přes 3 do 5 mm</t>
  </si>
  <si>
    <t xml:space="preserve"> stáv.stav.20.B32 = 32,000 [A]_x000d_
 Mezisoučet: A = 32,000 [B]_x000d_</t>
  </si>
  <si>
    <t>776221111</t>
  </si>
  <si>
    <t>Montáž podlahovin z PVC lepením standardním lepidlem z pásů</t>
  </si>
  <si>
    <t>998776121</t>
  </si>
  <si>
    <t>Přesun hmot pro podlahy povlakové stanovený z hmotnosti přesunovaného materiálu vodorovná dopravní vzdálenost do 50 m ruční (bez užití mechanizace) v objektech</t>
  </si>
  <si>
    <t>Přesun hmot pro podlahy povlakové stanovený z hmotnosti přesunovaného materiálu vodorovná dopravní vzdálenost do 50 m ruční (bez užití mechanizace) v objektech výšky do 6 m</t>
  </si>
  <si>
    <t xml:space="preserve"> "`obklad dle výberu investora`"_x000d_
 "`nový stav`"_x000d_
 "`1.NP-B`"_x000d_
 2.B(1.2*2+1.9*2)*2-(0.6*2) = 11,200 [A]_x000d_
 3.B(1.1*2+1.9*2)*2-(((0.6*2)*2)+(0.8*2)) = 8,000 [B]_x000d_
 4.B(1*2+1.9*2)*2-(0.6*2) = 10,400 [C]_x000d_
 Mezisoučet: A+B+C = 29,600 [D]_x000d_
 "`1.NP-B`"_x000d_
 7.B(3.2*2+2.3*2)*2-(0.8*2) = 20,400 [E]_x000d_
 Mezisoučet: E = 20,400 [F]_x000d_
 Celkem: A+B+C+E = 50,000 [G]_x000d_
 50*1.15 Přepočtené koeficientem množství = 57,500 [H]_x000d_</t>
  </si>
  <si>
    <t xml:space="preserve"> "`nový stav`"_x000d_
 "`1.NP-B`"_x000d_
 2.B(1.2*2+1.9*2)*2-(0.6*2) = 11,200 [A]_x000d_
 3.B(1.1*2+1.9*2)*2-(((0.6*2)*2)+(0.8*2)) = 8,000 [B]_x000d_
 4.B(1*2+1.9*2)*2-(0.6*2) = 10,400 [C]_x000d_
 Mezisoučet: A+B+C = 29,600 [D]_x000d_
 7.B(3.2*2+2.3*2)*2-(0.8*2) = 20,400 [E]_x000d_
 Mezisoučet: E = 20,400 [F]_x000d_
 Celkem: A+B+C+E = 50,000 [G]_x000d_</t>
  </si>
  <si>
    <t xml:space="preserve"> "`nový stav`"_x000d_
 "`1.NP-B`"_x000d_
 3.B(1.1*2+1.9*2)*2-(((0.6*2)*2)+(0.8*2)) = 8,000 [A]_x000d_
 4.B(1*2+1.9*2)*2-(0.6*2) = 10,400 [B]_x000d_
 Mezisoučet: A+B = 18,400 [C]_x000d_
 "`1.NP-B`"_x000d_
 7.B(3.2*2+2.3*2)*2-(0.8*2) = 20,400 [D]_x000d_
 Mezisoučet: D = 20,400 [E]_x000d_
 Celkem: A+B+D = 38,800 [F]_x000d_</t>
  </si>
  <si>
    <t xml:space="preserve"> 4.B až 2.B stáv.stěna(3.5*2.2) = 7,700 [A]_x000d_
 Mezisoučet: A = 7,700 [B]_x000d_
 Celkem: A = 7,700 [C]_x000d_</t>
  </si>
  <si>
    <t xml:space="preserve"> "`nový stav`"_x000d_
 "`1.NP-B`"_x000d_
 2.B(1.2*2+1.9*2)*2-(0.6*2) = 11,200 [A]_x000d_
 3.B(1.1*2+1.9*2)*2-(((0.6*2)*2)+(0.8*2)) = 8,000 [B]_x000d_
 4.B(1*2+1.9*2)*2-(0.6*2) = 10,400 [C]_x000d_
 Mezisoučet: A+B+C = 29,600 [D]_x000d_
 "`1.NP-B`"_x000d_
 7.B(3.2*2+2.3*2)*2-(0.8*2) = 20,400 [E]_x000d_
 Mezisoučet: E = 20,400 [F]_x000d_
 Celkem: A+B+C+E = 50,000 [G]_x000d_</t>
  </si>
  <si>
    <t>998781121</t>
  </si>
  <si>
    <t>Přesun hmot pro obklady keramické stanovený z hmotnosti přesunovaného materiálu vodorovná dopravní vzdálenost do 50 m ruční (bez užití mechanizace) v objektech</t>
  </si>
  <si>
    <t>Přesun hmot pro obklady keramické stanovený z hmotnosti přesunovaného materiálu vodorovná dopravní vzdálenost do 50 m ruční (bez užití mechanizace) v objektech výšky do 6 m</t>
  </si>
  <si>
    <t>58124842</t>
  </si>
  <si>
    <t>fólie pro malířské potřeby zakrývací tl 7µ 4x5m</t>
  </si>
  <si>
    <t xml:space="preserve"> 400*1.05 Přepočtené koeficientem množství = 420,000 [A]_x000d_</t>
  </si>
  <si>
    <t>783000123</t>
  </si>
  <si>
    <t>Zakrývání konstrukcí včetně pozdějšího odkrytí konstrukcí nebo prvků položením fólie</t>
  </si>
  <si>
    <t xml:space="preserve"> 400 = 400,000 [A]_x000d_</t>
  </si>
  <si>
    <t>784121001</t>
  </si>
  <si>
    <t>Oškrabání malby v místnostech výšky do 3,80 m</t>
  </si>
  <si>
    <t xml:space="preserve"> "`dle 105`"_x000d_
 "`strop`"_x000d_
 20.B31.9 = 31,900 [A]_x000d_
 29.B46.7 = 46,700 [B]_x000d_
 30.B18.4 = 18,400 [C]_x000d_
 38.B24.7 = 24,700 [D]_x000d_
 39.B63.5 = 63,500 [E]_x000d_
 40.B8.1 = 8,100 [F]_x000d_
 41.B8.6 = 8,600 [G]_x000d_
 42.B15 = 15,000 [H]_x000d_
 43.B33.7 = 33,700 [I]_x000d_
 Mezisoučet: A+B+C+D+E+F+G+H+I = 250,600 [J]_x000d_
 "`stěny`"_x000d_
 20.B(6*2+4.4*2)*3.3 = 68,640 [K]_x000d_
 29.B(7.5*2+5.8*2)*3.3 = 87,780 [L]_x000d_
 30.B(3.2*2+5.8*2)*3.3 = 59,400 [M]_x000d_
 38.B(3.2+6.2*2)*3.3 = 51,480 [N]_x000d_
 39.B(5.4*2+12*2)*3.3 = 114,840 [O]_x000d_
 40.B(2.8*2+3*2)*3.3 = 38,280 [P]_x000d_
 41.B(2.9*2+3*2)*3.3 = 38,940 [Q]_x000d_
 42.B(5.9*2+2.6*2)*3.3 = 56,100 [R]_x000d_
 43.B(5.9*2+1.5*2+5.8*2)*3.3 = 87,120 [S]_x000d_
 Mezisoučet: K+L+M+N+O+P+Q+R+S = 602,580 [T]_x000d_
 Celkem: A+B+C+D+E+F+G+H+I+K+L+M+N+O+P+Q+R+S = 853,180 [U]_x000d_</t>
  </si>
  <si>
    <t>784121011</t>
  </si>
  <si>
    <t>Rozmývání podkladu po oškrabání malby v místnostech výšky do 3,80 m</t>
  </si>
  <si>
    <t>784181101</t>
  </si>
  <si>
    <t>Penetrace podkladu jednonásobná základní akrylátová bezbarvá v místnostech výšky do 3,80 m</t>
  </si>
  <si>
    <t xml:space="preserve"> "`stěny`"_x000d_
 835.150 = 835,150 [A]_x000d_
 Mezisoučet: A = 835,150 [B]_x000d_
 -352.330 = -352,330 [C]_x000d_
 Mezisoučet: C = -352,330 [D]_x000d_
 Celkem: A+C = 482,820 [E]_x000d_</t>
  </si>
  <si>
    <t xml:space="preserve"> "`stropy`"_x000d_
 99.3+3.2 = 102,500 [A]_x000d_
 Mezisoučet: A = 102,500 [B]_x000d_
 "`stěny`"_x000d_
 352.330 = 352,330 [C]_x000d_
 Mezisoučet: C = 352,330 [D]_x000d_
 Celkem: A+C = 454,830 [E]_x000d_</t>
  </si>
  <si>
    <t>784211101</t>
  </si>
  <si>
    <t>Malby z malířských směsí oděruvzdorných za mokra dvojnásobné, bílé za mokra oděruvzdorné výborně v místnostech výšky do 3,80 m</t>
  </si>
  <si>
    <t xml:space="preserve"> "`stěny`"_x000d_
 835.150 = 835,150 [A]_x000d_
 Mezisoučet: A = 835,150 [B]_x000d_</t>
  </si>
  <si>
    <t xml:space="preserve"> "`stropy`"_x000d_
 99.3+3.2 = 102,500 [A]_x000d_
 Mezisoučet: A = 102,500 [B]_x000d_</t>
  </si>
  <si>
    <t xml:space="preserve"> "`B`"_x000d_
 (35*2+14*2)*3 = 294,000 [A]_x000d_
 Mezisoučet: A = 294,000 [B]_x000d_
 Celkem: A = 294,000 [C]_x000d_</t>
  </si>
  <si>
    <t xml:space="preserve"> 294*180 = 52920,000 [A]_x000d_
 Mezisoučet: A = 52920,000 [B]_x000d_</t>
  </si>
  <si>
    <t xml:space="preserve"> B2*3 = 6,000 [A]_x000d_
 Mezisoučet: A = 6,000 [B]_x000d_</t>
  </si>
  <si>
    <t xml:space="preserve"> 6*180 = 1080,000 [A]_x000d_
 Mezisoučet: A = 1080,000 [B]_x000d_</t>
  </si>
  <si>
    <t xml:space="preserve"> 6 = 6,000 [A]_x000d_</t>
  </si>
  <si>
    <t xml:space="preserve"> "`nový stav`"_x000d_
 "`1.NP-B`"_x000d_
 1.B36.1 = 36,100 [A]_x000d_
 2.B1.7 = 1,700 [B]_x000d_
 3.B1.6 = 1,600 [C]_x000d_
 4.B1.6 = 1,600 [D]_x000d_
 5.B31.5 = 31,500 [E]_x000d_
 6.B46.7 = 46,700 [F]_x000d_
 7.B7.2 = 7,200 [G]_x000d_
 8.B10.8 = 10,800 [H]_x000d_
 9.B19.2 = 19,200 [I]_x000d_
 10.B32.1 = 32,100 [J]_x000d_
 11.B27.3 = 27,300 [K]_x000d_
 12.B8.1 = 8,100 [L]_x000d_
 13.B8.6 = 8,600 [M]_x000d_
 14.B15 = 15,000 [N]_x000d_
 15.B33.7 = 33,700 [O]_x000d_
 Mezisoučet: A+B+C+D+E+F+G+H+I+J+K+L+M+N+O = 281,200 [P]_x000d_
 Celkem: A+B+C+D+E+F+G+H+I+J+K+L+M+N+O = 281,200 [Q]_x000d_</t>
  </si>
  <si>
    <t>953921113</t>
  </si>
  <si>
    <t>Dlaždice betonové na sucho na ploché střechy kladené jednotlivě volně s mezerami např. pro schůdnost po měkké krytině, pro trvalé zatížení krytin, rozměru 400 x</t>
  </si>
  <si>
    <t>Dlaždice betonové na sucho na ploché střechy kladené jednotlivě volně s mezerami např. pro schůdnost po měkké krytině, pro trvalé zatížení krytin, rozměru 400 x 400 mm</t>
  </si>
  <si>
    <t xml:space="preserve"> KL3232 = 32,000 [A]_x000d_
 Mezisoučet: A = 32,000 [B]_x000d_
 Celkem: A = 32,000 [C]_x000d_</t>
  </si>
  <si>
    <t>953921114</t>
  </si>
  <si>
    <t>Dlaždice betonové na sucho na ploché střechy kladené jednotlivě volně s mezerami např. pro schůdnost po měkké krytině, pro trvalé zatížení krytin, rozměru Přípl</t>
  </si>
  <si>
    <t>Dlaždice betonové na sucho na ploché střechy kladené jednotlivě volně s mezerami např. pro schůdnost po měkké krytině, pro trvalé zatížení krytin, rozměru Příplatek k ceně -1113 za podkládané čtverce (s přesahem) z asfaltové lepenky</t>
  </si>
  <si>
    <t xml:space="preserve"> dle výkr.č.-br275.884 = 75,884 [A]_x000d_
 Mezisoučet: A = 75,884 [B]_x000d_</t>
  </si>
  <si>
    <t xml:space="preserve"> 20.B/3.B(2.5*3.5) = 8,750 [A]_x000d_
 Mezisoučet: A = 8,750 [B]_x000d_</t>
  </si>
  <si>
    <t>962032230</t>
  </si>
  <si>
    <t>Bourání zdiva nadzákladového z cihel pálených plných nebo lícových nebo vápenopískových, na maltu vápennou nebo vápenocementovou, objemu do 1 m3</t>
  </si>
  <si>
    <t xml:space="preserve"> 30.B/31.B(1.6*0.4*2.2) = 1,408 [A]_x000d_
 Mezisoučet: A = 1,408 [B]_x000d_
 38.B/39.B(1.7*0.4*3.2) = 2,176 [C]_x000d_
 Mezisoučet: C = 2,176 [D]_x000d_
 Celkem: A+C = 3,584 [E]_x000d_</t>
  </si>
  <si>
    <t xml:space="preserve"> "`B dle výkresu 105`"_x000d_
 1 = 1,000 [A]_x000d_</t>
  </si>
  <si>
    <t>963012520</t>
  </si>
  <si>
    <t>Bourání stropů z desek nebo panelů železobetonových prefabrikovaných s dutinami z panelů, š. přes 300 mm tl. přes 140 mm</t>
  </si>
  <si>
    <t xml:space="preserve"> dlr 113-PZD od kolejí(2.5*0.25*1.2) = 0,750 [A]_x000d_
 Mezisoučet: A = 0,750 [B]_x000d_</t>
  </si>
  <si>
    <t>965042131</t>
  </si>
  <si>
    <t>Bourání mazanin betonových nebo z litého asfaltu tl. do 100 mm, plochy do 4 m2</t>
  </si>
  <si>
    <t xml:space="preserve"> "`14.B`"_x000d_
 "`energokanal`"_x000d_
 (0.4*0.2*6.2) = 0,496 [A]_x000d_
 Mezisoučet: A = 0,496 [B]_x000d_
 Celkem: A = 0,496 [C]_x000d_</t>
  </si>
  <si>
    <t xml:space="preserve"> "`B dle 107`"_x000d_
 B10(6*1.5+7*6+15*7+13*13)*0.05 = 16,250 [A]_x000d_
 Mezisoučet: A = 16,250 [B]_x000d_
 B13 pouze nad 20.B vystupující část , ostatní plocha součástí položky demolice(2.5*1.5)*0.05 = 0,188 [C]_x000d_
 Mezisoučet: C = 0,188 [D]_x000d_
 Celkem: A+C = 16,438 [E]_x000d_</t>
  </si>
  <si>
    <t xml:space="preserve"> "`stáv.stav.B`"_x000d_
 30.B18.4 = 18,400 [A]_x000d_
 Mezisoučet: A = 18,400 [B]_x000d_
 38.B24.7 = 24,700 [C]_x000d_
 Mezisoučet: C = 24,700 [D]_x000d_
 Celkem: A+C = 43,100 [E]_x000d_</t>
  </si>
  <si>
    <t xml:space="preserve"> "`B dle 107`"_x000d_
 B10(6*1.5+7*6+15*7+13*13)*0.12 = 39,000 [A]_x000d_
 Mezisoučet: A = 39,000 [B]_x000d_
 B13 pouze nad 20.B vystupující část , ostatní plocha součástí položky demolice(2.5*1.5)*0.12 = 0,450 [C]_x000d_
 Mezisoučet: C = 0,450 [D]_x000d_
 Celkem: A+C = 39,450 [E]_x000d_</t>
  </si>
  <si>
    <t xml:space="preserve"> "`B`"_x000d_
 30.B(0.6*0.9) = 0,540 [A]_x000d_
 Mezisoučet: A = 0,540 [B]_x000d_
 38.B(0.6*0.9) = 0,540 [C]_x000d_
 Mezisoučet: C = 0,540 [D]_x000d_
 39.B(0.9*0.9)*2 = 1,620 [E]_x000d_
 Mezisoučet: E = 1,620 [F]_x000d_
 Celkem: A+C+E = 2,700 [G]_x000d_</t>
  </si>
  <si>
    <t xml:space="preserve"> 29.B(1.2*2.1)*4 = 10,080 [A]_x000d_
 Mezisoučet: A = 10,080 [B]_x000d_
 Celkem: A = 10,080 [C]_x000d_</t>
  </si>
  <si>
    <t xml:space="preserve"> "`B`"_x000d_
 20.B(0.9*2)*2 = 3,600 [A]_x000d_
 Mezisoučet: A = 3,600 [B]_x000d_
 30.B(1*2) = 2,000 [C]_x000d_
 Mezisoučet: C = 2,000 [D]_x000d_
 Celkem: A+C = 5,600 [E]_x000d_</t>
  </si>
  <si>
    <t xml:space="preserve"> "`B`"_x000d_
 29.B(1.6*2) = 3,200 [A]_x000d_
 Mezisoučet: A = 3,200 [B]_x000d_
 30.B(1.1*2) = 2,200 [C]_x000d_
 Mezisoučet: C = 2,200 [D]_x000d_
 38.B(1.5*2) = 3,000 [E]_x000d_
 Mezisoučet: E = 3,000 [F]_x000d_
 39.B(1.5*2) = 3,000 [G]_x000d_
 Mezisoučet: G = 3,000 [H]_x000d_
 40.B(1.1*2) = 2,200 [I]_x000d_
 Mezisoučet: I = 2,200 [J]_x000d_
 41.B(1.1*2) = 2,200 [K]_x000d_
 Mezisoučet: K = 2,200 [L]_x000d_
 42.B(1.5*2.5) = 3,750 [M]_x000d_
 Mezisoučet: M = 3,750 [N]_x000d_
 43.B(1.8*2.5) = 4,500 [O]_x000d_
 Mezisoučet: O = 4,500 [P]_x000d_
 37.B/38.B(1*2.1) = 2,100 [Q]_x000d_
 Mezisoučet: Q = 2,100 [R]_x000d_
 31.B/30.B(1*2.1) = 2,100 [S]_x000d_
 Mezisoučet: S = 2,100 [T]_x000d_
 31.B/29.B(1.6*2) = 3,200 [U]_x000d_
 Mezisoučet: U = 3,200 [V]_x000d_
 Celkem: A+C+E+G+I+K+M+O+Q+S+U = 31,450 [W]_x000d_</t>
  </si>
  <si>
    <t>968072641</t>
  </si>
  <si>
    <t>Vybourání kovových rámů oken s křídly, dveřních zárubní, vrat, stěn, ostění nebo obkladů stěn jakýchkoliv, kromě výkladních jakékoliv plochy</t>
  </si>
  <si>
    <t xml:space="preserve"> "`B`"_x000d_
 20.B(6.6*2.1)+(1.1*2.1)*2 = 18,480 [A]_x000d_
 Mezisoučet: A = 18,480 [B]_x000d_
 39.B(5.4*3) = 16,200 [C]_x000d_
 Mezisoučet: C = 16,200 [D]_x000d_
 Celkem: A+C = 34,680 [E]_x000d_</t>
  </si>
  <si>
    <t>971033431</t>
  </si>
  <si>
    <t>Vybourání otvorů ve zdivu základovém nebo nadzákladovém z cihel, tvárnic, příčkovek z cihel pálených na maltu vápennou nebo vápenocementovou plochy do 0,25 m2, tl. do 150 mm</t>
  </si>
  <si>
    <t xml:space="preserve"> B pro nové překlady dle výkresů2 = 2,000 [A]_x000d_
 Mezisoučet: A = 2,000 [B]_x000d_</t>
  </si>
  <si>
    <t xml:space="preserve"> B pro nové překlady dle výkresů4 = 4,000 [A]_x000d_
 Mezisoučet: A = 4,000 [B]_x000d_</t>
  </si>
  <si>
    <t xml:space="preserve"> B pro nové překlady dle výkresů8 = 8,000 [A]_x000d_
 Mezisoučet: A = 8,000 [B]_x000d_</t>
  </si>
  <si>
    <t>971033631</t>
  </si>
  <si>
    <t>Vybourání otvorů ve zdivu základovém nebo nadzákladovém z cihel, tvárnic, příčkovek z cihel pálených na maltu vápennou nebo vápenocementovou plochy do 4 m2, tl.</t>
  </si>
  <si>
    <t>Vybourání otvorů ve zdivu základovém nebo nadzákladovém z cihel, tvárnic, příčkovek z cihel pálených na maltu vápennou nebo vápenocementovou plochy do 4 m2, tl. do 150 mm</t>
  </si>
  <si>
    <t xml:space="preserve"> 29.B/30.B(1*2.2) = 2,200 [A]_x000d_
 Mezisoučet: A = 2,200 [B]_x000d_
 Celkem: A = 2,200 [C]_x000d_</t>
  </si>
  <si>
    <t>971033641</t>
  </si>
  <si>
    <t>Vybourání otvorů ve zdivu základovém nebo nadzákladovém z cihel, tvárnic, příčkovek z cihel pálených na maltu vápennou nebo vápenocementovou plochy do 4 m2, tl. do 300 mm</t>
  </si>
  <si>
    <t xml:space="preserve"> "`stav.stav`"_x000d_
 20.B/29.B(1*0.25*2.2)*2 = 1,100 [A]_x000d_
 Mezisoučet: A = 1,100 [B]_x000d_
 Celkem: A = 1,100 [C]_x000d_</t>
  </si>
  <si>
    <t xml:space="preserve"> "`energokanal vnitřní`"_x000d_
 "`6.B/8.B/9.B`"_x000d_
 (2+4+2) = 8,000 [A]_x000d_
 "`14.B`"_x000d_
 6.2 = 6,200 [B]_x000d_
 Mezisoučet: A+B = 14,200 [C]_x000d_
 Celkem: A+B = 14,200 [D]_x000d_</t>
  </si>
  <si>
    <t xml:space="preserve"> "`14.B`"_x000d_
 "`energokanal`"_x000d_
 (0.4*2+5.8*2) = 12,400 [A]_x000d_
 Mezisoučet: A = 12,400 [B]_x000d_
 "`energokanal vnitřní`"_x000d_
 "`6.B/8.B/9.B`"_x000d_
 (2+4+2)*2 = 16,000 [C]_x000d_
 Mezisoučet: C = 16,000 [D]_x000d_
 Celkem: A+C = 28,400 [E]_x000d_</t>
  </si>
  <si>
    <t xml:space="preserve"> "`stávající stav`"_x000d_
 3.B(3.6+1.6)*3.3 = 17,160 [A]_x000d_
 Mezisoučet: A = 17,160 [B]_x000d_
 31.B(12*3.3) = 39,600 [C]_x000d_
 Mezisoučet: C = 39,600 [D]_x000d_
 37.B(4*3.3) = 13,200 [E]_x000d_
 Mezisoučet: E = 13,200 [F]_x000d_
 Celkem: A+C+E = 69,960 [G]_x000d_</t>
  </si>
  <si>
    <t xml:space="preserve"> "`B - mimo demolovanou část`"_x000d_
 SZ45 = 45,000 [A]_x000d_
 Mezisoučet: A = 45,000 [B]_x000d_
 JV160 = 160,000 [C]_x000d_
 Mezisoučet: C = 160,000 [D]_x000d_
 JZ60 = 60,000 [E]_x000d_
 Mezisoučet: E = 60,000 [F]_x000d_
 SV5 = 5,000 [G]_x000d_
 Mezisoučet: G = 5,000 [H]_x000d_
 Celkem: A+C+E+G = 270,000 [I]_x000d_</t>
  </si>
  <si>
    <t xml:space="preserve"> "`plocha mimo demolici`"_x000d_
 (27.5*4.5)-((1*2)*3+(1.5*2)*2) = 111,750 [A]_x000d_
 Mezisoučet: A = 111,750 [B]_x000d_
 (13*4.5)-((1.8*2)*2) = 51,300 [C]_x000d_
 Mezisoučet: C = 51,300 [D]_x000d_
 (12*5) = 60,000 [E]_x000d_
 Mezisoučet: E = 60,000 [F]_x000d_
 Celkem: A+C+E = 223,050 [G]_x000d_</t>
  </si>
  <si>
    <t>981011414</t>
  </si>
  <si>
    <t>Demolice budov postupným rozebíráním z cihel, kamene, tvárnic na maltu cementovou nebo z betonu prostého s podílem konstrukcí přes 20 do 25 %</t>
  </si>
  <si>
    <t xml:space="preserve"> "`předpoklad 50% výměry`"_x000d_
 Obestavený prostor m.c.1.B až 19.B, 21.B až 28.B, 31.B až 37.B2488*0.5 = 1244,000 [A]_x000d_
 Mezisoučet: A = 1244,000 [B]_x000d_
 Celkem: A = 1244,000 [C]_x000d_</t>
  </si>
  <si>
    <t>981013414</t>
  </si>
  <si>
    <t>Demolice budov těžkými mechanizačními prostředky z cihel, kamene, tvárnic na maltu cementovou nebo z betonu prostého s podílem konstrukcí přes 20 do 25 %</t>
  </si>
  <si>
    <t xml:space="preserve"> "`B`"_x000d_
 SK119 = 119,000 [A]_x000d_
 Mezisoučet: A = 119,000 [B]_x000d_
 Celkem: A = 119,000 [C]_x000d_</t>
  </si>
  <si>
    <t>985311311</t>
  </si>
  <si>
    <t>Reprofilace betonu sanačními maltami na cementové bázi ručně rubu kleneb a podlah, tloušťky do 10 mm</t>
  </si>
  <si>
    <t xml:space="preserve"> "`kalkulováno 50% plochy`"_x000d_
 "`rampa vč.schodů před 14.B+ 15.B`"_x000d_
 (1.2*10)*0.5 = 6,000 [A]_x000d_
 Mezisoučet: A = 6,000 [B]_x000d_</t>
  </si>
  <si>
    <t>985312134</t>
  </si>
  <si>
    <t>Stěrka k vyrovnání ploch reprofilovaného betonu rubu kleneb a podlah, tloušťky do 5 mm</t>
  </si>
  <si>
    <t xml:space="preserve"> "`rampa vč.schodů před 14.B+ 15.B`"_x000d_
 (1.2*10) = 12,000 [A]_x000d_
 Mezisoučet: A = 12,000 [B]_x000d_</t>
  </si>
  <si>
    <t xml:space="preserve"> "`rampa vč.schodů před 14.B+ 15.B`"_x000d_
 (1.2*10) = 12,000 [A]_x000d_
 Mezisoučet: A = 12,000 [B]_x000d_
 "`B`"_x000d_
 SK119 = 119,000 [C]_x000d_
 Mezisoučet: C = 119,000 [D]_x000d_
 Celkem: A+C = 131,000 [E]_x000d_</t>
  </si>
  <si>
    <t>985324111</t>
  </si>
  <si>
    <t>Ochranný nátěr betonu na bázi silanu impregnační dvojnásobný S1 (OS-A)</t>
  </si>
  <si>
    <t xml:space="preserve"> 1563.528*10 = 15635,280 [A]_x000d_
 Mezisoučet: A = 15635,280 [B]_x000d_</t>
  </si>
  <si>
    <t xml:space="preserve"> 25 = 25,000 [A]_x000d_</t>
  </si>
  <si>
    <t xml:space="preserve"> střešní krytina7 = 7,000 [A]_x000d_
 Mezisoučet: A = 7,000 [B]_x000d_</t>
  </si>
  <si>
    <t xml:space="preserve"> střešní krytina1 = 1,000 [A]_x000d_
 Mezisoučet: A = 1,000 [B]_x000d_</t>
  </si>
  <si>
    <t xml:space="preserve"> 1563.528 = 1563,528 [A]_x000d_
 Mezisoučet: A = 1563,528 [B]_x000d_
 -25 = -25,000 [C]_x000d_
 -7 = -7,000 [D]_x000d_
 -1 = -1,000 [E]_x000d_
 -1 = -1,000 [F]_x000d_
 -15 = -15,000 [G]_x000d_
 Mezisoučet: C+D+E+F+G = -49,000 [H]_x000d_
 Celkem: A+C+D+E+F+G = 1514,528 [I]_x000d_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</si>
  <si>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</si>
  <si>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</si>
  <si>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 xml:space="preserve"> dmtž+vyvešení oken a dverí atd., vystehování prostor pred provedením demolice cásti budovy(7.5*2)*3 = 45,000 [A]_x000d_
 Mezisoučet: A = 45,000 [B]_x000d_</t>
  </si>
  <si>
    <t>HZS2211</t>
  </si>
  <si>
    <t>Hodinové zúčtovací sazby profesí PSV provádění stavebních instalací instalatér</t>
  </si>
  <si>
    <t xml:space="preserve"> dmtž zar.predmetu +odpojení+zaslepení rozvodu vody a kanalizace pred demolicí cásti budovy(7.5*2)*2 = 30,000 [A]_x000d_
 Mezisoučet: A = 30,000 [B]_x000d_
 Celkem: A = 30,000 [C]_x000d_</t>
  </si>
  <si>
    <t>HZS2221</t>
  </si>
  <si>
    <t>Hodinové zúčtovací sazby profesí PSV provádění stavebních instalací topenář</t>
  </si>
  <si>
    <t xml:space="preserve"> odpojení rozvodu ÚT a teles pred provedením demolice cásti budovy(7.5*2)*2 = 30,000 [A]_x000d_
 Mezisoučet: A = 30,000 [B]_x000d_</t>
  </si>
  <si>
    <t>HZS2231</t>
  </si>
  <si>
    <t>Hodinové zúčtovací sazby profesí PSV provádění stavebních instalací elektrikář</t>
  </si>
  <si>
    <t xml:space="preserve"> dmtž koncových prvku. odpojení od elektroinstalace cásti budovy pred demolicí  (7.5*2)*2 = 30,000 [A]_x000d_
 Mezisoučet: A = 30,000 [B]_x000d_
 Celkem: A = 30,000 [C]_x000d_</t>
  </si>
  <si>
    <t>HZS3211</t>
  </si>
  <si>
    <t>Hodinové zúčtovací sazby montáží technologických zařízení na stavebních objektech montér vzduchotechniky a chlazení</t>
  </si>
  <si>
    <t xml:space="preserve"> dmtž klimatizace atd. dle výkresů(7.5*2) = 15,000 [A]_x000d_
 Mezisoučet: A = 15,000 [B]_x000d_</t>
  </si>
  <si>
    <t>R10000</t>
  </si>
  <si>
    <t>Cementový podžlábek - dodávka+montáž dle legendy místností</t>
  </si>
  <si>
    <t>R10000B</t>
  </si>
  <si>
    <t>Provizorní dřevěná příčka (délka 8m, výška3,5 m) v m.č.20.B ( dřevěné sloupky 60/120 mm+OSB oboustranně)) vč. dveří 800x1970 mm vč.bezp.zámku dle výkresu 105- k</t>
  </si>
  <si>
    <t>Provizorní dřevěná příčka (délka 8m, výška3,5 m) v m.č.20.B ( dřevěné sloupky 60/120 mm+OSB oboustranně)) vč. dveří 800x1970 mm vč.bezp.zámku dle výkresu 105- kompletní dodávka+montáž</t>
  </si>
  <si>
    <t xml:space="preserve"> 28 = 28,000 [A]_x000d_
 Mezisoučet: A = 28,000 [B]_x000d_</t>
  </si>
  <si>
    <t>R20000B</t>
  </si>
  <si>
    <t>Provizorní strop v místnostech, zaplachtováí atd. po odbourání částí střešního pláště - kompletní dodávka+montáž dle výkresů a TZ</t>
  </si>
  <si>
    <t>1.02</t>
  </si>
  <si>
    <t>Stavebně konstrukční řešení</t>
  </si>
  <si>
    <t>274321311</t>
  </si>
  <si>
    <t>Základy z betonu železového (bez výztuže) pasy z betonu bez zvláštních nároků na prostředí tř. C 16/20</t>
  </si>
  <si>
    <t xml:space="preserve"> "`dle výkresu č.2`"_x000d_
 ST1(5.5*0.6*1.4) = 4,620 [A]_x000d_
 Mezisoučet: A = 4,620 [B]_x000d_
 ST2(0.9*0.6*13) = 7,020 [C]_x000d_
 Mezisoučet: C = 7,020 [D]_x000d_
 Celkem: A+C = 11,640 [E]_x000d_</t>
  </si>
  <si>
    <t xml:space="preserve"> "`dle výkresu č.2`"_x000d_
 ST1(5.5*0.6)*2+(1.4*0.6) = 7,440 [A]_x000d_
 Mezisoučet: A = 7,440 [B]_x000d_
 ST2(0.6*13)+(0.6*11.6)+(0.9*0.6)*2 = 15,840 [C]_x000d_
 Mezisoučet: C = 15,840 [D]_x000d_
 Celkem: A+C = 23,280 [E]_x000d_</t>
  </si>
  <si>
    <t>274352111</t>
  </si>
  <si>
    <t>Bednění základů pasů rovné ztracené (neodbedněné)</t>
  </si>
  <si>
    <t xml:space="preserve"> "`dle výkresu č.2`"_x000d_
 ST1(5.5*0.6)*2+(1.4*0.6) = 7,440 [A]_x000d_
 Mezisoučet: A = 7,440 [B]_x000d_
 ST2(0.9*0.6*13) = 7,020 [C]_x000d_
 ST2(13*0.6)*2+(0.9*0.6)*2-(1.4*0.6) = 15,840 [D]_x000d_
 Mezisoučet: C+D = 22,860 [E]_x000d_
 Celkem: A+C+D = 30,300 [F]_x000d_</t>
  </si>
  <si>
    <t>275321311</t>
  </si>
  <si>
    <t>Základy z betonu železového (bez výztuže) patky z betonu bez zvláštních nároků na prostředí tř. C 16/20</t>
  </si>
  <si>
    <t xml:space="preserve"> "`dle výkresu č.2`"_x000d_
 Z1(1.8*0.6*1.8)*2 = 3,888 [A]_x000d_
 Mezisoučet: A = 3,888 [B]_x000d_
 Z2(1.5*0.6*1.5)*6 = 8,100 [C]_x000d_
 Mezisoučet: C = 8,100 [D]_x000d_
 Celkem: A+C = 11,988 [E]_x000d_</t>
  </si>
  <si>
    <t>275352111</t>
  </si>
  <si>
    <t>Bednění základů patek ztracené (neodbedněné)</t>
  </si>
  <si>
    <t xml:space="preserve"> "`dle výkresu č.2`"_x000d_
 Z1((1.8*0.6)*4)*2 = 8,640 [A]_x000d_
 Mezisoučet: A = 8,640 [B]_x000d_
 Z2((1.5*0.6)*4)*6 = 21,600 [C]_x000d_
 Mezisoučet: C = 21,600 [D]_x000d_
 Celkem: A+C = 30,240 [E]_x000d_</t>
  </si>
  <si>
    <t>275361821</t>
  </si>
  <si>
    <t>Výztuž základů patek z betonářské oceli 10 505 (R)</t>
  </si>
  <si>
    <t xml:space="preserve"> "`přístešek - dle výkazu výztuže ve výkrese č.4`"_x000d_
 "`položky číslo 15 a 18`"_x000d_
 150.17978 = 0,180 [A]_x000d_
 180.07575 = 0,076 [B]_x000d_
 Mezisoučet: A+B = 0,256 [C]_x000d_
 Celkem: A+B = 0,256 [D]_x000d_
 0.256*1.1 Přepočtené koeficientem množství = 0,282 [E]_x000d_</t>
  </si>
  <si>
    <t>311321814</t>
  </si>
  <si>
    <t>Nadzákladové zdi z betonu železového (bez výztuže) nosné pohledového (v přírodní barvě drtí a přísad) tř. C 25/30</t>
  </si>
  <si>
    <t xml:space="preserve"> "`dle výkresu tvaru c.3`"_x000d_
 ST1(0.25*5.5*6.1) = 8,388 [A]_x000d_
 Mezisoučet: A = 8,388 [B]_x000d_
 ST2(0.25*5.5*12.2) = 16,775 [C]_x000d_
 Mezisoučet: C = 16,775 [D]_x000d_
 Celkem: A+C = 25,163 [E]_x000d_</t>
  </si>
  <si>
    <t>311351121</t>
  </si>
  <si>
    <t>Bednění nadzákladových zdí nosných rovné oboustranné za každou stranu zřízení</t>
  </si>
  <si>
    <t xml:space="preserve"> "`dle výkresu tvaru c.3`"_x000d_
 ST1(5.5*6.1)*2+(0.25*5.5) = 68,475 [A]_x000d_
 Mezisoučet: A = 68,475 [B]_x000d_
 ST2(5.5*12.2)*2+((0.25*5.5)*2) = 136,950 [C]_x000d_
 Mezisoučet: C = 136,950 [D]_x000d_
 Celkem: A+C = 205,425 [E]_x000d_</t>
  </si>
  <si>
    <t>311351122</t>
  </si>
  <si>
    <t>Bednění nadzákladových zdí nosných rovné oboustranné za každou stranu odstranění</t>
  </si>
  <si>
    <t>311361821</t>
  </si>
  <si>
    <t>Výztuž nadzákladových zdí nosných svislých nebo odkloněných od svislice, rovných nebo oblých z betonářské oceli 10 505 (R) nebo BSt 500</t>
  </si>
  <si>
    <t xml:space="preserve"> "`přístešek - dle výkazu výztuže ve výkrese č.4`"_x000d_
 "`položky číslo 1 až 13`"_x000d_
 10.11103 = 0,111 [A]_x000d_
 20.23945 = 0,239 [B]_x000d_
 30.11708 = 0,117 [C]_x000d_
 40.00603 = 0,006 [D]_x000d_
 50.18486 = 0,185 [E]_x000d_
 60.08729 = 0,087 [F]_x000d_
 70.02311 = 0,023 [G]_x000d_
 80.03931 = 0,039 [H]_x000d_
 90.07336 = 0,073 [I]_x000d_
 100.11165 = 0,112 [J]_x000d_
 110.00859 = 0,009 [K]_x000d_
 120.06023 = 0,060 [L]_x000d_
 130.01455 = 0,015 [M]_x000d_
 Mezisoučet: A+B+C+D+E+F+G+H+I+J+K+L+M = 1,077 [N]_x000d_
 Celkem: A+B+C+D+E+F+G+H+I+J+K+L+M = 1,077 [O]_x000d_
 1.076*1.1 Přepočtené koeficientem množství = 1,184 [P]_x000d_</t>
  </si>
  <si>
    <t>317321511</t>
  </si>
  <si>
    <t>Překlady z betonu železového (bez výztuže) tř. C 20/25</t>
  </si>
  <si>
    <t xml:space="preserve"> "`dle výkresu č.7`"_x000d_
 PB1(0.325*0.375*4.5) = 0,548 [A]_x000d_
 Mezisoučet: A = 0,548 [B]_x000d_
 PB2(0.325*0.375*13) = 1,584 [C]_x000d_
 Mezisoučet: C = 1,584 [D]_x000d_
 Celkem: A+C = 2,133 [E]_x000d_</t>
  </si>
  <si>
    <t>317351101</t>
  </si>
  <si>
    <t>Bednění klenbových pásů, říms nebo překladů klenbových pásů válcových včetně podpěrné konstrukce do výše 4 m zřízení</t>
  </si>
  <si>
    <t xml:space="preserve"> PB1(0.4*4.5)*2 = 3,600 [A]_x000d_
 Mezisoučet: A = 3,600 [B]_x000d_
 PB2(0.4*13)*2 = 10,400 [C]_x000d_
 Mezisoučet: C = 10,400 [D]_x000d_
 Celkem: A+C = 14,000 [E]_x000d_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</si>
  <si>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</si>
  <si>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</si>
  <si>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</si>
  <si>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 betonářské oceli 10 505 (R) nebo BSt 500</t>
  </si>
  <si>
    <t xml:space="preserve"> "`dle výkresu č.7`"_x000d_
 "`položka číslo 1 až 5`"_x000d_
 10.07260 = 0,073 [A]_x000d_
 20.01897 = 0,019 [B]_x000d_
 30.00581 = 0,006 [C]_x000d_
 40.02520 = 0,025 [D]_x000d_
 50.02686 = 0,027 [E]_x000d_
 Mezisoučet: A+B+C+D+E = 0,149 [F]_x000d_
 Celkem: A+B+C+D+E = 0,149 [G]_x000d_
 0.15*1.1 Přepočtené koeficientem množství = 0,165 [H]_x000d_</t>
  </si>
  <si>
    <t>317944321</t>
  </si>
  <si>
    <t>Válcované nosníky dodatečně osazované do připravených otvorů bez zazdění hlav do č. 12</t>
  </si>
  <si>
    <t xml:space="preserve"> "`dle výpisu výkres č.6`"_x000d_
 L profily+M8(tyč+matice)(0.2407-0.0101) = 0,231 [A]_x000d_
 Mezisoučet: A = 0,231 [B]_x000d_
 Celkem: A = 0,231 [C]_x000d_
 0.231*1.1 Přepočtené koeficientem množství = 0,254 [D]_x000d_</t>
  </si>
  <si>
    <t>33</t>
  </si>
  <si>
    <t>Sloupy a pilíře, rámové konstrukce</t>
  </si>
  <si>
    <t>330321511</t>
  </si>
  <si>
    <t>Sloupy, pilíře, táhla, rámové stojky, vzpěry z betonu železového (bez výztuže) pohledového bez zvláštních nároků na vliv prostředí tř. C 25/30</t>
  </si>
  <si>
    <t xml:space="preserve"> "`dle výkresu tvaru c.3`"_x000d_
 S1(0.4*5.5*0.4)*6 = 5,280 [A]_x000d_
 Mezisoučet: A = 5,280 [B]_x000d_
 S2(0.4*5.9*0.4)*2 = 1,888 [C]_x000d_
 Mezisoučet: C = 1,888 [D]_x000d_
 S3(0.4*6.1*0.4)*1 = 0,976 [E]_x000d_
 Mezisoučet: E = 0,976 [F]_x000d_
 Celkem: A+C+E = 8,144 [G]_x000d_</t>
  </si>
  <si>
    <t>331351321</t>
  </si>
  <si>
    <t>Bednění hranatých sloupů a pilířů včetně vzepření průřezu pravoúhlého čtyřúhelníka výšky přes 4 do 6 m, průřezu přes 0,08 do 0,16 m2 zřízení</t>
  </si>
  <si>
    <t xml:space="preserve"> "`dle výkresu tvaru c.3`"_x000d_
 S1((0.4*5.5)*4)*6 = 52,800 [A]_x000d_
 Mezisoučet: A = 52,800 [B]_x000d_
 S2((0.4*5.9)*4)*2 = 18,880 [C]_x000d_
 Mezisoučet: C = 18,880 [D]_x000d_
 S3((0.4*6.1)*4)*1 = 9,760 [E]_x000d_
 Mezisoučet: E = 9,760 [F]_x000d_
 Celkem: A+C+E = 81,440 [G]_x000d_</t>
  </si>
  <si>
    <t>331351322</t>
  </si>
  <si>
    <t>Bednění hranatých sloupů a pilířů včetně vzepření průřezu pravoúhlého čtyřúhelníka výšky přes 4 do 6 m, průřezu přes 0,08 do 0,16 m2 odstranění</t>
  </si>
  <si>
    <t>331361821</t>
  </si>
  <si>
    <t>Výztuž sloupů, pilířů, rámových stojek, táhel nebo vzpěr hranatých svislých nebo šikmých (odkloněných) z betonářské oceli 10 505 (R) nebo BSt 500</t>
  </si>
  <si>
    <t xml:space="preserve"> "`přístešek - dle výkazu výztuže ve výkrese č.4`"_x000d_
 "`položky číslo 14 až 26 ( mimo položky 15,18)`"_x000d_
 140.03619 = 0,036 [A]_x000d_
 160.07972 = 0,080 [B]_x000d_
 170.15982 = 0,160 [C]_x000d_
 190.31479 = 0,315 [D]_x000d_
 200.11209 = 0,112 [E]_x000d_
 210.05798 = 0,058 [F]_x000d_
 220.09805 = 0,098 [G]_x000d_
 Mezisoučet: A+B+C+D+E+F+G = 0,859 [H]_x000d_
 Celkem: A+B+C+D+E+F+G = 0,859 [I]_x000d_
 0.859*1.1 Přepočtené koeficientem množství = 0,945 [J]_x000d_</t>
  </si>
  <si>
    <t xml:space="preserve"> "`dle výkresu č.8 - ukotvení ocel.sloupku`"_x000d_
 R120.0014 = 0,001 [A]_x000d_
 Mezisoučet: A = 0,001 [B]_x000d_
 Celkem: A = 0,001 [C]_x000d_
 0.001*1.1 Přepočtené koeficientem množství = 0,001 [D]_x000d_</t>
  </si>
  <si>
    <t xml:space="preserve"> "`dle výpisu výkres č.6`"_x000d_
 "`A - otvory nad pokladnami`"_x000d_
 ((1.1*1.1)*6*0.06)*1.1 = 0,479 [A]_x000d_
 Mezisoučet: A = 0,479 [B]_x000d_</t>
  </si>
  <si>
    <t>411321515</t>
  </si>
  <si>
    <t>Stropy z betonu železového (bez výztuže) stropů deskových, plochých střech, desek balkonových, desek hřibových stropů včetně hlavic hřibových sloupů tř. C 20/25</t>
  </si>
  <si>
    <t xml:space="preserve"> "`dle výpisu výkres č.6`"_x000d_
 nad TR a mezi vlny (47*0.07)*1.1 = 3,619 [A]_x000d_
 Mezisoučet: A = 3,619 [B]_x000d_
 Celkem: A = 3,619 [C]_x000d_</t>
  </si>
  <si>
    <t>411324444</t>
  </si>
  <si>
    <t>Stropy z betonu železového (bez výztuže) pohledového stropů deskových, plochých střech, desek balkonových, desek hřibových stropů včetně hlavic hřibových sloupů</t>
  </si>
  <si>
    <t>Stropy z betonu železového (bez výztuže) pohledového stropů deskových, plochých střech, desek balkonových, desek hřibových stropů včetně hlavic hřibových sloupů tř. C 25/30</t>
  </si>
  <si>
    <t xml:space="preserve"> "`prístešek - dle  výkresu c.3 a 5`"_x000d_
 (12.4*0.22*11.4)+(6.2*0.22*10) = 44,739 [A]_x000d_
 Mezisoučet: A = 44,739 [B]_x000d_
 "`atika`"_x000d_
 (0.25*0.25*11.4)+(0.25*0.25*10) = 1,338 [C]_x000d_
 (0.25*0.25*18.5)*2 = 2,313 [D]_x000d_
 Mezisoučet: C+D = 3,650 [E]_x000d_
 "`odpocet kruhové otvory`"_x000d_
 -(PI*1*1*0.22)*3 = 0,000 [F]_x000d_
 Mezisoučet: F = 0,000 [G]_x000d_
 Celkem: A+C+D+F = 0,000 [H]_x000d_</t>
  </si>
  <si>
    <t>411352103</t>
  </si>
  <si>
    <t>Bednění stropních konstrukcí - bez podpěrné konstrukce hlavic víceúhelníkových nebo kruhových tloušťky hlavice pod spodní líc stropní desky přes 5 do 25 cm zříz</t>
  </si>
  <si>
    <t>Bednění stropních konstrukcí - bez podpěrné konstrukce hlavic víceúhelníkových nebo kruhových tloušťky hlavice pod spodní líc stropní desky přes 5 do 25 cm zřízení</t>
  </si>
  <si>
    <t xml:space="preserve"> "`dle výkresu tvaru c.3`"_x000d_
 ((2*Pi*1)*0.22)*3 = 0,000 [A]_x000d_
 Mezisoučet: A = 0,000 [B]_x000d_
 Celkem: A = 0,000 [C]_x000d_</t>
  </si>
  <si>
    <t>411352104</t>
  </si>
  <si>
    <t>Bednění stropních konstrukcí - bez podpěrné konstrukce hlavic víceúhelníkových nebo kruhových tloušťky hlavice pod spodní líc stropní desky přes 5 do 25 cm odst</t>
  </si>
  <si>
    <t>Bednění stropních konstrukcí - bez podpěrné konstrukce hlavic víceúhelníkových nebo kruhových tloušťky hlavice pod spodní líc stropní desky přes 5 do 25 cm odstranění</t>
  </si>
  <si>
    <t xml:space="preserve"> "`dle výpisu výkres č.6`"_x000d_
 A1+A2+přesah39.8+6.62+4.6 = 51,020 [A]_x000d_
 Mezisoučet: A = 51,020 [B]_x000d_
 Celkem: A = 51,020 [C]_x000d_</t>
  </si>
  <si>
    <t>411354311</t>
  </si>
  <si>
    <t>Podpěrná konstrukce stropů - desek, kleneb a skořepin výška podepření do 4 m tloušťka stropu přes 5 do 15 cm zřízení</t>
  </si>
  <si>
    <t xml:space="preserve"> 47 = 47,000 [A]_x000d_
 Mezisoučet: A = 47,000 [B]_x000d_</t>
  </si>
  <si>
    <t>411354312</t>
  </si>
  <si>
    <t>Podpěrná konstrukce stropů - desek, kleneb a skořepin výška podepření do 4 m tloušťka stropu přes 5 do 15 cm odstranění</t>
  </si>
  <si>
    <t>411354333</t>
  </si>
  <si>
    <t>Podpěrná konstrukce stropů - desek, kleneb a skořepin výška podepření přes 4 do 6 m tloušťka stropu přes 15 do 25 cm zřízení</t>
  </si>
  <si>
    <t xml:space="preserve"> "`dle výkresu tvaru c.3`"_x000d_
 (11.4*12.4)+(6.2*10) = 203,360 [A]_x000d_
 Mezisoučet: A = 203,360 [B]_x000d_
 Celkem: A = 203,360 [C]_x000d_</t>
  </si>
  <si>
    <t>411354334</t>
  </si>
  <si>
    <t>Podpěrná konstrukce stropů - desek, kleneb a skořepin výška podepření přes 4 do 6 m tloušťka stropu přes 15 do 25 cm odstranění</t>
  </si>
  <si>
    <t xml:space="preserve"> (11.4*12.4)+(6.2*10) = 203,360 [A]_x000d_
 Mezisoučet: A = 203,360 [B]_x000d_
 Celkem: A = 203,360 [C]_x000d_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</si>
  <si>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</si>
  <si>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</si>
  <si>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 xml:space="preserve"> "`prístešek - dle výkazu výztuže ve výkrese c.5`"_x000d_
 3.24480 = 3,245 [A]_x000d_
 Mezisoučet: A = 3,245 [B]_x000d_
 Celkem: A = 3,245 [C]_x000d_
 3.245*1.1 Přepočtené koeficientem množství = 3,570 [D]_x000d_</t>
  </si>
  <si>
    <t xml:space="preserve"> "`dle výpisu výkres č.6`"_x000d_
 0.0102 = 0,010 [A]_x000d_
 Mezisoučet: A = 0,010 [B]_x000d_
 Celkem: A = 0,010 [C]_x000d_
 0.01*1.1 Přepočtené koeficientem množství = 0,011 [D]_x000d_</t>
  </si>
  <si>
    <t xml:space="preserve"> "`dle výpisu výkres č.6`"_x000d_
 0.23976 = 0,240 [A]_x000d_
 Mezisoučet: A = 0,240 [B]_x000d_
 Celkem: A = 0,240 [C]_x000d_
 0.24*1.25 Přepočtené koeficientem množství = 0,300 [D]_x000d_</t>
  </si>
  <si>
    <t>417321414</t>
  </si>
  <si>
    <t>Ztužující pásy a věnce z betonu železového (bez výztuže) tř. C 20/25</t>
  </si>
  <si>
    <t xml:space="preserve"> "`dle výkresu č.7`"_x000d_
 VB1(0.325*0.250*21.7) = 1,763 [A]_x000d_
 Mezisoučet: A = 1,763 [B]_x000d_
 VB2(0.2*0.250*6.7) = 0,335 [C]_x000d_
 Mezisoučet: C = 0,335 [D]_x000d_
 Celkem: A+C = 2,098 [E]_x000d_</t>
  </si>
  <si>
    <t>417351115</t>
  </si>
  <si>
    <t>Bednění bočnic ztužujících pásů a věnců včetně vzpěr zřízení</t>
  </si>
  <si>
    <t xml:space="preserve"> VB1(0.25*21.7)*2 = 10,850 [A]_x000d_
 Mezisoučet: A = 10,850 [B]_x000d_
 VB2(0.25*6.7)*2 = 3,350 [C]_x000d_
 Mezisoučet: C = 3,350 [D]_x000d_
 Celkem: A+C = 14,200 [E]_x000d_</t>
  </si>
  <si>
    <t>417351116</t>
  </si>
  <si>
    <t>Bednění bočnic ztužujících pásů a věnců včetně vzpěr odstranění</t>
  </si>
  <si>
    <t>417361821</t>
  </si>
  <si>
    <t>Výztuž ztužujících pásů a věnců z betonářské oceli 10 505 (R) nebo BSt 500</t>
  </si>
  <si>
    <t xml:space="preserve"> "`dle výkresu č.7`"_x000d_
 "`položka číslo 6 až 11`"_x000d_
 60.00346 = 0,003 [A]_x000d_
 70.02009 = 0,020 [B]_x000d_
 80.00474 = 0,005 [C]_x000d_
 100.08459 = 0,085 [D]_x000d_
 110.02610 = 0,026 [E]_x000d_
 Mezisoučet: A+B+C+D+E = 0,139 [F]_x000d_
 Celkem: A+B+C+D+E = 0,139 [G]_x000d_
 0.139*1.1 Přepočtené koeficientem množství = 0,153 [H]_x000d_</t>
  </si>
  <si>
    <t>13611232</t>
  </si>
  <si>
    <t>plech ocelový hladký jakost S235JR tl 12mm tabule</t>
  </si>
  <si>
    <t xml:space="preserve"> P120.0188 = 0,019 [A]_x000d_
 Mezisoučet: A = 0,019 [B]_x000d_
 0.019*1.1 Přepočtené koeficientem množství = 0,021 [C]_x000d_</t>
  </si>
  <si>
    <t>14550300</t>
  </si>
  <si>
    <t>profil ocelový svařovaný jakost S235 průřez čtvercový 100x100x4mm</t>
  </si>
  <si>
    <t xml:space="preserve"> SHS0.0205 = 0,021 [A]_x000d_
 Mezisoučet: A = 0,021 [B]_x000d_
 0.021*1.1 Přepočtené koeficientem množství = 0,023 [C]_x000d_</t>
  </si>
  <si>
    <t>31111006</t>
  </si>
  <si>
    <t>matice přesná šestihranná Pz DIN 934-8 M12</t>
  </si>
  <si>
    <t>100 KUS</t>
  </si>
  <si>
    <t xml:space="preserve"> 0.08 = 0,080 [A]_x000d_</t>
  </si>
  <si>
    <t>31197004</t>
  </si>
  <si>
    <t>tyč závitová Pz 4.6 M12</t>
  </si>
  <si>
    <t xml:space="preserve"> M120.23*8 = 1,840 [A]_x000d_
 Mezisoučet: A = 1,840 [B]_x000d_
 ztrátné0.16 = 0,160 [C]_x000d_
 Mezisoučet: C = 0,160 [D]_x000d_
 Celkem: A+C = 2,000 [E]_x000d_</t>
  </si>
  <si>
    <t>767995113</t>
  </si>
  <si>
    <t>Montáž ostatních atypických zámečnických konstrukcí hmotnosti přes 10 do 20 kg</t>
  </si>
  <si>
    <t xml:space="preserve"> "`dle výkres č.8`"_x000d_
 SHS0.0205 = 0,021 [A]_x000d_
 Mezisoučet: A = 0,021 [B]_x000d_
 P120.0188 = 0,019 [C]_x000d_
 Mezisoučet: C = 0,019 [D]_x000d_
 M120.0046 = 0,005 [E]_x000d_
 Mezisoučet: E = 0,005 [F]_x000d_
 Celkem: A+C+E = 0,044 [G]_x000d_</t>
  </si>
  <si>
    <t>998767121</t>
  </si>
  <si>
    <t>Přesun hmot pro zámečnické konstrukce stanovený z hmotnosti přesunovaného materiálu vodorovná dopravní vzdálenost do 50 m ruční (bez užití mechanizace) v objekt</t>
  </si>
  <si>
    <t>Přesun hmot pro zámečnické konstrukce stanovený z hmotnosti přesunovaného materiálu vodorovná dopravní vzdálenost do 50 m ruční (bez užití mechanizace) v objektech výšky do 6 m</t>
  </si>
  <si>
    <t>953961112</t>
  </si>
  <si>
    <t>Kotva chemická s vyvrtáním otvoru do betonu, železobetonu nebo tvrdého kamene tmel, velikost M 10, hloubka 90 mm</t>
  </si>
  <si>
    <t xml:space="preserve"> "`dle výpisu výkres č.6`"_x000d_
 "`B+nový strop`"_x000d_
 54 = 54,000 [A]_x000d_
 Mezisoučet: A = 54,000 [B]_x000d_
 "`A- otvor nad pokladnami`"_x000d_
 (3*2)*6 = 36,000 [C]_x000d_
 Mezisoučet: C = 36,000 [D]_x000d_
 Celkem: A+C = 90,000 [E]_x000d_</t>
  </si>
  <si>
    <t>953961115</t>
  </si>
  <si>
    <t>Kotva chemická s vyvrtáním otvoru do betonu, železobetonu nebo tvrdého kamene tmel, velikost M 20, hloubka 170 mm</t>
  </si>
  <si>
    <t xml:space="preserve"> "`dle detailu výkres č.6`"_x000d_
 54 = 54,000 [A]_x000d_
 Mezisoučet: A = 54,000 [B]_x000d_</t>
  </si>
  <si>
    <t>953961117</t>
  </si>
  <si>
    <t>Kotva chemická s vyvrtáním otvoru do betonu, železobetonu nebo tvrdého kamene tmel, velikost M 27, hloubka 240 mm</t>
  </si>
  <si>
    <t xml:space="preserve"> dle výkresu č.8 -ukotvení sloupku8 = 8,000 [A]_x000d_
 Mezisoučet: A = 8,000 [B]_x000d_
 Celkem: A = 8,000 [C]_x000d_</t>
  </si>
  <si>
    <t>998012022</t>
  </si>
  <si>
    <t>Přesun hmot pro budovy občanské výstavby, bydlení, výrobu a služby s nosnou svislou konstrukcí monolitickou betonovou tyčovou nebo plošnou s jakýkoliv obvodovým</t>
  </si>
  <si>
    <t>Přesun hmot pro budovy občanské výstavby, bydlení, výrobu a služby s nosnou svislou konstrukcí monolitickou betonovou tyčovou nebo plošnou s jakýkoliv obvodovým pláštěm kromě vyzdívaného vodorovná dopravní vzdálenost do 100 m základní pro budovy výšky přes 6 do 12 m</t>
  </si>
  <si>
    <t>1.04.6</t>
  </si>
  <si>
    <t>Zdravotechnika</t>
  </si>
  <si>
    <t>132351101</t>
  </si>
  <si>
    <t>Hloubení nezapažených rýh šířky do 800 mm strojně s urovnáním dna do předepsaného profilu a spádu v hornině třídy těžitelnosti II skupiny 4 do 20 m3</t>
  </si>
  <si>
    <t xml:space="preserve"> nová trasa vody mezi A/B(0.6*0.8*30) = 14,400 [A]_x000d_
 Mezisoučet: A = 14,400 [B]_x000d_</t>
  </si>
  <si>
    <t xml:space="preserve"> kanalizace (0.3*0.7*200) = 42,000 [A]_x000d_
 Mezisoučet: A = 42,000 [B]_x000d_</t>
  </si>
  <si>
    <t xml:space="preserve"> kanalizace (0.3*0.7*200) = 42,000 [A]_x000d_
 Mezisoučet: A = 42,000 [B]_x000d_
 nová trasa vody mezi A/B(0.6*0.8*30) = 14,400 [C]_x000d_
 Mezisoučet: C = 14,400 [D]_x000d_
 Celkem: A+C = 56,400 [E]_x000d_</t>
  </si>
  <si>
    <t xml:space="preserve"> 42*2 = 84,000 [A]_x000d_
 Mezisoučet: A = 84,000 [B]_x000d_
 14.4*2 = 28,800 [C]_x000d_
 Mezisoučet: C = 28,800 [D]_x000d_
 Celkem: A+C = 112,800 [E]_x000d_</t>
  </si>
  <si>
    <t xml:space="preserve"> 42*1.7 = 71,400 [A]_x000d_
 Mezisoučet: A = 71,400 [B]_x000d_
 14.4*1.7 = 24,480 [C]_x000d_
 Mezisoučet: C = 24,480 [D]_x000d_
 Celkem: A+C = 95,880 [E]_x000d_</t>
  </si>
  <si>
    <t>174112101</t>
  </si>
  <si>
    <t>Zásyp sypaninou z jakékoliv horniny při překopech inženýrských sítí ručně objemu do 30 m3 s uložením výkopku ve vrstvách se zhutněním jam, šachet, rýh nebo kole</t>
  </si>
  <si>
    <t>Zásyp sypaninou z jakékoliv horniny při překopech inženýrských sítí ručně objemu do 30 m3 s uložením výkopku ve vrstvách se zhutněním jam, šachet, rýh nebo kolem objektů v těchto vykopávkách</t>
  </si>
  <si>
    <t xml:space="preserve"> kanalizace (0.3*0.2*200) = 12,000 [A]_x000d_
 Mezisoučet: A = 12,000 [B]_x000d_
 nová trasa vody mezi A/B(0.6*0.3*30) = 5,400 [C]_x000d_
 Mezisoučet: C = 5,400 [D]_x000d_
 Celkem: A+C = 17,400 [E]_x000d_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</si>
  <si>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</si>
  <si>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</si>
  <si>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</si>
  <si>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 kanalizace (0.3*0.4*200) = 24,000 [A]_x000d_
 Mezisoučet: A = 24,000 [B]_x000d_
 nová trasa vody mezi A/B(0.6*0.4*30) = 7,200 [C]_x000d_
 Mezisoučet: C = 7,200 [D]_x000d_
 Celkem: A+C = 31,200 [E]_x000d_</t>
  </si>
  <si>
    <t xml:space="preserve"> kanalizace (0.3*0.4*200)*2 = 48,000 [A]_x000d_
 Mezisoučet: A = 48,000 [B]_x000d_
 nová trasa vody mezi A/B(0.6*0.4*30)*2 = 14,400 [C]_x000d_
 Mezisoučet: C = 14,400 [D]_x000d_
 Celkem: A+C = 62,400 [E]_x000d_</t>
  </si>
  <si>
    <t>58343930</t>
  </si>
  <si>
    <t>kamenivo drcené hrubé frakce 16/32</t>
  </si>
  <si>
    <t xml:space="preserve"> kanalizace (0.3*0.2*200)*1.9 = 22,800 [A]_x000d_
 Mezisoučet: A = 22,800 [B]_x000d_
 nová trasa vody mezi A/B(0.6*0.3*30)*1.9 = 10,260 [C]_x000d_
 Mezisoučet: C = 10,260 [D]_x000d_
 Celkem: A+C = 33,060 [E]_x000d_</t>
  </si>
  <si>
    <t xml:space="preserve"> kanalizace (0.3*0.1*200) = 6,000 [A]_x000d_
 Mezisoučet: A = 6,000 [B]_x000d_
 nová trasa vody mezi A/B(0.6*0.1*30) = 1,800 [C]_x000d_
 Mezisoučet: C = 1,800 [D]_x000d_
 Celkem: A+C = 7,800 [E]_x000d_</t>
  </si>
  <si>
    <t>612135101</t>
  </si>
  <si>
    <t>Hrubá výplň rýh maltou jakékoli šířky rýhy ve stěnách</t>
  </si>
  <si>
    <t xml:space="preserve"> nová trasa kanalizace(0.3*0.2*200) = 12,000 [A]_x000d_
 Mezisoučet: A = 12,000 [B]_x000d_</t>
  </si>
  <si>
    <t xml:space="preserve"> nová trasa kanalizace(0.3*200)*0.00444*1.25 = 0,333 [A]_x000d_
 Mezisoučet: A = 0,333 [B]_x000d_</t>
  </si>
  <si>
    <t xml:space="preserve"> 60*0.0003 Přepočtené koeficientem množství = 0,018 [A]_x000d_</t>
  </si>
  <si>
    <t xml:space="preserve"> 66 = 66,000 [A]_x000d_
 Mezisoučet: A = 66,000 [B]_x000d_
 66*1.7 Přepočtené koeficientem množství = 112,200 [C]_x000d_</t>
  </si>
  <si>
    <t xml:space="preserve"> doplnění izolace-nová trasa kanalizace(0.3*200) = 60,000 [A]_x000d_
 Mezisoučet: A = 60,000 [B]_x000d_
 60*1.1 Přepočtené koeficientem množství = 66,000 [C]_x000d_</t>
  </si>
  <si>
    <t>711131811</t>
  </si>
  <si>
    <t>Odstranění izolace proti zemní vlhkosti na ploše vodorovné V</t>
  </si>
  <si>
    <t xml:space="preserve"> doplnění izolace-nová trasa kanalizace(0.3*200) = 60,000 [A]_x000d_
 Mezisoučet: A = 60,000 [B]_x000d_</t>
  </si>
  <si>
    <t>56231106</t>
  </si>
  <si>
    <t>vtok střešní svislý s manžetou pro asfaltovou hydroizolaci plochých střech s vyhříváním DN 75, DN 110, DN 125, DN 160</t>
  </si>
  <si>
    <t>721140806</t>
  </si>
  <si>
    <t>Demontáž potrubí z litinových trub odpadních nebo dešťových přes 100 do DN 200</t>
  </si>
  <si>
    <t>721171803</t>
  </si>
  <si>
    <t>Demontáž potrubí z novodurových trub odpadních nebo připojovacích do D 75</t>
  </si>
  <si>
    <t>721173315</t>
  </si>
  <si>
    <t>Potrubí z trub PVC SN4 dešťové DN 110</t>
  </si>
  <si>
    <t>721173402</t>
  </si>
  <si>
    <t>Potrubí z trub PVC SN4 svodné (ležaté) DN 125</t>
  </si>
  <si>
    <t>721173403</t>
  </si>
  <si>
    <t>Potrubí z trub PVC SN4 svodné (ležaté) DN 160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</si>
  <si>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</si>
  <si>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</si>
  <si>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</si>
  <si>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</si>
  <si>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</si>
  <si>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</si>
  <si>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</si>
  <si>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</si>
  <si>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</si>
  <si>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</si>
  <si>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</si>
  <si>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</si>
  <si>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</si>
  <si>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</si>
  <si>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</si>
  <si>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</si>
  <si>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721210823</t>
  </si>
  <si>
    <t>Demontáž kanalizačního příslušenství střešních vtoků DN 125</t>
  </si>
  <si>
    <t>721211422</t>
  </si>
  <si>
    <t>Podlahové vpusti se svislým odtokem DN 50/75/110 mřížka nerez 138x138</t>
  </si>
  <si>
    <t>721239114</t>
  </si>
  <si>
    <t>Střešní vtoky (vpusti) montáž střešních vtoků ostatních typů se svislým odtokem do DN 160</t>
  </si>
  <si>
    <t>721273153</t>
  </si>
  <si>
    <t>Ventilační hlavice z polypropylenu (PP) DN 110</t>
  </si>
  <si>
    <t>721290111</t>
  </si>
  <si>
    <t>Zkouška těsnosti kanalizace v objektech vodou do DN 125</t>
  </si>
  <si>
    <t>721290112</t>
  </si>
  <si>
    <t>Zkouška těsnosti kanalizace v objektech vodou DN 150 nebo DN 200</t>
  </si>
  <si>
    <t>998721121</t>
  </si>
  <si>
    <t>Přesun hmot pro vnitřní kanalizaci stanovený z hmotnosti přesunovaného materiálu vodorovná dopravní vzdálenost do 50 m ruční (bez užití mechanizace) v objektech výšky do 6 m</t>
  </si>
  <si>
    <t>00020.R</t>
  </si>
  <si>
    <t>kohout kulový rohový 1/2x3/8</t>
  </si>
  <si>
    <t>55190005</t>
  </si>
  <si>
    <t>flexi hadice ohebná k baterii D 8x12mm F 1/2"xM10 500mm</t>
  </si>
  <si>
    <t xml:space="preserve"> "`viz výkaz výměr"_x000d_
 2*0.50 = 1,000 [A]_x000d_
 Celkem: A = 1,000 [B]_x000d_</t>
  </si>
  <si>
    <t>722130801</t>
  </si>
  <si>
    <t>Demontáž potrubí z ocelových trubek pozinkovaných závitových do DN 25</t>
  </si>
  <si>
    <t>722130802</t>
  </si>
  <si>
    <t>Demontáž potrubí z ocelových trubek pozinkovaných závitových přes 25 do DN 40</t>
  </si>
  <si>
    <t>722130803</t>
  </si>
  <si>
    <t>Demontáž potrubí z ocelových trubek pozinkovaných závitových přes 40 do DN 50</t>
  </si>
  <si>
    <t>722130821</t>
  </si>
  <si>
    <t>Demontáž potrubí z ocelových trubek pozinkovaných šroubení do G 6/4</t>
  </si>
  <si>
    <t>722174002</t>
  </si>
  <si>
    <t>Potrubí z plastových trubek z polypropylenu PPR svařovaných polyfúzně PN 16 (SDR 7,4) D 20 x 2,8</t>
  </si>
  <si>
    <t>722174003</t>
  </si>
  <si>
    <t>Potrubí z plastových trubek z polypropylenu PPR svařovaných polyfúzně PN 16 (SDR 7,4) D 25 x 3,5</t>
  </si>
  <si>
    <t>722174004</t>
  </si>
  <si>
    <t>Potrubí z plastových trubek z polypropylenu PPR svařovaných polyfúzně PN 16 (SDR 7,4) D 32 x 4,4</t>
  </si>
  <si>
    <t>722174005</t>
  </si>
  <si>
    <t>Potrubí z plastových trubek z polypropylenu PPR svařovaných polyfúzně PN 16 (SDR 7,4) D 40 x 5,5</t>
  </si>
  <si>
    <t>722181211</t>
  </si>
  <si>
    <t>Ochrana potrubí termoizolačními trubicemi z pěnového polyetylenu PE přilepenými v příčných a podélných spojích, tloušťky izolace do 6 mm, vnitřního průměru izol</t>
  </si>
  <si>
    <t>Ochrana potrubí termoizolačními trubicemi z pěnového polyetylenu PE přilepenými v příčných a podélných spojích, tloušťky izolace do 6 mm, vnitřního průměru izolace DN do 22 mm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</si>
  <si>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</si>
  <si>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</si>
  <si>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722181213</t>
  </si>
  <si>
    <t>Ochrana potrubí termoizolačními trubicemi z pěnového polyetylenu PE přilepenými v příčných a podélných spojích, tloušťky izolace do 6 mm, vnitřního průměru izolace DN přes 32 mm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</si>
  <si>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</si>
  <si>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</si>
  <si>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</si>
  <si>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</si>
  <si>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</si>
  <si>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722181252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</si>
  <si>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</si>
  <si>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22 do 45 mm</t>
  </si>
  <si>
    <t>722181812</t>
  </si>
  <si>
    <t>Demontáž ochrany potrubí plstěných pásů z trub, průměru do 50 mm</t>
  </si>
  <si>
    <t>722212440</t>
  </si>
  <si>
    <t>Armatury přírubové šoupátka orientační štítky na zeď</t>
  </si>
  <si>
    <t>SOUBOR</t>
  </si>
  <si>
    <t>722220152</t>
  </si>
  <si>
    <t>Armatury s jedním závitem plastové (PPR) PN 20 (SDR 6) DN 20 x G 1/2"</t>
  </si>
  <si>
    <t>722220851</t>
  </si>
  <si>
    <t>Demontáž armatur závitových s jedním závitem do G 3/4</t>
  </si>
  <si>
    <t>722220861</t>
  </si>
  <si>
    <t>Demontáž armatur závitových se dvěma závity do G 3/4</t>
  </si>
  <si>
    <t>722220862</t>
  </si>
  <si>
    <t>Demontáž armatur závitových se dvěma závity přes 3/4 do G 5/4</t>
  </si>
  <si>
    <t>722224116</t>
  </si>
  <si>
    <t>Armatury s jedním závitem kohouty plnicí a vypouštěcí PN 10 G 3/4"</t>
  </si>
  <si>
    <t>722224152</t>
  </si>
  <si>
    <t>Armatury s jedním závitem ventily kulové zahradní uzávěry PN 15 do 120° C G 1/2" - 3/4"</t>
  </si>
  <si>
    <t>722232043</t>
  </si>
  <si>
    <t>Armatury se dvěma závity kulové kohouty PN 42 do 185 °C přímé vnitřní závit G 1/2"</t>
  </si>
  <si>
    <t>722232044</t>
  </si>
  <si>
    <t>Armatury se dvěma závity kulové kohouty PN 42 do 185 °C přímé vnitřní závit G 3/4"</t>
  </si>
  <si>
    <t>722232045</t>
  </si>
  <si>
    <t>Armatury se dvěma závity kulové kohouty PN 42 do 185 °C přímé vnitřní závit G 1"</t>
  </si>
  <si>
    <t>722239101</t>
  </si>
  <si>
    <t>Armatury se dvěma závity montáž vodovodních armatur se dvěma závity ostatních typů G 1/2"</t>
  </si>
  <si>
    <t>3</t>
  </si>
  <si>
    <t>722239102</t>
  </si>
  <si>
    <t>Armatury se dvěma závity montáž vodovodních armatur se dvěma závity ostatních typů G 3/4"</t>
  </si>
  <si>
    <t>722239103</t>
  </si>
  <si>
    <t>Armatury se dvěma závity montáž vodovodních armatur se dvěma závity ostatních typů G 1"</t>
  </si>
  <si>
    <t>722251111</t>
  </si>
  <si>
    <t>Požární příslušenství a armatury hadice pryžové O 16/23</t>
  </si>
  <si>
    <t>722254115</t>
  </si>
  <si>
    <t>Požární příslušenství a armatury hydrantové skříně vnitřní s výzbrojí D 25 (polyesterová hadice)</t>
  </si>
  <si>
    <t xml:space="preserve"> "`dle PBŘ`"_x000d_
 1.A2 = 2,000 [A]_x000d_
 Mezisoučet: A = 2,000 [B]_x000d_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</si>
  <si>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</si>
  <si>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</si>
  <si>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</si>
  <si>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</si>
  <si>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998722121</t>
  </si>
  <si>
    <t>Přesun hmot pro vnitřní vodovod stanovený z hmotnosti přesunovaného materiálu vodorovná dopravní vzdálenost do 50 m ruční (bez užití mechanizace) v objektech vý</t>
  </si>
  <si>
    <t>Přesun hmot pro vnitřní vodovod stanovený z hmotnosti přesunovaného materiálu vodorovná dopravní vzdálenost do 50 m ruční (bez užití mechanizace) v objektech výšky do 6 m</t>
  </si>
  <si>
    <t>R00006</t>
  </si>
  <si>
    <t>zpětná klapka DN15</t>
  </si>
  <si>
    <t>R00007</t>
  </si>
  <si>
    <t>zpětná klapka DN20</t>
  </si>
  <si>
    <t>R00008</t>
  </si>
  <si>
    <t xml:space="preserve">Vodoměr DN15 1,6m3/h  pro studenou vodu,vč.modulu M-bus</t>
  </si>
  <si>
    <t>R00009</t>
  </si>
  <si>
    <t>Vodoměr DN25 6,3 m3/h pro studenou vodu ,vč.modulu M-bus</t>
  </si>
  <si>
    <t>725</t>
  </si>
  <si>
    <t>Zdravotechnika - zařizovací předměty</t>
  </si>
  <si>
    <t>55145595</t>
  </si>
  <si>
    <t>baterie sprchová páková 150mm dle design manuálu položka DG30</t>
  </si>
  <si>
    <t>55231003</t>
  </si>
  <si>
    <t>klozet nerezový závěsný hluboké splachování se sedátkem dle prvku výpisu číslo 34</t>
  </si>
  <si>
    <t>725110814</t>
  </si>
  <si>
    <t>Demontáž klozetů kombi</t>
  </si>
  <si>
    <t>725112022</t>
  </si>
  <si>
    <t>Zařízení záchodů klozety keramické závěsné na nosné stěny s hlubokým splachováním odpad vodorovný</t>
  </si>
  <si>
    <t>725119125</t>
  </si>
  <si>
    <t>Zařízení záchodů montáž klozetových mís závěsných na nosné stěny</t>
  </si>
  <si>
    <t xml:space="preserve"> "`dle D.2.2.1.13 Vnejší vybavení`"_x000d_
 331 = 1,000 [A]_x000d_
 Mezisoučet: A = 1,000 [B]_x000d_
 343 = 3,000 [C]_x000d_
 Mezisoučet: C = 3,000 [D]_x000d_
 Celkem: A+C = 4,000 [E]_x000d_</t>
  </si>
  <si>
    <t>725122813</t>
  </si>
  <si>
    <t>Demontáž pisoárů s nádrží a 1 záchodkem</t>
  </si>
  <si>
    <t>725129102</t>
  </si>
  <si>
    <t>Pisoárové záchodky montáž ostatních typů automatických</t>
  </si>
  <si>
    <t xml:space="preserve"> "`dle D.2.2.1.13 Vnejší vybavení`"_x000d_
 382 = 2,000 [A]_x000d_
 Mezisoučet: A = 2,000 [B]_x000d_</t>
  </si>
  <si>
    <t>725210821</t>
  </si>
  <si>
    <t>Demontáž umyvadel bez výtokových armatur umyvadel</t>
  </si>
  <si>
    <t>725211617</t>
  </si>
  <si>
    <t>Umyvadla keramická bílá bez výtokových armatur připevněná na stěnu šrouby s krytem na sifon (polosloupem), šířka umyvadla 600 mm</t>
  </si>
  <si>
    <t xml:space="preserve"> "`U`"_x000d_
 24.A1 = 1,000 [A]_x000d_
 27.A1 = 1,000 [B]_x000d_
 8.A1 = 1,000 [C]_x000d_
 Mezisoučet: A+B+C = 3,000 [D]_x000d_
 3.B1 = 1,000 [E]_x000d_
 7.B2 = 2,000 [F]_x000d_
 Mezisoučet: E+F = 3,000 [G]_x000d_
 Celkem: A+B+C+E+F = 6,000 [H]_x000d_</t>
  </si>
  <si>
    <t>725219101</t>
  </si>
  <si>
    <t>Umyvadla montáž umyvadel ostatních typů na konzoly</t>
  </si>
  <si>
    <t xml:space="preserve"> "`dle D.2.2.1.13 Vnejší vybavení`"_x000d_
 373 = 3,000 [A]_x000d_
 Mezisoučet: A = 3,000 [B]_x000d_</t>
  </si>
  <si>
    <t xml:space="preserve"> "`dle D.2.2.1.13 Vnejší vybavení`"_x000d_
 391 = 1,000 [A]_x000d_
 Mezisoučet: A = 1,000 [B]_x000d_</t>
  </si>
  <si>
    <t>725240812</t>
  </si>
  <si>
    <t>Demontáž sprchových kabin a vaniček bez výtokových armatur vaniček</t>
  </si>
  <si>
    <t>725241112</t>
  </si>
  <si>
    <t>Sprchové vaničky akrylátové čtvercové 900x900 mm</t>
  </si>
  <si>
    <t>725244103</t>
  </si>
  <si>
    <t>Sprchové dveře a zástěny dveře sprchové do niky rámové se skleněnou výplní tl. 5 mm otvíravé jednokřídlové, na vaničku šířky 900 mm</t>
  </si>
  <si>
    <t>725311121</t>
  </si>
  <si>
    <t>Dřezy bez výtokových armatur jednoduché se zápachovou uzávěrkou nerezové s odkapávací plochou 560x480 mm a miskou (dle design manuál položka DG 33)</t>
  </si>
  <si>
    <t xml:space="preserve"> 4.A1 = 1,000 [A]_x000d_
 Mezisoučet: A = 1,000 [B]_x000d_
 "`REALIZACE TĚCHTO DŘEZU BUDE UPŘESNĚNA BĚHEM STAVBY VE VAZBĚ NA VYBRANÉHO ZÁJEMCE O KOMERČNÍ PROSTORY`"_x000d_
 25.A4 = 4,000 [C]_x000d_
 30.A1 = 1,000 [D]_x000d_
 Mezisoučet: C+D = 5,000 [E]_x000d_
 Celkem: A+C+D = 6,000 [F]_x000d_</t>
  </si>
  <si>
    <t>725339111</t>
  </si>
  <si>
    <t>Výlevky montáž výlevky</t>
  </si>
  <si>
    <t xml:space="preserve"> "`dle D.2.2.1.13 Vnejší vybavení`"_x000d_
 351 = 1,000 [A]_x000d_
 Mezisoučet: A = 1,000 [B]_x000d_</t>
  </si>
  <si>
    <t>725532101</t>
  </si>
  <si>
    <t>Elektrické ohřívače zásobníkové beztlakové přepadové akumulační s pojistným ventilem závěsné svislé objem nádrže (příkon) 10 l (2,0 kW)</t>
  </si>
  <si>
    <t xml:space="preserve"> ZOV 1 v m.č.4.A+7.B1+1 = 2,000 [A]_x000d_
 Mezisoučet: A = 2,000 [B]_x000d_</t>
  </si>
  <si>
    <t>725532116</t>
  </si>
  <si>
    <t>Elektrické ohřívače zásobníkové beztlakové přepadové akumulační s pojistným ventilem závěsné svislé objem nádrže (příkon) 100 l (2,0 kW)</t>
  </si>
  <si>
    <t>725532220</t>
  </si>
  <si>
    <t>Elektrické ohřívače zásobníkové beztlakové přepadové akumulační s pojistným ventilem závěsné vodorovné objem nádrže (příkon) 200 l (2,2 kW)</t>
  </si>
  <si>
    <t>725820801</t>
  </si>
  <si>
    <t>Demontáž baterií nástěnných do G 3/4</t>
  </si>
  <si>
    <t>725821312</t>
  </si>
  <si>
    <t>Baterie dřezové nástěnné pákové s otáčivým kulatým ústím a délkou ramínka 300 mm (dle design manuál položka DG 33)</t>
  </si>
  <si>
    <t xml:space="preserve"> "`6.A`"_x000d_
 vl1 = 1,000 [A]_x000d_
 Mezisoučet: A = 1,000 [B]_x000d_</t>
  </si>
  <si>
    <t>725821325</t>
  </si>
  <si>
    <t>Baterie dřezové stojánkové pákové s otáčivým ústím a délkou ramínka 220 mm (dle design manuál položka DG 32)</t>
  </si>
  <si>
    <t>725822611</t>
  </si>
  <si>
    <t>Baterie umyvadlové stojánkové pákové bez výpusti</t>
  </si>
  <si>
    <t>725840850</t>
  </si>
  <si>
    <t>Demontáž baterií sprchových diferenciálních do G 3/4 x 1</t>
  </si>
  <si>
    <t>725840860</t>
  </si>
  <si>
    <t>Demontáž baterií sprchových diferenciálních sprchových ramen nebo sprch táhlových</t>
  </si>
  <si>
    <t>725849411</t>
  </si>
  <si>
    <t>Baterie sprchové montáž nástěnných baterií s nastavitelnou výškou sprchy</t>
  </si>
  <si>
    <t xml:space="preserve"> 7.A1 = 1,000 [A]_x000d_
 Mezisoučet: A = 1,000 [B]_x000d_
 4.B1 = 1,000 [C]_x000d_
 Mezisoučet: C = 1,000 [D]_x000d_
 Celkem: A+C = 2,000 [E]_x000d_</t>
  </si>
  <si>
    <t>725849414</t>
  </si>
  <si>
    <t>Montáž baterie nástěnné automatické</t>
  </si>
  <si>
    <t xml:space="preserve"> "`dle D.2.2.1.13 Vnejší vybavení`"_x000d_
 "`položka 36`"_x000d_
 14.A2 = 2,000 [A]_x000d_
 Mezisoučet: A = 2,000 [B]_x000d_
 10.A1 = 1,000 [C]_x000d_
 Mezisoučet: C = 1,000 [D]_x000d_
 17.A1 = 1,000 [E]_x000d_
 Mezisoučet: E = 1,000 [F]_x000d_
 Celkem: A+C+E = 4,000 [G]_x000d_</t>
  </si>
  <si>
    <t>725865411</t>
  </si>
  <si>
    <t>Zápachové uzávěrky zařizovacích předmětů pro pisoáry DN 32/40</t>
  </si>
  <si>
    <t>725869101</t>
  </si>
  <si>
    <t>Zápachové uzávěrky zařizovacích předmětů montáž zápachových uzávěrek umyvadlových do DN 40</t>
  </si>
  <si>
    <t>725980123</t>
  </si>
  <si>
    <t>Dvířka 30/30</t>
  </si>
  <si>
    <t>998725121</t>
  </si>
  <si>
    <t>Přesun hmot pro zařizovací předměty stanovený z hmotnosti přesunovaného materiálu vodorovná dopravní vzdálenost do 50 m ruční (bez užití mechanizace) v objektec</t>
  </si>
  <si>
    <t>Přesun hmot pro zařizovací předměty stanovený z hmotnosti přesunovaného materiálu vodorovná dopravní vzdálenost do 50 m ruční (bez užití mechanizace) v objektech výšky do 6 m</t>
  </si>
  <si>
    <t xml:space="preserve">umyvadlo nerezové - provedení antivadal  dle položky číslo 37</t>
  </si>
  <si>
    <t>R00001.R33</t>
  </si>
  <si>
    <t xml:space="preserve">závěsný  klozet pro tělesně postižené,nerezový provedení antivandal dle prvku výpisu číslo 33</t>
  </si>
  <si>
    <t xml:space="preserve"> 331 = 1,000 [A]_x000d_
 Mezisoučet: A = 1,000 [B]_x000d_</t>
  </si>
  <si>
    <t>R00003</t>
  </si>
  <si>
    <t>Umyvadlo nerezové pro ZTP dle výpisu vnitřních prvků položka číslo 39</t>
  </si>
  <si>
    <t xml:space="preserve"> 391 = 1,000 [A]_x000d_
 Mezisoučet: A = 1,000 [B]_x000d_</t>
  </si>
  <si>
    <t>R00004</t>
  </si>
  <si>
    <t>Výlevka s mřížkou bílá závěsná</t>
  </si>
  <si>
    <t>R00005</t>
  </si>
  <si>
    <t>Pisoár nerezový antivandal provedení s radarovým splachováním, včetně integr. zdroje dle výpisu vnitřních prvků položka číslo 38</t>
  </si>
  <si>
    <t>R5145517.R36A</t>
  </si>
  <si>
    <t xml:space="preserve">baterie umyvadlová automatická s elektronikou  s délkou ramínka 170 mm - dle položky výpisu prvku číslo 36</t>
  </si>
  <si>
    <t xml:space="preserve"> "`dle D.2.2.1.13 Vnejší vybavení`"_x000d_
 "`položka 36`"_x000d_
 14.A2 = 2,000 [A]_x000d_
 Mezisoučet: A = 2,000 [B]_x000d_
 10.A1 = 1,000 [C]_x000d_
 Mezisoučet: C = 1,000 [D]_x000d_
 Celkem: A+C = 3,000 [E]_x000d_</t>
  </si>
  <si>
    <t>R5145517.R36B</t>
  </si>
  <si>
    <t>baterie umvadlová automatická s elektronikou s délkou ramínka 250 mm - dle položky výpisu prvku číslo 36 pro imobilní</t>
  </si>
  <si>
    <t xml:space="preserve"> "`dle D.2.2.1.13 Vnejší vybavení`"_x000d_
 "`36`"_x000d_
 17.A1 = 1,000 [A]_x000d_
 Mezisoučet: A = 1,000 [B]_x000d_
 Celkem: A = 1,000 [C]_x000d_</t>
  </si>
  <si>
    <t>R7250000.R44</t>
  </si>
  <si>
    <t>Dělící stěna k pisoárům nerez - dodávka+montáž dle prvku 44 výpisu vnitřního vybavení</t>
  </si>
  <si>
    <t xml:space="preserve"> 441 = 1,000 [A]_x000d_
 Mezisoučet: A = 1,000 [B]_x000d_</t>
  </si>
  <si>
    <t>R725909000</t>
  </si>
  <si>
    <t>Plně automatická provozní jednotka ASIO AS-RAINMASTER FAVORIT (výrobce uveden s ohledem na požadavek SmVaK)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</si>
  <si>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</si>
  <si>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</si>
  <si>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</si>
  <si>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</si>
  <si>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726111204</t>
  </si>
  <si>
    <t>Předstěnové instalační systémy pro zazdění do masivních zděných konstrukcí montáž ostatních typů klozetů</t>
  </si>
  <si>
    <t>998726131</t>
  </si>
  <si>
    <t>Přesun hmot pro instalační prefabrikáty stanovený z hmotnosti přesunovaného materiálu vodorovná dopravní vzdálenost do 50 m ruční (bez užití mechanizace) v obje</t>
  </si>
  <si>
    <t>Přesun hmot pro instalační prefabrikáty stanovený z hmotnosti přesunovaného materiálu vodorovná dopravní vzdálenost do 50 m ruční (bez užití mechanizace) v objektech výšky do 6 m</t>
  </si>
  <si>
    <t>R00010</t>
  </si>
  <si>
    <t>montážní modul pro závěsné WC pro tělesně postižené,vč. piezo tlačítka</t>
  </si>
  <si>
    <t>R00011</t>
  </si>
  <si>
    <t>montážní modul pro výlevku</t>
  </si>
  <si>
    <t>R726111205</t>
  </si>
  <si>
    <t>Předstěnové instalační systémy pro zazdění do masivních zděných konstrukcí montáž ostatních typů výlevek</t>
  </si>
  <si>
    <t>727</t>
  </si>
  <si>
    <t>Zdravotechnika - požární ochrana</t>
  </si>
  <si>
    <t>727223105</t>
  </si>
  <si>
    <t>Protipožární ochranné manžety plastového potrubí prostup stropem tloušťky 150 mm požární odolnost EI 90 D 110</t>
  </si>
  <si>
    <t>727223106</t>
  </si>
  <si>
    <t>Protipožární ochranné manžety plastového potrubí prostup stropem tloušťky 150 mm požární odolnost EI 90 D 125</t>
  </si>
  <si>
    <t>998727121</t>
  </si>
  <si>
    <t>Přesun hmot pro protipožární ochranu stanovený z hmotnosti přesunovaného materiálu vodorovná dopravní vzdálenost do 50 m ruční (bez užití mechanizace) v objekte</t>
  </si>
  <si>
    <t>Přesun hmot pro protipožární ochranu stanovený z hmotnosti přesunovaného materiálu vodorovná dopravní vzdálenost do 50 m ruční (bez užití mechanizace) v objektech výšky do 6 m</t>
  </si>
  <si>
    <t>732</t>
  </si>
  <si>
    <t>Ústřední vytápění - strojovny</t>
  </si>
  <si>
    <t>48481003</t>
  </si>
  <si>
    <t>sifon pro odvod kondenzátu</t>
  </si>
  <si>
    <t>732490102</t>
  </si>
  <si>
    <t>Montáž ostatních zařízení pro odvod kondenzátu kotle sifonu</t>
  </si>
  <si>
    <t>998732121</t>
  </si>
  <si>
    <t>Přesun hmot pro strojovny stanovený z hmotnosti přesunovaného materiálu vodorovná dopravní vzdálenost do 50 m ruční (bez užití mechanizace) v objektech výšky do</t>
  </si>
  <si>
    <t>Přesun hmot pro strojovny stanovený z hmotnosti přesunovaného materiálu vodorovná dopravní vzdálenost do 50 m ruční (bez užití mechanizace) v objektech výšky do 6 m</t>
  </si>
  <si>
    <t>734</t>
  </si>
  <si>
    <t>Ústřední vytápění - armatury</t>
  </si>
  <si>
    <t>734295012</t>
  </si>
  <si>
    <t>Směšovací armatury otopných a chladících systémů ventily závitové PN 10 T= 120°C třícestné s ručním ovládáním G 1</t>
  </si>
  <si>
    <t>734421102</t>
  </si>
  <si>
    <t>Tlakoměry s pevným stonkem a zpětnou klapkou spodní připojení (radiální) tlaku 0-16 bar průměru 63 mm</t>
  </si>
  <si>
    <t>734494213</t>
  </si>
  <si>
    <t>Měřicí armatury návarky s trubkovým závitem G 1/2</t>
  </si>
  <si>
    <t>998734121</t>
  </si>
  <si>
    <t>Přesun hmot pro armatury stanovený z hmotnosti přesunovaného materiálu vodorovná dopravní vzdálenost do 50 m ruční (bez užití mechanizace) v objektech výšky do</t>
  </si>
  <si>
    <t>Přesun hmot pro armatury stanovený z hmotnosti přesunovaného materiálu vodorovná dopravní vzdálenost do 50 m ruční (bez užití mechanizace) v objektech výšky do 6 m</t>
  </si>
  <si>
    <t>28613171</t>
  </si>
  <si>
    <t>potrubí vodovodní dvouvrstvé PE100 RC SDR11 40x3,7mm</t>
  </si>
  <si>
    <t>28615970</t>
  </si>
  <si>
    <t>elektrospojka SDR11 PE 100 PN16 D 40mm</t>
  </si>
  <si>
    <t>28653053</t>
  </si>
  <si>
    <t>elektrokoleno 90° PE 100 D 40mm</t>
  </si>
  <si>
    <t>871171211</t>
  </si>
  <si>
    <t>Montáž vodovodního potrubí z polyetylenu PE100 RC v otevřeném výkopu svařovaných elektrotvarovkou SDR 11/PN16 d 40 x 3,7 mm</t>
  </si>
  <si>
    <t>877171101</t>
  </si>
  <si>
    <t>Montáž tvarovek na vodovodním plastovém potrubí z polyetylenu PE 100 elektrotvarovek SDR 11/PN16 spojek, oblouků nebo redukcí d 40</t>
  </si>
  <si>
    <t>877171112</t>
  </si>
  <si>
    <t>Montáž tvarovek na vodovodním plastovém potrubí z polyetylenu PE 100 elektrotvarovek SDR 11/PN16 kolen 90° d 40</t>
  </si>
  <si>
    <t>974031134</t>
  </si>
  <si>
    <t>Vysekání rýh ve zdivu cihelném na maltu vápennou nebo vápenocementovou do hl. 50 mm a šířky do 150 mm</t>
  </si>
  <si>
    <t>974031164</t>
  </si>
  <si>
    <t>Vysekání rýh ve zdivu cihelném na maltu vápennou nebo vápenocementovou do hl. 150 mm a šířky do 150 mm</t>
  </si>
  <si>
    <t xml:space="preserve"> pro nové rozvody kanalizace A+B dle výkresů200 = 200,000 [A]_x000d_
 Mezisoučet: A = 200,000 [B]_x000d_</t>
  </si>
  <si>
    <t>977151116</t>
  </si>
  <si>
    <t>Jádrové vrty diamantovými korunkami do stavebních materiálů (železobetonu, betonu, cihel, obkladů, dlažeb, kamene) průměru přes 70 do 80 mm</t>
  </si>
  <si>
    <t>977151223</t>
  </si>
  <si>
    <t>Jádrové vrty diamantovými korunkami do stavebních materiálů (železobetonu, betonu, cihel, obkladů, dlažeb, kamene) dovrchní (směrem vzhůru), průměru přes 130 do</t>
  </si>
  <si>
    <t>Jádrové vrty diamantovými korunkami do stavebních materiálů (železobetonu, betonu, cihel, obkladů, dlažeb, kamene) dovrchní (směrem vzhůru), průměru přes 130 do 150 mm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</si>
  <si>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</si>
  <si>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</si>
  <si>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</si>
  <si>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</si>
  <si>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 xml:space="preserve"> 123.468*11 = 1358,148 [A]_x000d_
 Mezisoučet: A = 1358,148 [B]_x000d_</t>
  </si>
  <si>
    <t>997013813</t>
  </si>
  <si>
    <t>Poplatek za uložení stavebního odpadu na skládce (skládkovné) z plastických hmot zatříděného do Katalogu odpadů pod kódem 17 02 03</t>
  </si>
  <si>
    <t xml:space="preserve"> 0.1 = 0,100 [A]_x000d_</t>
  </si>
  <si>
    <t>997013862</t>
  </si>
  <si>
    <t>Poplatek za uložení stavebního odpadu na recyklační skládce (skládkovné) z armovaného betonu zatříděného do Katalogu odpadů pod kódem 17 01 01</t>
  </si>
  <si>
    <t xml:space="preserve"> 25 = 25,000 [A]_x000d_
 Mezisoučet: A = 25,000 [B]_x000d_</t>
  </si>
  <si>
    <t xml:space="preserve"> 36.658 = 36,658 [A]_x000d_
 Mezisoučet: A = 36,658 [B]_x000d_
 -0.1 = -0,100 [C]_x000d_
 -25 = -25,000 [D]_x000d_
 Mezisoučet: C+D = -25,100 [E]_x000d_
 Celkem: A+C+D = 11,558 [F]_x000d_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</si>
  <si>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</si>
  <si>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</si>
  <si>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HZS2161</t>
  </si>
  <si>
    <t>Hodinové zúčtovací sazby profesí PSV provádění stavebních konstrukcí izolatér</t>
  </si>
  <si>
    <t xml:space="preserve"> (7.5*2)*5 = 75,000 [A]_x000d_</t>
  </si>
  <si>
    <t>R00012</t>
  </si>
  <si>
    <t>materiál pro opravy střešních prostupů</t>
  </si>
  <si>
    <t>1.04.7</t>
  </si>
  <si>
    <t>Ústřední vytápění</t>
  </si>
  <si>
    <t xml:space="preserve"> nová trasa pro předizolované potrubí mezi 5.B a 32.A(0.8*0.9*30) = 21,600 [A]_x000d_
 Mezisoučet: A = 21,600 [B]_x000d_</t>
  </si>
  <si>
    <t xml:space="preserve"> 21.6 = 21,600 [A]_x000d_
 Mezisoučet: A = 21,600 [B]_x000d_</t>
  </si>
  <si>
    <t xml:space="preserve"> 21.6*2 = 43,200 [A]_x000d_
 Mezisoučet: A = 43,200 [B]_x000d_</t>
  </si>
  <si>
    <t xml:space="preserve"> 21.6*1.80 = 38,880 [A]_x000d_</t>
  </si>
  <si>
    <t xml:space="preserve"> nová trasa pro předizolované potrubí mezi 5.B a 32.A(0.8*0.5*30) = 12,000 [A]_x000d_
 Mezisoučet: A = 12,000 [B]_x000d_</t>
  </si>
  <si>
    <t xml:space="preserve"> nová trasa pro předizolované potrubí mezi 5.B a 32.A(0.8*0.5*30)*1.9 = 22,800 [A]_x000d_
 Mezisoučet: A = 22,800 [B]_x000d_</t>
  </si>
  <si>
    <t xml:space="preserve"> 120.00*0.15 = 18,000 [A]_x000d_
 Celkem: A = 18,000 [B]_x000d_</t>
  </si>
  <si>
    <t xml:space="preserve"> pro nové rozvody v 1.A15*0.3*0.2 = 0,900 [A]_x000d_
 Mezisoučet: A = 0,900 [B]_x000d_</t>
  </si>
  <si>
    <t xml:space="preserve"> pro nové rozvody v 1.A15*0.3 = 4,500 [A]_x000d_
 Mezisoučet: A = 4,500 [B]_x000d_</t>
  </si>
  <si>
    <t xml:space="preserve"> 15*0.00444*1.25 = 0,083 [A]_x000d_
 Mezisoučet: A = 0,083 [B]_x000d_</t>
  </si>
  <si>
    <t>63154532</t>
  </si>
  <si>
    <t>pouzdro izolační potrubní z minerální vlny s Al fólií max. 250/100°C 35/30mm</t>
  </si>
  <si>
    <t xml:space="preserve"> 30*1.02 Přepočtené koeficientem množství = 30,600 [A]_x000d_</t>
  </si>
  <si>
    <t xml:space="preserve"> 2*1.02 Přepočtené koeficientem množství = 2,040 [A]_x000d_</t>
  </si>
  <si>
    <t>63154573</t>
  </si>
  <si>
    <t>pouzdro izolační potrubní z minerální vlny s Al fólií max. 250/100°C 42/40mm</t>
  </si>
  <si>
    <t xml:space="preserve"> 5*1.02 Přepočtené koeficientem množství = 5,100 [A]_x000d_</t>
  </si>
  <si>
    <t>713410831</t>
  </si>
  <si>
    <t>Odstranění tepelné izolace potrubí a ohybů pásy nebo rohožemi s povrchovou úpravou hliníkovou fólií připevněnými ocelovým drátem potrubí, tloušťka izolace do 50</t>
  </si>
  <si>
    <t>Odstranění tepelné izolace potrubí a ohybů pásy nebo rohožemi s povrchovou úpravou hliníkovou fólií připevněnými ocelovým drátem potrubí, tloušťka izolace do 50 mm</t>
  </si>
  <si>
    <t>713410841</t>
  </si>
  <si>
    <t>Odstranění tepelné izolace potrubí a ohybů pásy nebo rohožemi s povrchovou úpravou hliníkovou fólií připevněnými ocelovým drátem ohybů, tloušťka izolace do 50 m</t>
  </si>
  <si>
    <t>Odstranění tepelné izolace potrubí a ohybů pásy nebo rohožemi s povrchovou úpravou hliníkovou fólií připevněnými ocelovým drátem ohybů, tloušťka izolace do 50 mm</t>
  </si>
  <si>
    <t>713463211</t>
  </si>
  <si>
    <t>Montáž izolace tepelné potrubí a ohybů tvarovkami nebo deskami potrubními pouzdry s povrchovou úpravou hliníkovou fólií (izolační materiál ve specifikaci) přele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</si>
  <si>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</si>
  <si>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 xml:space="preserve"> "`viz specifikace"_x000d_
 30.00+55.00 = 85,000 [A]_x000d_
 Celkem: A = 85,000 [B]_x000d_</t>
  </si>
  <si>
    <t>713463215</t>
  </si>
  <si>
    <t>Montáž izolace tepelné potrubí a ohybů tvarovkami nebo deskami potrubními pouzdry s povrchovou úpravou hliníkovou fólií (izolační materiál ve specifikaci) přelepenými samolepící hliníkovou páskou ohybů jednovrstvá D do 50 mm</t>
  </si>
  <si>
    <t xml:space="preserve"> "`viz specifikace"_x000d_
 2.00+5.00 = 7,000 [A]_x000d_
 Celkem: A = 7,000 [B]_x000d_</t>
  </si>
  <si>
    <t>713463411</t>
  </si>
  <si>
    <t>Montáž izolace tepelné potrubí a ohybů tvarovkami nebo deskami potrubními pouzdry návlekovými izolačními hadicemi potrubí a ohybů</t>
  </si>
  <si>
    <t>733110808</t>
  </si>
  <si>
    <t>Demontáž potrubí z trubek ocelových závitových DN přes 32 do 50</t>
  </si>
  <si>
    <t xml:space="preserve"> "`viz specifikace materiálu"_x000d_
 800.00 = 800,000 [A]_x000d_
 Celkem: A = 800,000 [B]_x000d_</t>
  </si>
  <si>
    <t>733190801</t>
  </si>
  <si>
    <t>Demontáž příslušenství potrubí odřezání objímek dvojitých DN do 50</t>
  </si>
  <si>
    <t>733191816</t>
  </si>
  <si>
    <t>Demontáž příslušenství potrubí odřezání třmenových držáků bez demontáže podpěr, konzol nebo výložníků O do 44,5</t>
  </si>
  <si>
    <t>733193810</t>
  </si>
  <si>
    <t>Demontáž příslušenství potrubí rozřezání konzol, podpěr a výložníků pro potrubí z úhelníků L do 50x50x5 mm</t>
  </si>
  <si>
    <t>733222302</t>
  </si>
  <si>
    <t>Potrubí z trubek měděných polotvrdých spojovaných lisováním PN 16, T= +110°C O 15/1</t>
  </si>
  <si>
    <t xml:space="preserve"> "`viz specifikace materiálu"_x000d_
 470.00 = 470,000 [A]_x000d_
 Celkem: A = 470,000 [B]_x000d_</t>
  </si>
  <si>
    <t>733222304</t>
  </si>
  <si>
    <t>Potrubí z trubek měděných polotvrdých spojovaných lisováním PN 16, T= +110°C O 22/1</t>
  </si>
  <si>
    <t xml:space="preserve"> "`viz specifikace materiálu"_x000d_
 84.00 = 84,000 [A]_x000d_
 Celkem: A = 84,000 [B]_x000d_</t>
  </si>
  <si>
    <t>733223304</t>
  </si>
  <si>
    <t>Potrubí z trubek měděných tvrdých spojovaných lisováním PN 16, T= +110°C O 28/1,5</t>
  </si>
  <si>
    <t xml:space="preserve"> "`viz specifikace materiálu"_x000d_
 95.00 = 95,000 [A]_x000d_
 Celkem: A = 95,000 [B]_x000d_</t>
  </si>
  <si>
    <t>733223305</t>
  </si>
  <si>
    <t>Potrubí z trubek měděných tvrdých spojovaných lisováním PN 16, T= +110°C O 35/1,5</t>
  </si>
  <si>
    <t xml:space="preserve"> "`viz specifikace materiálu"_x000d_
 32.00 = 32,000 [A]_x000d_
 Celkem: A = 32,000 [B]_x000d_</t>
  </si>
  <si>
    <t>733223306</t>
  </si>
  <si>
    <t>Potrubí z trubek měděných tvrdých spojovaných lisováním PN 16, T= +110°C O 42/1,5</t>
  </si>
  <si>
    <t xml:space="preserve"> "`viz specifikace materiálu"_x000d_
 60.00 = 60,000 [A]_x000d_
 Celkem: A = 60,000 [B]_x000d_</t>
  </si>
  <si>
    <t>733291101</t>
  </si>
  <si>
    <t>Zkoušky těsnosti potrubí z trubek měděných O do 35/1,5</t>
  </si>
  <si>
    <t xml:space="preserve"> 470.00+84.00+95.00+32.00 = 681,000 [A]_x000d_</t>
  </si>
  <si>
    <t>733291102</t>
  </si>
  <si>
    <t>Zkoušky těsnosti potrubí z trubek měděných O přes 35/1,5 do 64/2,0</t>
  </si>
  <si>
    <t xml:space="preserve"> 60.00 = 60,000 [A]_x000d_</t>
  </si>
  <si>
    <t>733811221</t>
  </si>
  <si>
    <t>Ochrana potrubí termoizolačními trubicemi z pěnového polyetylenu PE přilepenými v příčných a podélných spojích, tloušťky izolace přes 6 do 9 mm, vnitřního průmě</t>
  </si>
  <si>
    <t>Ochrana potrubí termoizolačními trubicemi z pěnového polyetylenu PE přilepenými v příčných a podélných spojích, tloušťky izolace přes 6 do 9 mm, vnitřního průměru izolace DN do 22 mm</t>
  </si>
  <si>
    <t>733811241</t>
  </si>
  <si>
    <t>733811252</t>
  </si>
  <si>
    <t>998733102</t>
  </si>
  <si>
    <t>Přesun hmot pro rozvody potrubí stanovený z hmotnosti přesunovaného materiálu vodorovná dopravní vzdálenost do 50 m základní v objektech výšky přes 6 do 12 m</t>
  </si>
  <si>
    <t>734200821</t>
  </si>
  <si>
    <t>Demontáž armatur závitových se dvěma závity do G 1/2</t>
  </si>
  <si>
    <t xml:space="preserve"> "`viz specifikace materiálu"_x000d_
 35 = 35,000 [A]_x000d_
 Celkem: A = 35,000 [B]_x000d_</t>
  </si>
  <si>
    <t>734222812</t>
  </si>
  <si>
    <t>Ventily regulační závitové termostatické s hlavicí ručního ovládání PN 16 do 110°C přímé chromované G 1/2</t>
  </si>
  <si>
    <t xml:space="preserve"> "`viz specifikace materiálu"_x000d_
 28 = 28,000 [A]_x000d_
 Celkem: A = 28,000 [B]_x000d_</t>
  </si>
  <si>
    <t>734261402</t>
  </si>
  <si>
    <t>Šroubení připojovací armatury radiátorů VK PN 10 do 110°C, regulační uzavíratelné rohové G 1/2 x 18</t>
  </si>
  <si>
    <t>734300822</t>
  </si>
  <si>
    <t>Demontáž armatur horkovodních rozpojení šroubení přes 15 do DN 25</t>
  </si>
  <si>
    <t>998734102</t>
  </si>
  <si>
    <t>Přesun hmot pro armatury stanovený z hmotnosti přesunovaného materiálu vodorovná dopravní vzdálenost do 50 m základní v objektech výšky přes 6 do 12 m</t>
  </si>
  <si>
    <t>735</t>
  </si>
  <si>
    <t>Ústřední vytápění - otopná tělesa</t>
  </si>
  <si>
    <t>735111810</t>
  </si>
  <si>
    <t>Demontáž otopných těles litinových článkových</t>
  </si>
  <si>
    <t xml:space="preserve"> 35*6.00 = 210,000 [A]_x000d_
 Celkem: A = 210,000 [B]_x000d_</t>
  </si>
  <si>
    <t>735152175</t>
  </si>
  <si>
    <t>Otopná tělesa panelová VK jednodesková PN 1,0 MPa, T do 110°C bez přídavné přestupní plochy výšky tělesa 600 mm stavební délky / výkonu 800 mm / 483 W</t>
  </si>
  <si>
    <t xml:space="preserve"> "`viz specifikace materiálu"_x000d_
 2 = 2,000 [A]_x000d_
 Celkem: A = 2,000 [B]_x000d_</t>
  </si>
  <si>
    <t>735152271</t>
  </si>
  <si>
    <t>Otopná tělesa panelová VK jednodesková PN 1,0 MPa, T do 110°C s jednou přídavnou přestupní plochou výšky tělesa 600 mm stavební délky / výkonu 400 mm / 401 W</t>
  </si>
  <si>
    <t xml:space="preserve"> "`viz specifikace materiálu"_x000d_
 3 = 3,000 [A]_x000d_
 Celkem: A = 3,000 [B]_x000d_</t>
  </si>
  <si>
    <t>735152273</t>
  </si>
  <si>
    <t>Otopná tělesa panelová VK jednodesková PN 1,0 MPa, T do 110°C s jednou přídavnou přestupní plochou výšky tělesa 600 mm stavební délky / výkonu 600 mm / 601 W</t>
  </si>
  <si>
    <t>735152277</t>
  </si>
  <si>
    <t>Otopná tělesa panelová VK jednodesková PN 1,0 MPa, T do 110°C s jednou přídavnou přestupní plochou výšky tělesa 600 mm stavební délky / výkonu 1000 mm / 1002 W</t>
  </si>
  <si>
    <t xml:space="preserve"> "`viz specifikace materiálu"_x000d_
 5 = 5,000 [A]_x000d_
 Celkem: A = 5,000 [B]_x000d_</t>
  </si>
  <si>
    <t>735152279</t>
  </si>
  <si>
    <t>Otopná tělesa panelová VK jednodesková PN 1,0 MPa, T do 110°C s jednou přídavnou přestupní plochou výšky tělesa 600 mm stavební délky / výkonu 1200 mm / 1202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</si>
  <si>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</si>
  <si>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</si>
  <si>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</si>
  <si>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735152677</t>
  </si>
  <si>
    <t>Otopná tělesa panelová VK třídesková PN 1,0 MPa, T do 110°C se třemi přídavnými přestupními plochami výšky tělesa 600 mm stavební délky / výkonu 1000 mm / 2406</t>
  </si>
  <si>
    <t>Otopná tělesa panelová VK třídesková PN 1,0 MPa, T do 110°C se třemi přídavnými přestupními plochami výšky tělesa 600 mm stavební délky / výkonu 1000 mm / 2406 W</t>
  </si>
  <si>
    <t>735152699</t>
  </si>
  <si>
    <t>Otopná tělesa panelová VK třídesková PN 1,0 MPa, T do 110°C se třemi přídavnými přestupními plochami výšky tělesa 900 mm stavební délky / výkonu 1200 mm / 3994</t>
  </si>
  <si>
    <t>Otopná tělesa panelová VK třídesková PN 1,0 MPa, T do 110°C se třemi přídavnými přestupními plochami výšky tělesa 900 mm stavební délky / výkonu 1200 mm / 3994 W</t>
  </si>
  <si>
    <t>735291800</t>
  </si>
  <si>
    <t>Demontáž konzol nebo držáků otopných těles, registrů, konvektorů do odpadu</t>
  </si>
  <si>
    <t xml:space="preserve"> 35*4 = 140,000 [A]_x000d_</t>
  </si>
  <si>
    <t>735411137</t>
  </si>
  <si>
    <t>Konvektory nástěnné výšky tělesa 600 mm hloubky tělesa 120 mm stavební délky (mm) a výkonu (W) 1600 mm / 2078 W</t>
  </si>
  <si>
    <t>735494811</t>
  </si>
  <si>
    <t>Vypuštění vody z otopných soustav bez kotlů, ohříváků, zásobníků a nádrží</t>
  </si>
  <si>
    <t>998735121</t>
  </si>
  <si>
    <t>Přesun hmot pro otopná tělesa stanovený z hmotnosti přesunovaného materiálu vodorovná dopravní vzdálenost do 50 m ruční (bez užití mechanizace) v objektech výšk</t>
  </si>
  <si>
    <t>Přesun hmot pro otopná tělesa stanovený z hmotnosti přesunovaného materiálu vodorovná dopravní vzdálenost do 50 m ruční (bez užití mechanizace) v objektech výšky do 6 m</t>
  </si>
  <si>
    <t>R735151273</t>
  </si>
  <si>
    <t>Otopná tělesa panelová jednodesková PN 1,0 MPa, T do 110°C s jednou přídavnou přestupní plochou výšky tělesa 600 mm stavební délky 600 mm ,pozinkované</t>
  </si>
  <si>
    <t>14391056</t>
  </si>
  <si>
    <t>potrubí horkovodní ocelové předizolované kompaktní systém DN 32/110</t>
  </si>
  <si>
    <t xml:space="preserve"> 100*1.01 Přepočtené koeficientem množství = 101,000 [A]_x000d_</t>
  </si>
  <si>
    <t>14392437</t>
  </si>
  <si>
    <t>koleno ocelové předizolované série1 90° kompaktní ocelový systém 1,0x1,0m DN 32/110</t>
  </si>
  <si>
    <t xml:space="preserve"> 10*1.01 Přepočtené koeficientem množství = 10,100 [A]_x000d_</t>
  </si>
  <si>
    <t>866171002</t>
  </si>
  <si>
    <t>Montáž potrubí z trub ocelových předizolovaných DN 32, vnějšího průměru D 110 mm</t>
  </si>
  <si>
    <t xml:space="preserve"> "`viz specifikace"_x000d_
 100.00 = 100,000 [A]_x000d_
 Celkem: A = 100,000 [B]_x000d_</t>
  </si>
  <si>
    <t>867171002.R</t>
  </si>
  <si>
    <t>Spojky předizolovaného potrubí DN 32, vnějšího průměru D 110 mm</t>
  </si>
  <si>
    <t>879120202</t>
  </si>
  <si>
    <t>Montáž izolace tvarovek a křížení na plastovém předizolovaném potrubí skořepinové, vnější plášť potrubí 90-250 mm koleno</t>
  </si>
  <si>
    <t>R71001</t>
  </si>
  <si>
    <t>sada izolační PUR pro koleno plastového předizolovaného potrubí</t>
  </si>
  <si>
    <t xml:space="preserve"> 20*1.01 Přepočtené koeficientem množství = 20,200 [A]_x000d_</t>
  </si>
  <si>
    <t xml:space="preserve"> 140.00*1.50 = 210,000 [A]_x000d_
 Celkem: A = 210,000 [B]_x000d_</t>
  </si>
  <si>
    <t xml:space="preserve"> 120.00 = 120,000 [A]_x000d_
 Celkem: A = 120,000 [B]_x000d_</t>
  </si>
  <si>
    <t xml:space="preserve"> pro nové rozvody v 1.A15 = 15,000 [A]_x000d_
 Mezisoučet: A = 15,000 [B]_x000d_</t>
  </si>
  <si>
    <t>977151123</t>
  </si>
  <si>
    <t>Jádrové vrty diamantovými korunkami do stavebních materiálů (železobetonu, betonu, cihel, obkladů, dlažeb, kamene) průměru přes 130 do 150 mm</t>
  </si>
  <si>
    <t xml:space="preserve"> "`prostupy základem"_x000d_
 0.50*4 = 2,000 [A]_x000d_
 Celkem: A = 2,000 [B]_x000d_</t>
  </si>
  <si>
    <t>997013212</t>
  </si>
  <si>
    <t>Vnitrostaveništní doprava suti a vybouraných hmot vodorovně do 50 m s naložením ručně pro budovy a haly výšky přes 6 do 9 m</t>
  </si>
  <si>
    <t xml:space="preserve"> 18.279+10.4 = 28,679 [A]_x000d_
 Mezisoučet: A = 28,679 [B]_x000d_</t>
  </si>
  <si>
    <t xml:space="preserve"> 16.299*11 = 179,289 [A]_x000d_
 Mezisoučet: A = 179,289 [B]_x000d_
 10.4*11 = 114,400 [C]_x000d_
 Mezisoučet: C = 114,400 [D]_x000d_
 Celkem: A+C = 293,689 [E]_x000d_</t>
  </si>
  <si>
    <t xml:space="preserve"> 0.842 = 0,842 [A]_x000d_</t>
  </si>
  <si>
    <t xml:space="preserve"> 10.4 = 10,400 [A]_x000d_
 Mezisoučet: A = 10,400 [B]_x000d_</t>
  </si>
  <si>
    <t xml:space="preserve"> 18.279 = 18,279 [A]_x000d_
 Mezisoučet: A = 18,279 [B]_x000d_
 -10.4 = -10,400 [C]_x000d_
 Mezisoučet: C = -10,400 [D]_x000d_
 -0.842 = -0,842 [E]_x000d_
 Mezisoučet: E = -0,842 [F]_x000d_
 Celkem: A+C+E = 7,037 [G]_x000d_</t>
  </si>
  <si>
    <t xml:space="preserve"> "`napojení na stávající předávací stanici"_x000d_
 8 = 8,000 [A]_x000d_
 Celkem: A = 8,000 [B]_x000d_</t>
  </si>
  <si>
    <t xml:space="preserve"> "`montáž indikátoru topných nákladů"_x000d_
 28*0.50 = 14,000 [A]_x000d_
 Celkem: A = 14,000 [B]_x000d_</t>
  </si>
  <si>
    <t>HZS4232</t>
  </si>
  <si>
    <t>Hodinové zúčtovací sazby ostatních profesí revizní a kontrolní činnost technik odborný</t>
  </si>
  <si>
    <t xml:space="preserve"> "`topná zkouška"_x000d_
 24 = 24,000 [A]_x000d_
 Mezisoučet: A = 24,000 [B]_x000d_
 Celkem: A = 24,000 [C]_x000d_</t>
  </si>
  <si>
    <t>materiál pro napojení</t>
  </si>
  <si>
    <t>Indikátor topných nákladů - rádiový odečet dat</t>
  </si>
  <si>
    <t>1.04.8</t>
  </si>
  <si>
    <t>Vzduchotechnika</t>
  </si>
  <si>
    <t>34126141</t>
  </si>
  <si>
    <t>kabel sdělovací podélně vodotěsný stíněný laminovanou Al folií jádro Cu plné izolace foam-skin PE plášť PE 150V (TCEPKPFLE) 1x4x0,6mm2</t>
  </si>
  <si>
    <t xml:space="preserve"> 105*1.2 Přepočtené koeficientem množství = 126,000 [A]_x000d_</t>
  </si>
  <si>
    <t>742121001</t>
  </si>
  <si>
    <t>Montáž kabelů sdělovacích pro vnitřní rozvody počtu žil do 15</t>
  </si>
  <si>
    <t>751</t>
  </si>
  <si>
    <t>42952001</t>
  </si>
  <si>
    <t>jednotka klimatizační nástěnná (vnitřní a venkovní) o výkonu do 3,5kW</t>
  </si>
  <si>
    <t>42952003</t>
  </si>
  <si>
    <t>jednotka klimatizační nástěnná (vnitřní a venkovní) o výkonu do 6,6kW</t>
  </si>
  <si>
    <t>42952015</t>
  </si>
  <si>
    <t>jednotka klimatizační venkovní jednofázové napájení do 2 vnitřních jednotek o výkonu do 5,5kW</t>
  </si>
  <si>
    <t>42952019</t>
  </si>
  <si>
    <t>jednotka klimatizační venkovní jednofázové napájení do 6 vnitřních jednotek o výkonu do 13,0kW</t>
  </si>
  <si>
    <t>42981913</t>
  </si>
  <si>
    <t>trubka dvojitě předizolovaná Cu 1/4" -3/8" (6-10 mm), stěna tl 0,8/0,8mm, izolace 9 mm</t>
  </si>
  <si>
    <t xml:space="preserve"> 105*1.03 Přepočtené koeficientem množství = 108,150 [A]_x000d_</t>
  </si>
  <si>
    <t>48481002</t>
  </si>
  <si>
    <t>přečerpávač kondenzátu</t>
  </si>
  <si>
    <t>751111051</t>
  </si>
  <si>
    <t>Montáž ventilátoru axiálního nízkotlakého podhledového, průměru do 100 mm</t>
  </si>
  <si>
    <t>751398031</t>
  </si>
  <si>
    <t>Montáž ostatních zařízení ventilační mřížky do dveří nebo desek, průřezu do 0,040 m2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</si>
  <si>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</si>
  <si>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</si>
  <si>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</si>
  <si>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</si>
  <si>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751572101</t>
  </si>
  <si>
    <t>Závěs kruhového potrubí pomocí objímky, kotvené do betonu průměru potrubí do 100 mm</t>
  </si>
  <si>
    <t>751572102</t>
  </si>
  <si>
    <t>Závěs kruhového potrubí pomocí objímky, kotvené do betonu průměru potrubí přes 100 do 200 mm</t>
  </si>
  <si>
    <t>751613140</t>
  </si>
  <si>
    <t>Montáž ostatních zařízení pro odvod kondenzátu sifonu</t>
  </si>
  <si>
    <t>751616105</t>
  </si>
  <si>
    <t>Montáž dveřní vzduchové clony příslušenství - montáž modulu pro vzdálené řízení</t>
  </si>
  <si>
    <t>751711111</t>
  </si>
  <si>
    <t>Montáž klimatizační jednotky vnitřní nástěnné o výkonu (pro objem místnosti) do 3,5 kW (do 35 m3)</t>
  </si>
  <si>
    <t>751711113</t>
  </si>
  <si>
    <t>Montáž klimatizační jednotky vnitřní nástěnné o výkonu (pro objem místnosti) přes 5 do 6,5 kW (přes 50 do 65 m3)</t>
  </si>
  <si>
    <t>751721111</t>
  </si>
  <si>
    <t>Montáž klimatizační jednotky venkovní jednofázové napájení do 2 vnitřních jednotek</t>
  </si>
  <si>
    <t>751791121</t>
  </si>
  <si>
    <t>Montáž napojovacího potrubí měděného předizolované dvojice, D mm (") 6-10 (1/4"-3/8")</t>
  </si>
  <si>
    <t>751792006</t>
  </si>
  <si>
    <t>Montáž ostatních zařízení pro odvod kondenzátu klimatizace čerpadla</t>
  </si>
  <si>
    <t>998751101</t>
  </si>
  <si>
    <t>Přesun hmot pro vzduchotechniku stanovený z hmotnosti přesunovaného materiálu vodorovná dopravní vzdálenost do 100 m základní v objektech výšky do 12 m</t>
  </si>
  <si>
    <t>konzola pro uchycení na střechu</t>
  </si>
  <si>
    <t>modul pro nadřazený systém</t>
  </si>
  <si>
    <t>oboustranná dveřní mřížka větrací 270x120mm</t>
  </si>
  <si>
    <t>R14504</t>
  </si>
  <si>
    <t>ventilátor v provedení se zpětnou klapkou,filtrem a časovým doběhem výkon14W D 100mm Vmax=90m3/h</t>
  </si>
  <si>
    <t>10892003</t>
  </si>
  <si>
    <t>chladivo R410A 10kg</t>
  </si>
  <si>
    <t>R00002</t>
  </si>
  <si>
    <t>materiál pro vnitřní prostup</t>
  </si>
  <si>
    <t>materiál pro prostup střechou</t>
  </si>
  <si>
    <t>1.10</t>
  </si>
  <si>
    <t>Umělé osvětlení a vnitřní el. rozvody</t>
  </si>
  <si>
    <t>21-M</t>
  </si>
  <si>
    <t>Elektromontáže</t>
  </si>
  <si>
    <t>210280003</t>
  </si>
  <si>
    <t>Zkoušky a prohlídky elektrických rozvodů a zařízení celková prohlídka, zkoušení, měření a vyhotovení revizní zprávy pro objem montážních prací přes 500 do 1000</t>
  </si>
  <si>
    <t>Zkoušky a prohlídky elektrických rozvodů a zařízení celková prohlídka, zkoušení, měření a vyhotovení revizní zprávy pro objem montážních prací přes 500 do 1000 tisíc Kč</t>
  </si>
  <si>
    <t>210280010</t>
  </si>
  <si>
    <t>Zkoušky a prohlídky elektrických rozvodů a zařízení celková prohlídka, zkoušení, měření a vyhotovení revizní zprávy pro objem montážních prací Příplatek k ceně</t>
  </si>
  <si>
    <t>Zkoušky a prohlídky elektrických rozvodů a zařízení celková prohlídka, zkoušení, měření a vyhotovení revizní zprávy pro objem montážních prací Příplatek k ceně -0003 za každých dalších i započatých 500 tisíc Kč přes 1000 tisíc Kč</t>
  </si>
  <si>
    <t>22-M</t>
  </si>
  <si>
    <t>Montáže technologických zařízení pro dopravní stavby</t>
  </si>
  <si>
    <t>220890401</t>
  </si>
  <si>
    <t>Vyhotovení protokolu UTZ včetně funkční zkoušky, posouzení a vyhodnocení podkladů, vypracování protokolu, evidence protokolu pro silnoproudá zařízení a zdroje</t>
  </si>
  <si>
    <t>46-M</t>
  </si>
  <si>
    <t>Zemní práce při extr.mont.pracích</t>
  </si>
  <si>
    <t>460091112</t>
  </si>
  <si>
    <t>Odkop zeminy ručně s přemístěním výkopku do vzdálenosti 3 m od okraje jámy nebo s naložením na dopravní prostředek v hornině třídy těžitelnosti I skupiny 3</t>
  </si>
  <si>
    <t>460191113</t>
  </si>
  <si>
    <t>Rýhy pro kabelové spojky ručně hloubení s urovnáním dna včetně zásypu se zhutněním s přemístěním výkopku na vzdálenost do 3 m do 10 kV v hornině třídy těžitelno</t>
  </si>
  <si>
    <t>Rýhy pro kabelové spojky ručně hloubení s urovnáním dna včetně zásypu se zhutněním s přemístěním výkopku na vzdálenost do 3 m do 10 kV v hornině třídy těžitelnosti I skupiny 3</t>
  </si>
  <si>
    <t>460451282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</si>
  <si>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</si>
  <si>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</si>
  <si>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>460661112</t>
  </si>
  <si>
    <t>Kabelové lože z písku včetně podsypu, zhutnění a urovnání povrchu pro kabely nn bez zakrytí, šířky přes 35 do 50 cm</t>
  </si>
  <si>
    <t>460671113</t>
  </si>
  <si>
    <t>Výstražné prvky pro krytí kabelů včetně vyrovnání povrchu rýhy, rozvinutí a uložení fólie, šířky přes 25 do 35 cm</t>
  </si>
  <si>
    <t>460752112</t>
  </si>
  <si>
    <t>Osazení kabelových kanálů včetně utěsnění, vyspárování a zakrytí víkem ze žlabů plastových do rýhy, bez výkopových prací vnější šířky přes 10 do 20 cm</t>
  </si>
  <si>
    <t>460771113</t>
  </si>
  <si>
    <t>Osazení kabelových multikanálů plastových včetně osazení, utěsnění a spojování do rýhy, bez výkopových prací bez obsypu 9-cestných</t>
  </si>
  <si>
    <t>468111112</t>
  </si>
  <si>
    <t>Frézování drážek pro vodiče ve stěnách z cihel, rozměru do 5x5 cm</t>
  </si>
  <si>
    <t>58-M</t>
  </si>
  <si>
    <t>Revize vyhrazených technických zařízení</t>
  </si>
  <si>
    <t>580101001</t>
  </si>
  <si>
    <t>Rozvodná zařízení kontrola stavu přípojkové skříně do 63 A</t>
  </si>
  <si>
    <t>580101004</t>
  </si>
  <si>
    <t>Rozvodná zařízení kontrola stavu rozvaděče rámového, panelového, skříňového nebo pultového přes 30 přístrojů</t>
  </si>
  <si>
    <t>POLE</t>
  </si>
  <si>
    <t>580101021</t>
  </si>
  <si>
    <t>Rozvodná zařízení kontrola stavu přípojkové skříně přes 160 A</t>
  </si>
  <si>
    <t>580101032</t>
  </si>
  <si>
    <t>Rozvodná zařízení kontrola stavu rozpojovací a jisticí skříně do 160 A</t>
  </si>
  <si>
    <t>580103003</t>
  </si>
  <si>
    <t>Elektrická instalace kontrola stavu elektrického okruhu včetně instalačních, ovládacích a jistících prvků bez připojených spotřebičů v prostoru bezpečném přes 1</t>
  </si>
  <si>
    <t>OKRUH</t>
  </si>
  <si>
    <t>Elektrická instalace kontrola stavu elektrického okruhu včetně instalačních, ovládacích a jistících prvků bez připojených spotřebičů v prostoru bezpečném přes 10 vývodů</t>
  </si>
  <si>
    <t>580106001</t>
  </si>
  <si>
    <t>Měření při revizích izolačních odporů na přívodu do přípojkové skříně, rozvaděče nebo rozvodnice</t>
  </si>
  <si>
    <t>MĚŘENÍ</t>
  </si>
  <si>
    <t>580106002</t>
  </si>
  <si>
    <t>Měření při revizích izolačních odporů okruhu celého rozvaděče nebo rozvodnice</t>
  </si>
  <si>
    <t>580106009</t>
  </si>
  <si>
    <t>Měření při revizích impedance ochranné smyčky na rozvodném zařízení, spotřebičích nebo přístrojích</t>
  </si>
  <si>
    <t>580106017</t>
  </si>
  <si>
    <t>Měření při revizích kontrola sledu fází</t>
  </si>
  <si>
    <t>580106031</t>
  </si>
  <si>
    <t>Měření při revizích zkouška přepěťové ochrany s bleskojistkou</t>
  </si>
  <si>
    <t>741</t>
  </si>
  <si>
    <t>Elektroinstalace - silnoproud</t>
  </si>
  <si>
    <t>1660508</t>
  </si>
  <si>
    <t>MULTIKANAL 9W-42</t>
  </si>
  <si>
    <t>220460242</t>
  </si>
  <si>
    <t>Nastavení systémové konfigurace programování a parametrizace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</si>
  <si>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</si>
  <si>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</si>
  <si>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</si>
  <si>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</si>
  <si>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34111042</t>
  </si>
  <si>
    <t>kabel instalační jádro Cu plné izolace PVC plášť PVC 450/750V (CYKY) 3x4mm2</t>
  </si>
  <si>
    <t>34111090</t>
  </si>
  <si>
    <t>kabel instalační jádro Cu plné izolace PVC plášť PVC 450/750V (CYKY) 5x1,5mm2</t>
  </si>
  <si>
    <t>34111094</t>
  </si>
  <si>
    <t>kabel instalační jádro Cu plné izolace PVC plášť PVC 450/750V (CYKY) 5x2,5mm2</t>
  </si>
  <si>
    <t>34111098</t>
  </si>
  <si>
    <t>kabel instalační jádro Cu plné izolace PVC plášť PVC 450/750V (CYKY) 5x4mm2</t>
  </si>
  <si>
    <t>34111114R</t>
  </si>
  <si>
    <t>kabel instalační jádro Cu plné izolace PVC plášť PVC 450/750V (CYKY) 7x2,5mm2</t>
  </si>
  <si>
    <t>34111637</t>
  </si>
  <si>
    <t>kabel silový jádro Cu izolace PVC plášť PVC 0,6/1kV (1-CYKY) 3x50+35mm2</t>
  </si>
  <si>
    <t>34111661</t>
  </si>
  <si>
    <t>kabel silový jádro Cu izolace PVC plášť PVC 0,6/1kV (1-CYKY) 3x150+70mm2</t>
  </si>
  <si>
    <t>34111811</t>
  </si>
  <si>
    <t>kabel fotovoltaický 6 mm2 s předem smontovanými zástrčkovými a zásuvkovými konektory MC4 délky 20m</t>
  </si>
  <si>
    <t>34112316</t>
  </si>
  <si>
    <t>kabel instalační jádro Al plné izolace PVC plášť PVC 450/750V (AYKY) 4x16mm2</t>
  </si>
  <si>
    <t>34113013</t>
  </si>
  <si>
    <t>kabel instalační flexibilní jádro Cu lanované izolace PVC plášť PVC 300/500V (H05VV-F) 2x1,00mm2</t>
  </si>
  <si>
    <t>34113134</t>
  </si>
  <si>
    <t>kabel silový jádro Cu izolace PVC plášť PVC 0,6/1kV (1-CYKY) 5x25mm2</t>
  </si>
  <si>
    <t>34113150</t>
  </si>
  <si>
    <t>kabel ovládací průmyslový stíněný laminovanou Al fólií s příložným Cu drátem jádro Cu plné izolace PVC plášť PVC 250V (JYTY) 4x1,00mm2</t>
  </si>
  <si>
    <t>34113151</t>
  </si>
  <si>
    <t>kabel ovládací průmyslový stíněný laminovanou Al fólií s příložným Cu drátem jádro Cu plné izolace PVC plášť PVC 250V (JYTY) 7x1,00mm2</t>
  </si>
  <si>
    <t>34113200</t>
  </si>
  <si>
    <t>kabel instalační pancéřovaný jádro Cu plné izolace PVC vnitřní a vnější plášť PVC 0,6/1kV (CYKYPY) 5x10mm2</t>
  </si>
  <si>
    <t>34113201</t>
  </si>
  <si>
    <t>kabel instalační pancéřovaný jádro Cu plné izolace PVC vnitřní a vnější plášť PVC 0,6/1kV (CYKYPY) 5x16mm2</t>
  </si>
  <si>
    <t>34113271</t>
  </si>
  <si>
    <t>kabel silový závěsný s nosným lankem jádro Al izolace PVC plášť PVC 0,6/1kV (1-AYKYz) 4x35mm2</t>
  </si>
  <si>
    <t>34121134</t>
  </si>
  <si>
    <t>kabel sdělovací oheň retardující bezhalogenový stíněný laminovanou Al fólií s příložným CuSn drátem s funkčností při požáru 180min a P90-R/PH120-R reakce na ohe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</si>
  <si>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</si>
  <si>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34121142</t>
  </si>
  <si>
    <t>kabel sdělovací oheň retardující bezhalogenový stíněný laminovanou Al fólií s příložným CuSn drátem s funkčností při požáru 180min a P90-R/PH120-R reakce na oheň B2cas1d1a1 jádro Cu plné 100V (SSKFH-V) 10x2x0,8mm2</t>
  </si>
  <si>
    <t>34121273</t>
  </si>
  <si>
    <t>kabel datový venkovní se stíněnými páry Al fólií jádro Cu plné (U/FTP) kategorie 6a</t>
  </si>
  <si>
    <t>34141027</t>
  </si>
  <si>
    <t>vodič propojovací flexibilní jádro Cu lanované izolace PVC 450/750V (H07V-K) 1x6mm2</t>
  </si>
  <si>
    <t>34141028</t>
  </si>
  <si>
    <t>vodič propojovací flexibilní jádro Cu lanované izolace PVC 450/750V (H07V-K) 1x10mm2</t>
  </si>
  <si>
    <t>34141029</t>
  </si>
  <si>
    <t>vodič propojovací flexibilní jádro Cu lanované izolace PVC 450/750V (H07V-K) 1x16mm2</t>
  </si>
  <si>
    <t>34141034</t>
  </si>
  <si>
    <t>vodič propojovací flexibilní jádro Cu lanované izolace PVC 450/750V (H07V-K) 1x95mm2</t>
  </si>
  <si>
    <t>34535003</t>
  </si>
  <si>
    <t>přepínač střídavý kompletní, zápustný, řazení 6, šroubové svorky</t>
  </si>
  <si>
    <t>34535004</t>
  </si>
  <si>
    <t>přepínač křížový kompletní, zápustný, řazení 7, šroubové svorky</t>
  </si>
  <si>
    <t>34535008</t>
  </si>
  <si>
    <t>ovládač zapínací kompletní, zápustný, řazení 1/0, šroubové svorky</t>
  </si>
  <si>
    <t>34539060</t>
  </si>
  <si>
    <t>rámeček dvojnásobný</t>
  </si>
  <si>
    <t>34539061</t>
  </si>
  <si>
    <t>rámeček trojnásobný</t>
  </si>
  <si>
    <t>34555202</t>
  </si>
  <si>
    <t>zásuvka zápustná jednonásobná chráněná, šroubové svorky</t>
  </si>
  <si>
    <t>34555229</t>
  </si>
  <si>
    <t>zásuvka nástěnná jednonásobná s víčkem, IP44, šroubové svorky</t>
  </si>
  <si>
    <t>34555245</t>
  </si>
  <si>
    <t>zásuvka zápustná dvojnásobná s optickou přepěťovou ochranou, s clonkami, šroubové svorky</t>
  </si>
  <si>
    <t>34571005</t>
  </si>
  <si>
    <t>lišta elektroinstalační hranatá PVC 25x20mm</t>
  </si>
  <si>
    <t>34571007</t>
  </si>
  <si>
    <t>lišta elektroinstalační hranatá PVC 40x20mm</t>
  </si>
  <si>
    <t>34571451</t>
  </si>
  <si>
    <t>krabice pod omítku PVC přístrojová kruhová D 70mm hluboká</t>
  </si>
  <si>
    <t>34571452</t>
  </si>
  <si>
    <t>krabice pod omítku PVC přístrojová kruhová D 70mm dvojnásobná</t>
  </si>
  <si>
    <t>34571453</t>
  </si>
  <si>
    <t>krabice pod omítku PVC přístrojová kruhová D 70mm trojnásobná</t>
  </si>
  <si>
    <t>34575152</t>
  </si>
  <si>
    <t>žlab kabelový s víkem PVC (200x126)</t>
  </si>
  <si>
    <t>34774110</t>
  </si>
  <si>
    <t>panel osvětlovací LED dl 600mm</t>
  </si>
  <si>
    <t>34818210R10</t>
  </si>
  <si>
    <t>svítidlo interiérové nástěnné plastové IP42 109, 1x9W</t>
  </si>
  <si>
    <t>34823741R1</t>
  </si>
  <si>
    <t>svítidlo zářivkové interiérové s kompenzací, barva bílá, 2x36W, délka 1600mm</t>
  </si>
  <si>
    <t>34825000R4</t>
  </si>
  <si>
    <t>svítidlo interiérové stropní přisazené kruhové D 200-300mm 900-1300lm</t>
  </si>
  <si>
    <t>34825001R5</t>
  </si>
  <si>
    <t>svítidlo interiérové stropní přisazené kruhové D 200-300mm 1300-2000lm</t>
  </si>
  <si>
    <t>34825001R8</t>
  </si>
  <si>
    <t>34825001R9</t>
  </si>
  <si>
    <t>34833100R3</t>
  </si>
  <si>
    <t>svítidlo zářivkové průmyslové prachotěsné IP66, čirý akrylát, elektronický předřadník, 1x14W, délka 662mm</t>
  </si>
  <si>
    <t>34833102R2</t>
  </si>
  <si>
    <t>svítidlo zářivkové průmyslové prachotěsné IP66, čirý akrylát, elektronický předřadník, 1x28W, délka 1272mm</t>
  </si>
  <si>
    <t>34833102R7</t>
  </si>
  <si>
    <t>34871302R6</t>
  </si>
  <si>
    <t>světlomet žárovkový se sklem rotačně symetrický, E40 IP54, 1x500W/1000W</t>
  </si>
  <si>
    <t>35436020</t>
  </si>
  <si>
    <t>spojka kabelová smršťovaná přímé do 1kV 91ah-20-5s 5x1,5-6mm</t>
  </si>
  <si>
    <t>35436027</t>
  </si>
  <si>
    <t>spojka kabelová smršťovaná přímé do 1kV 91ahsc-6 3-4ž.x1-6mm</t>
  </si>
  <si>
    <t>35436029</t>
  </si>
  <si>
    <t>spojka kabelová smršťovaná přímá do 1kV 91ahsc-35 3-4ž.x6-35mm</t>
  </si>
  <si>
    <t>35671215</t>
  </si>
  <si>
    <t>kabel napájecí 25m 32A</t>
  </si>
  <si>
    <t>35671253</t>
  </si>
  <si>
    <t>optimizér přídavný na panel jmenovitý DC výkon 500W</t>
  </si>
  <si>
    <t>35673002</t>
  </si>
  <si>
    <t>měnič fotovoltaický třífázový beztransformátorový maximální vstupní výkon 17500W, maximální výstupní výkon 17500W</t>
  </si>
  <si>
    <t>35711027R7</t>
  </si>
  <si>
    <t>rozvodnice nástěnná, průhledné dveře, IP65, 36 modulárních jednotek (12x3), vč. N/pE</t>
  </si>
  <si>
    <t>35711027R8</t>
  </si>
  <si>
    <t>35711028R5</t>
  </si>
  <si>
    <t>rozvodnice nástěnná, průhledné dveře, IP65, 48 modulárních jednotek, vč. N/pE</t>
  </si>
  <si>
    <t>35711028R6</t>
  </si>
  <si>
    <t>35711029R4</t>
  </si>
  <si>
    <t>rozvodnice nástěnná, průhledné dveře, IP65, 72 modulárních jednotek, vč. N/pE</t>
  </si>
  <si>
    <t>35711029R4.1</t>
  </si>
  <si>
    <t>35711646R1</t>
  </si>
  <si>
    <t>skříň rozváděče elektroměrového pro přímé měření do výklenku celoplastové provedení pro 1x dvousazbový třífázový elektroměr a spínací prvek sazby přístroje na e</t>
  </si>
  <si>
    <t>skříň rozváděče elektroměrového pro přímé měření do výklenku celoplastové provedení pro 1x dvousazbový třífázový elektroměr a spínací prvek sazby přístroje na elektroměrové desce s plombovatelným krytem jističů (ER212/PVP7P)</t>
  </si>
  <si>
    <t>35811477</t>
  </si>
  <si>
    <t>zásuvka nástěnná 16A - 5pól, řazení 3P+N+PE IP44, šroubové svorky</t>
  </si>
  <si>
    <t>40411731</t>
  </si>
  <si>
    <t>svítilna bezpečnostní</t>
  </si>
  <si>
    <t>40561002R</t>
  </si>
  <si>
    <t>panel kontrolní pro komplexní správu, řízení systému a vzdálený monitoring</t>
  </si>
  <si>
    <t>40561091</t>
  </si>
  <si>
    <t>senzor teploty fotovoltaického panelu</t>
  </si>
  <si>
    <t>40561093</t>
  </si>
  <si>
    <t>senzor osvitu s polykrystalickým článkem</t>
  </si>
  <si>
    <t>42412458</t>
  </si>
  <si>
    <t>konstrukce nosná pro fotovoltaické panely pro ploché střechy, set pro 16 panelů</t>
  </si>
  <si>
    <t>SADA</t>
  </si>
  <si>
    <t>59042125</t>
  </si>
  <si>
    <t>sádra šedá</t>
  </si>
  <si>
    <t>741110501</t>
  </si>
  <si>
    <t>Montáž lišt a kanálků elektroinstalačních se spojkami, ohyby a rohy a s nasunutím do krabic protahovacích, šířky do 60 mm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</si>
  <si>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</si>
  <si>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</si>
  <si>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</si>
  <si>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741120124</t>
  </si>
  <si>
    <t>Montáž fotovoltaických kabelů bez ukončení, uložených v trubkách nebo lištách, průměru přes 4 do 6 mm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</si>
  <si>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</si>
  <si>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</si>
  <si>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</si>
  <si>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741120307</t>
  </si>
  <si>
    <t>Montáž vodičů izolovaných měděných bez ukončení uložených pevně plných a laněných s PVC pláštěm, bezhalogenových, ohniodolných (např. CY, CHAH-V) průřezu žíly 9</t>
  </si>
  <si>
    <t>Montáž vodičů izolovaných měděných bez ukončení uložených pevně plných a laněných s PVC pláštěm, bezhalogenových, ohniodolných (např. CY, CHAH-V) průřezu žíly 95 až 120 mm2</t>
  </si>
  <si>
    <t>741121001</t>
  </si>
  <si>
    <t>Montáž izolovaných vodičů hliníkových bez ukončení uložených pod omítkou plných a laněných (např. AY, AYY) průřezu žíly 16 až 35 mm2</t>
  </si>
  <si>
    <t>741121861</t>
  </si>
  <si>
    <t>Demontáž kabelů měděných uložených pod omítku plných kulatých počtu a průřezu žil 2x1,5 až 2,5 mm2, 3x1,5 mm2, 4x1,5 mm2</t>
  </si>
  <si>
    <t>741121863</t>
  </si>
  <si>
    <t>Demontáž kabelů měděných uložených pod omítku plných kulatých počtu a průřezu žil 2x4 až 6 mm2, 3x2,5 až 6 mm2, 4x2,5 až 4 mm2, 5x1,5 až 2,5 mm2</t>
  </si>
  <si>
    <t>741121867</t>
  </si>
  <si>
    <t>Demontáž kabelů měděných uložených pod omítku plných kulatých počtu a průřezu žil 4x16 až 25 mm2, 5x10 mm2, 27x4 mm2</t>
  </si>
  <si>
    <t>741122015</t>
  </si>
  <si>
    <t>Montáž kabelů měděných bez ukončení uložených pod omítku plných kulatých (např. CYKY), počtu a průřezu žil 3x1,5 mm2</t>
  </si>
  <si>
    <t>741122016</t>
  </si>
  <si>
    <t>Montáž kabelů měděných bez ukončení uložených pod omítku plných kulatých (např. CYKY), počtu a průřezu žil 3x2,5 až 6 mm2</t>
  </si>
  <si>
    <t>741122031</t>
  </si>
  <si>
    <t>Montáž kabelů měděných bez ukončení uložených pod omítku plných kulatých (např. CYKY), počtu a průřezu žil 5x1,5 až 2,5 mm2</t>
  </si>
  <si>
    <t>741122032</t>
  </si>
  <si>
    <t>Montáž kabelů měděných bez ukončení uložených pod omítku plných kulatých (např. CYKY), počtu a průřezu žil 5x4 až 6 mm2</t>
  </si>
  <si>
    <t>741122033</t>
  </si>
  <si>
    <t>Montáž kabelů měděných bez ukončení uložených pod omítku plných kulatých (např. CYKY), počtu a průřezu žil 5x10 mm2</t>
  </si>
  <si>
    <t>741122034</t>
  </si>
  <si>
    <t>Montáž kabelů měděných bez ukončení uložených pod omítku plných kulatých (např. CYKY), počtu a průřezu žil 5x25 až 35 mm2</t>
  </si>
  <si>
    <t>741122041</t>
  </si>
  <si>
    <t>Montáž kabelů měděných bez ukončení uložených pod omítku plných kulatých (např. CYKY), počtu a průřezu žil 7x1,5 až 2,5 mm2</t>
  </si>
  <si>
    <t>741122137</t>
  </si>
  <si>
    <t>Montáž kabelů měděných bez ukončení uložených v trubkách zatažených plných kulatých nebo bezhalogenových (např. CYKY) počtu a průřezu žil 3x50+35 až 95+50 mm2</t>
  </si>
  <si>
    <t>741122138</t>
  </si>
  <si>
    <t>Montáž kabelů měděných bez ukončení uložených v trubkách zatažených plných kulatých nebo bezhalogenových (např. CYKY) počtu a průřezu žil 3x150 až 185 mm2, 3x12</t>
  </si>
  <si>
    <t>Montáž kabelů měděných bez ukončení uložených v trubkách zatažených plných kulatých nebo bezhalogenových (např. CYKY) počtu a průřezu žil 3x150 až 185 mm2, 3x120+50 až 150+70 mm2</t>
  </si>
  <si>
    <t>741122159</t>
  </si>
  <si>
    <t>Montáž kabelů měděných bez ukončení uložených v trubkách zatažených plných kulatých nebo bezhalogenových (např. CYKY) počtu a průřezu žil 5x25 až 35mm2</t>
  </si>
  <si>
    <t>741122827</t>
  </si>
  <si>
    <t>Demontáž kabelů měděných uložených v trubkách zatažených plných kulatých nebo bezhalogenových počtu a průřezu žil 3x50 až 120 mm2, 4x35 mm2, 3x35+25 mm2, 3x50+3</t>
  </si>
  <si>
    <t>Demontáž kabelů měděných uložených v trubkách zatažených plných kulatých nebo bezhalogenových počtu a průřezu žil 3x50 až 120 mm2, 4x35 mm2, 3x35+25 mm2, 3x50+35 až 95+50 mm2, 37x2,5 mm2, 48x2,5 mm2</t>
  </si>
  <si>
    <t>741123215</t>
  </si>
  <si>
    <t>Montáž kabelů hliníkových bez ukončení uložených volně plných nebo laněných kulatých (např. AYKY) počtu a průřezu žil 3x25 až 35 mm2</t>
  </si>
  <si>
    <t>741124703</t>
  </si>
  <si>
    <t>Montáž kabelů měděných ovládacích bez ukončení uložených volně stíněných ovládacích s plným jádrem (např. JYTY) počtu a průměru žil 2 až 19x1 mm2</t>
  </si>
  <si>
    <t>741130001</t>
  </si>
  <si>
    <t>Ukončení vodičů izolovaných s označením a zapojením v rozváděči nebo na přístroji, průřezu žíly do 2,5 mm2</t>
  </si>
  <si>
    <t>741136002</t>
  </si>
  <si>
    <t>Propojení kabelů nebo vodičů spojkou venkovní teplem smršťovací kabelů celoplastových, počtu a průřezu žil 4x25 až 35 mm2</t>
  </si>
  <si>
    <t>741136061</t>
  </si>
  <si>
    <t>Propojení kabelů nebo vodičů spojkou venkovní teplem smršťovací kabelů silových ohebných se stíněním nebo pláštěm počtu a průřezu žil 4x1,5 až 6 mm2</t>
  </si>
  <si>
    <t>741136321</t>
  </si>
  <si>
    <t>Napojení souboru žil do skříně průřezu jedné žíly do 16 mm2</t>
  </si>
  <si>
    <t>741136322</t>
  </si>
  <si>
    <t>Napojení souboru žil do skříně průřezu jedné žíly přes 16 mm2</t>
  </si>
  <si>
    <t>741210005</t>
  </si>
  <si>
    <t>Montáž rozvodnic oceloplechových nebo plastových bez zapojení vodičů běžných, hmotnosti do 200 kg</t>
  </si>
  <si>
    <t>741210101</t>
  </si>
  <si>
    <t>Montáž rozváděčů litinových, hliníkových nebo plastových bez zapojení vodičů sestavy hmotnosti do 50 kg</t>
  </si>
  <si>
    <t>741210102</t>
  </si>
  <si>
    <t>Montáž rozváděčů litinových, hliníkových nebo plastových bez zapojení vodičů sestavy hmotnosti do 100 kg</t>
  </si>
  <si>
    <t>741211853</t>
  </si>
  <si>
    <t>Demontáž rozvodnic kovových, uložených volně stojících (skříňových), krytí do IPx 4, plochy přes 1 m2</t>
  </si>
  <si>
    <t>741310001</t>
  </si>
  <si>
    <t>Montáž spínačů jedno nebo dvoupólových nástěnných se zapojením vodičů, pro prostředí normální spínačů, řazení 1-jednopólových</t>
  </si>
  <si>
    <t>741310022</t>
  </si>
  <si>
    <t>Montáž spínačů jedno nebo dvoupólových nástěnných se zapojením vodičů, pro prostředí normální přepínačů, řazení 6-střídavých</t>
  </si>
  <si>
    <t>741310025</t>
  </si>
  <si>
    <t>Montáž spínačů jedno nebo dvoupólových nástěnných se zapojením vodičů, pro prostředí normální přepínačů, řazení 7-křížových</t>
  </si>
  <si>
    <t>741311021</t>
  </si>
  <si>
    <t>Montáž spínačů speciálních se zapojením vodičů sporákových přípojek s doutnavkou</t>
  </si>
  <si>
    <t>741311815</t>
  </si>
  <si>
    <t>Demontáž spínačů bez zachování funkčnosti (do suti) nástěnných, pro prostředí normální do 10 A, připojení šroubové přes 2 svorky do 4 svorek</t>
  </si>
  <si>
    <t>741313033</t>
  </si>
  <si>
    <t>Montáž zásuvek domovních se zapojením vodičů šroubové připojení vestavných 10 popř. 16 A bez odvrtání profilovaného otvoru, provedení 2P + PE s víčkem</t>
  </si>
  <si>
    <t>741313075</t>
  </si>
  <si>
    <t>Montáž zásuvek domovních se zapojením vodičů šroubové připojení chráněných v krabici 10/16 A, pro prostředí normální, provedení 3P + N + PE</t>
  </si>
  <si>
    <t>741315823</t>
  </si>
  <si>
    <t>Demontáž zásuvek bez zachování funkčnosti (do suti) domovních polozapuštěných nebo zapuštěných, pro prostředí normální do 16 A, připojení šroubové 2P+PE</t>
  </si>
  <si>
    <t>741372022</t>
  </si>
  <si>
    <t>Montáž svítidel s integrovaným zdrojem LED se zapojením vodičů interiérových přisazených nástěnných hranatých nebo kruhových, plochy přes 0,09 do 0,36 m2</t>
  </si>
  <si>
    <t>741374843</t>
  </si>
  <si>
    <t>Demontáž svítidel se zachováním funkčnosti interiérových se standardní paticí (E27, T5, GU10) nebo integrovaným zdrojem LED přisazených, ploše stropních přes 0,</t>
  </si>
  <si>
    <t>Demontáž svítidel se zachováním funkčnosti interiérových se standardní paticí (E27, T5, GU10) nebo integrovaným zdrojem LED přisazených, ploše stropních přes 0,09 do 0,36 m2</t>
  </si>
  <si>
    <t>741711011</t>
  </si>
  <si>
    <t>Montáž nosné konstrukce fotovoltaických panelů umístěné na ploché střeše</t>
  </si>
  <si>
    <t>741721211</t>
  </si>
  <si>
    <t>Montáž fotovoltaických panelů výkonu přes 300 Wp, umístěných na ploché střeše krystalických</t>
  </si>
  <si>
    <t>741730017</t>
  </si>
  <si>
    <t>Montáž střídače napětí DC/AC fotovoltaických systémů včetně osazení a připojení síťového DC/AC (On - grid) třífázového, maximální výstupní výkon přes 15 000 do</t>
  </si>
  <si>
    <t>Montáž střídače napětí DC/AC fotovoltaických systémů včetně osazení a připojení síťového DC/AC (On - grid) třífázového, maximální výstupní výkon přes 15 000 do 25 000 W</t>
  </si>
  <si>
    <t>741732061</t>
  </si>
  <si>
    <t>Montáž stejnosměrného měniče napětí DC/DC fotovoltaických systémů výkonového optimizéru, výstupní výkon do 500 W</t>
  </si>
  <si>
    <t>741761001</t>
  </si>
  <si>
    <t>Montáž monitorovacího zařízení fotovoltaických systémů hlavní jednotky pro 1 střídač</t>
  </si>
  <si>
    <t>741761021</t>
  </si>
  <si>
    <t>Montáž monitorovacího zařízení fotovoltaických systémů senzoru teploty prostředí</t>
  </si>
  <si>
    <t>741761024</t>
  </si>
  <si>
    <t>Montáž monitorovacího zařízení fotovoltaických systémů senzoru osvitu</t>
  </si>
  <si>
    <t>742121002</t>
  </si>
  <si>
    <t>Montáž kabelů sdělovacích pro vnitřní rozvody počtu žil přes 15</t>
  </si>
  <si>
    <t>742124003</t>
  </si>
  <si>
    <t>Montáž kabelů datových FTP, UTP, STP pro vnitřní rozvody pevně</t>
  </si>
  <si>
    <t>7494001258R3.1</t>
  </si>
  <si>
    <t>Rozvodnicové a rozváděčové skříně Distri Rozváděčové skříně Řadové (IP40) - oceloplechové krytí IP40, jednokřídlé dveře, V x Š x H 2000 x 600 x 500</t>
  </si>
  <si>
    <t>7498153030R</t>
  </si>
  <si>
    <t>Montáž SKŘ - DŘT, IPC, PLC instalace, zprovoznění, oživení telemechanické jednotky v objektu ŽST</t>
  </si>
  <si>
    <t>7498254040R</t>
  </si>
  <si>
    <t>Elektrodispečink SKŘ-DŘT úprava struktur a řídících programových tabulek ŘS ED pro objekt ŽST</t>
  </si>
  <si>
    <t>7498254050R</t>
  </si>
  <si>
    <t>Elektrodispečink SKŘ-DŘT definice a deklarace struktur dat ŘS ED pro objekt ŽST</t>
  </si>
  <si>
    <t>7498254074R</t>
  </si>
  <si>
    <t>Elektrodispečink SKŘ-DŘT zprovoznění systému s novými daty pro objekt ŽST</t>
  </si>
  <si>
    <t>7498254084R</t>
  </si>
  <si>
    <t>Elektrodispečink SKŘ-DŘT verifikace signálů a povelů s novými daty pro objekt ŽST</t>
  </si>
  <si>
    <t>7498356037R</t>
  </si>
  <si>
    <t>Montáž dálkové diagnostiky TS ŽDC sofware pro integraci OSV - jednoho rozváděče OSV do integračního koncentrátoru DDTS ŽDC, licence s potřebnými protokoly MODBU</t>
  </si>
  <si>
    <t>Montáž dálkové diagnostiky TS ŽDC sofware pro integraci OSV - jednoho rozváděče OSV do integračního koncentrátoru DDTS ŽDC, licence s potřebnými protokoly MODBUS, DBNet, S-Net, IEC 60870-5-104 atd., parametrizace a naplnění datových, technologických, telemetrických a řídicích struktur DDTS ŽDC, programátorské práce</t>
  </si>
  <si>
    <t>7498356045R</t>
  </si>
  <si>
    <t>Montáž dálkové diagnostiky TS ŽDC doplnění aplikace integračního koncentrátoru pro technologický systém</t>
  </si>
  <si>
    <t>8500640001</t>
  </si>
  <si>
    <t>Ochrana napěťová a frekvenční U-f guard</t>
  </si>
  <si>
    <t>R35001016R</t>
  </si>
  <si>
    <t>panel fotovoltaický monokrystalický 360W-24V rozměr 1956x992×40mm</t>
  </si>
  <si>
    <t>R7494001258R3</t>
  </si>
  <si>
    <t>R7499100020R</t>
  </si>
  <si>
    <t>Ochranné prostředky a pracovní pomůcky Osobní ochranné prostředky a pracovní pomůcky pro el. stanice pro rozvodnu nn</t>
  </si>
  <si>
    <t>RABB.3956323</t>
  </si>
  <si>
    <t>Přípojka sporáková se signalizační doutnavkou, zapuštěná</t>
  </si>
  <si>
    <t>945412111</t>
  </si>
  <si>
    <t>Teleskopická hydraulická montážní plošina na samohybném podvozku, s otočným košem výšky zdvihu do 8 m</t>
  </si>
  <si>
    <t>DEN</t>
  </si>
  <si>
    <t>R99999</t>
  </si>
  <si>
    <t>Stojan typový SŽ pro nabíjení elektrokol dle design manuál - dodávka+montáž+revize (mimo zemní a betonářské práce)</t>
  </si>
  <si>
    <t>1.11</t>
  </si>
  <si>
    <t>Hromosvod</t>
  </si>
  <si>
    <t>460010021</t>
  </si>
  <si>
    <t>Vytyčení trasy vedení kabelového (podzemního) v obvodu železniční stanice</t>
  </si>
  <si>
    <t>KM</t>
  </si>
  <si>
    <t>460010025</t>
  </si>
  <si>
    <t>Vytyčení trasy inženýrských sítí v zastavěném prostoru</t>
  </si>
  <si>
    <t>460061111</t>
  </si>
  <si>
    <t>Zabezpečení výkopu a objektů přechod z dřevěných desek zřízení</t>
  </si>
  <si>
    <t>460061112</t>
  </si>
  <si>
    <t>Zabezpečení výkopu a objektů přechod z dřevěných desek odstranění</t>
  </si>
  <si>
    <t>460061131</t>
  </si>
  <si>
    <t>Zabezpečení výkopu a objektů pojízdný tlustý ocelový plech šířky výkopu do 1 m zřízení</t>
  </si>
  <si>
    <t>460061132</t>
  </si>
  <si>
    <t>Zabezpečení výkopu a objektů pojízdný tlustý ocelový plech šířky výkopu do 1 m odstranění</t>
  </si>
  <si>
    <t>460061171</t>
  </si>
  <si>
    <t>Zabezpečení výkopu a objektů výstražná páska včetně dodávky materiálu zřízení a odstranění</t>
  </si>
  <si>
    <t>460391123</t>
  </si>
  <si>
    <t>Zásyp jam ručně s uložením výkopku ve vrstvách a úpravou povrchu s přemístění sypaniny ze vzdálenosti do 10 m se zhutněním z horniny třídy těžitelnosti I skupin</t>
  </si>
  <si>
    <t>Zásyp jam ručně s uložením výkopku ve vrstvách a úpravou povrchu s přemístění sypaniny ze vzdálenosti do 10 m se zhutněním z horniny třídy těžitelnosti I skupiny 3</t>
  </si>
  <si>
    <t>460581111</t>
  </si>
  <si>
    <t>Úprava terénu položení drnu, včetně zalití vodou na rovině</t>
  </si>
  <si>
    <t>580105033</t>
  </si>
  <si>
    <t>Hromosvody kontrola stavu ochrany před úderem blesku kombinované soustavy jednoho objektu přes 8 svodů</t>
  </si>
  <si>
    <t>SVOD</t>
  </si>
  <si>
    <t>580105063</t>
  </si>
  <si>
    <t>Hromosvody měření zemního odporu svodu přes 8 svodů</t>
  </si>
  <si>
    <t>580106011</t>
  </si>
  <si>
    <t>Měření při revizích zemního přechodového odporu celkového nebo ochranného vodiče</t>
  </si>
  <si>
    <t>580106012</t>
  </si>
  <si>
    <t>Měření při revizích přechodového odporu ochranného spojení nebo pospojování</t>
  </si>
  <si>
    <t>580107015</t>
  </si>
  <si>
    <t>Pomocné práce při revizích demontáž a zpětná montáž zkušební svorky uzemnění</t>
  </si>
  <si>
    <t>35431001</t>
  </si>
  <si>
    <t>svorka uzemnění AlMgSi univerzální</t>
  </si>
  <si>
    <t>35431011</t>
  </si>
  <si>
    <t>svorka uzemnění AlMgSi spojovací pro lano D 8-10mm</t>
  </si>
  <si>
    <t>35431014</t>
  </si>
  <si>
    <t>svorka uzemnění AlMgSi zkušební, 81mm</t>
  </si>
  <si>
    <t>35431031</t>
  </si>
  <si>
    <t>svorka uzemnění AlMgSi k jímací tyči, 72 x40mm</t>
  </si>
  <si>
    <t>35431039</t>
  </si>
  <si>
    <t>svorka uzemnění AlMgSi na okapové žlaby</t>
  </si>
  <si>
    <t>35441077</t>
  </si>
  <si>
    <t>drát D 8mm AlMgSi</t>
  </si>
  <si>
    <t>35441672</t>
  </si>
  <si>
    <t>podpěra vedení hromosvodu do zdiva - 150mm, Cu</t>
  </si>
  <si>
    <t>35442062</t>
  </si>
  <si>
    <t>pás zemnící 30x4mm FeZn</t>
  </si>
  <si>
    <t>35442152</t>
  </si>
  <si>
    <t>tyč jímací s rovným koncem 16/10 2000 (1000/1000)mm AlMgSi</t>
  </si>
  <si>
    <t>35442153</t>
  </si>
  <si>
    <t>tyč jímací s rovným koncem 16/10 3000 (2000/1000)mm AlMgSi</t>
  </si>
  <si>
    <t>35442172</t>
  </si>
  <si>
    <t>podstavec betonový 9 kg</t>
  </si>
  <si>
    <t>35442173</t>
  </si>
  <si>
    <t>podložka pod betonový podstavec 9 kg</t>
  </si>
  <si>
    <t>35442174</t>
  </si>
  <si>
    <t>podstavec betonový 19 kg</t>
  </si>
  <si>
    <t>35442175</t>
  </si>
  <si>
    <t>podložka pod betonový podstavec 19 kg</t>
  </si>
  <si>
    <t>35442181</t>
  </si>
  <si>
    <t>stojan pro jímací tyč s rovným koncem, FeZn, s plastbetonovými podpěrami, pro jímač do 2000mm - rozpětí podpěr 350mm</t>
  </si>
  <si>
    <t>35442182</t>
  </si>
  <si>
    <t>stojan pro jímací tyč s rovným koncem, FeZn, s plastbetonovými podpěrami, pro jímač do 4000mm - rozpětí podpěr 700mm</t>
  </si>
  <si>
    <t>35442233</t>
  </si>
  <si>
    <t>krabice pro zkušební svorku do země - se zakulacenými rohy šedá</t>
  </si>
  <si>
    <t>35442237</t>
  </si>
  <si>
    <t>bezpečnostní tabulka plast (A5)</t>
  </si>
  <si>
    <t>35442270</t>
  </si>
  <si>
    <t>podpěra vedení na ploché střechy pr. 140mm, plastový zámek, výška vedení 100mm, plast s betonem, 1 kg</t>
  </si>
  <si>
    <t>741410001</t>
  </si>
  <si>
    <t>Montáž uzemňovacího vedení s upevněním, propojením a připojením pomocí svorek na povrchu pásku průřezu do 120 mm2</t>
  </si>
  <si>
    <t>741420001</t>
  </si>
  <si>
    <t>Montáž hromosvodného vedení svodových drátů nebo lan s podpěrami, O do 10 mm</t>
  </si>
  <si>
    <t>741420022</t>
  </si>
  <si>
    <t>Montáž hromosvodného vedení svorek se 3 a více šrouby</t>
  </si>
  <si>
    <t>741420023</t>
  </si>
  <si>
    <t>Montáž hromosvodného vedení svorek na okapové žlaby</t>
  </si>
  <si>
    <t>741420054</t>
  </si>
  <si>
    <t>Montáž hromosvodného vedení ochranných prvků tvarování prvků</t>
  </si>
  <si>
    <t>741420083</t>
  </si>
  <si>
    <t>Montáž hromosvodného vedení doplňků štítků k označení svodů</t>
  </si>
  <si>
    <t>741430005</t>
  </si>
  <si>
    <t>Montáž jímacích tyčí délky do 3 m, na stojan</t>
  </si>
  <si>
    <t>741810003</t>
  </si>
  <si>
    <t>Zkoušky a prohlídky elektrických rozvodů a zařízení celková prohlídka a vyhotovení revizní zprávy pro objem montážních prací přes 500 do 1000 tis. Kč</t>
  </si>
  <si>
    <t>R1000300375</t>
  </si>
  <si>
    <t>Vodič CUI D 20mm Cu 8mm, přdvybavený pro instalaci, L 3,5m</t>
  </si>
  <si>
    <t>1.13</t>
  </si>
  <si>
    <t>Vnitřní vybavení</t>
  </si>
  <si>
    <t>726191011</t>
  </si>
  <si>
    <t>Ostatní příslušenství instalačních systémů montáž ovládacích tlačítek k WC</t>
  </si>
  <si>
    <t xml:space="preserve"> 313 = 3,000 [A]_x000d_
 Mezisoučet: A = 3,000 [B]_x000d_</t>
  </si>
  <si>
    <t>R5281792.R31</t>
  </si>
  <si>
    <t>tlačítko pro ovládání WC nerez antivandal dle popisu prvku 31</t>
  </si>
  <si>
    <t>N01</t>
  </si>
  <si>
    <t>Interiér- dodávka+montáž</t>
  </si>
  <si>
    <t>R007</t>
  </si>
  <si>
    <t>Trezor stávající - dmtž+zpětná mtž + nový nátěr - dle popisu v TZ a prvku 07</t>
  </si>
  <si>
    <t>R022</t>
  </si>
  <si>
    <t>Indukční smyčka - dodávka+montáž - dle popisu v TZ a prvku 22</t>
  </si>
  <si>
    <t>R023</t>
  </si>
  <si>
    <t>Interkom pokladna - dodávka+montáž - dle popisu v TZ a prvku 23</t>
  </si>
  <si>
    <t>R024</t>
  </si>
  <si>
    <t>Klaprám A0 - dodávka+montáž - dle popisu v TZ a prvku 24</t>
  </si>
  <si>
    <t>R025</t>
  </si>
  <si>
    <t>Držák letáků - dmtž+zpětná mtž - dle popisu v TZ a prvku 25</t>
  </si>
  <si>
    <t>R026</t>
  </si>
  <si>
    <t>Držák letáků - dmtž+zpětná mtž - dle popisu v TZ a prvku 26</t>
  </si>
  <si>
    <t>R040</t>
  </si>
  <si>
    <t>Nouzové tlačítko z bezbariérového WC (sada pro nouzovou signalizaci) - dodávka+montáž- dle popisu v TZ a prvku 40</t>
  </si>
  <si>
    <t>R043</t>
  </si>
  <si>
    <t>Nerezový háček pod obklad - dodávka+montáž- dle popisu v TZ a prvku 43</t>
  </si>
  <si>
    <t xml:space="preserve"> 2 = 2,000 [A]_x000d_
 Mezisoučet: A = 2,000 [B]_x000d_</t>
  </si>
  <si>
    <t>1.14</t>
  </si>
  <si>
    <t>Vnější vybavení</t>
  </si>
  <si>
    <t>N00</t>
  </si>
  <si>
    <t>Vnější vybavení - dodávka+montáž stavby</t>
  </si>
  <si>
    <t>R003NAST</t>
  </si>
  <si>
    <t>Reklamní panel stávající - dmtž+oprava nětěru+zpětná mtž dle položky číslo 3 výpisu prvků pro část nástupiště</t>
  </si>
  <si>
    <t>R005ZS</t>
  </si>
  <si>
    <t>Zahrazovací sloupek - kompetní dodávka+montáž dle položky číslo 5</t>
  </si>
  <si>
    <t xml:space="preserve"> 7 = 7,000 [A]_x000d_</t>
  </si>
  <si>
    <t>R008G</t>
  </si>
  <si>
    <t>Grafika vlaku - kompletní dodávka+montáž dle položky číslo 8</t>
  </si>
  <si>
    <t>R00OST1</t>
  </si>
  <si>
    <t>Stávající tabule název stanice+směrová tabule - dmtž+zpětná mtž+výměna sloupků+zemní a betonářské práce (tabule zůstanou stávající) dle položky číslo OS1 výpisu</t>
  </si>
  <si>
    <t>Stávající tabule název stanice+směrová tabule - dmtž+zpětná mtž+výměna sloupků+zemní a betonářské práce (tabule zůstanou stávající) dle položky číslo OS1 výpisu prvků pro část nástupiště</t>
  </si>
  <si>
    <t>R00OST2</t>
  </si>
  <si>
    <t>Stávající tabule název stanice - dmtž+zpětná mtž+výměna sloupků+zemní a betonářské práce (tabule zůstane stávající) dle položky číslo OS2 výpisu prvků pro část</t>
  </si>
  <si>
    <t>Stávající tabule název stanice - dmtž+zpětná mtž+výměna sloupků+zemní a betonářské práce (tabule zůstane stávající) dle položky číslo OS2 výpisu prvků pro část nástupiště</t>
  </si>
  <si>
    <t>R010SZ</t>
  </si>
  <si>
    <t>Nabíjeci stojan na elektrokola - dodávka typového výrobku pro Správu železnic - viz design manuál</t>
  </si>
  <si>
    <t>1.14.1</t>
  </si>
  <si>
    <t>Mobiliář - stavební připravenost</t>
  </si>
  <si>
    <t>13</t>
  </si>
  <si>
    <t>Zemní práce - hloubené vykopávky</t>
  </si>
  <si>
    <t>133151101</t>
  </si>
  <si>
    <t>Hloubení nezapažených šachet strojně v hornině třídy těžitelnosti I skupiny 1 a 2 do 20 m3</t>
  </si>
  <si>
    <t xml:space="preserve"> "`dle technických podkladů výrobce`"_x000d_
 pro kolostav((0.35*0.35*0.35)*2)*4 = 0,343 [A]_x000d_
 Mezisoučet: A = 0,343 [B]_x000d_
 koš B2(0.35*0.3*0.5)*5 = 0,263 [C]_x000d_
 Mezisoučet: C = 0,263 [D]_x000d_
 lavička A.2((0.25*0.25*0.8)*2)*9 = 0,900 [E]_x000d_
 Mezisoučet: E = 0,900 [F]_x000d_
 Celkem: A+C+E = 1,506 [G]_x000d_</t>
  </si>
  <si>
    <t>139751101</t>
  </si>
  <si>
    <t xml:space="preserve"> "`dle technických podkladů výrobce`"_x000d_
 koš B1(0.35*0.15*0.5)*7 = 0,184 [A]_x000d_
 Mezisoučet: A = 0,184 [B]_x000d_
 lavička A.3((0.24*0.10*0.4)*2)*12 = 0,230 [C]_x000d_
 Mezisoučet: C = 0,230 [D]_x000d_
 Celkem: A+C = 0,414 [E]_x000d_</t>
  </si>
  <si>
    <t>16</t>
  </si>
  <si>
    <t>Zemní práce - přemístění výkopku</t>
  </si>
  <si>
    <t xml:space="preserve"> 0.414+1.506 = 1,920 [A]_x000d_
 Mezisoučet: A = 1,920 [B]_x000d_</t>
  </si>
  <si>
    <t xml:space="preserve"> (0.414+1.506)*2 = 3,840 [A]_x000d_
 Mezisoučet: A = 3,840 [B]_x000d_</t>
  </si>
  <si>
    <t>17</t>
  </si>
  <si>
    <t>Zemní práce - konstrukce ze zemin</t>
  </si>
  <si>
    <t>171201201</t>
  </si>
  <si>
    <t xml:space="preserve"> 1.920 = 1,920 [A]_x000d_</t>
  </si>
  <si>
    <t xml:space="preserve"> 1.920*1.65 = 3,168 [A]_x000d_</t>
  </si>
  <si>
    <t>275313511</t>
  </si>
  <si>
    <t>Základy z betonu prostého patky a bloky z betonu kamenem neprokládaného tř. C 12/15</t>
  </si>
  <si>
    <t xml:space="preserve"> "`dle technických podkladů výrobce`"_x000d_
 koš B1(0.35*0.3*0.5)*7 = 0,368 [A]_x000d_
 Mezisoučet: A = 0,368 [B]_x000d_
 lavička A.3((0.24*0.30*0.4)*2)*12 = 0,691 [C]_x000d_
 Mezisoučet: C = 0,691 [D]_x000d_
 pro kolostav((0.35*0.35*0.35)*2)*4 = 0,343 [E]_x000d_
 Mezisoučet: E = 0,343 [F]_x000d_
 koš B2(0.35*0.3*0.5)*5 = 0,263 [G]_x000d_
 Mezisoučet: G = 0,263 [H]_x000d_
 lavička A.2((0.25*0.25*0.8)*2)*9 = 0,900 [I]_x000d_
 Mezisoučet: I = 0,900 [J]_x000d_
 Celkem: A+C+E+G+I = 2,564 [K]_x000d_
 2.565*1.025 Přepočtené koeficientem množství = 2,629 [L]_x000d_</t>
  </si>
  <si>
    <t xml:space="preserve"> "`pro kolostav`"_x000d_
 ((0.35*0.35)*4)*8 = 3,920 [A]_x000d_
 Mezisoučet: A = 3,920 [B]_x000d_</t>
  </si>
  <si>
    <t>974042567</t>
  </si>
  <si>
    <t>Vysekání rýh v betonové nebo jiné monolitické dlažbě s betonovým podkladem do hl. 150 mm a šířky do 300 mm</t>
  </si>
  <si>
    <t xml:space="preserve"> "`dle technických podkladů výrobce`"_x000d_
 lavička A.3((0.4)*2)*12 = 9,600 [A]_x000d_
 Mezisoučet: A = 9,600 [B]_x000d_
 koš B1(0.5*2)*7 = 7,000 [C]_x000d_
 Mezisoučet: C = 7,000 [D]_x000d_
 Celkem: A+C = 16,600 [E]_x000d_</t>
  </si>
  <si>
    <t>974042569</t>
  </si>
  <si>
    <t>Vysekání rýh v betonové nebo jiné monolitické dlažbě s betonovým podkladem do hl. 150 mm a šířky Příplatek k ceně -2567 za každých dalších 100 mm šířky, rýhy hl</t>
  </si>
  <si>
    <t>Vysekání rýh v betonové nebo jiné monolitické dlažbě s betonovým podkladem do hl. 150 mm a šířky Příplatek k ceně -2567 za každých dalších 100 mm šířky, rýhy hl. do 150 mm</t>
  </si>
  <si>
    <t xml:space="preserve"> koš B1(0.2*2)*7 = 2,800 [A]_x000d_
 Mezisoučet: A = 2,800 [B]_x000d_</t>
  </si>
  <si>
    <t>977312113</t>
  </si>
  <si>
    <t>Řezání stávajících betonových mazanin s vyztužením hloubky přes 100 do 150 mm</t>
  </si>
  <si>
    <t xml:space="preserve"> "`dle technických podkladů výrobce`"_x000d_
 koš B1(0.35*2+0.5*2)*7 = 11,900 [A]_x000d_
 Mezisoučet: A = 11,900 [B]_x000d_
 lavička A.3((0.24*2+0.4*2)*2)*12 = 30,720 [C]_x000d_
 Mezisoučet: C = 30,720 [D]_x000d_
 Celkem: A+C = 42,620 [E]_x000d_</t>
  </si>
  <si>
    <t xml:space="preserve"> 1.739*11 = 19,129 [A]_x000d_
 Mezisoučet: A = 19,129 [B]_x000d_</t>
  </si>
  <si>
    <t>998012021</t>
  </si>
  <si>
    <t>Přesun hmot pro budovy občanské výstavby, bydlení, výrobu a služby s nosnou svislou konstrukcí monolitickou betonovou tyčovou nebo plošnou s jakýkoliv obvodovým pláštěm kromě vyzdívaného vodorovná dopravní vzdálenost do 100 m základní pro budovy výšky do 6 m</t>
  </si>
  <si>
    <t>MI</t>
  </si>
  <si>
    <t>MOBILIÁŘ - dodávka+montáž zhotovitel</t>
  </si>
  <si>
    <t>R9999</t>
  </si>
  <si>
    <t>Stavební připravenost pro instalaci mincovníku ( vybourání otvoru+zednické zapravení+napojení na elektoinstalaci a slaboproud dle technického podkladu výrobce v</t>
  </si>
  <si>
    <t>Stavební připravenost pro instalaci mincovníku ( vybourání otvoru+zednické zapravení+napojení na elektoinstalaci a slaboproud dle technického podkladu výrobce v ZTP+elektrozámek+samozavírač)</t>
  </si>
  <si>
    <t xml:space="preserve"> 1+1 = 2,000 [A]_x000d_
 Mezisoučet: A = 2,000 [B]_x000d_</t>
  </si>
  <si>
    <t>D.2.2.4</t>
  </si>
  <si>
    <t>Orientační systém</t>
  </si>
  <si>
    <t>92</t>
  </si>
  <si>
    <t>Doplňující konstrukce a práce železniční</t>
  </si>
  <si>
    <t>R1010</t>
  </si>
  <si>
    <t>Název stanice - tabule včetně upevnění - 3080x600</t>
  </si>
  <si>
    <t xml:space="preserve"> "`dle 302`"_x000d_
 a1 = 1,000 [A]_x000d_
 Mezisoučet: A = 1,000 [B]_x000d_
 Celkem: A = 1,000 [C]_x000d_</t>
  </si>
  <si>
    <t>R1010a1</t>
  </si>
  <si>
    <t>Název stanice - tabule včetně upevnění - 2540x600</t>
  </si>
  <si>
    <t xml:space="preserve"> "`dle 302`"_x000d_
 a11 = 1,000 [A]_x000d_
 Mezisoučet: A = 1,000 [B]_x000d_
 Celkem: A = 1,000 [C]_x000d_</t>
  </si>
  <si>
    <t>R1016</t>
  </si>
  <si>
    <t>Tabule orientačního systému 440x240 - dodávka+montáž</t>
  </si>
  <si>
    <t xml:space="preserve"> "`dle 302`"_x000d_
 b1 = 1,000 [A]_x000d_
 f1 = 1,000 [B]_x000d_
 j1 = 1,000 [C]_x000d_
 p11 = 1,000 [D]_x000d_
 Mezisoučet: A+B+C+D = 4,000 [E]_x000d_
 "`dle 303`"_x000d_
 p1 = 1,000 [F]_x000d_
 Mezisoučet: F = 1,000 [G]_x000d_
 Celkem: A+B+C+D+F = 5,000 [H]_x000d_</t>
  </si>
  <si>
    <t>R1017</t>
  </si>
  <si>
    <t>Tabule orientačního systému 640x240- dodávka+montáž</t>
  </si>
  <si>
    <t xml:space="preserve"> "`dle 302`"_x000d_
 x1 = 1,000 [A]_x000d_
 "c1x`1"_x000d_
 Mezisoučet: A = 1,000 [B]_x000d_
 Celkem: A = 1,000 [C]_x000d_</t>
  </si>
  <si>
    <t>R1018</t>
  </si>
  <si>
    <t>Tabule orientačního systému 240x240 - dodávka+montáž</t>
  </si>
  <si>
    <t xml:space="preserve"> "`dle 302`"_x000d_
 e2 = 2,000 [A]_x000d_
 g1 = 1,000 [B]_x000d_
 ch1 = 1,000 [C]_x000d_
 i1 = 1,000 [D]_x000d_
 u1 = 1,000 [E]_x000d_
 l1 = 1,000 [F]_x000d_
 m1 = 1,000 [G]_x000d_
 f11 = 1,000 [H]_x000d_
 Mezisoučet: A+B+C+D+E+F+G+H = 9,000 [I]_x000d_
 "`dle 303`"_x000d_
 n2 = 2,000 [J]_x000d_
 o2 = 2,000 [K]_x000d_
 s1 = 1,000 [L]_x000d_
 t1 = 1,000 [M]_x000d_
 u2 = 2,000 [N]_x000d_
 Mezisoučet: J+K+L+M+N = 8,000 [O]_x000d_
 Celkem: A+B+C+D+E+F+G+H+J+K+L+M+N = 17,000 [P]_x000d_</t>
  </si>
  <si>
    <t>R1019</t>
  </si>
  <si>
    <t>Tabule orientačního systému 100x100-dovávka+montáž</t>
  </si>
  <si>
    <t xml:space="preserve"> "`dle 302`"_x000d_
 k1+1 = 2,000 [A]_x000d_
 Mezisoučet: A = 2,000 [B]_x000d_
 Celkem: A = 2,000 [C]_x000d_</t>
  </si>
  <si>
    <t>R1023</t>
  </si>
  <si>
    <t>Hmatný štítek s informací o druhu WC</t>
  </si>
  <si>
    <t xml:space="preserve"> "`dle 302`"_x000d_
 hm11 = 1,000 [A]_x000d_
 hm21 = 1,000 [B]_x000d_
 hm31 = 1,000 [C]_x000d_
 hm41 = 1,000 [D]_x000d_
 Mezisoučet: A+B+C+D = 4,000 [E]_x000d_
 Celkem: A+B+C+D = 4,000 [F]_x000d_</t>
  </si>
  <si>
    <t>R1024</t>
  </si>
  <si>
    <t>Hmatný štítek na mincovníku na placených WC</t>
  </si>
  <si>
    <t>R1028</t>
  </si>
  <si>
    <t>Tabule orientačního systému 840x240 - dodávka+montáž</t>
  </si>
  <si>
    <t xml:space="preserve"> "`dle 302`"_x000d_
 c1 = 1,000 [A]_x000d_
 w1 = 1,000 [B]_x000d_
 Mezisoučet: A+B = 2,000 [C]_x000d_
 Celkem: A+B = 2,000 [D]_x000d_</t>
  </si>
  <si>
    <t>R1029</t>
  </si>
  <si>
    <t>Tabule orientačního systému 640x240+240/240 - dodávka+montáž</t>
  </si>
  <si>
    <t xml:space="preserve"> "`dle 302`"_x000d_
 d1 = 1,000 [A]_x000d_
 Mezisoučet: A = 1,000 [B]_x000d_
 Celkem: A = 1,000 [C]_x000d_</t>
  </si>
  <si>
    <t>R1030</t>
  </si>
  <si>
    <t>Tabule orientačního systému přechodného dne výkresu číslo 305 (samolepky, plastové tabule atd.)- dodávka+montáž</t>
  </si>
  <si>
    <t xml:space="preserve"> "`dle 305`"_x000d_
 1 = 1,000 [A]_x000d_
 Mezisoučet: A = 1,000 [B]_x000d_
 Celkem: A = 1,000 [C]_x000d_</t>
  </si>
  <si>
    <t>N01_A</t>
  </si>
  <si>
    <t>PBŘ - část A</t>
  </si>
  <si>
    <t>RA0001</t>
  </si>
  <si>
    <t>Únikové tabulky dle PBŘ a dle ČSN 018013 - dodávka+montáž</t>
  </si>
  <si>
    <t xml:space="preserve"> "`A`"_x000d_
 vnitřní hydrant2 = 2,000 [A]_x000d_
 4x únikový východ nad dveře4 = 4,000 [B]_x000d_
 15x únikový východ průběžný15 = 15,000 [C]_x000d_
 6x hasicí přístroj6 = 6,000 [D]_x000d_
 1x únikový východ schodiště nahoru1 = 1,000 [E]_x000d_
 2x tísnová tel.čísla2 = 2,000 [F]_x000d_
 1x hlavní vypínač FVE1 = 1,000 [G]_x000d_
 1x hlavní uzávěr vody1 = 1,000 [H]_x000d_
 Mezisoučet: A+B+C+D+E+F+G+H = 32,000 [I]_x000d_
 Celkem: A+B+C+D+E+F+G+H = 32,000 [J]_x000d_</t>
  </si>
  <si>
    <t>N01_B</t>
  </si>
  <si>
    <t>PBŘ - část B</t>
  </si>
  <si>
    <t>RB0002</t>
  </si>
  <si>
    <t xml:space="preserve"> "`B`"_x000d_
 únikový východ nad dveře9 = 9,000 [A]_x000d_
 únikový východ průběžný10 = 10,000 [B]_x000d_
 hasicí přístroj12 = 12,000 [C]_x000d_
 2x tísnová tel.čísla2 = 2,000 [D]_x000d_
 1x hlavní vypínač 1 = 1,000 [E]_x000d_
 1x hlavní uzávěr vody1 = 1,000 [F]_x000d_
 Mezisoučet: A+B+C+D+E+F = 35,000 [G]_x000d_
 Celkem: A+B+C+D+E+F = 35,000 [H]_x000d_</t>
  </si>
  <si>
    <t>D.2.2.5</t>
  </si>
  <si>
    <t>Drobná architektura a oplocení</t>
  </si>
  <si>
    <t>122251101</t>
  </si>
  <si>
    <t>Odkopávky a prokopávky nezapažené strojně v hornině třídy těžitelnosti I skupiny 3 do 20 m3</t>
  </si>
  <si>
    <t xml:space="preserve"> "`dle výkresů pro stání`"_x000d_
 (3*0.3*11) = 9,900 [A]_x000d_
 Mezisoučet: A = 9,900 [B]_x000d_
 Celkem: A = 9,900 [C]_x000d_</t>
  </si>
  <si>
    <t>131151204</t>
  </si>
  <si>
    <t>Hloubení zapažených jam a zářezů strojně s urovnáním dna do předepsaného profilu a spádu v hornině třídy těžitelnosti I skupiny 1 a 2 přes 100 do 500 m3</t>
  </si>
  <si>
    <t xml:space="preserve"> "`dle výkresů pro rampu , sezení atd.`"_x000d_
 (12*3*17)/2 = 306,000 [A]_x000d_
 Mezisoučet: A = 306,000 [B]_x000d_
 (13*1.5*17)/2 = 165,750 [C]_x000d_
 Mezisoučet: C = 165,750 [D]_x000d_
 Celkem: A+C = 471,750 [E]_x000d_</t>
  </si>
  <si>
    <t>132151101</t>
  </si>
  <si>
    <t>Hloubení nezapažených rýh šířky do 800 mm strojně s urovnáním dna do předepsaného profilu a spádu v hornině třídy těžitelnosti I skupiny 1 a 2 do 20 m3</t>
  </si>
  <si>
    <t xml:space="preserve"> "`SCHOD1`"_x000d_
 úprav terénu po vybouraných schodech před betonáží nových základů0.5 = 0,500 [A]_x000d_
 Mezisoučet: A = 0,500 [B]_x000d_</t>
  </si>
  <si>
    <t>132154201</t>
  </si>
  <si>
    <t>Hloubení zapažených rýh šířky přes 800 do 2 000 mm strojně s urovnáním dna do předepsaného profilu a spádu v hornině třídy těžitelnosti I skupiny 1 a 2 do 20 m3</t>
  </si>
  <si>
    <t xml:space="preserve"> "`dle výkresů`"_x000d_
 "`RAMPA1`"_x000d_
 ((6.2+1.9+0.5)*0.1)*3 = 2,580 [A]_x000d_
 (3.7+1.5+0.3)*3 = 16,500 [B]_x000d_
 "`dle 702,702.1-OPER1`"_x000d_
 (1.2*0.6*1.3)+(1.2*0.6*8.9)+(1.2*0.6*1.8) = 8,640 [C]_x000d_
 Mezisoučet: A+B+C = 27,720 [D]_x000d_
 "`OPER2`"_x000d_
 (0.85*0.6*(10.7+7.6+2)) = 10,353 [E]_x000d_
 Mezisoučet: E = 10,353 [F]_x000d_
 "`dle 704.1-TER1`"_x000d_
 (0.9*0.55*(5.3+2.1)) = 3,663 [G]_x000d_
 Mezisoučet: G = 3,663 [H]_x000d_
 "`dle 705.1-OPER3`"_x000d_
 (0.9*0.55*(6.7+11.3)) = 8,910 [I]_x000d_
 Mezisoučet: I = 8,910 [J]_x000d_
 Celkem: A+B+C+E+G+I = 50,646 [K]_x000d_</t>
  </si>
  <si>
    <t xml:space="preserve"> "`pro patky stání`"_x000d_
 (0.3*0.6*0.3)*4 = 0,216 [A]_x000d_
 Mezisoučet: A = 0,216 [B]_x000d_
 Celkem: A = 0,216 [C]_x000d_</t>
  </si>
  <si>
    <t xml:space="preserve"> "`dle řezů`"_x000d_
 "`jáma`"_x000d_
 (12*3)+(3*7)*2+(1.5*10)*2 = 108,000 [A]_x000d_
 Mezisoučet: A = 108,000 [B]_x000d_
 (13*1.5)+(17*1.5)*2 = 70,500 [C]_x000d_
 Mezisoučet: C = 70,500 [D]_x000d_
 "`rýhy`"_x000d_
 (8*0.7)*6+(5*1.4)*6 = 75,600 [E]_x000d_
 Mezisoučet: E = 75,600 [F]_x000d_
 Celkem: A+C+E = 254,100 [G]_x000d_</t>
  </si>
  <si>
    <t xml:space="preserve"> "`dle řezů`"_x000d_
 (12*3)+(3*7)*2+(1.5*10)*2 = 108,000 [A]_x000d_
 Mezisoučet: A = 108,000 [B]_x000d_
 (13*1.5)+(17*1.5)*2 = 70,500 [C]_x000d_
 Mezisoučet: C = 70,500 [D]_x000d_
 "`rýhy`"_x000d_
 (8*0.7)*6+(5*1.4)*6 = 75,600 [E]_x000d_
 Mezisoučet: E = 75,600 [F]_x000d_
 Celkem: A+C+E = 254,100 [G]_x000d_</t>
  </si>
  <si>
    <t xml:space="preserve"> "`dle výkresů`"_x000d_
 "`RAMPA1`"_x000d_
 ((6.2+1.9+0.5)*0.1)*3 = 2,580 [A]_x000d_
 (3.7+1.5+0.3)*3 = 16,500 [B]_x000d_
 Mezisoučet: A+B = 19,080 [C]_x000d_</t>
  </si>
  <si>
    <t>151101401</t>
  </si>
  <si>
    <t>Zřízení vzepření zapažených stěn výkopů s potřebným přepažováním při pažení příložném, hloubky do 4 m</t>
  </si>
  <si>
    <t xml:space="preserve"> "`dle řezů`"_x000d_
 (12*3)+(3*7)*2+(1.5*10)*2 = 108,000 [A]_x000d_
 Mezisoučet: A = 108,000 [B]_x000d_
 (13*1.5)+(17*1.5)*2 = 70,500 [C]_x000d_
 Mezisoučet: C = 70,500 [D]_x000d_
 Celkem: A+C = 178,500 [E]_x000d_</t>
  </si>
  <si>
    <t>151101411</t>
  </si>
  <si>
    <t>Odstranění vzepření stěn výkopů s uložením materiálu na vzdálenost do 3 m od kraje výkopu při pažení příložném, hloubky do 4 m</t>
  </si>
  <si>
    <t xml:space="preserve"> jámy471.750 = 471,750 [A]_x000d_
 Mezisoučet: A = 471,750 [B]_x000d_
 rýhy50.646 = 50,646 [C]_x000d_
 Mezisoučet: C = 50,646 [D]_x000d_
 šachty0.216 = 0,216 [E]_x000d_
 Mezisoučet: E = 0,216 [F]_x000d_
 "`odpočet zpětný zásyp`"_x000d_
 -250 = -250,000 [G]_x000d_
 Mezisoučet: G = -250,000 [H]_x000d_
 Celkem: A+C+E+G = 272,612 [I]_x000d_</t>
  </si>
  <si>
    <t xml:space="preserve"> 272.612*1 = 272,612 [A]_x000d_
 Mezisoučet: A = 272,612 [B]_x000d_</t>
  </si>
  <si>
    <t xml:space="preserve"> 272.612*1.7 = 463,440 [A]_x000d_
 Mezisoučet: A = 463,440 [B]_x000d_</t>
  </si>
  <si>
    <t xml:space="preserve"> "`dle 701.1`"_x000d_
 pdo novým schodištěm(2*0.5*4) = 4,000 [A]_x000d_
 Mezisoučet: A = 4,000 [B]_x000d_
 "`RAMPA1`"_x000d_
 (37.3+38.6)*0.25 = 18,975 [C]_x000d_
 (1.6*25)*0.25 = 10,000 [D]_x000d_
 Mezisoučet: C+D = 28,975 [E]_x000d_
 Celkem: A+C+D = 32,975 [F]_x000d_</t>
  </si>
  <si>
    <t xml:space="preserve"> "`zpětný zásyp dle výkresů`"_x000d_
 250 = 250,000 [A]_x000d_
 Mezisoučet: A = 250,000 [B]_x000d_
 Celkem: A = 250,000 [C]_x000d_</t>
  </si>
  <si>
    <t>58344197</t>
  </si>
  <si>
    <t>štěrkodrť frakce 0/63</t>
  </si>
  <si>
    <t xml:space="preserve"> "`dle 701.1`"_x000d_
 pod novým schodištěm(2*0.5*4) = 4,000 [A]_x000d_
 Mezisoučet: A = 4,000 [B]_x000d_
 "`RAMPA1`"_x000d_
 (37.3+38.6)*0.25 = 18,975 [C]_x000d_
 (1.6*25)*0.25 = 10,000 [D]_x000d_
 Mezisoučet: C+D = 28,975 [E]_x000d_
 Celkem: A+C+D = 32,975 [F]_x000d_
 32.975*1.9 Přepočtené koeficientem množství = 62,653 [G]_x000d_</t>
  </si>
  <si>
    <t xml:space="preserve"> "`E5`"_x000d_
 (1.7*9.8) = 16,660 [A]_x000d_
 Mezisoučet: A = 16,660 [B]_x000d_
 Celkem: A = 16,660 [C]_x000d_</t>
  </si>
  <si>
    <t xml:space="preserve"> "`dle 701.1`"_x000d_
 základ(0.1*0.8*4)*2 = 0,640 [A]_x000d_
 Mezisoučet: A = 0,640 [B]_x000d_
 "`stání skladba E5`"_x000d_
 (1.6*0.2*1.4)+((1.9*0.2*1.4)*4) = 2,576 [C]_x000d_
 Mezisoučet: C = 2,576 [D]_x000d_
 Celkem: A+C = 3,216 [E]_x000d_</t>
  </si>
  <si>
    <t>273322611</t>
  </si>
  <si>
    <t>Základy z betonu železového (bez výztuže) desky z betonu se zvýšenými nároky na prostředí tř. C 30/37</t>
  </si>
  <si>
    <t xml:space="preserve"> "`beton XF4,XC4`"_x000d_
 "`stání skladba E5`"_x000d_
 (1.6*0.2*1.4)+((1.9*0.2*1.4)*4) = 2,576 [A]_x000d_
 Mezisoučet: A = 2,576 [B]_x000d_
 Celkem: A = 2,576 [C]_x000d_</t>
  </si>
  <si>
    <t xml:space="preserve"> "`stání skladba E5`"_x000d_
 (0.2*1.6)*2+(0.2*1.4)*10+(0.2*1.9)*2 = 4,200 [A]_x000d_
 Mezisoučet: A = 4,200 [B]_x000d_
 Celkem: A = 4,200 [C]_x000d_</t>
  </si>
  <si>
    <t xml:space="preserve"> "`E5`"_x000d_
 (1.4*9.8)*0.00709*2*1.25 = 0,243 [A]_x000d_
 Mezisoučet: A = 0,243 [B]_x000d_</t>
  </si>
  <si>
    <t>274313511</t>
  </si>
  <si>
    <t>Základy z betonu prostého pasy betonu kamenem neprokládaného tř. C 12/15</t>
  </si>
  <si>
    <t xml:space="preserve"> "`OPER1`"_x000d_
 (1.2*0.1*1.3)+(1.2*0.1*8.9)+(1.2*0.1*1.8) = 1,440 [A]_x000d_
 Mezisoučet: A = 1,440 [B]_x000d_
 "`OPER2`"_x000d_
 (0.85*0.1*(10.7+7.6+2)) = 1,726 [C]_x000d_
 Mezisoučet: C = 1,726 [D]_x000d_
 "`RAMPA1`"_x000d_
 (1.4+5.7*2+4.4+8.6+1)*0.1 = 2,680 [E]_x000d_
 (6.2+1.9+0.5)*0.1*3 = 2,580 [F]_x000d_
 Mezisoučet: E+F = 5,260 [G]_x000d_
 Celkem: A+C+E+F = 8,426 [H]_x000d_</t>
  </si>
  <si>
    <t>274313811</t>
  </si>
  <si>
    <t>Základy z betonu prostého pasy betonu kamenem neprokládaného tř. C 25/30</t>
  </si>
  <si>
    <t xml:space="preserve"> "`brána dle 708 - tabulka`"_x000d_
 ZP6d2.075 = 2,075 [A]_x000d_
 Mezisoučet: A = 2,075 [B]_x000d_
 Celkem: A = 2,075 [C]_x000d_</t>
  </si>
  <si>
    <t xml:space="preserve"> "`RAMPA1`"_x000d_
 "`dle výkresů`"_x000d_
 (0.8+3.4+3.4+2.7+5.2+0.6)+(3.7+1.5+0.3)*3+(0.6*4) = 35,000 [A]_x000d_
 Mezisoučet: A = 35,000 [B]_x000d_
 Celkem: A = 35,000 [C]_x000d_</t>
  </si>
  <si>
    <t>274321411</t>
  </si>
  <si>
    <t>Základy z betonu železového (bez výztuže) pasy z betonu bez zvláštních nároků na prostředí tř. C 20/25</t>
  </si>
  <si>
    <t xml:space="preserve"> "`dle 702,702.1-OPER1`"_x000d_
 (1.2*0.6*1.3)+(1.2*0.6*8.9)+(1.2*0.6*1.8) = 8,640 [A]_x000d_
 Mezisoučet: A = 8,640 [B]_x000d_
 "`OPER2`"_x000d_
 (0.85*0.6*(10.7+7.6+2)) = 10,353 [C]_x000d_
 Mezisoučet: C = 10,353 [D]_x000d_
 "`dle 704.1-TER1`"_x000d_
 (0.9*0.55*(5.3+2.1)) = 3,663 [E]_x000d_
 Mezisoučet: E = 3,663 [F]_x000d_
 "`dle 705.1-OPER3`"_x000d_
 (0.9*0.55*(6.7+11.3)) = 8,910 [G]_x000d_
 Mezisoučet: G = 8,910 [H]_x000d_
 "`RAMPA2`"_x000d_
 (0.6*0.6*1)*2 = 0,720 [I]_x000d_
 (0.25*1.7*1)*2 = 0,850 [J]_x000d_
 Mezisoučet: I+J = 1,570 [K]_x000d_
 "`podzemní část`"_x000d_
 "`dle 701.1`"_x000d_
 základ(0.25*0.8*4)*2 = 1,600 [L]_x000d_
 Mezisoučet: L = 1,600 [M]_x000d_
 Celkem: A+C+E+G+I+J+L = 34,736 [N]_x000d_</t>
  </si>
  <si>
    <t xml:space="preserve"> "`dle 702,702.1-OPER1`"_x000d_
 (8.9+2.5+10.2+1.3*3)*0.6 = 15,300 [A]_x000d_
 Mezisoučet: A = 15,300 [B]_x000d_
 "`OPER2`"_x000d_
 (0.85*(10.7+8.4+1.2+0.85+2+8.5+9.9)) = 35,318 [C]_x000d_
 Mezisoučet: C = 35,318 [D]_x000d_
 "`dle 704.1-TER1`"_x000d_
 (0.55*5.3)+(0.55*2.1)+(0.55*4.3)+(0.55*1.2) = 7,095 [E]_x000d_
 Mezisoučet: E = 7,095 [F]_x000d_
 "`dle 705.1-OPER3`"_x000d_
 (0.55*(6.7+11.3))+(0.55*5.7)+(0.55*10.4) = 18,755 [G]_x000d_
 Mezisoučet: G = 18,755 [H]_x000d_
 "`RAMPA1"_x000d_
 50 = 50,000 [I]_x000d_
 Mezisoučet: I = 50,000 [J]_x000d_
 "`RAMPA2`"_x000d_
 (0.6*1)*4+(0.6*0.6)*4 = 3,840 [K]_x000d_
 (1.7*1)*4+(0.25*1.7)*2 = 7,650 [L]_x000d_
 Mezisoučet: K+L = 11,490 [M]_x000d_
 "`dle 701.1`"_x000d_
 základ(0.25*0.8)*4+(0.8*4)*2 = 7,200 [N]_x000d_
 Mezisoučet: N = 7,200 [O]_x000d_
 Celkem: A+C+E+G+I+K+L+N = 145,158 [P]_x000d_</t>
  </si>
  <si>
    <t xml:space="preserve"> "`RAMPA1`"_x000d_
 1.35 = 1,350 [A]_x000d_
 Mezisoučet: A = 1,350 [B]_x000d_
 Celkem: A = 1,350 [C]_x000d_</t>
  </si>
  <si>
    <t xml:space="preserve"> 16.66*1.1845 Přepočtené koeficientem množství = 19,734 [A]_x000d_</t>
  </si>
  <si>
    <t>Svislé a kompletní konstrukce</t>
  </si>
  <si>
    <t>311322611</t>
  </si>
  <si>
    <t>Nadzákladové zdi z betonu železového (bez výztuže) nosné odolného proti agresivnímu prostředí tř. C 30/37</t>
  </si>
  <si>
    <t xml:space="preserve"> "`OPER1`"_x000d_
 "`šxvxd`"_x000d_
 (0.3*1*1.7)*2 = 1,020 [A]_x000d_
 (0.3*3*9.8) = 8,820 [B]_x000d_
 Mezisoučet: A+B = 9,840 [C]_x000d_
 "`OPER2`"_x000d_
 (0.25*1.5*4.3)+(0.25*1.2*6.1)+(0.25*0.8*9)+(0.25*0.8*2) = 5,643 [D]_x000d_
 Mezisoučet: D = 5,643 [E]_x000d_
 "`dle 704.1-TER1`"_x000d_
 (0.25*2.5*5.3)+(0.25*2.5*2.1) = 4,625 [F]_x000d_
 Mezisoučet: F = 4,625 [G]_x000d_
 "`dle 705.1-OPER3`"_x000d_
 (0.35*1.75*11.3)+(0.35*1.75*6.7) = 11,025 [H]_x000d_
 Mezisoučet: H = 11,025 [I]_x000d_
 "`RAMPA1`"_x000d_
 (5.5*2)+(0.5*6)+(4.2+2.6+1.6)+(1.6+0.4+1.5+0.7+2.8+0.9+4) = 34,300 [J]_x000d_
 Mezisoučet: J = 34,300 [K]_x000d_
 Celkem: A+B+D+F+H+J = 65,433 [L]_x000d_</t>
  </si>
  <si>
    <t xml:space="preserve"> "`OPER1`"_x000d_
 (0.3*1)*4+(1*1.7)*4 = 8,000 [A]_x000d_
 (9.8*3)*2 = 58,800 [B]_x000d_
 Mezisoučet: A+B = 66,800 [C]_x000d_
 "`OPER2`"_x000d_
 (1.5*4.3)*2+(1.2*6.1)*2+(0.8*9)*2+(0.8*2)+(0.25*0.8) = 43,740 [D]_x000d_
 Mezisoučet: D = 43,740 [E]_x000d_
 "`dle 704.1-TER1`"_x000d_
 (5.3*2.5)*2+(2.1*2.5)*2 = 37,000 [F]_x000d_
 Mezisoučet: F = 37,000 [G]_x000d_
 "`dle 705.1-OPER3`"_x000d_
 (1.75*11.3)+(1.75*6.7)+(1.75*11)+(1.75*6.3) = 61,775 [H]_x000d_
 Mezisoučet: H = 61,775 [I]_x000d_
 "`RAMPA1`"_x000d_
 dle výkresů100 = 100,000 [J]_x000d_
 Mezisoučet: J = 100,000 [K]_x000d_
 Celkem: A+B+D+F+H+J = 309,315 [L]_x000d_</t>
  </si>
  <si>
    <t>311351911</t>
  </si>
  <si>
    <t>Bednění nadzákladových zdí nosných Příplatek k cenám bednění za pohledový beton</t>
  </si>
  <si>
    <t xml:space="preserve"> "`OPER1`"_x000d_
 (0.3*1)*4+(1*1.7)*4 = 8,000 [A]_x000d_
 (9.8*3)*2 = 58,800 [B]_x000d_
 Mezisoučet: A+B = 66,800 [C]_x000d_
 "`OPER2`"_x000d_
 (1.5*4.3)*2+(1.2*6.1)*2+(0.8*9)*2+(0.8*2)+(0.25*0.8) = 43,740 [D]_x000d_
 Mezisoučet: D = 43,740 [E]_x000d_
 "`dle 704.1-TER1`"_x000d_
 (5.3*2.5)+(2.1*2.5) = 18,500 [F]_x000d_
 Mezisoučet: F = 18,500 [G]_x000d_
 "`dle 705.1-OPER3`"_x000d_
 (1.75*11.3)+(1.75*6.7) = 31,500 [H]_x000d_
 Mezisoučet: H = 31,500 [I]_x000d_
 "`RAMPA1`"_x000d_
 dle výkresů100 = 100,000 [J]_x000d_
 Mezisoučet: J = 100,000 [K]_x000d_
 Celkem: A+B+D+F+H+J = 260,540 [L]_x000d_</t>
  </si>
  <si>
    <t xml:space="preserve"> "`dle 702- OPER1`"_x000d_
 1.070753 = 1,071 [A]_x000d_
 Mezisoučet: A = 1,071 [B]_x000d_
 "`dle 703-OPER2`"_x000d_
 0.987537 = 0,988 [C]_x000d_
 Mezisoučet: C = 0,988 [D]_x000d_
 "`dle 704-TER1`"_x000d_
 0.447480 = 0,447 [E]_x000d_
 Mezisoučet: E = 0,447 [F]_x000d_
 "`dle 705-OPER3`"_x000d_
 1.063914 = 1,064 [G]_x000d_
 Mezisoučet: G = 1,064 [H]_x000d_
 Celkem: A+C+E+G = 3,570 [I]_x000d_</t>
  </si>
  <si>
    <t>311362021</t>
  </si>
  <si>
    <t>Výztuž nadzákladových zdí nosných svislých nebo odkloněných od svislice, rovných nebo oblých ze svařovaných sítí z drátů typu KARI</t>
  </si>
  <si>
    <t xml:space="preserve"> "`dle 702-OPER1`"_x000d_
 1.566868 = 1,567 [A]_x000d_
 Mezisoučet: A = 1,567 [B]_x000d_
 "`dle 703-OPER2`"_x000d_
 0.397284 = 0,397 [C]_x000d_
 Mezisoučet: C = 0,397 [D]_x000d_
 "`dle 704-TER1`"_x000d_
 0.573990 = 0,574 [E]_x000d_
 Mezisoučet: E = 0,574 [F]_x000d_
 "`dle 705-OPER3`"_x000d_
 0.473881 = 0,474 [G]_x000d_
 Mezisoučet: G = 0,474 [H]_x000d_
 Celkem: A+C+E+G = 3,012 [I]_x000d_</t>
  </si>
  <si>
    <t>411324646</t>
  </si>
  <si>
    <t>Stropy z betonu železového (bez výztuže) pohledového stropů deskových, plochých střech, desek balkonových, desek hřibových stropů včetně hlavic hřibových sloupů tř. C 30/37</t>
  </si>
  <si>
    <t xml:space="preserve"> "`OPER1`"_x000d_
 (1.7*0.15*9.8) = 2,499 [A]_x000d_
 Mezisoučet: A = 2,499 [B]_x000d_
 Celkem: A = 2,499 [C]_x000d_</t>
  </si>
  <si>
    <t>411351011</t>
  </si>
  <si>
    <t>Bednění stropních konstrukcí - bez podpěrné konstrukce desek tloušťky stropní desky přes 5 do 25 cm zřízení</t>
  </si>
  <si>
    <t xml:space="preserve"> "`OPER1`"_x000d_
 (0.15*(1.7*2+9.8*2)) = 3,450 [A]_x000d_
 Mezisoučet: A = 3,450 [B]_x000d_
 Celkem: A = 3,450 [C]_x000d_</t>
  </si>
  <si>
    <t>411351012</t>
  </si>
  <si>
    <t>Bednění stropních konstrukcí - bez podpěrné konstrukce desek tloušťky stropní desky přes 5 do 25 cm odstranění</t>
  </si>
  <si>
    <t xml:space="preserve"> "`OPER1`"_x000d_
 (1.3*9.8) = 12,740 [A]_x000d_
 Mezisoučet: A = 12,740 [B]_x000d_
 Celkem: A = 12,740 [C]_x000d_</t>
  </si>
  <si>
    <t>411359111</t>
  </si>
  <si>
    <t>Bednění stropních konstrukcí - bez podpěrné konstrukce Příplatek k cenám za pohledový beton</t>
  </si>
  <si>
    <t>413351191</t>
  </si>
  <si>
    <t>Bednění nosníků a průvlaků - bez podpěrné konstrukce Příplatek k cenám za pohledový beton</t>
  </si>
  <si>
    <t xml:space="preserve"> "`dle 709`"_x000d_
 "`střecha stání`"_x000d_
 (0.2*(1.7*2+9.8*2)) = 4,600 [A]_x000d_
 Mezisoučet: A = 4,600 [B]_x000d_
 Celkem: A = 4,600 [C]_x000d_</t>
  </si>
  <si>
    <t>417321616</t>
  </si>
  <si>
    <t>Ztužující pásy a věnce z betonu železového (bez výztuže) tř. C 30/37</t>
  </si>
  <si>
    <t xml:space="preserve"> "`dle 709`"_x000d_
 "`střecha stání`"_x000d_
 (0.2*0.2*(1.3*2+9.8*2)) = 0,888 [A]_x000d_
 Mezisoučet: A = 0,888 [B]_x000d_
 Celkem: A = 0,888 [C]_x000d_</t>
  </si>
  <si>
    <t xml:space="preserve"> "`dle 709`"_x000d_
 "`střecha stání`"_x000d_
 (0.2*(1.3*2+1.7*2+9.4*2+9.8*2)) = 8,880 [A]_x000d_
 Mezisoučet: A = 8,880 [B]_x000d_
 Celkem: A = 8,880 [C]_x000d_</t>
  </si>
  <si>
    <t>43</t>
  </si>
  <si>
    <t>Schodišťové konstrukce a rampy</t>
  </si>
  <si>
    <t>430321616</t>
  </si>
  <si>
    <t>Schodišťové konstrukce a rampy z betonu železového (bez výztuže) stupně, schodnice, ramena, podesty s nosníky tř. C 30/37</t>
  </si>
  <si>
    <t xml:space="preserve"> "`pochozí plochy z betonu XC4,XF4`"_x000d_
 "`dle 701.1`"_x000d_
 stupně((0.35*0.13*3.6)*7)/2 = 0,573 [A]_x000d_
 deska(0.2*2.7*4)+(0.4*0.2*4) = 2,480 [B]_x000d_
 Mezisoučet: A+B = 3,053 [C]_x000d_
 "`dle 706,706.1a707`"_x000d_
 "`RAMPA1-schody - řez 23`"_x000d_
 (0.12*0.4*3.5)*9 = 1,512 [D]_x000d_
 (0.1*1.3*3.5)*3 = 1,365 [E]_x000d_
 Mezisoučet: D+E = 2,877 [F]_x000d_
 "`RAMPA2-schody`"_x000d_
 (0.18*0.29*1)*2+(0.2*1*1)*2 = 0,504 [G]_x000d_
 (0.18*0.29*1.7)*2+(0.2*1.7*1)*2 = 0,857 [H]_x000d_
 Mezisoučet: G+H = 1,362 [I]_x000d_
 "`RAMPA1`"_x000d_
 (37.3+38.6)*0.2 = 15,180 [J]_x000d_
 (1.6*25)*0.2 = 8,000 [K]_x000d_
 Mezisoučet: J+K = 23,180 [L]_x000d_
 "`RAMPA2`"_x000d_
 (36*0.2) = 7,200 [M]_x000d_
 (25*0.2) = 5,000 [N]_x000d_
 Mezisoučet: M+N = 12,200 [O]_x000d_
 Celkem: A+B+D+E+G+H+J+K+M+N = 42,672 [P]_x000d_</t>
  </si>
  <si>
    <t>430361821</t>
  </si>
  <si>
    <t>Výztuž schodišťových konstrukcí a ramp stupňů, schodnic, ramen, podest s nosníky z betonářské oceli 10 505 (R) nebo BSt 500</t>
  </si>
  <si>
    <t xml:space="preserve"> "`dle 701`"_x000d_
 0.143260 = 0,143 [A]_x000d_
 Mezisoučet: A = 0,143 [B]_x000d_
 "`dle 706.1-RAMPA1`"_x000d_
 2.929330 = 2,929 [C]_x000d_
 Mezisoučet: C = 2,929 [D]_x000d_
 "`dle 707-RAMPA2`"_x000d_
 0.295668 = 0,296 [E]_x000d_
 Mezisoučet: E = 0,296 [F]_x000d_
 Celkem: A+C+E = 3,368 [G]_x000d_</t>
  </si>
  <si>
    <t>430362021</t>
  </si>
  <si>
    <t>Výztuž schodišťových konstrukcí a ramp stupňů, schodnic, ramen, podest s nosníky ze svařovaných sítí z drátů typu KARI</t>
  </si>
  <si>
    <t xml:space="preserve"> "`dle 701`"_x000d_
 0.056399 = 0,056 [A]_x000d_
 Mezisoučet: A = 0,056 [B]_x000d_
 "`dle 706.1-RAMPA1`"_x000d_
 3.078410 = 3,078 [C]_x000d_
 Mezisoučet: C = 3,078 [D]_x000d_
 "`dle 707-RAMPA2`"_x000d_
 1.175569 = 1,176 [E]_x000d_
 Mezisoučet: E = 1,176 [F]_x000d_
 Celkem: A+C+E = 4,310 [G]_x000d_</t>
  </si>
  <si>
    <t>431351121</t>
  </si>
  <si>
    <t>Bednění podest, podstupňových desek a ramp včetně podpěrné konstrukce výšky do 4 m půdorysně přímočarých zřízení</t>
  </si>
  <si>
    <t xml:space="preserve"> "`dle 701.1`"_x000d_
 deska(0.2*2.7)*2+(0.4*2)*2 = 2,680 [A]_x000d_
 Mezisoučet: A = 2,680 [B]_x000d_
 "`RAMPA1`"_x000d_
 (0.2*0.8)*4+(0.2*1.2)*2 = 1,120 [C]_x000d_
 Mezisoučet: C = 1,120 [D]_x000d_
 "`RAMPA1`"_x000d_
 (0.2*1.6)*2+(0.2*25)*2 = 10,640 [E]_x000d_
 (0.2*13)*2 = 5,200 [F]_x000d_
 Mezisoučet: E+F = 15,840 [G]_x000d_
 "`RAMPA2`"_x000d_
 (0.2*9.8)*2+(0.2*5.7)*2 = 6,200 [H]_x000d_
 Mezisoučet: H = 6,200 [I]_x000d_
 Celkem: A+C+E+F+H = 25,840 [J]_x000d_</t>
  </si>
  <si>
    <t>431351122</t>
  </si>
  <si>
    <t>Bednění podest, podstupňových desek a ramp včetně podpěrné konstrukce výšky do 4 m půdorysně přímočarých odstranění</t>
  </si>
  <si>
    <t>434351141</t>
  </si>
  <si>
    <t>Bednění stupňů betonovaných na podstupňové desce nebo na terénu půdorysně přímočarých zřízení</t>
  </si>
  <si>
    <t xml:space="preserve"> "`dle 706,706.1a707`"_x000d_
 "`RAMPA1-schody - řez 23`"_x000d_
 (0.12*0.4)*9+(0.12*3.5)*9 = 4,212 [A]_x000d_
 (0.2*1.3)*2*3 = 1,560 [B]_x000d_
 Mezisoučet: A+B = 5,772 [C]_x000d_
 "`RAMPA2-schody`"_x000d_
 (0.18*0.29)*4+(0.18*1)*4 = 0,929 [D]_x000d_
 (0.2*1)*4 = 0,800 [E]_x000d_
 Mezisoučet: D+E = 1,729 [F]_x000d_
 "`dle 701.1`"_x000d_
 "`stupně`"_x000d_
 (0.13*0.35)*4+(0.13*3.6)*7 = 3,458 [G]_x000d_
 Mezisoučet: G = 3,458 [H]_x000d_
 Celkem: A+B+D+E+G = 10,959 [I]_x000d_</t>
  </si>
  <si>
    <t>434351142</t>
  </si>
  <si>
    <t>Bednění stupňů betonovaných na podstupňové desce nebo na terénu půdorysně přímočarých odstranění</t>
  </si>
  <si>
    <t>632451034</t>
  </si>
  <si>
    <t>Potěr cementový vyrovnávací z malty (MC-15) v ploše o průměrné (střední) tl. přes 40 do 50 mm</t>
  </si>
  <si>
    <t xml:space="preserve"> "`S5`"_x000d_
 17 = 17,000 [A]_x000d_
 Mezisoučet: A = 17,000 [B]_x000d_
 Celkem: A = 17,000 [C]_x000d_</t>
  </si>
  <si>
    <t>633831115</t>
  </si>
  <si>
    <t>Povrchová úprava betonových podlah zdrsnění kartáčováním strojně s předchozím přehlazením</t>
  </si>
  <si>
    <t xml:space="preserve"> "`stání skladba E5`"_x000d_
 (1.6*1.4)+((1.9*1.4)*4) = 12,880 [A]_x000d_
 Mezisoučet: A = 12,880 [B]_x000d_
 "`RAMPA1`"_x000d_
 (37.3+38.6) = 75,900 [C]_x000d_
 (1.6*25) = 40,000 [D]_x000d_
 Mezisoučet: C+D = 115,900 [E]_x000d_
 Celkem: A+C+D = 128,780 [F]_x000d_</t>
  </si>
  <si>
    <t xml:space="preserve"> "`S5 dle výkresu`"_x000d_
 5 = 5,000 [A]_x000d_
 Mezisoučet: A = 5,000 [B]_x000d_</t>
  </si>
  <si>
    <t xml:space="preserve"> "`S5`"_x000d_
 17*0.06 = 1,020 [A]_x000d_
 Mezisoučet: A = 1,020 [B]_x000d_
 Celkem: A = 1,020 [C]_x000d_</t>
  </si>
  <si>
    <t xml:space="preserve"> "`spotřeba 0,4l/m2`"_x000d_
 0.4*17 = 6,800 [A]_x000d_
 Mezisoučet: A = 6,800 [B]_x000d_
 Celkem: A = 6,800 [C]_x000d_</t>
  </si>
  <si>
    <t xml:space="preserve"> "`S5`"_x000d_
 17 = 17,000 [A]_x000d_
 Mezisoučet: A = 17,000 [B]_x000d_
 Celkem: A = 17,000 [C]_x000d_
 17*1.2 Přepočtené koeficientem množství = 20,400 [D]_x000d_</t>
  </si>
  <si>
    <t>69334004</t>
  </si>
  <si>
    <t>fólie profilovaná (nopová) perforovaná HDPE s hydroakumulační a drenážní funkcí do vegetačních střech s výškou nopů 40mm</t>
  </si>
  <si>
    <t>69334302</t>
  </si>
  <si>
    <t>textilie ochranná nenasákavá vegetačních střech 150g/m2</t>
  </si>
  <si>
    <t xml:space="preserve"> 17*1.05 Přepočtené koeficientem množství = 17,850 [A]_x000d_</t>
  </si>
  <si>
    <t>712363404</t>
  </si>
  <si>
    <t>Provedení povlakové krytiny střech plochých do 10° z mechanicky kotvených hydroizolačních fólií včetně položení fólie a horkovzdušného svaření tl. tepelné izolace do 100 mm budovy výšky do 18 m, kotvené do betonu vnitřní pole</t>
  </si>
  <si>
    <t>712771101</t>
  </si>
  <si>
    <t>Provedení ochranné vrstvy vegetační střechy proti prorůstání kořenů, proti mechanickému poškození hydroizolace z textilií nebo rohoží volně kladených s přesahem</t>
  </si>
  <si>
    <t>Provedení ochranné vrstvy vegetační střechy proti prorůstání kořenů, proti mechanickému poškození hydroizolace z textilií nebo rohoží volně kladených s přesahem, sklon střechy do 5°</t>
  </si>
  <si>
    <t xml:space="preserve"> "`stání dle tabulky`"_x000d_
 "`L60/6-5,49 kg/m`"_x000d_
 ZV22.4*0.00549*4 = 0,053 [A]_x000d_
 Mezisoučet: A = 0,053 [B]_x000d_
 "Mezisoučet: "_x000d_
 0.053*1.1 Přepočtené koeficientem množství = 0,058 [D]_x000d_</t>
  </si>
  <si>
    <t>14550254</t>
  </si>
  <si>
    <t>profil ocelový svařovaný jakost S235 průřez čtvercový 60x60x3mm</t>
  </si>
  <si>
    <t xml:space="preserve"> "`sloupy stání dle tabulky`"_x000d_
 "`jakl 60/60/3-5,4 kg`"_x000d_
 S1c(2*0.0054)*2 = 0,022 [A]_x000d_
 S2c(2*0.0054)*2 = 0,022 [B]_x000d_
 S2c(2.2*0.0054)*2 = 0,024 [C]_x000d_
 S4c(2.35*0.0054)*2 = 0,025 [D]_x000d_
 Mezisoučet: A+B+C+D = 0,092 [E]_x000d_
 Celkem: A+B+C+D = 0,092 [F]_x000d_
 0.093*1.1 Přepočtené koeficientem množství = 0,102 [G]_x000d_</t>
  </si>
  <si>
    <t xml:space="preserve"> "`sloupy stání dle tabulky`"_x000d_
 "`jakl 60/60/3-5,343 kg`"_x000d_
 S1c(2*5.4)*2 = 21,600 [A]_x000d_
 S2c(2*5.4)*2 = 21,600 [B]_x000d_
 S2c(2.2*5.4)*2 = 23,760 [C]_x000d_
 S4c(2.35*5.4)*2 = 25,380 [D]_x000d_
 Mezisoučet: A+B+C+D = 92,340 [E]_x000d_
 Celkem: A+B+C+D = 92,340 [F]_x000d_</t>
  </si>
  <si>
    <t xml:space="preserve"> "`stání dle tabulky`"_x000d_
 "`sloupy stání dle tabulky`"_x000d_
 "`jakl 60/60/3-5,343 kg`"_x000d_
 S1c(2*5.4)*2 = 21,600 [A]_x000d_
 S2c(2*5.4)*2 = 21,600 [B]_x000d_
 S2c(2.2*5.4)*2 = 23,760 [C]_x000d_
 S4c(2.35*5.4)*2 = 25,380 [D]_x000d_
 Mezisoučet: A+B+C+D = 92,340 [E]_x000d_
 "`L60/6-5,49 kg/m`"_x000d_
 ZV22.4*5.49*4 = 52,704 [F]_x000d_
 Mezisoučet: F = 52,704 [G]_x000d_
 Celkem: A+B+C+D+F = 145,044 [H]_x000d_</t>
  </si>
  <si>
    <t>998767111</t>
  </si>
  <si>
    <t>Přesun hmot pro zámečnické konstrukce stanovený z hmotnosti přesunovaného materiálu vodorovná dopravní vzdálenost do 50 m s omezením mechanizace v objektech výš</t>
  </si>
  <si>
    <t>Přesun hmot pro zámečnické konstrukce stanovený z hmotnosti přesunovaného materiálu vodorovná dopravní vzdálenost do 50 m s omezením mechanizace v objektech výšky do 6 m</t>
  </si>
  <si>
    <t xml:space="preserve"> "`jakl 60/6-0,230 m2/m`"_x000d_
 (2*4+2.2*2+2.4*2)*0.230 = 3,956 [A]_x000d_
 Mezisoučet: A = 3,956 [B]_x000d_
 "`L60/3`"_x000d_
 ((0.06*2.4)*4)*4 = 2,304 [C]_x000d_
 Mezisoučet: C = 2,304 [D]_x000d_
 Celkem: A+C = 6,260 [E]_x000d_</t>
  </si>
  <si>
    <t>783314201</t>
  </si>
  <si>
    <t>Základní antikorozní nátěr zámečnických konstrukcí jednonásobný syntetický standardní</t>
  </si>
  <si>
    <t>919111114</t>
  </si>
  <si>
    <t>Řezání dilatačních spár v čerstvém cementobetonovém krytu příčných nebo podélných, šířky 4 mm, hloubky přes 90 do 100 mm</t>
  </si>
  <si>
    <t xml:space="preserve"> rampa1+250 = 50,000 [A]_x000d_
 Mezisoučet: A = 50,000 [B]_x000d_</t>
  </si>
  <si>
    <t>919131111</t>
  </si>
  <si>
    <t>Vyztužení dilatačních spár v cementobetonovém krytu kluznými trny průměru 25 mm, délky 500 mm</t>
  </si>
  <si>
    <t xml:space="preserve"> rampa1+rampa2200 = 200,000 [A]_x000d_
 Mezisoučet: A = 200,000 [B]_x000d_</t>
  </si>
  <si>
    <t>R700000</t>
  </si>
  <si>
    <t>Propojení nových zdi z původními - kompletní dodávka+montáž dle výkresů</t>
  </si>
  <si>
    <t xml:space="preserve"> 5+2.5+3+2.5*2 = 15,500 [A]_x000d_
 Mezisoučet: A = 15,500 [B]_x000d_</t>
  </si>
  <si>
    <t>R7000001</t>
  </si>
  <si>
    <t>Brána posuvná ocelová z jakl profilů a 3D pletiva - kompletní dodávka+montáž dle výkresu číslo 708 a TZ vč.povrchové úpravy, dálkových ovladačů, nového sloupku,</t>
  </si>
  <si>
    <t>Brána posuvná ocelová z jakl profilů a 3D pletiva - kompletní dodávka+montáž dle výkresu číslo 708 a TZ vč.povrchové úpravy, dálkových ovladačů, nového sloupku, dílenské dokumentace</t>
  </si>
  <si>
    <t>D.2.3</t>
  </si>
  <si>
    <t>D.2.3.6</t>
  </si>
  <si>
    <t xml:space="preserve">Venkovní  osvětlení</t>
  </si>
  <si>
    <t>210100096</t>
  </si>
  <si>
    <t>Ukončení vodičů izolovaných s označením a zapojením na svorkovnici s otevřením a uzavřením krytu průřezu žíly do 2,5 mm2</t>
  </si>
  <si>
    <t>210203901</t>
  </si>
  <si>
    <t>Montáž svítidel LED se zapojením vodičů průmyslových nebo venkovních na výložník nebo dřík</t>
  </si>
  <si>
    <t>210204002</t>
  </si>
  <si>
    <t>Montáž stožárů osvětlení parkových ocelových</t>
  </si>
  <si>
    <t>210204100</t>
  </si>
  <si>
    <t>Montáž výložníků osvětlení jednoramenných nástěnných, hmotnosti do 35 kg</t>
  </si>
  <si>
    <t>210204124</t>
  </si>
  <si>
    <t>Montáž patic stožárů osvětlení hliníkových</t>
  </si>
  <si>
    <t>210204202</t>
  </si>
  <si>
    <t>Montáž elektrovýzbroje stožárů osvětlení 2 okruhy</t>
  </si>
  <si>
    <t>210280002</t>
  </si>
  <si>
    <t>Zkoušky a prohlídky elektrických rozvodů a zařízení celková prohlídka, zkoušení, měření a vyhotovení revizní zprávy pro objem montážních prací přes 100 do 500 t</t>
  </si>
  <si>
    <t>Zkoušky a prohlídky elektrických rozvodů a zařízení celková prohlídka, zkoušení, měření a vyhotovení revizní zprávy pro objem montážních prací přes 100 do 500 tisíc Kč</t>
  </si>
  <si>
    <t>218204011</t>
  </si>
  <si>
    <t>Demontáž stožárů osvětlení ocelových samostatně stojících, délky do 12 m</t>
  </si>
  <si>
    <t>31672000</t>
  </si>
  <si>
    <t>výložník rovný jednoduchý k osvětlovacím stožárům sadovým vyložení 300mm</t>
  </si>
  <si>
    <t>31672001</t>
  </si>
  <si>
    <t>výložník rovný jednoduchý k osvětlovacím stožárům sadovým vyložení 500mm</t>
  </si>
  <si>
    <t>31672003</t>
  </si>
  <si>
    <t>výložník rovný jednoduchý k osvětlovacím stožárům sadovým vyložení 1000mm</t>
  </si>
  <si>
    <t>31674066</t>
  </si>
  <si>
    <t>stožár osvětlovací sadový Pz 133/89/60 v 5,5m</t>
  </si>
  <si>
    <t>31674122</t>
  </si>
  <si>
    <t>manžeta plastová ochranná na stožár d=108mm</t>
  </si>
  <si>
    <t>31674135</t>
  </si>
  <si>
    <t>výzbroj stožárová SV 6.16.5p</t>
  </si>
  <si>
    <t>34774001R4</t>
  </si>
  <si>
    <t>svítidlo veřejného osvětlení na výložník zdroj LED 39W 4600lm 4000K</t>
  </si>
  <si>
    <t>34774004R1</t>
  </si>
  <si>
    <t>svítidlo veřejného osvětlení na dřík/výložník zdroj LED 17W 1785lm 4000K stmívatelné</t>
  </si>
  <si>
    <t>34774007R2</t>
  </si>
  <si>
    <t>svítidlo veřejného osvětlení na dřík/výložník zdroj LED 40,5W 4250lm 4000K stmívatelné</t>
  </si>
  <si>
    <t>34774007R5</t>
  </si>
  <si>
    <t>34774009R6</t>
  </si>
  <si>
    <t>svítidlo veřejného osvětlení na dřík/výložník zdroj LED 70W 7221lm 4000K stmívatelné</t>
  </si>
  <si>
    <t>34774009R7</t>
  </si>
  <si>
    <t>34825053R9</t>
  </si>
  <si>
    <t>svítidlo exteriérové zemní 24 LED 90lm IP 67</t>
  </si>
  <si>
    <t>34835000R8</t>
  </si>
  <si>
    <t>svítidlo průmyslové přisazené podlouhlé kryt z PH do 3000lm</t>
  </si>
  <si>
    <t>59262001</t>
  </si>
  <si>
    <t>patka železobetonová pro stožáry do výšky 6m</t>
  </si>
  <si>
    <t>460010011</t>
  </si>
  <si>
    <t>Vytyčení trasy vedení vzdušného (nadzemního) silového v terénu přehledném nn</t>
  </si>
  <si>
    <t>460021111</t>
  </si>
  <si>
    <t>Sejmutí ornice ručně včetně rozpojení a odhozu ornice do vzdálenosti 3 m nebo naložení na dopravní prostředek tl. vrstvy do 20 cm</t>
  </si>
  <si>
    <t>460061151</t>
  </si>
  <si>
    <t>Zabezpečení výkopu a objektů plastový plot zřízení</t>
  </si>
  <si>
    <t>460131113</t>
  </si>
  <si>
    <t>Hloubení jam ručně včetně urovnání dna s přemístěním výkopku do vzdálenosti 3 m od okraje jámy nebo s naložením na dopravní prostředek v hornině třídy těžitelno</t>
  </si>
  <si>
    <t>Hloubení jam ručně včetně urovnání dna s přemístěním výkopku do vzdálenosti 3 m od okraje jámy nebo s naložením na dopravní prostředek v hornině třídy těžitelnosti I skupiny 3</t>
  </si>
  <si>
    <t>460481112</t>
  </si>
  <si>
    <t>Úprava pláně ručně v hornině třídy těžitelnosti I skupiny 1 a 2 se zhutněním</t>
  </si>
  <si>
    <t>468111312</t>
  </si>
  <si>
    <t>Frézování drážek pro vodiče ve stěnách z betonu, rozměru do 5x5 cm</t>
  </si>
  <si>
    <t>580107008</t>
  </si>
  <si>
    <t>Pomocné práce při revizích demontáž a opětná montáž krytu krytu elektrického přístroje, spotřebiče nebo instalační krabice</t>
  </si>
  <si>
    <t>580108014</t>
  </si>
  <si>
    <t>Ostatní elektrické spotřebiče a zdroje kontrola stavu stožárového svítidla parkového nebo sadového, o počtu světel přes 10</t>
  </si>
  <si>
    <t>741120001</t>
  </si>
  <si>
    <t>Montáž vodičů izolovaných měděných bez ukončení uložených pod omítku plných a laněných (např. CY), průřezu žíly 0,35 až 6 mm2</t>
  </si>
  <si>
    <t>741120811</t>
  </si>
  <si>
    <t>Demontáž vodičů izolovaných měděných uložených pod omítku plných a laněných průřezu žíly 0,35 až 16 mm2</t>
  </si>
  <si>
    <t>741372063</t>
  </si>
  <si>
    <t>Montáž svítidel s integrovaným zdrojem LED se zapojením vodičů exteriérových přisazených nástěnných hranatých nebo kruhových</t>
  </si>
  <si>
    <t>741372823</t>
  </si>
  <si>
    <t>Demontáž svítidel bez zachování funkčnosti (do suti) průmyslových výbojkových venkovních na výložníku přes 3 m</t>
  </si>
  <si>
    <t>D.2.3.6.2</t>
  </si>
  <si>
    <t>Přeložka přípojky nn</t>
  </si>
  <si>
    <t>460010002</t>
  </si>
  <si>
    <t>Vytyčení trasy vedení vzdušného (nadzemního) sdělovacího nebo ovládacího podél silnice</t>
  </si>
  <si>
    <t>460241111</t>
  </si>
  <si>
    <t>Příplatek k cenám vykopávek v blízkosti podzemního vedení pro jakoukoliv třídu horniny</t>
  </si>
  <si>
    <t>460291111</t>
  </si>
  <si>
    <t>Vodorovné přemístění (odvoz) horniny nošením s vyprázdněním nádoby na hromady nebo do dopravního prostředku jakékoliv horniny na vzdálenost do 10 m</t>
  </si>
  <si>
    <t>460361111</t>
  </si>
  <si>
    <t>Poplatek (skládkovné) za uložení zeminy na skládce zatříděné do Katalogu odpadů pod kódem 17 05 04</t>
  </si>
  <si>
    <t>460481122</t>
  </si>
  <si>
    <t>Úprava pláně ručně v hornině třídy těžitelnosti I skupiny 3 se zhutněním</t>
  </si>
  <si>
    <t>58337310</t>
  </si>
  <si>
    <t>štěrkopísek frakce 0/4</t>
  </si>
  <si>
    <t>580101005</t>
  </si>
  <si>
    <t>Rozvodná zařízení kontrola stavu rozvodu přípojnicového systému nebo rozvaděče zapouzdřeného</t>
  </si>
  <si>
    <t>580101011</t>
  </si>
  <si>
    <t>Rozvodná zařízení kontrola stavu přípojkové skříně do 160 A</t>
  </si>
  <si>
    <t>580106019</t>
  </si>
  <si>
    <t>Měření při revizích zkouška zvýšeným napětím</t>
  </si>
  <si>
    <t>580107001</t>
  </si>
  <si>
    <t>Pomocné práce při revizích vypnutí vedení, přezkoušení vypnutého stavu, označení tabulkou a opětné zapnutí</t>
  </si>
  <si>
    <t>580107002</t>
  </si>
  <si>
    <t>Pomocné práce při revizích zjištění cíle neoznačeného okruhu a jeho označení</t>
  </si>
  <si>
    <t>580107004</t>
  </si>
  <si>
    <t>Pomocné práce při revizích demontáž a opětná montáž krytu rozvaděče nebo rozvodnice</t>
  </si>
  <si>
    <t>34113223</t>
  </si>
  <si>
    <t>kabel silový jádro Al izolace PVC plášť PVC 0,6/1kV (1-AYKY) 3x120+70mm2</t>
  </si>
  <si>
    <t>34571359</t>
  </si>
  <si>
    <t>trubka elektroinstalační ohebná dvouplášťová korugovaná (chránička) D 136/160mm, HDPE+LDPE</t>
  </si>
  <si>
    <t>35436032</t>
  </si>
  <si>
    <t>spojka kabelová smršťovaná přímá do 1kV 91ahsc-185 3-4ž.x120-185mm</t>
  </si>
  <si>
    <t>35436315</t>
  </si>
  <si>
    <t>hlava rozdělovací smršťovaná přímá do 1kV SKE 4f/3+4 kabel 27-45mm/průřez 35-150mm</t>
  </si>
  <si>
    <t>35442114</t>
  </si>
  <si>
    <t>štítek plastový - bez označení</t>
  </si>
  <si>
    <t>741110375</t>
  </si>
  <si>
    <t>Montáž trubek ochranných s nasunutím nebo našroubováním do krabic ocelových bez závitu, uložených volně, O přes 133 do 168 mm</t>
  </si>
  <si>
    <t>741123308</t>
  </si>
  <si>
    <t>Montáž kabelů hliníkových bez ukončení uložených pevně plných nebo laněných kulatých (např. AYKY) počtu a průřezu žil 3x120 až 150 mm2</t>
  </si>
  <si>
    <t>741128002</t>
  </si>
  <si>
    <t>Ostatní práce při montáži vodičů a kabelů úpravy vodičů a kabelů označování dalším štítkem</t>
  </si>
  <si>
    <t>741132418</t>
  </si>
  <si>
    <t>Ukončení kabelů nebo vodičů koncovkou nebo s vývodkou přírubovou jednocestnou, kabelů nebo vodičů celoplastových, počtu a průřezu žil 3x120+50 mm2</t>
  </si>
  <si>
    <t>741136004</t>
  </si>
  <si>
    <t>Propojení kabelů nebo vodičů spojkou venkovní teplem smršťovací kabelů celoplastových, počtu a průřezu žil 3x95+70 až 150+70 mm2</t>
  </si>
  <si>
    <t>R0013701</t>
  </si>
  <si>
    <t>výstražná fólie z polyethylenu šíře 22cm s potiskem</t>
  </si>
  <si>
    <t>HZS1212</t>
  </si>
  <si>
    <t>Hodinové zúčtovací sazby profesí HSV zemní a pomocné práce kopáč</t>
  </si>
  <si>
    <t>HZS4211</t>
  </si>
  <si>
    <t>Hodinové zúčtovací sazby ostatních profesí revizní a kontrolní činnost revizní technik</t>
  </si>
  <si>
    <t>ON</t>
  </si>
  <si>
    <t>R070000</t>
  </si>
  <si>
    <t>Provoz investora ( provizorní pokladna vč.zázemí v mobilní buňce, doprava, montáže, demontáž, pronájem po dobu výstavby dle POV)</t>
  </si>
  <si>
    <t>MĚSÍC/KUS</t>
  </si>
  <si>
    <t xml:space="preserve"> 18*1 = 18,000 [A]_x000d_
 Mezisoučet: A = 18,000 [B]_x000d_</t>
  </si>
  <si>
    <t>R071000</t>
  </si>
  <si>
    <t>Provoz investora ( mobilní veřejné WC v sanitárním kontejneru vč.fekálního tanku vč. servisu - doprava, montáže, demontáž, pronájem po dobu výstavby dle POV)</t>
  </si>
  <si>
    <t>R074000</t>
  </si>
  <si>
    <t>Sonda vrtaná po bouracích pracech+posouzení sondy geologem</t>
  </si>
  <si>
    <t>R075000</t>
  </si>
  <si>
    <t>Ochrana uměleckého díla ve vestibulu na pokladna při provádění stavebních praci (50 m2)</t>
  </si>
  <si>
    <t>R076000</t>
  </si>
  <si>
    <t>Odborná demontáž rozvaděče společnosti CETIN vč.ukončení na hranici pozemku v souladu se stanoviskem CETIN</t>
  </si>
  <si>
    <t>SO 98-98</t>
  </si>
  <si>
    <t>Dokumentace stavby</t>
  </si>
  <si>
    <t>RA251</t>
  </si>
  <si>
    <t>DSPS, geodetická část</t>
  </si>
  <si>
    <t>RA252</t>
  </si>
  <si>
    <t>DSPS, technická část</t>
  </si>
  <si>
    <t>RA253</t>
  </si>
  <si>
    <t>DSPS, dokladová část</t>
  </si>
  <si>
    <t>RA42.CD</t>
  </si>
  <si>
    <t>Nájmy hrazené zhotovitelem stavby - Pronájem ploch od ČD a.s.(uchazeč ocení částkou 211 725 Kč) Nájemní smlouvu s ČD uzavře SŽ a následně přefakturuje na zhotov</t>
  </si>
  <si>
    <t>Nájmy hrazené zhotovitelem stavby - Pronájem ploch od ČD a.s.(uchazeč ocení částkou 211 725 Kč) Nájemní smlouvu s ČD uzavře SŽ a následně přefakturuje na zhotovitele</t>
  </si>
  <si>
    <t xml:space="preserve"> "`prostor pro zařízení staveniště - 545 m2 po dobu 18 měsíců; 545 m2x150 Kč/m2/rokx18 měsíc = 122 625 Kč`"_x000d_
 "Mezisoučet: "_x000d_
 "`lešení 1188 m2 po dobu 6 měsíců;1185 m2x150 Kř/m2/rokx6 měsíců = 89 100 Kč`"_x000d_
 "Mezisoučet: "_x000d_
 1 = 1,000 [C]_x000d_
 Mezisoučet: C = 1,000 [D]_x000d_
 Celkem: C = 1,000 [E]_x000d_</t>
  </si>
  <si>
    <t>RA42.ME</t>
  </si>
  <si>
    <t>Nájmy hrazené zhotovitelem stavby - trvalý zábor pozemku města před budovou o výměře 420 m2 po dobu 6 měsíců (180 dní) zhotovitel ocení částkou 378 000 Kč, o zá</t>
  </si>
  <si>
    <t>Nájmy hrazené zhotovitelem stavby - trvalý zábor pozemku města před budovou o výměře 420 m2 po dobu 6 měsíců (180 dní) zhotovitel ocení částkou 378 000 Kč, o zábor požádá zhotovitel</t>
  </si>
  <si>
    <t xml:space="preserve"> "`kalkulováno 420 m2 x sdazna 5 Kč/m2/den x 180 dní`"_x000d_
 420*5*180=378 000 Kč1 = 1,000 [A]_x000d_
 Mezisoučet: A = 1,000 [B]_x000d_</t>
  </si>
  <si>
    <t>RA5331</t>
  </si>
  <si>
    <t>Publicita stavby spolufinancované Evropskou unií v rozsahu dle ZTP bod 4.8 ( billboard, pamětní deska a slavnostní ukončení) -vyhrazená změna závazků - uchazeč</t>
  </si>
  <si>
    <t>Publicita stavby spolufinancované Evropskou unií v rozsahu dle ZTP bod 4.8 ( billboard, pamětní deska a slavnostní ukončení) -vyhrazená změna závazků - uchazeč ocení částkou 200 000 Kč</t>
  </si>
  <si>
    <t xml:space="preserve"> uchazeč povinnou publicitu ocení částku 200 000 Kč1 = 1,000 [A]_x000d_
 Mezisoučet: A = 1,000 [B]_x000d_</t>
  </si>
  <si>
    <t>RA5332</t>
  </si>
  <si>
    <t>Publicita Správy železnic v rozsahu dle ZTP bod 4.9</t>
  </si>
  <si>
    <t>RB31</t>
  </si>
  <si>
    <t>Osvědčení o shodě notifikovanou osobou v realizaci</t>
  </si>
  <si>
    <t>RB33</t>
  </si>
  <si>
    <t>Osvědčení o bezpečnosti o bezpečnosti před uvedením do provozu</t>
  </si>
  <si>
    <t>RB34</t>
  </si>
  <si>
    <t>Geodetická vytyčovací sít celé stavby - vytyčení inženýrských sítí dle vyjádření+polohopisné a výškopisné vytyčení stavby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</si>
</sst>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C10+C18+C22</f>
        <v>0</v>
      </c>
    </row>
    <row r="7">
      <c r="B7" s="7" t="s">
        <v>5</v>
      </c>
      <c r="C7" s="8">
        <f>E10+E18+E22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C11+C12+C13+C14+C15+C16+C17</f>
        <v>0</v>
      </c>
      <c r="D10" s="11">
        <f>D11+D12+D13+D14+D15+D16+D17</f>
        <v>0</v>
      </c>
      <c r="E10" s="11">
        <f>C10+D10</f>
        <v>0</v>
      </c>
      <c r="F10" s="12">
        <f>F11+F12+F13+F14+F15+F16+F17</f>
        <v>0</v>
      </c>
    </row>
    <row r="11">
      <c r="A11" s="10" t="s">
        <v>14</v>
      </c>
      <c r="B11" s="10" t="s">
        <v>15</v>
      </c>
      <c r="C11" s="11">
        <f>'D.1.2. 2'!M8</f>
        <v>0</v>
      </c>
      <c r="D11" s="11">
        <f>SUMIFS('D.1.2. 2'!O:O,'D.1.2. 2'!A:A,"P")</f>
        <v>0</v>
      </c>
      <c r="E11" s="11">
        <f>C11+D11</f>
        <v>0</v>
      </c>
      <c r="F11" s="12">
        <f>'D.1.2. 2'!T7</f>
        <v>0</v>
      </c>
    </row>
    <row r="12">
      <c r="A12" s="10" t="s">
        <v>16</v>
      </c>
      <c r="B12" s="10" t="s">
        <v>17</v>
      </c>
      <c r="C12" s="11">
        <f>'D.1.2. 3'!M8</f>
        <v>0</v>
      </c>
      <c r="D12" s="11">
        <f>SUMIFS('D.1.2. 3'!O:O,'D.1.2. 3'!A:A,"P")</f>
        <v>0</v>
      </c>
      <c r="E12" s="11">
        <f>C12+D12</f>
        <v>0</v>
      </c>
      <c r="F12" s="12">
        <f>'D.1.2. 3'!T7</f>
        <v>0</v>
      </c>
    </row>
    <row r="13">
      <c r="A13" s="10" t="s">
        <v>18</v>
      </c>
      <c r="B13" s="10" t="s">
        <v>19</v>
      </c>
      <c r="C13" s="11">
        <f>'D.1.2. 4'!M8</f>
        <v>0</v>
      </c>
      <c r="D13" s="11">
        <f>SUMIFS('D.1.2. 4'!O:O,'D.1.2. 4'!A:A,"P")</f>
        <v>0</v>
      </c>
      <c r="E13" s="11">
        <f>C13+D13</f>
        <v>0</v>
      </c>
      <c r="F13" s="12">
        <f>'D.1.2. 4'!T7</f>
        <v>0</v>
      </c>
    </row>
    <row r="14">
      <c r="A14" s="10" t="s">
        <v>20</v>
      </c>
      <c r="B14" s="10" t="s">
        <v>21</v>
      </c>
      <c r="C14" s="11">
        <f>'D.1.2. 6'!M8</f>
        <v>0</v>
      </c>
      <c r="D14" s="11">
        <f>SUMIFS('D.1.2. 6'!O:O,'D.1.2. 6'!A:A,"P")</f>
        <v>0</v>
      </c>
      <c r="E14" s="11">
        <f>C14+D14</f>
        <v>0</v>
      </c>
      <c r="F14" s="12">
        <f>'D.1.2. 6'!T7</f>
        <v>0</v>
      </c>
    </row>
    <row r="15">
      <c r="A15" s="10" t="s">
        <v>22</v>
      </c>
      <c r="B15" s="10" t="s">
        <v>23</v>
      </c>
      <c r="C15" s="11">
        <f>'D.1.2. 7'!M8</f>
        <v>0</v>
      </c>
      <c r="D15" s="11">
        <f>SUMIFS('D.1.2. 7'!O:O,'D.1.2. 7'!A:A,"P")</f>
        <v>0</v>
      </c>
      <c r="E15" s="11">
        <f>C15+D15</f>
        <v>0</v>
      </c>
      <c r="F15" s="12">
        <f>'D.1.2. 7'!T7</f>
        <v>0</v>
      </c>
    </row>
    <row r="16">
      <c r="A16" s="10" t="s">
        <v>24</v>
      </c>
      <c r="B16" s="10" t="s">
        <v>25</v>
      </c>
      <c r="C16" s="11">
        <f>'D.1.2. 9'!M8</f>
        <v>0</v>
      </c>
      <c r="D16" s="11">
        <f>SUMIFS('D.1.2. 9'!O:O,'D.1.2. 9'!A:A,"P")</f>
        <v>0</v>
      </c>
      <c r="E16" s="11">
        <f>C16+D16</f>
        <v>0</v>
      </c>
      <c r="F16" s="12">
        <f>'D.1.2. 9'!T7</f>
        <v>0</v>
      </c>
    </row>
    <row r="17">
      <c r="A17" s="10" t="s">
        <v>26</v>
      </c>
      <c r="B17" s="10" t="s">
        <v>27</v>
      </c>
      <c r="C17" s="11">
        <f>D.1.2.10!M8</f>
        <v>0</v>
      </c>
      <c r="D17" s="11">
        <f>SUMIFS(D.1.2.10!O:O,D.1.2.10!A:A,"P")</f>
        <v>0</v>
      </c>
      <c r="E17" s="11">
        <f>C17+D17</f>
        <v>0</v>
      </c>
      <c r="F17" s="12">
        <f>D.1.2.10!T7</f>
        <v>0</v>
      </c>
    </row>
    <row r="18">
      <c r="A18" s="10" t="s">
        <v>28</v>
      </c>
      <c r="B18" s="10" t="s">
        <v>29</v>
      </c>
      <c r="C18" s="11">
        <f>C19+C20+C21</f>
        <v>0</v>
      </c>
      <c r="D18" s="11">
        <f>D19+D20+D21</f>
        <v>0</v>
      </c>
      <c r="E18" s="11">
        <f>C18+D18</f>
        <v>0</v>
      </c>
      <c r="F18" s="12">
        <f>F19+F20+F21</f>
        <v>0</v>
      </c>
    </row>
    <row r="19">
      <c r="A19" s="10" t="s">
        <v>30</v>
      </c>
      <c r="B19" s="10" t="s">
        <v>31</v>
      </c>
      <c r="C19" s="11">
        <f>D.2.1!M8</f>
        <v>0</v>
      </c>
      <c r="D19" s="11">
        <f>SUMIFS(D.2.1!O:O,D.2.1!A:A,"P")</f>
        <v>0</v>
      </c>
      <c r="E19" s="11">
        <f>C19+D19</f>
        <v>0</v>
      </c>
      <c r="F19" s="12">
        <f>D.2.1!T7</f>
        <v>0</v>
      </c>
    </row>
    <row r="20">
      <c r="A20" s="10" t="s">
        <v>32</v>
      </c>
      <c r="B20" s="10" t="s">
        <v>33</v>
      </c>
      <c r="C20" s="11">
        <f>D.2.2!M8</f>
        <v>0</v>
      </c>
      <c r="D20" s="11">
        <f>SUMIFS(D.2.2!O:O,D.2.2!A:A,"P")</f>
        <v>0</v>
      </c>
      <c r="E20" s="11">
        <f>C20+D20</f>
        <v>0</v>
      </c>
      <c r="F20" s="12">
        <f>D.2.2!T7</f>
        <v>0</v>
      </c>
    </row>
    <row r="21">
      <c r="A21" s="10" t="s">
        <v>34</v>
      </c>
      <c r="B21" s="10" t="s">
        <v>35</v>
      </c>
      <c r="C21" s="11">
        <f>D.2.3!M8</f>
        <v>0</v>
      </c>
      <c r="D21" s="11">
        <f>SUMIFS(D.2.3!O:O,D.2.3!A:A,"P")</f>
        <v>0</v>
      </c>
      <c r="E21" s="11">
        <f>C21+D21</f>
        <v>0</v>
      </c>
      <c r="F21" s="12">
        <f>D.2.3!T7</f>
        <v>0</v>
      </c>
    </row>
    <row r="22">
      <c r="A22" s="10" t="s">
        <v>36</v>
      </c>
      <c r="B22" s="10" t="s">
        <v>37</v>
      </c>
      <c r="C22" s="11">
        <f>C23+C24</f>
        <v>0</v>
      </c>
      <c r="D22" s="11">
        <f>D23+D24</f>
        <v>0</v>
      </c>
      <c r="E22" s="11">
        <f>C22+D22</f>
        <v>0</v>
      </c>
      <c r="F22" s="12">
        <f>F23+F24</f>
        <v>0</v>
      </c>
    </row>
    <row r="23">
      <c r="A23" s="10" t="s">
        <v>38</v>
      </c>
      <c r="B23" s="10" t="s">
        <v>39</v>
      </c>
      <c r="C23" s="11">
        <f>ON!M8</f>
        <v>0</v>
      </c>
      <c r="D23" s="11">
        <f>SUMIFS(ON!O:O,ON!A:A,"P")</f>
        <v>0</v>
      </c>
      <c r="E23" s="11">
        <f>C23+D23</f>
        <v>0</v>
      </c>
      <c r="F23" s="12">
        <f>ON!T7</f>
        <v>0</v>
      </c>
    </row>
    <row r="24">
      <c r="A24" s="10" t="s">
        <v>40</v>
      </c>
      <c r="B24" s="10" t="s">
        <v>41</v>
      </c>
      <c r="C24" s="11">
        <f>'SO 98-98'!M8</f>
        <v>0</v>
      </c>
      <c r="D24" s="11">
        <f>SUMIFS('SO 98-98'!O:O,'SO 98-98'!A:A,"P")</f>
        <v>0</v>
      </c>
      <c r="E24" s="11">
        <f>C24+D24</f>
        <v>0</v>
      </c>
      <c r="F24" s="12">
        <f>'SO 98-98'!T7</f>
        <v>0</v>
      </c>
    </row>
    <row r="25">
      <c r="A25" s="13"/>
      <c r="B25" s="13"/>
      <c r="C25" s="14"/>
      <c r="D25" s="14"/>
      <c r="E25" s="14"/>
      <c r="F25" s="15"/>
    </row>
  </sheetData>
  <sheetProtection sheet="1" objects="1" scenarios="1" spinCount="100000" saltValue="pQvWt/JElnprrPW8IV9+0bWeC28LKQS17O8kR+5JbZr2km78O1rLY4nBfioN6M2QVOhpv314uwNVO3lvgrPNXg==" hashValue="5Gw8ekL13pse1+kMjl9JR1U5+ooiG1q+KozqNb8snlG54WA8Bh2JpTFAmwjw0ajwr0pIN7bLKvfaIRRo8ZF3S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COUNTIFS(L8:L5299,"=0",A8:A5299,"P")+COUNTIFS(L8:L5299,"",A8:A5299,"P")+SUM(Q8:Q5299)</f>
        <v>0</v>
      </c>
    </row>
    <row r="8">
      <c r="A8" s="1" t="s">
        <v>62</v>
      </c>
      <c r="C8" s="22" t="s">
        <v>1459</v>
      </c>
      <c r="E8" s="23" t="s">
        <v>33</v>
      </c>
      <c r="L8" s="24">
        <f>L9+L1352+L2535+L2735+L3408+L3740+L3899+L4547+L4728+L4775+L4801+L4878+L4934</f>
        <v>0</v>
      </c>
      <c r="M8" s="24">
        <f>M9+M1352+M2535+M2735+M3408+M3740+M3899+M4547+M4728+M4775+M4801+M4878+M4934</f>
        <v>0</v>
      </c>
      <c r="N8" s="25"/>
    </row>
    <row r="9">
      <c r="A9" s="1" t="s">
        <v>674</v>
      </c>
      <c r="C9" s="22" t="s">
        <v>1460</v>
      </c>
      <c r="E9" s="23" t="s">
        <v>1461</v>
      </c>
      <c r="L9" s="24">
        <f>L10+L39+L56+L117+L126+L143+L164+L273+L298+L347+L392+L445+L514+L527+L532+L569+L622+L683+L860+L985+L990+L1035+L1052+L1061+L1066+L1075+L1128+L1137+L1206+L1267+L1276+L1317+L1322+L1327</f>
        <v>0</v>
      </c>
      <c r="M9" s="24">
        <f>M10+M39+M56+M117+M126+M143+M164+M273+M298+M347+M392+M445+M514+M527+M532+M569+M622+M683+M860+M985+M990+M1035+M1052+M1061+M1066+M1075+M1128+M1137+M1206+M1267+M1276+M1317+M1322+M1327</f>
        <v>0</v>
      </c>
      <c r="N9" s="25"/>
    </row>
    <row r="10">
      <c r="A10" s="1" t="s">
        <v>64</v>
      </c>
      <c r="C10" s="22" t="s">
        <v>677</v>
      </c>
      <c r="E10" s="23" t="s">
        <v>678</v>
      </c>
      <c r="L10" s="24">
        <f>SUMIFS(L11:L38,A11:A38,"P")</f>
        <v>0</v>
      </c>
      <c r="M10" s="24">
        <f>SUMIFS(M11:M38,A11:A38,"P")</f>
        <v>0</v>
      </c>
      <c r="N10" s="25"/>
    </row>
    <row r="11" ht="25.5">
      <c r="A11" s="1" t="s">
        <v>66</v>
      </c>
      <c r="B11" s="1">
        <v>1</v>
      </c>
      <c r="C11" s="26" t="s">
        <v>1462</v>
      </c>
      <c r="D11" t="s">
        <v>68</v>
      </c>
      <c r="E11" s="27" t="s">
        <v>1463</v>
      </c>
      <c r="F11" s="28" t="s">
        <v>80</v>
      </c>
      <c r="G11" s="29">
        <v>50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681</v>
      </c>
      <c r="O11" s="32">
        <f>M11*AA11</f>
        <v>0</v>
      </c>
      <c r="P11" s="1">
        <v>3</v>
      </c>
      <c r="AA11" s="1">
        <f>IF(P11=1,$O$3,IF(P11=2,$O$4,$O$5))</f>
        <v>0</v>
      </c>
    </row>
    <row r="12" ht="38.25">
      <c r="A12" s="1" t="s">
        <v>72</v>
      </c>
      <c r="E12" s="27" t="s">
        <v>1464</v>
      </c>
    </row>
    <row r="13" ht="51">
      <c r="A13" s="1" t="s">
        <v>73</v>
      </c>
      <c r="E13" s="33" t="s">
        <v>1465</v>
      </c>
    </row>
    <row r="14">
      <c r="A14" s="1" t="s">
        <v>74</v>
      </c>
      <c r="E14" s="27" t="s">
        <v>68</v>
      </c>
    </row>
    <row r="15" ht="25.5">
      <c r="A15" s="1" t="s">
        <v>66</v>
      </c>
      <c r="B15" s="1">
        <v>2</v>
      </c>
      <c r="C15" s="26" t="s">
        <v>1466</v>
      </c>
      <c r="D15" t="s">
        <v>68</v>
      </c>
      <c r="E15" s="27" t="s">
        <v>950</v>
      </c>
      <c r="F15" s="28" t="s">
        <v>80</v>
      </c>
      <c r="G15" s="29">
        <v>50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681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38.25">
      <c r="A16" s="1" t="s">
        <v>72</v>
      </c>
      <c r="E16" s="27" t="s">
        <v>1467</v>
      </c>
    </row>
    <row r="17" ht="51">
      <c r="A17" s="1" t="s">
        <v>73</v>
      </c>
      <c r="E17" s="33" t="s">
        <v>1465</v>
      </c>
    </row>
    <row r="18">
      <c r="A18" s="1" t="s">
        <v>74</v>
      </c>
      <c r="E18" s="27" t="s">
        <v>68</v>
      </c>
    </row>
    <row r="19">
      <c r="A19" s="1" t="s">
        <v>66</v>
      </c>
      <c r="B19" s="1">
        <v>3</v>
      </c>
      <c r="C19" s="26" t="s">
        <v>963</v>
      </c>
      <c r="D19" t="s">
        <v>68</v>
      </c>
      <c r="E19" s="27" t="s">
        <v>964</v>
      </c>
      <c r="F19" s="28" t="s">
        <v>163</v>
      </c>
      <c r="G19" s="29">
        <v>1.0249999999999999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681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72</v>
      </c>
      <c r="E20" s="27" t="s">
        <v>964</v>
      </c>
    </row>
    <row r="21" ht="102">
      <c r="A21" s="1" t="s">
        <v>73</v>
      </c>
      <c r="E21" s="33" t="s">
        <v>1468</v>
      </c>
    </row>
    <row r="22">
      <c r="A22" s="1" t="s">
        <v>74</v>
      </c>
      <c r="E22" s="27" t="s">
        <v>68</v>
      </c>
    </row>
    <row r="23" ht="25.5">
      <c r="A23" s="1" t="s">
        <v>66</v>
      </c>
      <c r="B23" s="1">
        <v>4</v>
      </c>
      <c r="C23" s="26" t="s">
        <v>966</v>
      </c>
      <c r="D23" t="s">
        <v>68</v>
      </c>
      <c r="E23" s="27" t="s">
        <v>967</v>
      </c>
      <c r="F23" s="28" t="s">
        <v>163</v>
      </c>
      <c r="G23" s="29">
        <v>1.0249999999999999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681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38.25">
      <c r="A24" s="1" t="s">
        <v>72</v>
      </c>
      <c r="E24" s="27" t="s">
        <v>968</v>
      </c>
    </row>
    <row r="25" ht="102">
      <c r="A25" s="1" t="s">
        <v>73</v>
      </c>
      <c r="E25" s="33" t="s">
        <v>1468</v>
      </c>
    </row>
    <row r="26">
      <c r="A26" s="1" t="s">
        <v>74</v>
      </c>
      <c r="E26" s="27" t="s">
        <v>68</v>
      </c>
    </row>
    <row r="27" ht="25.5">
      <c r="A27" s="1" t="s">
        <v>66</v>
      </c>
      <c r="B27" s="1">
        <v>5</v>
      </c>
      <c r="C27" s="26" t="s">
        <v>754</v>
      </c>
      <c r="D27" t="s">
        <v>68</v>
      </c>
      <c r="E27" s="27" t="s">
        <v>755</v>
      </c>
      <c r="F27" s="28" t="s">
        <v>163</v>
      </c>
      <c r="G27" s="29">
        <v>1.0249999999999999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681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72</v>
      </c>
      <c r="E28" s="27" t="s">
        <v>756</v>
      </c>
    </row>
    <row r="29" ht="102">
      <c r="A29" s="1" t="s">
        <v>73</v>
      </c>
      <c r="E29" s="33" t="s">
        <v>1468</v>
      </c>
    </row>
    <row r="30">
      <c r="A30" s="1" t="s">
        <v>74</v>
      </c>
      <c r="E30" s="27" t="s">
        <v>68</v>
      </c>
    </row>
    <row r="31" ht="25.5">
      <c r="A31" s="1" t="s">
        <v>66</v>
      </c>
      <c r="B31" s="1">
        <v>6</v>
      </c>
      <c r="C31" s="26" t="s">
        <v>758</v>
      </c>
      <c r="D31" t="s">
        <v>68</v>
      </c>
      <c r="E31" s="27" t="s">
        <v>755</v>
      </c>
      <c r="F31" s="28" t="s">
        <v>163</v>
      </c>
      <c r="G31" s="29">
        <v>1.0249999999999999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681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51">
      <c r="A32" s="1" t="s">
        <v>72</v>
      </c>
      <c r="E32" s="27" t="s">
        <v>759</v>
      </c>
    </row>
    <row r="33" ht="25.5">
      <c r="A33" s="1" t="s">
        <v>73</v>
      </c>
      <c r="E33" s="33" t="s">
        <v>1469</v>
      </c>
    </row>
    <row r="34">
      <c r="A34" s="1" t="s">
        <v>74</v>
      </c>
      <c r="E34" s="27" t="s">
        <v>68</v>
      </c>
    </row>
    <row r="35" ht="25.5">
      <c r="A35" s="1" t="s">
        <v>66</v>
      </c>
      <c r="B35" s="1">
        <v>7</v>
      </c>
      <c r="C35" s="26" t="s">
        <v>761</v>
      </c>
      <c r="D35" t="s">
        <v>68</v>
      </c>
      <c r="E35" s="27" t="s">
        <v>762</v>
      </c>
      <c r="F35" s="28" t="s">
        <v>763</v>
      </c>
      <c r="G35" s="29">
        <v>1.794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681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72</v>
      </c>
      <c r="E36" s="27" t="s">
        <v>762</v>
      </c>
    </row>
    <row r="37">
      <c r="A37" s="1" t="s">
        <v>73</v>
      </c>
      <c r="E37" s="33" t="s">
        <v>1470</v>
      </c>
    </row>
    <row r="38">
      <c r="A38" s="1" t="s">
        <v>74</v>
      </c>
      <c r="E38" s="27" t="s">
        <v>68</v>
      </c>
    </row>
    <row r="39">
      <c r="A39" s="1" t="s">
        <v>64</v>
      </c>
      <c r="C39" s="22" t="s">
        <v>1471</v>
      </c>
      <c r="E39" s="23" t="s">
        <v>1472</v>
      </c>
      <c r="L39" s="24">
        <f>SUMIFS(L40:L55,A40:A55,"P")</f>
        <v>0</v>
      </c>
      <c r="M39" s="24">
        <f>SUMIFS(M40:M55,A40:A55,"P")</f>
        <v>0</v>
      </c>
      <c r="N39" s="25"/>
    </row>
    <row r="40" ht="25.5">
      <c r="A40" s="1" t="s">
        <v>66</v>
      </c>
      <c r="B40" s="1">
        <v>8</v>
      </c>
      <c r="C40" s="26" t="s">
        <v>1473</v>
      </c>
      <c r="D40" t="s">
        <v>68</v>
      </c>
      <c r="E40" s="27" t="s">
        <v>1474</v>
      </c>
      <c r="F40" s="28" t="s">
        <v>163</v>
      </c>
      <c r="G40" s="29">
        <v>1.5</v>
      </c>
      <c r="H40" s="28">
        <v>2.5018699999999998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681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72</v>
      </c>
      <c r="E41" s="27" t="s">
        <v>1474</v>
      </c>
    </row>
    <row r="42" ht="51">
      <c r="A42" s="1" t="s">
        <v>73</v>
      </c>
      <c r="E42" s="33" t="s">
        <v>1475</v>
      </c>
    </row>
    <row r="43">
      <c r="A43" s="1" t="s">
        <v>74</v>
      </c>
      <c r="E43" s="27" t="s">
        <v>68</v>
      </c>
    </row>
    <row r="44">
      <c r="A44" s="1" t="s">
        <v>66</v>
      </c>
      <c r="B44" s="1">
        <v>9</v>
      </c>
      <c r="C44" s="26" t="s">
        <v>1476</v>
      </c>
      <c r="D44" t="s">
        <v>68</v>
      </c>
      <c r="E44" s="27" t="s">
        <v>1477</v>
      </c>
      <c r="F44" s="28" t="s">
        <v>80</v>
      </c>
      <c r="G44" s="29">
        <v>1.875</v>
      </c>
      <c r="H44" s="28">
        <v>0.0029399999999999999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681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72</v>
      </c>
      <c r="E45" s="27" t="s">
        <v>1477</v>
      </c>
    </row>
    <row r="46" ht="51">
      <c r="A46" s="1" t="s">
        <v>73</v>
      </c>
      <c r="E46" s="33" t="s">
        <v>1478</v>
      </c>
    </row>
    <row r="47">
      <c r="A47" s="1" t="s">
        <v>74</v>
      </c>
      <c r="E47" s="27" t="s">
        <v>68</v>
      </c>
    </row>
    <row r="48">
      <c r="A48" s="1" t="s">
        <v>66</v>
      </c>
      <c r="B48" s="1">
        <v>10</v>
      </c>
      <c r="C48" s="26" t="s">
        <v>1479</v>
      </c>
      <c r="D48" t="s">
        <v>68</v>
      </c>
      <c r="E48" s="27" t="s">
        <v>1480</v>
      </c>
      <c r="F48" s="28" t="s">
        <v>80</v>
      </c>
      <c r="G48" s="29">
        <v>1.875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681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72</v>
      </c>
      <c r="E49" s="27" t="s">
        <v>1480</v>
      </c>
    </row>
    <row r="50" ht="51">
      <c r="A50" s="1" t="s">
        <v>73</v>
      </c>
      <c r="E50" s="33" t="s">
        <v>1478</v>
      </c>
    </row>
    <row r="51">
      <c r="A51" s="1" t="s">
        <v>74</v>
      </c>
      <c r="E51" s="27" t="s">
        <v>68</v>
      </c>
    </row>
    <row r="52">
      <c r="A52" s="1" t="s">
        <v>66</v>
      </c>
      <c r="B52" s="1">
        <v>11</v>
      </c>
      <c r="C52" s="26" t="s">
        <v>1481</v>
      </c>
      <c r="D52" t="s">
        <v>68</v>
      </c>
      <c r="E52" s="27" t="s">
        <v>1482</v>
      </c>
      <c r="F52" s="28" t="s">
        <v>763</v>
      </c>
      <c r="G52" s="29">
        <v>0.13500000000000001</v>
      </c>
      <c r="H52" s="28">
        <v>1.06277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681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72</v>
      </c>
      <c r="E53" s="27" t="s">
        <v>1482</v>
      </c>
    </row>
    <row r="54" ht="25.5">
      <c r="A54" s="1" t="s">
        <v>73</v>
      </c>
      <c r="E54" s="33" t="s">
        <v>1483</v>
      </c>
    </row>
    <row r="55">
      <c r="A55" s="1" t="s">
        <v>74</v>
      </c>
      <c r="E55" s="27" t="s">
        <v>68</v>
      </c>
    </row>
    <row r="56">
      <c r="A56" s="1" t="s">
        <v>64</v>
      </c>
      <c r="C56" s="22" t="s">
        <v>1484</v>
      </c>
      <c r="E56" s="23" t="s">
        <v>1485</v>
      </c>
      <c r="L56" s="24">
        <f>SUMIFS(L57:L116,A57:A116,"P")</f>
        <v>0</v>
      </c>
      <c r="M56" s="24">
        <f>SUMIFS(M57:M116,A57:A116,"P")</f>
        <v>0</v>
      </c>
      <c r="N56" s="25"/>
    </row>
    <row r="57">
      <c r="A57" s="1" t="s">
        <v>66</v>
      </c>
      <c r="B57" s="1">
        <v>21</v>
      </c>
      <c r="C57" s="26" t="s">
        <v>1486</v>
      </c>
      <c r="D57" t="s">
        <v>68</v>
      </c>
      <c r="E57" s="27" t="s">
        <v>1487</v>
      </c>
      <c r="F57" s="28" t="s">
        <v>763</v>
      </c>
      <c r="G57" s="29">
        <v>0.53900000000000003</v>
      </c>
      <c r="H57" s="28">
        <v>1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681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72</v>
      </c>
      <c r="E58" s="27" t="s">
        <v>1487</v>
      </c>
    </row>
    <row r="59" ht="51">
      <c r="A59" s="1" t="s">
        <v>73</v>
      </c>
      <c r="E59" s="33" t="s">
        <v>1488</v>
      </c>
    </row>
    <row r="60">
      <c r="A60" s="1" t="s">
        <v>74</v>
      </c>
      <c r="E60" s="27" t="s">
        <v>68</v>
      </c>
    </row>
    <row r="61">
      <c r="A61" s="1" t="s">
        <v>66</v>
      </c>
      <c r="B61" s="1">
        <v>23</v>
      </c>
      <c r="C61" s="26" t="s">
        <v>1489</v>
      </c>
      <c r="D61" t="s">
        <v>68</v>
      </c>
      <c r="E61" s="27" t="s">
        <v>1490</v>
      </c>
      <c r="F61" s="28" t="s">
        <v>763</v>
      </c>
      <c r="G61" s="29">
        <v>0.14000000000000001</v>
      </c>
      <c r="H61" s="28">
        <v>1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681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72</v>
      </c>
      <c r="E62" s="27" t="s">
        <v>1490</v>
      </c>
    </row>
    <row r="63" ht="76.5">
      <c r="A63" s="1" t="s">
        <v>73</v>
      </c>
      <c r="E63" s="33" t="s">
        <v>1491</v>
      </c>
    </row>
    <row r="64">
      <c r="A64" s="1" t="s">
        <v>74</v>
      </c>
      <c r="E64" s="27" t="s">
        <v>68</v>
      </c>
    </row>
    <row r="65">
      <c r="A65" s="1" t="s">
        <v>66</v>
      </c>
      <c r="B65" s="1">
        <v>24</v>
      </c>
      <c r="C65" s="26" t="s">
        <v>1492</v>
      </c>
      <c r="D65" t="s">
        <v>68</v>
      </c>
      <c r="E65" s="27" t="s">
        <v>1493</v>
      </c>
      <c r="F65" s="28" t="s">
        <v>763</v>
      </c>
      <c r="G65" s="29">
        <v>0.42099999999999999</v>
      </c>
      <c r="H65" s="28">
        <v>1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681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72</v>
      </c>
      <c r="E66" s="27" t="s">
        <v>1493</v>
      </c>
    </row>
    <row r="67" ht="76.5">
      <c r="A67" s="1" t="s">
        <v>73</v>
      </c>
      <c r="E67" s="33" t="s">
        <v>1494</v>
      </c>
    </row>
    <row r="68">
      <c r="A68" s="1" t="s">
        <v>74</v>
      </c>
      <c r="E68" s="27" t="s">
        <v>68</v>
      </c>
    </row>
    <row r="69">
      <c r="A69" s="1" t="s">
        <v>66</v>
      </c>
      <c r="B69" s="1">
        <v>25</v>
      </c>
      <c r="C69" s="26" t="s">
        <v>1495</v>
      </c>
      <c r="D69" t="s">
        <v>68</v>
      </c>
      <c r="E69" s="27" t="s">
        <v>1496</v>
      </c>
      <c r="F69" s="28" t="s">
        <v>763</v>
      </c>
      <c r="G69" s="29">
        <v>0.37</v>
      </c>
      <c r="H69" s="28">
        <v>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681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72</v>
      </c>
      <c r="E70" s="27" t="s">
        <v>1496</v>
      </c>
    </row>
    <row r="71" ht="63.75">
      <c r="A71" s="1" t="s">
        <v>73</v>
      </c>
      <c r="E71" s="33" t="s">
        <v>1497</v>
      </c>
    </row>
    <row r="72">
      <c r="A72" s="1" t="s">
        <v>74</v>
      </c>
      <c r="E72" s="27" t="s">
        <v>68</v>
      </c>
    </row>
    <row r="73" ht="25.5">
      <c r="A73" s="1" t="s">
        <v>66</v>
      </c>
      <c r="B73" s="1">
        <v>12</v>
      </c>
      <c r="C73" s="26" t="s">
        <v>1498</v>
      </c>
      <c r="D73" t="s">
        <v>68</v>
      </c>
      <c r="E73" s="27" t="s">
        <v>1499</v>
      </c>
      <c r="F73" s="28" t="s">
        <v>163</v>
      </c>
      <c r="G73" s="29">
        <v>0.97199999999999998</v>
      </c>
      <c r="H73" s="28">
        <v>1.8774999999999999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681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72</v>
      </c>
      <c r="E74" s="27" t="s">
        <v>1499</v>
      </c>
    </row>
    <row r="75" ht="63.75">
      <c r="A75" s="1" t="s">
        <v>73</v>
      </c>
      <c r="E75" s="33" t="s">
        <v>1500</v>
      </c>
    </row>
    <row r="76">
      <c r="A76" s="1" t="s">
        <v>74</v>
      </c>
      <c r="E76" s="27" t="s">
        <v>68</v>
      </c>
    </row>
    <row r="77" ht="25.5">
      <c r="A77" s="1" t="s">
        <v>66</v>
      </c>
      <c r="B77" s="1">
        <v>13</v>
      </c>
      <c r="C77" s="26" t="s">
        <v>1501</v>
      </c>
      <c r="D77" t="s">
        <v>68</v>
      </c>
      <c r="E77" s="27" t="s">
        <v>1502</v>
      </c>
      <c r="F77" s="28" t="s">
        <v>163</v>
      </c>
      <c r="G77" s="29">
        <v>11.763999999999999</v>
      </c>
      <c r="H77" s="28">
        <v>1.8774999999999999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681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72</v>
      </c>
      <c r="E78" s="27" t="s">
        <v>1502</v>
      </c>
    </row>
    <row r="79" ht="204">
      <c r="A79" s="1" t="s">
        <v>73</v>
      </c>
      <c r="E79" s="33" t="s">
        <v>1503</v>
      </c>
    </row>
    <row r="80">
      <c r="A80" s="1" t="s">
        <v>74</v>
      </c>
      <c r="E80" s="27" t="s">
        <v>68</v>
      </c>
    </row>
    <row r="81" ht="25.5">
      <c r="A81" s="1" t="s">
        <v>66</v>
      </c>
      <c r="B81" s="1">
        <v>14</v>
      </c>
      <c r="C81" s="26" t="s">
        <v>1504</v>
      </c>
      <c r="D81" t="s">
        <v>68</v>
      </c>
      <c r="E81" s="27" t="s">
        <v>1505</v>
      </c>
      <c r="F81" s="28" t="s">
        <v>163</v>
      </c>
      <c r="G81" s="29">
        <v>0.27000000000000002</v>
      </c>
      <c r="H81" s="28">
        <v>1.7863599999999999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681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72</v>
      </c>
      <c r="E82" s="27" t="s">
        <v>1505</v>
      </c>
    </row>
    <row r="83" ht="38.25">
      <c r="A83" s="1" t="s">
        <v>73</v>
      </c>
      <c r="E83" s="33" t="s">
        <v>1506</v>
      </c>
    </row>
    <row r="84">
      <c r="A84" s="1" t="s">
        <v>74</v>
      </c>
      <c r="E84" s="27" t="s">
        <v>68</v>
      </c>
    </row>
    <row r="85" ht="25.5">
      <c r="A85" s="1" t="s">
        <v>66</v>
      </c>
      <c r="B85" s="1">
        <v>15</v>
      </c>
      <c r="C85" s="26" t="s">
        <v>1507</v>
      </c>
      <c r="D85" t="s">
        <v>68</v>
      </c>
      <c r="E85" s="27" t="s">
        <v>1508</v>
      </c>
      <c r="F85" s="28" t="s">
        <v>80</v>
      </c>
      <c r="G85" s="29">
        <v>21.699999999999999</v>
      </c>
      <c r="H85" s="28">
        <v>0.15273999999999999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681</v>
      </c>
      <c r="O85" s="32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72</v>
      </c>
      <c r="E86" s="27" t="s">
        <v>1508</v>
      </c>
    </row>
    <row r="87" ht="38.25">
      <c r="A87" s="1" t="s">
        <v>73</v>
      </c>
      <c r="E87" s="33" t="s">
        <v>1509</v>
      </c>
    </row>
    <row r="88">
      <c r="A88" s="1" t="s">
        <v>74</v>
      </c>
      <c r="E88" s="27" t="s">
        <v>68</v>
      </c>
    </row>
    <row r="89" ht="25.5">
      <c r="A89" s="1" t="s">
        <v>66</v>
      </c>
      <c r="B89" s="1">
        <v>16</v>
      </c>
      <c r="C89" s="26" t="s">
        <v>1510</v>
      </c>
      <c r="D89" t="s">
        <v>68</v>
      </c>
      <c r="E89" s="27" t="s">
        <v>1511</v>
      </c>
      <c r="F89" s="28" t="s">
        <v>163</v>
      </c>
      <c r="G89" s="29">
        <v>3.0939999999999999</v>
      </c>
      <c r="H89" s="28">
        <v>1.7863599999999999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681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72</v>
      </c>
      <c r="E90" s="27" t="s">
        <v>1511</v>
      </c>
    </row>
    <row r="91" ht="76.5">
      <c r="A91" s="1" t="s">
        <v>73</v>
      </c>
      <c r="E91" s="33" t="s">
        <v>1512</v>
      </c>
    </row>
    <row r="92">
      <c r="A92" s="1" t="s">
        <v>74</v>
      </c>
      <c r="E92" s="27" t="s">
        <v>68</v>
      </c>
    </row>
    <row r="93" ht="25.5">
      <c r="A93" s="1" t="s">
        <v>66</v>
      </c>
      <c r="B93" s="1">
        <v>17</v>
      </c>
      <c r="C93" s="26" t="s">
        <v>1513</v>
      </c>
      <c r="D93" t="s">
        <v>68</v>
      </c>
      <c r="E93" s="27" t="s">
        <v>1514</v>
      </c>
      <c r="F93" s="28" t="s">
        <v>70</v>
      </c>
      <c r="G93" s="29">
        <v>15</v>
      </c>
      <c r="H93" s="28">
        <v>0.026550000000000001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681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72</v>
      </c>
      <c r="E94" s="27" t="s">
        <v>1514</v>
      </c>
    </row>
    <row r="95" ht="25.5">
      <c r="A95" s="1" t="s">
        <v>73</v>
      </c>
      <c r="E95" s="33" t="s">
        <v>1515</v>
      </c>
    </row>
    <row r="96">
      <c r="A96" s="1" t="s">
        <v>74</v>
      </c>
      <c r="E96" s="27" t="s">
        <v>68</v>
      </c>
    </row>
    <row r="97" ht="25.5">
      <c r="A97" s="1" t="s">
        <v>66</v>
      </c>
      <c r="B97" s="1">
        <v>18</v>
      </c>
      <c r="C97" s="26" t="s">
        <v>1516</v>
      </c>
      <c r="D97" t="s">
        <v>68</v>
      </c>
      <c r="E97" s="27" t="s">
        <v>1517</v>
      </c>
      <c r="F97" s="28" t="s">
        <v>70</v>
      </c>
      <c r="G97" s="29">
        <v>1</v>
      </c>
      <c r="H97" s="28">
        <v>0.054210000000000001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681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72</v>
      </c>
      <c r="E98" s="27" t="s">
        <v>1517</v>
      </c>
    </row>
    <row r="99" ht="25.5">
      <c r="A99" s="1" t="s">
        <v>73</v>
      </c>
      <c r="E99" s="33" t="s">
        <v>1518</v>
      </c>
    </row>
    <row r="100">
      <c r="A100" s="1" t="s">
        <v>74</v>
      </c>
      <c r="E100" s="27" t="s">
        <v>68</v>
      </c>
    </row>
    <row r="101">
      <c r="A101" s="1" t="s">
        <v>66</v>
      </c>
      <c r="B101" s="1">
        <v>19</v>
      </c>
      <c r="C101" s="26" t="s">
        <v>1519</v>
      </c>
      <c r="D101" t="s">
        <v>68</v>
      </c>
      <c r="E101" s="27" t="s">
        <v>1520</v>
      </c>
      <c r="F101" s="28" t="s">
        <v>163</v>
      </c>
      <c r="G101" s="29">
        <v>1.7130000000000001</v>
      </c>
      <c r="H101" s="28">
        <v>1.94302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681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72</v>
      </c>
      <c r="E102" s="27" t="s">
        <v>1520</v>
      </c>
    </row>
    <row r="103" ht="267.75">
      <c r="A103" s="1" t="s">
        <v>73</v>
      </c>
      <c r="E103" s="33" t="s">
        <v>1521</v>
      </c>
    </row>
    <row r="104">
      <c r="A104" s="1" t="s">
        <v>74</v>
      </c>
      <c r="E104" s="27" t="s">
        <v>68</v>
      </c>
    </row>
    <row r="105" ht="25.5">
      <c r="A105" s="1" t="s">
        <v>66</v>
      </c>
      <c r="B105" s="1">
        <v>20</v>
      </c>
      <c r="C105" s="26" t="s">
        <v>1522</v>
      </c>
      <c r="D105" t="s">
        <v>68</v>
      </c>
      <c r="E105" s="27" t="s">
        <v>1523</v>
      </c>
      <c r="F105" s="28" t="s">
        <v>763</v>
      </c>
      <c r="G105" s="29">
        <v>0.47999999999999998</v>
      </c>
      <c r="H105" s="28">
        <v>0.019539999999999998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681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72</v>
      </c>
      <c r="E106" s="27" t="s">
        <v>1523</v>
      </c>
    </row>
    <row r="107" ht="114.75">
      <c r="A107" s="1" t="s">
        <v>73</v>
      </c>
      <c r="E107" s="33" t="s">
        <v>1524</v>
      </c>
    </row>
    <row r="108">
      <c r="A108" s="1" t="s">
        <v>74</v>
      </c>
      <c r="E108" s="27" t="s">
        <v>68</v>
      </c>
    </row>
    <row r="109" ht="25.5">
      <c r="A109" s="1" t="s">
        <v>66</v>
      </c>
      <c r="B109" s="1">
        <v>22</v>
      </c>
      <c r="C109" s="26" t="s">
        <v>1525</v>
      </c>
      <c r="D109" t="s">
        <v>68</v>
      </c>
      <c r="E109" s="27" t="s">
        <v>1526</v>
      </c>
      <c r="F109" s="28" t="s">
        <v>763</v>
      </c>
      <c r="G109" s="29">
        <v>0.84599999999999997</v>
      </c>
      <c r="H109" s="28">
        <v>0.017090000000000001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681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72</v>
      </c>
      <c r="E110" s="27" t="s">
        <v>1526</v>
      </c>
    </row>
    <row r="111" ht="165.75">
      <c r="A111" s="1" t="s">
        <v>73</v>
      </c>
      <c r="E111" s="33" t="s">
        <v>1527</v>
      </c>
    </row>
    <row r="112">
      <c r="A112" s="1" t="s">
        <v>74</v>
      </c>
      <c r="E112" s="27" t="s">
        <v>68</v>
      </c>
    </row>
    <row r="113" ht="25.5">
      <c r="A113" s="1" t="s">
        <v>66</v>
      </c>
      <c r="B113" s="1">
        <v>26</v>
      </c>
      <c r="C113" s="26" t="s">
        <v>1528</v>
      </c>
      <c r="D113" t="s">
        <v>68</v>
      </c>
      <c r="E113" s="27" t="s">
        <v>1529</v>
      </c>
      <c r="F113" s="28" t="s">
        <v>80</v>
      </c>
      <c r="G113" s="29">
        <v>7.9880000000000004</v>
      </c>
      <c r="H113" s="28">
        <v>0.17818000000000001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681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72</v>
      </c>
      <c r="E114" s="27" t="s">
        <v>1529</v>
      </c>
    </row>
    <row r="115" ht="242.25">
      <c r="A115" s="1" t="s">
        <v>73</v>
      </c>
      <c r="E115" s="33" t="s">
        <v>1530</v>
      </c>
    </row>
    <row r="116">
      <c r="A116" s="1" t="s">
        <v>74</v>
      </c>
      <c r="E116" s="27" t="s">
        <v>68</v>
      </c>
    </row>
    <row r="117">
      <c r="A117" s="1" t="s">
        <v>64</v>
      </c>
      <c r="C117" s="22" t="s">
        <v>1531</v>
      </c>
      <c r="E117" s="23" t="s">
        <v>1532</v>
      </c>
      <c r="L117" s="24">
        <f>SUMIFS(L118:L125,A118:A125,"P")</f>
        <v>0</v>
      </c>
      <c r="M117" s="24">
        <f>SUMIFS(M118:M125,A118:A125,"P")</f>
        <v>0</v>
      </c>
      <c r="N117" s="25"/>
    </row>
    <row r="118" ht="25.5">
      <c r="A118" s="1" t="s">
        <v>66</v>
      </c>
      <c r="B118" s="1">
        <v>27</v>
      </c>
      <c r="C118" s="26" t="s">
        <v>1533</v>
      </c>
      <c r="D118" t="s">
        <v>68</v>
      </c>
      <c r="E118" s="27" t="s">
        <v>1534</v>
      </c>
      <c r="F118" s="28" t="s">
        <v>80</v>
      </c>
      <c r="G118" s="29">
        <v>108.09</v>
      </c>
      <c r="H118" s="28">
        <v>0.069980000000000001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681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72</v>
      </c>
      <c r="E119" s="27" t="s">
        <v>1534</v>
      </c>
    </row>
    <row r="120" ht="280.5">
      <c r="A120" s="1" t="s">
        <v>73</v>
      </c>
      <c r="E120" s="33" t="s">
        <v>1535</v>
      </c>
    </row>
    <row r="121">
      <c r="A121" s="1" t="s">
        <v>74</v>
      </c>
      <c r="E121" s="27" t="s">
        <v>68</v>
      </c>
    </row>
    <row r="122" ht="25.5">
      <c r="A122" s="1" t="s">
        <v>66</v>
      </c>
      <c r="B122" s="1">
        <v>28</v>
      </c>
      <c r="C122" s="26" t="s">
        <v>1536</v>
      </c>
      <c r="D122" t="s">
        <v>68</v>
      </c>
      <c r="E122" s="27" t="s">
        <v>1537</v>
      </c>
      <c r="F122" s="28" t="s">
        <v>80</v>
      </c>
      <c r="G122" s="29">
        <v>155.99000000000001</v>
      </c>
      <c r="H122" s="28">
        <v>0.079210000000000003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681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72</v>
      </c>
      <c r="E123" s="27" t="s">
        <v>1537</v>
      </c>
    </row>
    <row r="124" ht="408">
      <c r="A124" s="1" t="s">
        <v>73</v>
      </c>
      <c r="E124" s="33" t="s">
        <v>1538</v>
      </c>
    </row>
    <row r="125">
      <c r="A125" s="1" t="s">
        <v>74</v>
      </c>
      <c r="E125" s="27" t="s">
        <v>68</v>
      </c>
    </row>
    <row r="126">
      <c r="A126" s="1" t="s">
        <v>64</v>
      </c>
      <c r="C126" s="22" t="s">
        <v>1539</v>
      </c>
      <c r="E126" s="23" t="s">
        <v>1540</v>
      </c>
      <c r="L126" s="24">
        <f>SUMIFS(L127:L142,A127:A142,"P")</f>
        <v>0</v>
      </c>
      <c r="M126" s="24">
        <f>SUMIFS(M127:M142,A127:A142,"P")</f>
        <v>0</v>
      </c>
      <c r="N126" s="25"/>
    </row>
    <row r="127" ht="25.5">
      <c r="A127" s="1" t="s">
        <v>66</v>
      </c>
      <c r="B127" s="1">
        <v>29</v>
      </c>
      <c r="C127" s="26" t="s">
        <v>1541</v>
      </c>
      <c r="D127" t="s">
        <v>68</v>
      </c>
      <c r="E127" s="27" t="s">
        <v>1542</v>
      </c>
      <c r="F127" s="28" t="s">
        <v>163</v>
      </c>
      <c r="G127" s="29">
        <v>0.88600000000000001</v>
      </c>
      <c r="H127" s="28">
        <v>2.5020099999999998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681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72</v>
      </c>
      <c r="E128" s="27" t="s">
        <v>1542</v>
      </c>
    </row>
    <row r="129" ht="63.75">
      <c r="A129" s="1" t="s">
        <v>73</v>
      </c>
      <c r="E129" s="33" t="s">
        <v>1543</v>
      </c>
    </row>
    <row r="130">
      <c r="A130" s="1" t="s">
        <v>74</v>
      </c>
      <c r="E130" s="27" t="s">
        <v>68</v>
      </c>
    </row>
    <row r="131" ht="25.5">
      <c r="A131" s="1" t="s">
        <v>66</v>
      </c>
      <c r="B131" s="1">
        <v>30</v>
      </c>
      <c r="C131" s="26" t="s">
        <v>1544</v>
      </c>
      <c r="D131" t="s">
        <v>68</v>
      </c>
      <c r="E131" s="27" t="s">
        <v>1545</v>
      </c>
      <c r="F131" s="28" t="s">
        <v>80</v>
      </c>
      <c r="G131" s="29">
        <v>8.6400000000000006</v>
      </c>
      <c r="H131" s="28">
        <v>0.0097300000000000008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681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63.75">
      <c r="A132" s="1" t="s">
        <v>72</v>
      </c>
      <c r="E132" s="27" t="s">
        <v>1546</v>
      </c>
    </row>
    <row r="133" ht="51">
      <c r="A133" s="1" t="s">
        <v>73</v>
      </c>
      <c r="E133" s="33" t="s">
        <v>1547</v>
      </c>
    </row>
    <row r="134">
      <c r="A134" s="1" t="s">
        <v>74</v>
      </c>
      <c r="E134" s="27" t="s">
        <v>68</v>
      </c>
    </row>
    <row r="135" ht="25.5">
      <c r="A135" s="1" t="s">
        <v>66</v>
      </c>
      <c r="B135" s="1">
        <v>31</v>
      </c>
      <c r="C135" s="26" t="s">
        <v>1548</v>
      </c>
      <c r="D135" t="s">
        <v>68</v>
      </c>
      <c r="E135" s="27" t="s">
        <v>1549</v>
      </c>
      <c r="F135" s="28" t="s">
        <v>763</v>
      </c>
      <c r="G135" s="29">
        <v>0.048000000000000001</v>
      </c>
      <c r="H135" s="28">
        <v>1.06277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681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51">
      <c r="A136" s="1" t="s">
        <v>72</v>
      </c>
      <c r="E136" s="27" t="s">
        <v>1550</v>
      </c>
    </row>
    <row r="137" ht="51">
      <c r="A137" s="1" t="s">
        <v>73</v>
      </c>
      <c r="E137" s="33" t="s">
        <v>1551</v>
      </c>
    </row>
    <row r="138">
      <c r="A138" s="1" t="s">
        <v>74</v>
      </c>
      <c r="E138" s="27" t="s">
        <v>68</v>
      </c>
    </row>
    <row r="139" ht="25.5">
      <c r="A139" s="1" t="s">
        <v>66</v>
      </c>
      <c r="B139" s="1">
        <v>32</v>
      </c>
      <c r="C139" s="26" t="s">
        <v>1552</v>
      </c>
      <c r="D139" t="s">
        <v>68</v>
      </c>
      <c r="E139" s="27" t="s">
        <v>1553</v>
      </c>
      <c r="F139" s="28" t="s">
        <v>80</v>
      </c>
      <c r="G139" s="29">
        <v>3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681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72</v>
      </c>
      <c r="E140" s="27" t="s">
        <v>1553</v>
      </c>
    </row>
    <row r="141" ht="51">
      <c r="A141" s="1" t="s">
        <v>73</v>
      </c>
      <c r="E141" s="33" t="s">
        <v>1554</v>
      </c>
    </row>
    <row r="142">
      <c r="A142" s="1" t="s">
        <v>74</v>
      </c>
      <c r="E142" s="27" t="s">
        <v>68</v>
      </c>
    </row>
    <row r="143">
      <c r="A143" s="1" t="s">
        <v>64</v>
      </c>
      <c r="C143" s="22" t="s">
        <v>1555</v>
      </c>
      <c r="E143" s="23" t="s">
        <v>1556</v>
      </c>
      <c r="L143" s="24">
        <f>SUMIFS(L144:L163,A144:A163,"P")</f>
        <v>0</v>
      </c>
      <c r="M143" s="24">
        <f>SUMIFS(M144:M163,A144:A163,"P")</f>
        <v>0</v>
      </c>
      <c r="N143" s="25"/>
    </row>
    <row r="144" ht="25.5">
      <c r="A144" s="1" t="s">
        <v>66</v>
      </c>
      <c r="B144" s="1">
        <v>33</v>
      </c>
      <c r="C144" s="26" t="s">
        <v>1557</v>
      </c>
      <c r="D144" t="s">
        <v>68</v>
      </c>
      <c r="E144" s="27" t="s">
        <v>1558</v>
      </c>
      <c r="F144" s="28" t="s">
        <v>80</v>
      </c>
      <c r="G144" s="29">
        <v>39.100000000000001</v>
      </c>
      <c r="H144" s="28">
        <v>0.016299999999999999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681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72</v>
      </c>
      <c r="E145" s="27" t="s">
        <v>1558</v>
      </c>
    </row>
    <row r="146" ht="89.25">
      <c r="A146" s="1" t="s">
        <v>73</v>
      </c>
      <c r="E146" s="33" t="s">
        <v>1559</v>
      </c>
    </row>
    <row r="147">
      <c r="A147" s="1" t="s">
        <v>74</v>
      </c>
      <c r="E147" s="27" t="s">
        <v>68</v>
      </c>
    </row>
    <row r="148" ht="25.5">
      <c r="A148" s="1" t="s">
        <v>66</v>
      </c>
      <c r="B148" s="1">
        <v>34</v>
      </c>
      <c r="C148" s="26" t="s">
        <v>1560</v>
      </c>
      <c r="D148" t="s">
        <v>68</v>
      </c>
      <c r="E148" s="27" t="s">
        <v>1561</v>
      </c>
      <c r="F148" s="28" t="s">
        <v>80</v>
      </c>
      <c r="G148" s="29">
        <v>466.75</v>
      </c>
      <c r="H148" s="28">
        <v>0.0073499999999999998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681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25.5">
      <c r="A149" s="1" t="s">
        <v>72</v>
      </c>
      <c r="E149" s="27" t="s">
        <v>1561</v>
      </c>
    </row>
    <row r="150" ht="267.75">
      <c r="A150" s="1" t="s">
        <v>73</v>
      </c>
      <c r="E150" s="33" t="s">
        <v>1562</v>
      </c>
    </row>
    <row r="151">
      <c r="A151" s="1" t="s">
        <v>74</v>
      </c>
      <c r="E151" s="27" t="s">
        <v>68</v>
      </c>
    </row>
    <row r="152" ht="25.5">
      <c r="A152" s="1" t="s">
        <v>66</v>
      </c>
      <c r="B152" s="1">
        <v>35</v>
      </c>
      <c r="C152" s="26" t="s">
        <v>1563</v>
      </c>
      <c r="D152" t="s">
        <v>68</v>
      </c>
      <c r="E152" s="27" t="s">
        <v>1564</v>
      </c>
      <c r="F152" s="28" t="s">
        <v>80</v>
      </c>
      <c r="G152" s="29">
        <v>29.41</v>
      </c>
      <c r="H152" s="28">
        <v>0.0043800000000000002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681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25.5">
      <c r="A153" s="1" t="s">
        <v>72</v>
      </c>
      <c r="E153" s="27" t="s">
        <v>1564</v>
      </c>
    </row>
    <row r="154" ht="102">
      <c r="A154" s="1" t="s">
        <v>73</v>
      </c>
      <c r="E154" s="33" t="s">
        <v>1565</v>
      </c>
    </row>
    <row r="155">
      <c r="A155" s="1" t="s">
        <v>74</v>
      </c>
      <c r="E155" s="27" t="s">
        <v>68</v>
      </c>
    </row>
    <row r="156" ht="25.5">
      <c r="A156" s="1" t="s">
        <v>66</v>
      </c>
      <c r="B156" s="1">
        <v>36</v>
      </c>
      <c r="C156" s="26" t="s">
        <v>1566</v>
      </c>
      <c r="D156" t="s">
        <v>68</v>
      </c>
      <c r="E156" s="27" t="s">
        <v>1567</v>
      </c>
      <c r="F156" s="28" t="s">
        <v>80</v>
      </c>
      <c r="G156" s="29">
        <v>466.75</v>
      </c>
      <c r="H156" s="28">
        <v>0.013129999999999999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681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.5">
      <c r="A157" s="1" t="s">
        <v>72</v>
      </c>
      <c r="E157" s="27" t="s">
        <v>1568</v>
      </c>
    </row>
    <row r="158" ht="267.75">
      <c r="A158" s="1" t="s">
        <v>73</v>
      </c>
      <c r="E158" s="33" t="s">
        <v>1562</v>
      </c>
    </row>
    <row r="159">
      <c r="A159" s="1" t="s">
        <v>74</v>
      </c>
      <c r="E159" s="27" t="s">
        <v>68</v>
      </c>
    </row>
    <row r="160" ht="25.5">
      <c r="A160" s="1" t="s">
        <v>66</v>
      </c>
      <c r="B160" s="1">
        <v>37</v>
      </c>
      <c r="C160" s="26" t="s">
        <v>1569</v>
      </c>
      <c r="D160" t="s">
        <v>68</v>
      </c>
      <c r="E160" s="27" t="s">
        <v>1570</v>
      </c>
      <c r="F160" s="28" t="s">
        <v>80</v>
      </c>
      <c r="G160" s="29">
        <v>89.870000000000005</v>
      </c>
      <c r="H160" s="28">
        <v>0.016299999999999999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681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 ht="25.5">
      <c r="A161" s="1" t="s">
        <v>72</v>
      </c>
      <c r="E161" s="27" t="s">
        <v>1570</v>
      </c>
    </row>
    <row r="162" ht="102">
      <c r="A162" s="1" t="s">
        <v>73</v>
      </c>
      <c r="E162" s="33" t="s">
        <v>1571</v>
      </c>
    </row>
    <row r="163">
      <c r="A163" s="1" t="s">
        <v>74</v>
      </c>
      <c r="E163" s="27" t="s">
        <v>68</v>
      </c>
    </row>
    <row r="164">
      <c r="A164" s="1" t="s">
        <v>64</v>
      </c>
      <c r="C164" s="22" t="s">
        <v>1572</v>
      </c>
      <c r="E164" s="23" t="s">
        <v>1573</v>
      </c>
      <c r="L164" s="24">
        <f>SUMIFS(L165:L272,A165:A272,"P")</f>
        <v>0</v>
      </c>
      <c r="M164" s="24">
        <f>SUMIFS(M165:M272,A165:A272,"P")</f>
        <v>0</v>
      </c>
      <c r="N164" s="25"/>
    </row>
    <row r="165">
      <c r="A165" s="1" t="s">
        <v>66</v>
      </c>
      <c r="B165" s="1">
        <v>39</v>
      </c>
      <c r="C165" s="26" t="s">
        <v>1574</v>
      </c>
      <c r="D165" t="s">
        <v>68</v>
      </c>
      <c r="E165" s="27" t="s">
        <v>1575</v>
      </c>
      <c r="F165" s="28" t="s">
        <v>77</v>
      </c>
      <c r="G165" s="29">
        <v>9.0299999999999994</v>
      </c>
      <c r="H165" s="28">
        <v>0.00050000000000000001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681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72</v>
      </c>
      <c r="E166" s="27" t="s">
        <v>1575</v>
      </c>
    </row>
    <row r="167">
      <c r="A167" s="1" t="s">
        <v>73</v>
      </c>
      <c r="E167" s="33" t="s">
        <v>1576</v>
      </c>
    </row>
    <row r="168">
      <c r="A168" s="1" t="s">
        <v>74</v>
      </c>
      <c r="E168" s="27" t="s">
        <v>68</v>
      </c>
    </row>
    <row r="169">
      <c r="A169" s="1" t="s">
        <v>66</v>
      </c>
      <c r="B169" s="1">
        <v>55</v>
      </c>
      <c r="C169" s="26" t="s">
        <v>1577</v>
      </c>
      <c r="D169" t="s">
        <v>68</v>
      </c>
      <c r="E169" s="27" t="s">
        <v>1578</v>
      </c>
      <c r="F169" s="28" t="s">
        <v>77</v>
      </c>
      <c r="G169" s="29">
        <v>96</v>
      </c>
      <c r="H169" s="28">
        <v>4.0000000000000003E-05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681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72</v>
      </c>
      <c r="E170" s="27" t="s">
        <v>1578</v>
      </c>
    </row>
    <row r="171" ht="127.5">
      <c r="A171" s="1" t="s">
        <v>73</v>
      </c>
      <c r="E171" s="33" t="s">
        <v>1579</v>
      </c>
    </row>
    <row r="172">
      <c r="A172" s="1" t="s">
        <v>74</v>
      </c>
      <c r="E172" s="27" t="s">
        <v>68</v>
      </c>
    </row>
    <row r="173">
      <c r="A173" s="1" t="s">
        <v>66</v>
      </c>
      <c r="B173" s="1">
        <v>44</v>
      </c>
      <c r="C173" s="26" t="s">
        <v>1580</v>
      </c>
      <c r="D173" t="s">
        <v>68</v>
      </c>
      <c r="E173" s="27" t="s">
        <v>1581</v>
      </c>
      <c r="F173" s="28" t="s">
        <v>80</v>
      </c>
      <c r="G173" s="29">
        <v>459</v>
      </c>
      <c r="H173" s="28">
        <v>0.0023999999999999998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681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72</v>
      </c>
      <c r="E174" s="27" t="s">
        <v>1581</v>
      </c>
    </row>
    <row r="175">
      <c r="A175" s="1" t="s">
        <v>73</v>
      </c>
      <c r="E175" s="33" t="s">
        <v>1582</v>
      </c>
    </row>
    <row r="176">
      <c r="A176" s="1" t="s">
        <v>74</v>
      </c>
      <c r="E176" s="27" t="s">
        <v>68</v>
      </c>
    </row>
    <row r="177">
      <c r="A177" s="1" t="s">
        <v>66</v>
      </c>
      <c r="B177" s="1">
        <v>42</v>
      </c>
      <c r="C177" s="26" t="s">
        <v>1583</v>
      </c>
      <c r="D177" t="s">
        <v>677</v>
      </c>
      <c r="E177" s="27" t="s">
        <v>1584</v>
      </c>
      <c r="F177" s="28" t="s">
        <v>80</v>
      </c>
      <c r="G177" s="29">
        <v>117.59999999999999</v>
      </c>
      <c r="H177" s="28">
        <v>0.0023999999999999998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681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72</v>
      </c>
      <c r="E178" s="27" t="s">
        <v>1584</v>
      </c>
    </row>
    <row r="179" ht="76.5">
      <c r="A179" s="1" t="s">
        <v>73</v>
      </c>
      <c r="E179" s="33" t="s">
        <v>1585</v>
      </c>
    </row>
    <row r="180">
      <c r="A180" s="1" t="s">
        <v>74</v>
      </c>
      <c r="E180" s="27" t="s">
        <v>68</v>
      </c>
    </row>
    <row r="181">
      <c r="A181" s="1" t="s">
        <v>66</v>
      </c>
      <c r="B181" s="1">
        <v>322</v>
      </c>
      <c r="C181" s="26" t="s">
        <v>1586</v>
      </c>
      <c r="D181" t="s">
        <v>68</v>
      </c>
      <c r="E181" s="27" t="s">
        <v>1587</v>
      </c>
      <c r="F181" s="28" t="s">
        <v>80</v>
      </c>
      <c r="G181" s="29">
        <v>43.575000000000003</v>
      </c>
      <c r="H181" s="28">
        <v>0.00059999999999999995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681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72</v>
      </c>
      <c r="E182" s="27" t="s">
        <v>1587</v>
      </c>
    </row>
    <row r="183">
      <c r="A183" s="1" t="s">
        <v>73</v>
      </c>
      <c r="E183" s="33" t="s">
        <v>1588</v>
      </c>
    </row>
    <row r="184">
      <c r="A184" s="1" t="s">
        <v>74</v>
      </c>
      <c r="E184" s="27" t="s">
        <v>68</v>
      </c>
    </row>
    <row r="185">
      <c r="A185" s="1" t="s">
        <v>66</v>
      </c>
      <c r="B185" s="1">
        <v>46</v>
      </c>
      <c r="C185" s="26" t="s">
        <v>1589</v>
      </c>
      <c r="D185" t="s">
        <v>68</v>
      </c>
      <c r="E185" s="27" t="s">
        <v>1590</v>
      </c>
      <c r="F185" s="28" t="s">
        <v>80</v>
      </c>
      <c r="G185" s="29">
        <v>157.5</v>
      </c>
      <c r="H185" s="28">
        <v>0.0015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681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72</v>
      </c>
      <c r="E186" s="27" t="s">
        <v>1590</v>
      </c>
    </row>
    <row r="187">
      <c r="A187" s="1" t="s">
        <v>73</v>
      </c>
      <c r="E187" s="33" t="s">
        <v>1591</v>
      </c>
    </row>
    <row r="188">
      <c r="A188" s="1" t="s">
        <v>74</v>
      </c>
      <c r="E188" s="27" t="s">
        <v>68</v>
      </c>
    </row>
    <row r="189">
      <c r="A189" s="1" t="s">
        <v>66</v>
      </c>
      <c r="B189" s="1">
        <v>53</v>
      </c>
      <c r="C189" s="26" t="s">
        <v>1592</v>
      </c>
      <c r="D189" t="s">
        <v>68</v>
      </c>
      <c r="E189" s="27" t="s">
        <v>1593</v>
      </c>
      <c r="F189" s="28" t="s">
        <v>77</v>
      </c>
      <c r="G189" s="29">
        <v>25.600000000000001</v>
      </c>
      <c r="H189" s="28">
        <v>0.00029999999999999997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681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72</v>
      </c>
      <c r="E190" s="27" t="s">
        <v>1593</v>
      </c>
    </row>
    <row r="191" ht="102">
      <c r="A191" s="1" t="s">
        <v>73</v>
      </c>
      <c r="E191" s="33" t="s">
        <v>1594</v>
      </c>
    </row>
    <row r="192">
      <c r="A192" s="1" t="s">
        <v>74</v>
      </c>
      <c r="E192" s="27" t="s">
        <v>68</v>
      </c>
    </row>
    <row r="193">
      <c r="A193" s="1" t="s">
        <v>66</v>
      </c>
      <c r="B193" s="1">
        <v>54</v>
      </c>
      <c r="C193" s="26" t="s">
        <v>1595</v>
      </c>
      <c r="D193" t="s">
        <v>68</v>
      </c>
      <c r="E193" s="27" t="s">
        <v>1596</v>
      </c>
      <c r="F193" s="28" t="s">
        <v>77</v>
      </c>
      <c r="G193" s="29">
        <v>21.600000000000001</v>
      </c>
      <c r="H193" s="28">
        <v>0.00020000000000000001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681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72</v>
      </c>
      <c r="E194" s="27" t="s">
        <v>1596</v>
      </c>
    </row>
    <row r="195" ht="89.25">
      <c r="A195" s="1" t="s">
        <v>73</v>
      </c>
      <c r="E195" s="33" t="s">
        <v>1597</v>
      </c>
    </row>
    <row r="196">
      <c r="A196" s="1" t="s">
        <v>74</v>
      </c>
      <c r="E196" s="27" t="s">
        <v>68</v>
      </c>
    </row>
    <row r="197">
      <c r="A197" s="1" t="s">
        <v>66</v>
      </c>
      <c r="B197" s="1">
        <v>49</v>
      </c>
      <c r="C197" s="26" t="s">
        <v>1598</v>
      </c>
      <c r="D197" t="s">
        <v>68</v>
      </c>
      <c r="E197" s="27" t="s">
        <v>1599</v>
      </c>
      <c r="F197" s="28" t="s">
        <v>77</v>
      </c>
      <c r="G197" s="29">
        <v>92</v>
      </c>
      <c r="H197" s="28">
        <v>0.00059999999999999995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681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72</v>
      </c>
      <c r="E198" s="27" t="s">
        <v>1599</v>
      </c>
    </row>
    <row r="199" ht="51">
      <c r="A199" s="1" t="s">
        <v>73</v>
      </c>
      <c r="E199" s="33" t="s">
        <v>1600</v>
      </c>
    </row>
    <row r="200">
      <c r="A200" s="1" t="s">
        <v>74</v>
      </c>
      <c r="E200" s="27" t="s">
        <v>68</v>
      </c>
    </row>
    <row r="201">
      <c r="A201" s="1" t="s">
        <v>66</v>
      </c>
      <c r="B201" s="1">
        <v>50</v>
      </c>
      <c r="C201" s="26" t="s">
        <v>1601</v>
      </c>
      <c r="D201" t="s">
        <v>68</v>
      </c>
      <c r="E201" s="27" t="s">
        <v>1602</v>
      </c>
      <c r="F201" s="28" t="s">
        <v>77</v>
      </c>
      <c r="G201" s="29">
        <v>52</v>
      </c>
      <c r="H201" s="28">
        <v>0.00022000000000000001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681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72</v>
      </c>
      <c r="E202" s="27" t="s">
        <v>1602</v>
      </c>
    </row>
    <row r="203" ht="38.25">
      <c r="A203" s="1" t="s">
        <v>73</v>
      </c>
      <c r="E203" s="33" t="s">
        <v>1603</v>
      </c>
    </row>
    <row r="204">
      <c r="A204" s="1" t="s">
        <v>74</v>
      </c>
      <c r="E204" s="27" t="s">
        <v>68</v>
      </c>
    </row>
    <row r="205" ht="25.5">
      <c r="A205" s="1" t="s">
        <v>66</v>
      </c>
      <c r="B205" s="1">
        <v>321</v>
      </c>
      <c r="C205" s="26" t="s">
        <v>1604</v>
      </c>
      <c r="D205" t="s">
        <v>68</v>
      </c>
      <c r="E205" s="27" t="s">
        <v>1605</v>
      </c>
      <c r="F205" s="28" t="s">
        <v>80</v>
      </c>
      <c r="G205" s="29">
        <v>41.5</v>
      </c>
      <c r="H205" s="28">
        <v>0.013390000000000001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681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38.25">
      <c r="A206" s="1" t="s">
        <v>72</v>
      </c>
      <c r="E206" s="27" t="s">
        <v>1606</v>
      </c>
    </row>
    <row r="207" ht="63.75">
      <c r="A207" s="1" t="s">
        <v>73</v>
      </c>
      <c r="E207" s="33" t="s">
        <v>1607</v>
      </c>
    </row>
    <row r="208">
      <c r="A208" s="1" t="s">
        <v>74</v>
      </c>
      <c r="E208" s="27" t="s">
        <v>68</v>
      </c>
    </row>
    <row r="209" ht="25.5">
      <c r="A209" s="1" t="s">
        <v>66</v>
      </c>
      <c r="B209" s="1">
        <v>323</v>
      </c>
      <c r="C209" s="26" t="s">
        <v>1608</v>
      </c>
      <c r="D209" t="s">
        <v>68</v>
      </c>
      <c r="E209" s="27" t="s">
        <v>1609</v>
      </c>
      <c r="F209" s="28" t="s">
        <v>80</v>
      </c>
      <c r="G209" s="29">
        <v>41.5</v>
      </c>
      <c r="H209" s="28">
        <v>0.0001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681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72</v>
      </c>
      <c r="E210" s="27" t="s">
        <v>1610</v>
      </c>
    </row>
    <row r="211" ht="63.75">
      <c r="A211" s="1" t="s">
        <v>73</v>
      </c>
      <c r="E211" s="33" t="s">
        <v>1607</v>
      </c>
    </row>
    <row r="212">
      <c r="A212" s="1" t="s">
        <v>74</v>
      </c>
      <c r="E212" s="27" t="s">
        <v>68</v>
      </c>
    </row>
    <row r="213" ht="25.5">
      <c r="A213" s="1" t="s">
        <v>66</v>
      </c>
      <c r="B213" s="1">
        <v>327</v>
      </c>
      <c r="C213" s="26" t="s">
        <v>1611</v>
      </c>
      <c r="D213" t="s">
        <v>68</v>
      </c>
      <c r="E213" s="27" t="s">
        <v>1612</v>
      </c>
      <c r="F213" s="28" t="s">
        <v>80</v>
      </c>
      <c r="G213" s="29">
        <v>23.100000000000001</v>
      </c>
      <c r="H213" s="28">
        <v>0.0038999999999999998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681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5.5">
      <c r="A214" s="1" t="s">
        <v>72</v>
      </c>
      <c r="E214" s="27" t="s">
        <v>1612</v>
      </c>
    </row>
    <row r="215" ht="51">
      <c r="A215" s="1" t="s">
        <v>73</v>
      </c>
      <c r="E215" s="33" t="s">
        <v>1613</v>
      </c>
    </row>
    <row r="216">
      <c r="A216" s="1" t="s">
        <v>74</v>
      </c>
      <c r="E216" s="27" t="s">
        <v>68</v>
      </c>
    </row>
    <row r="217" ht="25.5">
      <c r="A217" s="1" t="s">
        <v>66</v>
      </c>
      <c r="B217" s="1">
        <v>325</v>
      </c>
      <c r="C217" s="26" t="s">
        <v>1614</v>
      </c>
      <c r="D217" t="s">
        <v>68</v>
      </c>
      <c r="E217" s="27" t="s">
        <v>1615</v>
      </c>
      <c r="F217" s="28" t="s">
        <v>80</v>
      </c>
      <c r="G217" s="29">
        <v>18.399999999999999</v>
      </c>
      <c r="H217" s="28">
        <v>0.0027499999999999998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681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5.5">
      <c r="A218" s="1" t="s">
        <v>72</v>
      </c>
      <c r="E218" s="27" t="s">
        <v>1615</v>
      </c>
    </row>
    <row r="219" ht="25.5">
      <c r="A219" s="1" t="s">
        <v>73</v>
      </c>
      <c r="E219" s="33" t="s">
        <v>1616</v>
      </c>
    </row>
    <row r="220">
      <c r="A220" s="1" t="s">
        <v>74</v>
      </c>
      <c r="E220" s="27" t="s">
        <v>68</v>
      </c>
    </row>
    <row r="221" ht="25.5">
      <c r="A221" s="1" t="s">
        <v>66</v>
      </c>
      <c r="B221" s="1">
        <v>38</v>
      </c>
      <c r="C221" s="26" t="s">
        <v>1617</v>
      </c>
      <c r="D221" t="s">
        <v>68</v>
      </c>
      <c r="E221" s="27" t="s">
        <v>1618</v>
      </c>
      <c r="F221" s="28" t="s">
        <v>77</v>
      </c>
      <c r="G221" s="29">
        <v>8.5999999999999996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681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5.5">
      <c r="A222" s="1" t="s">
        <v>72</v>
      </c>
      <c r="E222" s="27" t="s">
        <v>1618</v>
      </c>
    </row>
    <row r="223" ht="63.75">
      <c r="A223" s="1" t="s">
        <v>73</v>
      </c>
      <c r="E223" s="33" t="s">
        <v>1619</v>
      </c>
    </row>
    <row r="224">
      <c r="A224" s="1" t="s">
        <v>74</v>
      </c>
      <c r="E224" s="27" t="s">
        <v>68</v>
      </c>
    </row>
    <row r="225">
      <c r="A225" s="1" t="s">
        <v>66</v>
      </c>
      <c r="B225" s="1">
        <v>40</v>
      </c>
      <c r="C225" s="26" t="s">
        <v>1620</v>
      </c>
      <c r="D225" t="s">
        <v>68</v>
      </c>
      <c r="E225" s="27" t="s">
        <v>1621</v>
      </c>
      <c r="F225" s="28" t="s">
        <v>80</v>
      </c>
      <c r="G225" s="29">
        <v>693.5</v>
      </c>
      <c r="H225" s="28">
        <v>0.00013999999999999999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681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72</v>
      </c>
      <c r="E226" s="27" t="s">
        <v>1621</v>
      </c>
    </row>
    <row r="227" ht="178.5">
      <c r="A227" s="1" t="s">
        <v>73</v>
      </c>
      <c r="E227" s="33" t="s">
        <v>1622</v>
      </c>
    </row>
    <row r="228">
      <c r="A228" s="1" t="s">
        <v>74</v>
      </c>
      <c r="E228" s="27" t="s">
        <v>68</v>
      </c>
    </row>
    <row r="229" ht="25.5">
      <c r="A229" s="1" t="s">
        <v>66</v>
      </c>
      <c r="B229" s="1">
        <v>41</v>
      </c>
      <c r="C229" s="26" t="s">
        <v>1623</v>
      </c>
      <c r="D229" t="s">
        <v>68</v>
      </c>
      <c r="E229" s="27" t="s">
        <v>1624</v>
      </c>
      <c r="F229" s="28" t="s">
        <v>80</v>
      </c>
      <c r="G229" s="29">
        <v>112</v>
      </c>
      <c r="H229" s="28">
        <v>0.0083499999999999998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681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51">
      <c r="A230" s="1" t="s">
        <v>72</v>
      </c>
      <c r="E230" s="27" t="s">
        <v>1625</v>
      </c>
    </row>
    <row r="231" ht="51">
      <c r="A231" s="1" t="s">
        <v>73</v>
      </c>
      <c r="E231" s="33" t="s">
        <v>1626</v>
      </c>
    </row>
    <row r="232">
      <c r="A232" s="1" t="s">
        <v>74</v>
      </c>
      <c r="E232" s="27" t="s">
        <v>68</v>
      </c>
    </row>
    <row r="233" ht="25.5">
      <c r="A233" s="1" t="s">
        <v>66</v>
      </c>
      <c r="B233" s="1">
        <v>43</v>
      </c>
      <c r="C233" s="26" t="s">
        <v>1627</v>
      </c>
      <c r="D233" t="s">
        <v>68</v>
      </c>
      <c r="E233" s="27" t="s">
        <v>1624</v>
      </c>
      <c r="F233" s="28" t="s">
        <v>80</v>
      </c>
      <c r="G233" s="29">
        <v>450</v>
      </c>
      <c r="H233" s="28">
        <v>0.0086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681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51">
      <c r="A234" s="1" t="s">
        <v>72</v>
      </c>
      <c r="E234" s="27" t="s">
        <v>1628</v>
      </c>
    </row>
    <row r="235" ht="51">
      <c r="A235" s="1" t="s">
        <v>73</v>
      </c>
      <c r="E235" s="33" t="s">
        <v>1629</v>
      </c>
    </row>
    <row r="236">
      <c r="A236" s="1" t="s">
        <v>74</v>
      </c>
      <c r="E236" s="27" t="s">
        <v>68</v>
      </c>
    </row>
    <row r="237" ht="25.5">
      <c r="A237" s="1" t="s">
        <v>66</v>
      </c>
      <c r="B237" s="1">
        <v>45</v>
      </c>
      <c r="C237" s="26" t="s">
        <v>1630</v>
      </c>
      <c r="D237" t="s">
        <v>68</v>
      </c>
      <c r="E237" s="27" t="s">
        <v>1631</v>
      </c>
      <c r="F237" s="28" t="s">
        <v>80</v>
      </c>
      <c r="G237" s="29">
        <v>150</v>
      </c>
      <c r="H237" s="28">
        <v>0.013350000000000001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681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51">
      <c r="A238" s="1" t="s">
        <v>72</v>
      </c>
      <c r="E238" s="27" t="s">
        <v>1632</v>
      </c>
    </row>
    <row r="239" ht="38.25">
      <c r="A239" s="1" t="s">
        <v>73</v>
      </c>
      <c r="E239" s="33" t="s">
        <v>1633</v>
      </c>
    </row>
    <row r="240">
      <c r="A240" s="1" t="s">
        <v>74</v>
      </c>
      <c r="E240" s="27" t="s">
        <v>68</v>
      </c>
    </row>
    <row r="241" ht="25.5">
      <c r="A241" s="1" t="s">
        <v>66</v>
      </c>
      <c r="B241" s="1">
        <v>47</v>
      </c>
      <c r="C241" s="26" t="s">
        <v>1634</v>
      </c>
      <c r="D241" t="s">
        <v>68</v>
      </c>
      <c r="E241" s="27" t="s">
        <v>1635</v>
      </c>
      <c r="F241" s="28" t="s">
        <v>80</v>
      </c>
      <c r="G241" s="29">
        <v>450</v>
      </c>
      <c r="H241" s="28">
        <v>8.0000000000000007E-05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681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38.25">
      <c r="A242" s="1" t="s">
        <v>72</v>
      </c>
      <c r="E242" s="27" t="s">
        <v>1636</v>
      </c>
    </row>
    <row r="243" ht="51">
      <c r="A243" s="1" t="s">
        <v>73</v>
      </c>
      <c r="E243" s="33" t="s">
        <v>1629</v>
      </c>
    </row>
    <row r="244">
      <c r="A244" s="1" t="s">
        <v>74</v>
      </c>
      <c r="E244" s="27" t="s">
        <v>68</v>
      </c>
    </row>
    <row r="245" ht="25.5">
      <c r="A245" s="1" t="s">
        <v>66</v>
      </c>
      <c r="B245" s="1">
        <v>324</v>
      </c>
      <c r="C245" s="26" t="s">
        <v>1637</v>
      </c>
      <c r="D245" t="s">
        <v>68</v>
      </c>
      <c r="E245" s="27" t="s">
        <v>1638</v>
      </c>
      <c r="F245" s="28" t="s">
        <v>80</v>
      </c>
      <c r="G245" s="29">
        <v>150</v>
      </c>
      <c r="H245" s="28">
        <v>8.0000000000000007E-05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681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 ht="38.25">
      <c r="A246" s="1" t="s">
        <v>72</v>
      </c>
      <c r="E246" s="27" t="s">
        <v>1639</v>
      </c>
    </row>
    <row r="247" ht="38.25">
      <c r="A247" s="1" t="s">
        <v>73</v>
      </c>
      <c r="E247" s="33" t="s">
        <v>1633</v>
      </c>
    </row>
    <row r="248">
      <c r="A248" s="1" t="s">
        <v>74</v>
      </c>
      <c r="E248" s="27" t="s">
        <v>68</v>
      </c>
    </row>
    <row r="249">
      <c r="A249" s="1" t="s">
        <v>66</v>
      </c>
      <c r="B249" s="1">
        <v>48</v>
      </c>
      <c r="C249" s="26" t="s">
        <v>1640</v>
      </c>
      <c r="D249" t="s">
        <v>68</v>
      </c>
      <c r="E249" s="27" t="s">
        <v>1641</v>
      </c>
      <c r="F249" s="28" t="s">
        <v>77</v>
      </c>
      <c r="G249" s="29">
        <v>140</v>
      </c>
      <c r="H249" s="28">
        <v>5.0000000000000002E-05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681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72</v>
      </c>
      <c r="E250" s="27" t="s">
        <v>1641</v>
      </c>
    </row>
    <row r="251" ht="76.5">
      <c r="A251" s="1" t="s">
        <v>73</v>
      </c>
      <c r="E251" s="33" t="s">
        <v>1642</v>
      </c>
    </row>
    <row r="252">
      <c r="A252" s="1" t="s">
        <v>74</v>
      </c>
      <c r="E252" s="27" t="s">
        <v>68</v>
      </c>
    </row>
    <row r="253" ht="25.5">
      <c r="A253" s="1" t="s">
        <v>66</v>
      </c>
      <c r="B253" s="1">
        <v>51</v>
      </c>
      <c r="C253" s="26" t="s">
        <v>1643</v>
      </c>
      <c r="D253" t="s">
        <v>68</v>
      </c>
      <c r="E253" s="27" t="s">
        <v>1644</v>
      </c>
      <c r="F253" s="28" t="s">
        <v>77</v>
      </c>
      <c r="G253" s="29">
        <v>273.5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681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 ht="25.5">
      <c r="A254" s="1" t="s">
        <v>72</v>
      </c>
      <c r="E254" s="27" t="s">
        <v>1644</v>
      </c>
    </row>
    <row r="255" ht="409.5">
      <c r="A255" s="1" t="s">
        <v>73</v>
      </c>
      <c r="E255" s="33" t="s">
        <v>1645</v>
      </c>
    </row>
    <row r="256">
      <c r="A256" s="1" t="s">
        <v>74</v>
      </c>
      <c r="E256" s="27" t="s">
        <v>68</v>
      </c>
    </row>
    <row r="257" ht="25.5">
      <c r="A257" s="1" t="s">
        <v>66</v>
      </c>
      <c r="B257" s="1">
        <v>56</v>
      </c>
      <c r="C257" s="26" t="s">
        <v>1646</v>
      </c>
      <c r="D257" t="s">
        <v>68</v>
      </c>
      <c r="E257" s="27" t="s">
        <v>1647</v>
      </c>
      <c r="F257" s="28" t="s">
        <v>80</v>
      </c>
      <c r="G257" s="29">
        <v>93.5</v>
      </c>
      <c r="H257" s="28">
        <v>0.0018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681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 ht="25.5">
      <c r="A258" s="1" t="s">
        <v>72</v>
      </c>
      <c r="E258" s="27" t="s">
        <v>1647</v>
      </c>
    </row>
    <row r="259" ht="114.75">
      <c r="A259" s="1" t="s">
        <v>73</v>
      </c>
      <c r="E259" s="33" t="s">
        <v>1648</v>
      </c>
    </row>
    <row r="260">
      <c r="A260" s="1" t="s">
        <v>74</v>
      </c>
      <c r="E260" s="27" t="s">
        <v>68</v>
      </c>
    </row>
    <row r="261" ht="25.5">
      <c r="A261" s="1" t="s">
        <v>66</v>
      </c>
      <c r="B261" s="1">
        <v>57</v>
      </c>
      <c r="C261" s="26" t="s">
        <v>1649</v>
      </c>
      <c r="D261" t="s">
        <v>68</v>
      </c>
      <c r="E261" s="27" t="s">
        <v>1650</v>
      </c>
      <c r="F261" s="28" t="s">
        <v>80</v>
      </c>
      <c r="G261" s="29">
        <v>375</v>
      </c>
      <c r="H261" s="28">
        <v>0.0027499999999999998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681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 ht="25.5">
      <c r="A262" s="1" t="s">
        <v>72</v>
      </c>
      <c r="E262" s="27" t="s">
        <v>1650</v>
      </c>
    </row>
    <row r="263" ht="51">
      <c r="A263" s="1" t="s">
        <v>73</v>
      </c>
      <c r="E263" s="33" t="s">
        <v>1651</v>
      </c>
    </row>
    <row r="264">
      <c r="A264" s="1" t="s">
        <v>74</v>
      </c>
      <c r="E264" s="27" t="s">
        <v>68</v>
      </c>
    </row>
    <row r="265">
      <c r="A265" s="1" t="s">
        <v>66</v>
      </c>
      <c r="B265" s="1">
        <v>52</v>
      </c>
      <c r="C265" s="26" t="s">
        <v>1652</v>
      </c>
      <c r="D265" t="s">
        <v>68</v>
      </c>
      <c r="E265" s="27" t="s">
        <v>1653</v>
      </c>
      <c r="F265" s="28" t="s">
        <v>77</v>
      </c>
      <c r="G265" s="29">
        <v>130.30000000000001</v>
      </c>
      <c r="H265" s="28">
        <v>0.0001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681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72</v>
      </c>
      <c r="E266" s="27" t="s">
        <v>1653</v>
      </c>
    </row>
    <row r="267" ht="178.5">
      <c r="A267" s="1" t="s">
        <v>73</v>
      </c>
      <c r="E267" s="33" t="s">
        <v>1654</v>
      </c>
    </row>
    <row r="268">
      <c r="A268" s="1" t="s">
        <v>74</v>
      </c>
      <c r="E268" s="27" t="s">
        <v>68</v>
      </c>
    </row>
    <row r="269" ht="25.5">
      <c r="A269" s="1" t="s">
        <v>66</v>
      </c>
      <c r="B269" s="1">
        <v>58</v>
      </c>
      <c r="C269" s="26" t="s">
        <v>1655</v>
      </c>
      <c r="D269" t="s">
        <v>68</v>
      </c>
      <c r="E269" s="27" t="s">
        <v>1656</v>
      </c>
      <c r="F269" s="28" t="s">
        <v>80</v>
      </c>
      <c r="G269" s="29">
        <v>75</v>
      </c>
      <c r="H269" s="28">
        <v>0.0038999999999999998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111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72</v>
      </c>
      <c r="E270" s="27" t="s">
        <v>1656</v>
      </c>
    </row>
    <row r="271" ht="51">
      <c r="A271" s="1" t="s">
        <v>73</v>
      </c>
      <c r="E271" s="33" t="s">
        <v>1657</v>
      </c>
    </row>
    <row r="272">
      <c r="A272" s="1" t="s">
        <v>74</v>
      </c>
      <c r="E272" s="27" t="s">
        <v>68</v>
      </c>
    </row>
    <row r="273">
      <c r="A273" s="1" t="s">
        <v>64</v>
      </c>
      <c r="C273" s="22" t="s">
        <v>1658</v>
      </c>
      <c r="E273" s="23" t="s">
        <v>1659</v>
      </c>
      <c r="L273" s="24">
        <f>SUMIFS(L274:L297,A274:A297,"P")</f>
        <v>0</v>
      </c>
      <c r="M273" s="24">
        <f>SUMIFS(M274:M297,A274:A297,"P")</f>
        <v>0</v>
      </c>
      <c r="N273" s="25"/>
    </row>
    <row r="274" ht="25.5">
      <c r="A274" s="1" t="s">
        <v>66</v>
      </c>
      <c r="B274" s="1">
        <v>59</v>
      </c>
      <c r="C274" s="26" t="s">
        <v>1660</v>
      </c>
      <c r="D274" t="s">
        <v>68</v>
      </c>
      <c r="E274" s="27" t="s">
        <v>1661</v>
      </c>
      <c r="F274" s="28" t="s">
        <v>163</v>
      </c>
      <c r="G274" s="29">
        <v>1</v>
      </c>
      <c r="H274" s="28">
        <v>2.3010199999999998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681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.5">
      <c r="A275" s="1" t="s">
        <v>72</v>
      </c>
      <c r="E275" s="27" t="s">
        <v>1661</v>
      </c>
    </row>
    <row r="276" ht="51">
      <c r="A276" s="1" t="s">
        <v>73</v>
      </c>
      <c r="E276" s="33" t="s">
        <v>1662</v>
      </c>
    </row>
    <row r="277">
      <c r="A277" s="1" t="s">
        <v>74</v>
      </c>
      <c r="E277" s="27" t="s">
        <v>68</v>
      </c>
    </row>
    <row r="278" ht="25.5">
      <c r="A278" s="1" t="s">
        <v>66</v>
      </c>
      <c r="B278" s="1">
        <v>62</v>
      </c>
      <c r="C278" s="26" t="s">
        <v>992</v>
      </c>
      <c r="D278" t="s">
        <v>68</v>
      </c>
      <c r="E278" s="27" t="s">
        <v>993</v>
      </c>
      <c r="F278" s="28" t="s">
        <v>163</v>
      </c>
      <c r="G278" s="29">
        <v>0.45000000000000001</v>
      </c>
      <c r="H278" s="28">
        <v>2.3010199999999998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681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 ht="25.5">
      <c r="A279" s="1" t="s">
        <v>72</v>
      </c>
      <c r="E279" s="27" t="s">
        <v>993</v>
      </c>
    </row>
    <row r="280" ht="102">
      <c r="A280" s="1" t="s">
        <v>73</v>
      </c>
      <c r="E280" s="33" t="s">
        <v>1663</v>
      </c>
    </row>
    <row r="281">
      <c r="A281" s="1" t="s">
        <v>74</v>
      </c>
      <c r="E281" s="27" t="s">
        <v>68</v>
      </c>
    </row>
    <row r="282" ht="25.5">
      <c r="A282" s="1" t="s">
        <v>66</v>
      </c>
      <c r="B282" s="1">
        <v>63</v>
      </c>
      <c r="C282" s="26" t="s">
        <v>995</v>
      </c>
      <c r="D282" t="s">
        <v>68</v>
      </c>
      <c r="E282" s="27" t="s">
        <v>996</v>
      </c>
      <c r="F282" s="28" t="s">
        <v>163</v>
      </c>
      <c r="G282" s="29">
        <v>0.45000000000000001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681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 ht="25.5">
      <c r="A283" s="1" t="s">
        <v>72</v>
      </c>
      <c r="E283" s="27" t="s">
        <v>996</v>
      </c>
    </row>
    <row r="284" ht="102">
      <c r="A284" s="1" t="s">
        <v>73</v>
      </c>
      <c r="E284" s="33" t="s">
        <v>1663</v>
      </c>
    </row>
    <row r="285">
      <c r="A285" s="1" t="s">
        <v>74</v>
      </c>
      <c r="E285" s="27" t="s">
        <v>68</v>
      </c>
    </row>
    <row r="286">
      <c r="A286" s="1" t="s">
        <v>66</v>
      </c>
      <c r="B286" s="1">
        <v>64</v>
      </c>
      <c r="C286" s="26" t="s">
        <v>998</v>
      </c>
      <c r="D286" t="s">
        <v>68</v>
      </c>
      <c r="E286" s="27" t="s">
        <v>999</v>
      </c>
      <c r="F286" s="28" t="s">
        <v>763</v>
      </c>
      <c r="G286" s="29">
        <v>0.012999999999999999</v>
      </c>
      <c r="H286" s="28">
        <v>1.06277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681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72</v>
      </c>
      <c r="E287" s="27" t="s">
        <v>999</v>
      </c>
    </row>
    <row r="288" ht="102">
      <c r="A288" s="1" t="s">
        <v>73</v>
      </c>
      <c r="E288" s="33" t="s">
        <v>1664</v>
      </c>
    </row>
    <row r="289">
      <c r="A289" s="1" t="s">
        <v>74</v>
      </c>
      <c r="E289" s="27" t="s">
        <v>68</v>
      </c>
    </row>
    <row r="290">
      <c r="A290" s="1" t="s">
        <v>66</v>
      </c>
      <c r="B290" s="1">
        <v>60</v>
      </c>
      <c r="C290" s="26" t="s">
        <v>1665</v>
      </c>
      <c r="D290" t="s">
        <v>68</v>
      </c>
      <c r="E290" s="27" t="s">
        <v>1666</v>
      </c>
      <c r="F290" s="28" t="s">
        <v>80</v>
      </c>
      <c r="G290" s="29">
        <v>21</v>
      </c>
      <c r="H290" s="28">
        <v>0.55110000000000003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681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72</v>
      </c>
      <c r="E291" s="27" t="s">
        <v>1666</v>
      </c>
    </row>
    <row r="292" ht="51">
      <c r="A292" s="1" t="s">
        <v>73</v>
      </c>
      <c r="E292" s="33" t="s">
        <v>1667</v>
      </c>
    </row>
    <row r="293">
      <c r="A293" s="1" t="s">
        <v>74</v>
      </c>
      <c r="E293" s="27" t="s">
        <v>68</v>
      </c>
    </row>
    <row r="294" ht="25.5">
      <c r="A294" s="1" t="s">
        <v>66</v>
      </c>
      <c r="B294" s="1">
        <v>61</v>
      </c>
      <c r="C294" s="26" t="s">
        <v>1668</v>
      </c>
      <c r="D294" t="s">
        <v>68</v>
      </c>
      <c r="E294" s="27" t="s">
        <v>1669</v>
      </c>
      <c r="F294" s="28" t="s">
        <v>80</v>
      </c>
      <c r="G294" s="29">
        <v>2.7999999999999998</v>
      </c>
      <c r="H294" s="28">
        <v>0.29488999999999999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681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 ht="25.5">
      <c r="A295" s="1" t="s">
        <v>72</v>
      </c>
      <c r="E295" s="27" t="s">
        <v>1669</v>
      </c>
    </row>
    <row r="296" ht="25.5">
      <c r="A296" s="1" t="s">
        <v>73</v>
      </c>
      <c r="E296" s="33" t="s">
        <v>1670</v>
      </c>
    </row>
    <row r="297">
      <c r="A297" s="1" t="s">
        <v>74</v>
      </c>
      <c r="E297" s="27" t="s">
        <v>68</v>
      </c>
    </row>
    <row r="298">
      <c r="A298" s="1" t="s">
        <v>64</v>
      </c>
      <c r="C298" s="22" t="s">
        <v>1671</v>
      </c>
      <c r="E298" s="23" t="s">
        <v>1672</v>
      </c>
      <c r="L298" s="24">
        <f>SUMIFS(L299:L346,A299:A346,"P")</f>
        <v>0</v>
      </c>
      <c r="M298" s="24">
        <f>SUMIFS(M299:M346,A299:A346,"P")</f>
        <v>0</v>
      </c>
      <c r="N298" s="25"/>
    </row>
    <row r="299">
      <c r="A299" s="1" t="s">
        <v>66</v>
      </c>
      <c r="B299" s="1">
        <v>66</v>
      </c>
      <c r="C299" s="26" t="s">
        <v>1673</v>
      </c>
      <c r="D299" t="s">
        <v>68</v>
      </c>
      <c r="E299" s="27" t="s">
        <v>1674</v>
      </c>
      <c r="F299" s="28" t="s">
        <v>70</v>
      </c>
      <c r="G299" s="29">
        <v>5</v>
      </c>
      <c r="H299" s="28">
        <v>0.014579999999999999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681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72</v>
      </c>
      <c r="E300" s="27" t="s">
        <v>1674</v>
      </c>
    </row>
    <row r="301" ht="89.25">
      <c r="A301" s="1" t="s">
        <v>73</v>
      </c>
      <c r="E301" s="33" t="s">
        <v>1675</v>
      </c>
    </row>
    <row r="302">
      <c r="A302" s="1" t="s">
        <v>74</v>
      </c>
      <c r="E302" s="27" t="s">
        <v>68</v>
      </c>
    </row>
    <row r="303">
      <c r="A303" s="1" t="s">
        <v>66</v>
      </c>
      <c r="B303" s="1">
        <v>67</v>
      </c>
      <c r="C303" s="26" t="s">
        <v>1676</v>
      </c>
      <c r="D303" t="s">
        <v>68</v>
      </c>
      <c r="E303" s="27" t="s">
        <v>1677</v>
      </c>
      <c r="F303" s="28" t="s">
        <v>70</v>
      </c>
      <c r="G303" s="29">
        <v>5</v>
      </c>
      <c r="H303" s="28">
        <v>0.01489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681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72</v>
      </c>
      <c r="E304" s="27" t="s">
        <v>1677</v>
      </c>
    </row>
    <row r="305" ht="114.75">
      <c r="A305" s="1" t="s">
        <v>73</v>
      </c>
      <c r="E305" s="33" t="s">
        <v>1678</v>
      </c>
    </row>
    <row r="306">
      <c r="A306" s="1" t="s">
        <v>74</v>
      </c>
      <c r="E306" s="27" t="s">
        <v>68</v>
      </c>
    </row>
    <row r="307">
      <c r="A307" s="1" t="s">
        <v>66</v>
      </c>
      <c r="B307" s="1">
        <v>68</v>
      </c>
      <c r="C307" s="26" t="s">
        <v>1679</v>
      </c>
      <c r="D307" t="s">
        <v>68</v>
      </c>
      <c r="E307" s="27" t="s">
        <v>1680</v>
      </c>
      <c r="F307" s="28" t="s">
        <v>70</v>
      </c>
      <c r="G307" s="29">
        <v>4</v>
      </c>
      <c r="H307" s="28">
        <v>0.01521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681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72</v>
      </c>
      <c r="E308" s="27" t="s">
        <v>1680</v>
      </c>
    </row>
    <row r="309" ht="114.75">
      <c r="A309" s="1" t="s">
        <v>73</v>
      </c>
      <c r="E309" s="33" t="s">
        <v>1681</v>
      </c>
    </row>
    <row r="310">
      <c r="A310" s="1" t="s">
        <v>74</v>
      </c>
      <c r="E310" s="27" t="s">
        <v>68</v>
      </c>
    </row>
    <row r="311">
      <c r="A311" s="1" t="s">
        <v>66</v>
      </c>
      <c r="B311" s="1">
        <v>69</v>
      </c>
      <c r="C311" s="26" t="s">
        <v>1682</v>
      </c>
      <c r="D311" t="s">
        <v>68</v>
      </c>
      <c r="E311" s="27" t="s">
        <v>1683</v>
      </c>
      <c r="F311" s="28" t="s">
        <v>70</v>
      </c>
      <c r="G311" s="29">
        <v>3</v>
      </c>
      <c r="H311" s="28">
        <v>0.01553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681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72</v>
      </c>
      <c r="E312" s="27" t="s">
        <v>1683</v>
      </c>
    </row>
    <row r="313" ht="89.25">
      <c r="A313" s="1" t="s">
        <v>73</v>
      </c>
      <c r="E313" s="33" t="s">
        <v>1684</v>
      </c>
    </row>
    <row r="314">
      <c r="A314" s="1" t="s">
        <v>74</v>
      </c>
      <c r="E314" s="27" t="s">
        <v>68</v>
      </c>
    </row>
    <row r="315" ht="25.5">
      <c r="A315" s="1" t="s">
        <v>66</v>
      </c>
      <c r="B315" s="1">
        <v>73</v>
      </c>
      <c r="C315" s="26" t="s">
        <v>1685</v>
      </c>
      <c r="D315" t="s">
        <v>68</v>
      </c>
      <c r="E315" s="27" t="s">
        <v>1686</v>
      </c>
      <c r="F315" s="28" t="s">
        <v>70</v>
      </c>
      <c r="G315" s="29">
        <v>2</v>
      </c>
      <c r="H315" s="28">
        <v>0.01521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681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 ht="25.5">
      <c r="A316" s="1" t="s">
        <v>72</v>
      </c>
      <c r="E316" s="27" t="s">
        <v>1686</v>
      </c>
    </row>
    <row r="317" ht="63.75">
      <c r="A317" s="1" t="s">
        <v>73</v>
      </c>
      <c r="E317" s="33" t="s">
        <v>1687</v>
      </c>
    </row>
    <row r="318">
      <c r="A318" s="1" t="s">
        <v>74</v>
      </c>
      <c r="E318" s="27" t="s">
        <v>68</v>
      </c>
    </row>
    <row r="319">
      <c r="A319" s="1" t="s">
        <v>66</v>
      </c>
      <c r="B319" s="1">
        <v>71</v>
      </c>
      <c r="C319" s="26" t="s">
        <v>1688</v>
      </c>
      <c r="D319" t="s">
        <v>68</v>
      </c>
      <c r="E319" s="27" t="s">
        <v>1689</v>
      </c>
      <c r="F319" s="28" t="s">
        <v>70</v>
      </c>
      <c r="G319" s="29">
        <v>1</v>
      </c>
      <c r="H319" s="28">
        <v>0.018679999999999999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681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72</v>
      </c>
      <c r="E320" s="27" t="s">
        <v>1689</v>
      </c>
    </row>
    <row r="321" ht="38.25">
      <c r="A321" s="1" t="s">
        <v>73</v>
      </c>
      <c r="E321" s="33" t="s">
        <v>1690</v>
      </c>
    </row>
    <row r="322">
      <c r="A322" s="1" t="s">
        <v>74</v>
      </c>
      <c r="E322" s="27" t="s">
        <v>68</v>
      </c>
    </row>
    <row r="323" ht="25.5">
      <c r="A323" s="1" t="s">
        <v>66</v>
      </c>
      <c r="B323" s="1">
        <v>65</v>
      </c>
      <c r="C323" s="26" t="s">
        <v>1691</v>
      </c>
      <c r="D323" t="s">
        <v>68</v>
      </c>
      <c r="E323" s="27" t="s">
        <v>1692</v>
      </c>
      <c r="F323" s="28" t="s">
        <v>70</v>
      </c>
      <c r="G323" s="29">
        <v>17</v>
      </c>
      <c r="H323" s="28">
        <v>0.00048000000000000001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681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 ht="25.5">
      <c r="A324" s="1" t="s">
        <v>72</v>
      </c>
      <c r="E324" s="27" t="s">
        <v>1692</v>
      </c>
    </row>
    <row r="325" ht="369.75">
      <c r="A325" s="1" t="s">
        <v>73</v>
      </c>
      <c r="E325" s="33" t="s">
        <v>1693</v>
      </c>
    </row>
    <row r="326">
      <c r="A326" s="1" t="s">
        <v>74</v>
      </c>
      <c r="E326" s="27" t="s">
        <v>68</v>
      </c>
    </row>
    <row r="327" ht="25.5">
      <c r="A327" s="1" t="s">
        <v>66</v>
      </c>
      <c r="B327" s="1">
        <v>70</v>
      </c>
      <c r="C327" s="26" t="s">
        <v>1694</v>
      </c>
      <c r="D327" t="s">
        <v>68</v>
      </c>
      <c r="E327" s="27" t="s">
        <v>1695</v>
      </c>
      <c r="F327" s="28" t="s">
        <v>70</v>
      </c>
      <c r="G327" s="29">
        <v>1</v>
      </c>
      <c r="H327" s="28">
        <v>0.00096000000000000002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681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 ht="25.5">
      <c r="A328" s="1" t="s">
        <v>72</v>
      </c>
      <c r="E328" s="27" t="s">
        <v>1695</v>
      </c>
    </row>
    <row r="329" ht="38.25">
      <c r="A329" s="1" t="s">
        <v>73</v>
      </c>
      <c r="E329" s="33" t="s">
        <v>1690</v>
      </c>
    </row>
    <row r="330">
      <c r="A330" s="1" t="s">
        <v>74</v>
      </c>
      <c r="E330" s="27" t="s">
        <v>68</v>
      </c>
    </row>
    <row r="331" ht="25.5">
      <c r="A331" s="1" t="s">
        <v>66</v>
      </c>
      <c r="B331" s="1">
        <v>72</v>
      </c>
      <c r="C331" s="26" t="s">
        <v>1696</v>
      </c>
      <c r="D331" t="s">
        <v>68</v>
      </c>
      <c r="E331" s="27" t="s">
        <v>1697</v>
      </c>
      <c r="F331" s="28" t="s">
        <v>70</v>
      </c>
      <c r="G331" s="29">
        <v>2</v>
      </c>
      <c r="H331" s="28">
        <v>0.42153000000000002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681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 ht="25.5">
      <c r="A332" s="1" t="s">
        <v>72</v>
      </c>
      <c r="E332" s="27" t="s">
        <v>1697</v>
      </c>
    </row>
    <row r="333" ht="63.75">
      <c r="A333" s="1" t="s">
        <v>73</v>
      </c>
      <c r="E333" s="33" t="s">
        <v>1687</v>
      </c>
    </row>
    <row r="334">
      <c r="A334" s="1" t="s">
        <v>74</v>
      </c>
      <c r="E334" s="27" t="s">
        <v>68</v>
      </c>
    </row>
    <row r="335" ht="25.5">
      <c r="A335" s="1" t="s">
        <v>66</v>
      </c>
      <c r="B335" s="1">
        <v>74</v>
      </c>
      <c r="C335" s="26" t="s">
        <v>1698</v>
      </c>
      <c r="D335" t="s">
        <v>68</v>
      </c>
      <c r="E335" s="27" t="s">
        <v>1699</v>
      </c>
      <c r="F335" s="28" t="s">
        <v>77</v>
      </c>
      <c r="G335" s="29">
        <v>40.299999999999997</v>
      </c>
      <c r="H335" s="28">
        <v>0.01115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681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 ht="25.5">
      <c r="A336" s="1" t="s">
        <v>72</v>
      </c>
      <c r="E336" s="27" t="s">
        <v>1699</v>
      </c>
    </row>
    <row r="337" ht="140.25">
      <c r="A337" s="1" t="s">
        <v>73</v>
      </c>
      <c r="E337" s="33" t="s">
        <v>1700</v>
      </c>
    </row>
    <row r="338">
      <c r="A338" s="1" t="s">
        <v>74</v>
      </c>
      <c r="E338" s="27" t="s">
        <v>68</v>
      </c>
    </row>
    <row r="339">
      <c r="A339" s="1" t="s">
        <v>66</v>
      </c>
      <c r="B339" s="1">
        <v>75</v>
      </c>
      <c r="C339" s="26" t="s">
        <v>1701</v>
      </c>
      <c r="D339" t="s">
        <v>68</v>
      </c>
      <c r="E339" s="27" t="s">
        <v>1702</v>
      </c>
      <c r="F339" s="28" t="s">
        <v>77</v>
      </c>
      <c r="G339" s="29">
        <v>40.299999999999997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111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72</v>
      </c>
      <c r="E340" s="27" t="s">
        <v>1702</v>
      </c>
    </row>
    <row r="341" ht="140.25">
      <c r="A341" s="1" t="s">
        <v>73</v>
      </c>
      <c r="E341" s="33" t="s">
        <v>1700</v>
      </c>
    </row>
    <row r="342">
      <c r="A342" s="1" t="s">
        <v>74</v>
      </c>
      <c r="E342" s="27" t="s">
        <v>68</v>
      </c>
    </row>
    <row r="343" ht="25.5">
      <c r="A343" s="1" t="s">
        <v>66</v>
      </c>
      <c r="B343" s="1">
        <v>76</v>
      </c>
      <c r="C343" s="26" t="s">
        <v>1703</v>
      </c>
      <c r="D343" t="s">
        <v>68</v>
      </c>
      <c r="E343" s="27" t="s">
        <v>1704</v>
      </c>
      <c r="F343" s="28" t="s">
        <v>901</v>
      </c>
      <c r="G343" s="29">
        <v>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111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72</v>
      </c>
      <c r="E344" s="27" t="s">
        <v>1704</v>
      </c>
    </row>
    <row r="345" ht="25.5">
      <c r="A345" s="1" t="s">
        <v>73</v>
      </c>
      <c r="E345" s="33" t="s">
        <v>1705</v>
      </c>
    </row>
    <row r="346">
      <c r="A346" s="1" t="s">
        <v>74</v>
      </c>
      <c r="E346" s="27" t="s">
        <v>68</v>
      </c>
    </row>
    <row r="347">
      <c r="A347" s="1" t="s">
        <v>64</v>
      </c>
      <c r="C347" s="22" t="s">
        <v>1001</v>
      </c>
      <c r="E347" s="23" t="s">
        <v>1002</v>
      </c>
      <c r="L347" s="24">
        <f>SUMIFS(L348:L391,A348:A391,"P")</f>
        <v>0</v>
      </c>
      <c r="M347" s="24">
        <f>SUMIFS(M348:M391,A348:A391,"P")</f>
        <v>0</v>
      </c>
      <c r="N347" s="25"/>
    </row>
    <row r="348">
      <c r="A348" s="1" t="s">
        <v>66</v>
      </c>
      <c r="B348" s="1">
        <v>141</v>
      </c>
      <c r="C348" s="26" t="s">
        <v>1003</v>
      </c>
      <c r="D348" t="s">
        <v>68</v>
      </c>
      <c r="E348" s="27" t="s">
        <v>1004</v>
      </c>
      <c r="F348" s="28" t="s">
        <v>763</v>
      </c>
      <c r="G348" s="29">
        <v>0.056000000000000001</v>
      </c>
      <c r="H348" s="28">
        <v>1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681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72</v>
      </c>
      <c r="E349" s="27" t="s">
        <v>1004</v>
      </c>
    </row>
    <row r="350" ht="25.5">
      <c r="A350" s="1" t="s">
        <v>73</v>
      </c>
      <c r="E350" s="33" t="s">
        <v>1706</v>
      </c>
    </row>
    <row r="351">
      <c r="A351" s="1" t="s">
        <v>74</v>
      </c>
      <c r="E351" s="27" t="s">
        <v>68</v>
      </c>
    </row>
    <row r="352">
      <c r="A352" s="1" t="s">
        <v>66</v>
      </c>
      <c r="B352" s="1">
        <v>143</v>
      </c>
      <c r="C352" s="26" t="s">
        <v>1003</v>
      </c>
      <c r="D352" t="s">
        <v>677</v>
      </c>
      <c r="E352" s="27" t="s">
        <v>1004</v>
      </c>
      <c r="F352" s="28" t="s">
        <v>763</v>
      </c>
      <c r="G352" s="29">
        <v>0.0070000000000000001</v>
      </c>
      <c r="H352" s="28">
        <v>1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681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72</v>
      </c>
      <c r="E353" s="27" t="s">
        <v>1004</v>
      </c>
    </row>
    <row r="354">
      <c r="A354" s="1" t="s">
        <v>73</v>
      </c>
      <c r="E354" s="33" t="s">
        <v>1707</v>
      </c>
    </row>
    <row r="355">
      <c r="A355" s="1" t="s">
        <v>74</v>
      </c>
      <c r="E355" s="27" t="s">
        <v>68</v>
      </c>
    </row>
    <row r="356" ht="25.5">
      <c r="A356" s="1" t="s">
        <v>66</v>
      </c>
      <c r="B356" s="1">
        <v>146</v>
      </c>
      <c r="C356" s="26" t="s">
        <v>1006</v>
      </c>
      <c r="D356" t="s">
        <v>68</v>
      </c>
      <c r="E356" s="27" t="s">
        <v>1007</v>
      </c>
      <c r="F356" s="28" t="s">
        <v>80</v>
      </c>
      <c r="G356" s="29">
        <v>2.9249999999999998</v>
      </c>
      <c r="H356" s="28">
        <v>0.0054000000000000003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681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72</v>
      </c>
      <c r="E357" s="27" t="s">
        <v>1007</v>
      </c>
    </row>
    <row r="358" ht="25.5">
      <c r="A358" s="1" t="s">
        <v>73</v>
      </c>
      <c r="E358" s="33" t="s">
        <v>1708</v>
      </c>
    </row>
    <row r="359">
      <c r="A359" s="1" t="s">
        <v>74</v>
      </c>
      <c r="E359" s="27" t="s">
        <v>68</v>
      </c>
    </row>
    <row r="360" ht="25.5">
      <c r="A360" s="1" t="s">
        <v>66</v>
      </c>
      <c r="B360" s="1">
        <v>148</v>
      </c>
      <c r="C360" s="26" t="s">
        <v>1709</v>
      </c>
      <c r="D360" t="s">
        <v>68</v>
      </c>
      <c r="E360" s="27" t="s">
        <v>1710</v>
      </c>
      <c r="F360" s="28" t="s">
        <v>80</v>
      </c>
      <c r="G360" s="29">
        <v>295.59199999999998</v>
      </c>
      <c r="H360" s="28">
        <v>0.0054000000000000003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681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25.5">
      <c r="A361" s="1" t="s">
        <v>72</v>
      </c>
      <c r="E361" s="27" t="s">
        <v>1710</v>
      </c>
    </row>
    <row r="362">
      <c r="A362" s="1" t="s">
        <v>73</v>
      </c>
      <c r="E362" s="33" t="s">
        <v>1711</v>
      </c>
    </row>
    <row r="363">
      <c r="A363" s="1" t="s">
        <v>74</v>
      </c>
      <c r="E363" s="27" t="s">
        <v>68</v>
      </c>
    </row>
    <row r="364" ht="25.5">
      <c r="A364" s="1" t="s">
        <v>66</v>
      </c>
      <c r="B364" s="1">
        <v>140</v>
      </c>
      <c r="C364" s="26" t="s">
        <v>1009</v>
      </c>
      <c r="D364" t="s">
        <v>68</v>
      </c>
      <c r="E364" s="27" t="s">
        <v>1010</v>
      </c>
      <c r="F364" s="28" t="s">
        <v>80</v>
      </c>
      <c r="G364" s="29">
        <v>2.25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681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25.5">
      <c r="A365" s="1" t="s">
        <v>72</v>
      </c>
      <c r="E365" s="27" t="s">
        <v>1010</v>
      </c>
    </row>
    <row r="366" ht="102">
      <c r="A366" s="1" t="s">
        <v>73</v>
      </c>
      <c r="E366" s="33" t="s">
        <v>1712</v>
      </c>
    </row>
    <row r="367">
      <c r="A367" s="1" t="s">
        <v>74</v>
      </c>
      <c r="E367" s="27" t="s">
        <v>68</v>
      </c>
    </row>
    <row r="368" ht="25.5">
      <c r="A368" s="1" t="s">
        <v>66</v>
      </c>
      <c r="B368" s="1">
        <v>142</v>
      </c>
      <c r="C368" s="26" t="s">
        <v>1713</v>
      </c>
      <c r="D368" t="s">
        <v>68</v>
      </c>
      <c r="E368" s="27" t="s">
        <v>1714</v>
      </c>
      <c r="F368" s="28" t="s">
        <v>80</v>
      </c>
      <c r="G368" s="29">
        <v>121.09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681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72</v>
      </c>
      <c r="E369" s="27" t="s">
        <v>1714</v>
      </c>
    </row>
    <row r="370" ht="140.25">
      <c r="A370" s="1" t="s">
        <v>73</v>
      </c>
      <c r="E370" s="33" t="s">
        <v>1715</v>
      </c>
    </row>
    <row r="371">
      <c r="A371" s="1" t="s">
        <v>74</v>
      </c>
      <c r="E371" s="27" t="s">
        <v>68</v>
      </c>
    </row>
    <row r="372">
      <c r="A372" s="1" t="s">
        <v>66</v>
      </c>
      <c r="B372" s="1">
        <v>145</v>
      </c>
      <c r="C372" s="26" t="s">
        <v>1012</v>
      </c>
      <c r="D372" t="s">
        <v>68</v>
      </c>
      <c r="E372" s="27" t="s">
        <v>1013</v>
      </c>
      <c r="F372" s="28" t="s">
        <v>80</v>
      </c>
      <c r="G372" s="29">
        <v>2.25</v>
      </c>
      <c r="H372" s="28">
        <v>0.00040000000000000002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681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72</v>
      </c>
      <c r="E373" s="27" t="s">
        <v>1013</v>
      </c>
    </row>
    <row r="374" ht="102">
      <c r="A374" s="1" t="s">
        <v>73</v>
      </c>
      <c r="E374" s="33" t="s">
        <v>1712</v>
      </c>
    </row>
    <row r="375">
      <c r="A375" s="1" t="s">
        <v>74</v>
      </c>
      <c r="E375" s="27" t="s">
        <v>68</v>
      </c>
    </row>
    <row r="376" ht="25.5">
      <c r="A376" s="1" t="s">
        <v>66</v>
      </c>
      <c r="B376" s="1">
        <v>332</v>
      </c>
      <c r="C376" s="26" t="s">
        <v>1014</v>
      </c>
      <c r="D376" t="s">
        <v>68</v>
      </c>
      <c r="E376" s="27" t="s">
        <v>1015</v>
      </c>
      <c r="F376" s="28" t="s">
        <v>80</v>
      </c>
      <c r="G376" s="29">
        <v>2.25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681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72</v>
      </c>
      <c r="E377" s="27" t="s">
        <v>1015</v>
      </c>
    </row>
    <row r="378">
      <c r="A378" s="1" t="s">
        <v>73</v>
      </c>
      <c r="E378" s="33" t="s">
        <v>1716</v>
      </c>
    </row>
    <row r="379">
      <c r="A379" s="1" t="s">
        <v>74</v>
      </c>
      <c r="E379" s="27" t="s">
        <v>68</v>
      </c>
    </row>
    <row r="380">
      <c r="A380" s="1" t="s">
        <v>66</v>
      </c>
      <c r="B380" s="1">
        <v>147</v>
      </c>
      <c r="C380" s="26" t="s">
        <v>1717</v>
      </c>
      <c r="D380" t="s">
        <v>68</v>
      </c>
      <c r="E380" s="27" t="s">
        <v>1718</v>
      </c>
      <c r="F380" s="28" t="s">
        <v>80</v>
      </c>
      <c r="G380" s="29">
        <v>242.09</v>
      </c>
      <c r="H380" s="28">
        <v>0.00040000000000000002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681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72</v>
      </c>
      <c r="E381" s="27" t="s">
        <v>1718</v>
      </c>
    </row>
    <row r="382" ht="127.5">
      <c r="A382" s="1" t="s">
        <v>73</v>
      </c>
      <c r="E382" s="33" t="s">
        <v>1719</v>
      </c>
    </row>
    <row r="383">
      <c r="A383" s="1" t="s">
        <v>74</v>
      </c>
      <c r="E383" s="27" t="s">
        <v>68</v>
      </c>
    </row>
    <row r="384" ht="25.5">
      <c r="A384" s="1" t="s">
        <v>66</v>
      </c>
      <c r="B384" s="1">
        <v>149</v>
      </c>
      <c r="C384" s="26" t="s">
        <v>1720</v>
      </c>
      <c r="D384" t="s">
        <v>68</v>
      </c>
      <c r="E384" s="27" t="s">
        <v>1721</v>
      </c>
      <c r="F384" s="28" t="s">
        <v>80</v>
      </c>
      <c r="G384" s="29">
        <v>9</v>
      </c>
      <c r="H384" s="28">
        <v>0.00040000000000000002</v>
      </c>
      <c r="I384" s="30">
        <f>ROUND(G384*H384,P4)</f>
        <v>0</v>
      </c>
      <c r="L384" s="31">
        <v>0</v>
      </c>
      <c r="M384" s="24">
        <f>ROUND(G384*L384,P4)</f>
        <v>0</v>
      </c>
      <c r="N384" s="25" t="s">
        <v>681</v>
      </c>
      <c r="O384" s="32">
        <f>M384*AA384</f>
        <v>0</v>
      </c>
      <c r="P384" s="1">
        <v>3</v>
      </c>
      <c r="AA384" s="1">
        <f>IF(P384=1,$O$3,IF(P384=2,$O$4,$O$5))</f>
        <v>0</v>
      </c>
    </row>
    <row r="385" ht="25.5">
      <c r="A385" s="1" t="s">
        <v>72</v>
      </c>
      <c r="E385" s="27" t="s">
        <v>1722</v>
      </c>
    </row>
    <row r="386" ht="63.75">
      <c r="A386" s="1" t="s">
        <v>73</v>
      </c>
      <c r="E386" s="33" t="s">
        <v>1723</v>
      </c>
    </row>
    <row r="387">
      <c r="A387" s="1" t="s">
        <v>74</v>
      </c>
      <c r="E387" s="27" t="s">
        <v>68</v>
      </c>
    </row>
    <row r="388" ht="25.5">
      <c r="A388" s="1" t="s">
        <v>66</v>
      </c>
      <c r="B388" s="1">
        <v>151</v>
      </c>
      <c r="C388" s="26" t="s">
        <v>1016</v>
      </c>
      <c r="D388" t="s">
        <v>68</v>
      </c>
      <c r="E388" s="27" t="s">
        <v>1017</v>
      </c>
      <c r="F388" s="28" t="s">
        <v>763</v>
      </c>
      <c r="G388" s="29">
        <v>1.776</v>
      </c>
      <c r="H388" s="28">
        <v>0</v>
      </c>
      <c r="I388" s="30">
        <f>ROUND(G388*H388,P4)</f>
        <v>0</v>
      </c>
      <c r="L388" s="31">
        <v>0</v>
      </c>
      <c r="M388" s="24">
        <f>ROUND(G388*L388,P4)</f>
        <v>0</v>
      </c>
      <c r="N388" s="25" t="s">
        <v>681</v>
      </c>
      <c r="O388" s="32">
        <f>M388*AA388</f>
        <v>0</v>
      </c>
      <c r="P388" s="1">
        <v>3</v>
      </c>
      <c r="AA388" s="1">
        <f>IF(P388=1,$O$3,IF(P388=2,$O$4,$O$5))</f>
        <v>0</v>
      </c>
    </row>
    <row r="389" ht="38.25">
      <c r="A389" s="1" t="s">
        <v>72</v>
      </c>
      <c r="E389" s="27" t="s">
        <v>1018</v>
      </c>
    </row>
    <row r="390">
      <c r="A390" s="1" t="s">
        <v>73</v>
      </c>
    </row>
    <row r="391">
      <c r="A391" s="1" t="s">
        <v>74</v>
      </c>
      <c r="E391" s="27" t="s">
        <v>68</v>
      </c>
    </row>
    <row r="392">
      <c r="A392" s="1" t="s">
        <v>64</v>
      </c>
      <c r="C392" s="22" t="s">
        <v>1724</v>
      </c>
      <c r="E392" s="23" t="s">
        <v>1725</v>
      </c>
      <c r="L392" s="24">
        <f>SUMIFS(L393:L444,A393:A444,"P")</f>
        <v>0</v>
      </c>
      <c r="M392" s="24">
        <f>SUMIFS(M393:M444,A393:A444,"P")</f>
        <v>0</v>
      </c>
      <c r="N392" s="25"/>
    </row>
    <row r="393">
      <c r="A393" s="1" t="s">
        <v>66</v>
      </c>
      <c r="B393" s="1">
        <v>153</v>
      </c>
      <c r="C393" s="26" t="s">
        <v>1726</v>
      </c>
      <c r="D393" t="s">
        <v>68</v>
      </c>
      <c r="E393" s="27" t="s">
        <v>1727</v>
      </c>
      <c r="F393" s="28" t="s">
        <v>1728</v>
      </c>
      <c r="G393" s="29">
        <v>224.80000000000001</v>
      </c>
      <c r="H393" s="28">
        <v>0.001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681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72</v>
      </c>
      <c r="E394" s="27" t="s">
        <v>1727</v>
      </c>
    </row>
    <row r="395" ht="51">
      <c r="A395" s="1" t="s">
        <v>73</v>
      </c>
      <c r="E395" s="33" t="s">
        <v>1729</v>
      </c>
    </row>
    <row r="396">
      <c r="A396" s="1" t="s">
        <v>74</v>
      </c>
      <c r="E396" s="27" t="s">
        <v>68</v>
      </c>
    </row>
    <row r="397">
      <c r="A397" s="1" t="s">
        <v>66</v>
      </c>
      <c r="B397" s="1">
        <v>159</v>
      </c>
      <c r="C397" s="26" t="s">
        <v>1730</v>
      </c>
      <c r="D397" t="s">
        <v>68</v>
      </c>
      <c r="E397" s="27" t="s">
        <v>1731</v>
      </c>
      <c r="F397" s="28" t="s">
        <v>80</v>
      </c>
      <c r="G397" s="29">
        <v>438.22800000000001</v>
      </c>
      <c r="H397" s="28">
        <v>0.0019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681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72</v>
      </c>
      <c r="E398" s="27" t="s">
        <v>1731</v>
      </c>
    </row>
    <row r="399" ht="38.25">
      <c r="A399" s="1" t="s">
        <v>73</v>
      </c>
      <c r="E399" s="33" t="s">
        <v>1732</v>
      </c>
    </row>
    <row r="400">
      <c r="A400" s="1" t="s">
        <v>74</v>
      </c>
      <c r="E400" s="27" t="s">
        <v>68</v>
      </c>
    </row>
    <row r="401">
      <c r="A401" s="1" t="s">
        <v>66</v>
      </c>
      <c r="B401" s="1">
        <v>161</v>
      </c>
      <c r="C401" s="26" t="s">
        <v>1730</v>
      </c>
      <c r="D401" t="s">
        <v>677</v>
      </c>
      <c r="E401" s="27" t="s">
        <v>1731</v>
      </c>
      <c r="F401" s="28" t="s">
        <v>80</v>
      </c>
      <c r="G401" s="29">
        <v>205.12799999999999</v>
      </c>
      <c r="H401" s="28">
        <v>0.0019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681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72</v>
      </c>
      <c r="E402" s="27" t="s">
        <v>1731</v>
      </c>
    </row>
    <row r="403" ht="38.25">
      <c r="A403" s="1" t="s">
        <v>73</v>
      </c>
      <c r="E403" s="33" t="s">
        <v>1733</v>
      </c>
    </row>
    <row r="404">
      <c r="A404" s="1" t="s">
        <v>74</v>
      </c>
      <c r="E404" s="27" t="s">
        <v>68</v>
      </c>
    </row>
    <row r="405">
      <c r="A405" s="1" t="s">
        <v>66</v>
      </c>
      <c r="B405" s="1">
        <v>163</v>
      </c>
      <c r="C405" s="26" t="s">
        <v>1730</v>
      </c>
      <c r="D405" t="s">
        <v>775</v>
      </c>
      <c r="E405" s="27" t="s">
        <v>1731</v>
      </c>
      <c r="F405" s="28" t="s">
        <v>80</v>
      </c>
      <c r="G405" s="29">
        <v>11.654999999999999</v>
      </c>
      <c r="H405" s="28">
        <v>0.0019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681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72</v>
      </c>
      <c r="E406" s="27" t="s">
        <v>1731</v>
      </c>
    </row>
    <row r="407" ht="38.25">
      <c r="A407" s="1" t="s">
        <v>73</v>
      </c>
      <c r="E407" s="33" t="s">
        <v>1734</v>
      </c>
    </row>
    <row r="408">
      <c r="A408" s="1" t="s">
        <v>74</v>
      </c>
      <c r="E408" s="27" t="s">
        <v>68</v>
      </c>
    </row>
    <row r="409" ht="25.5">
      <c r="A409" s="1" t="s">
        <v>66</v>
      </c>
      <c r="B409" s="1">
        <v>157</v>
      </c>
      <c r="C409" s="26" t="s">
        <v>1006</v>
      </c>
      <c r="D409" t="s">
        <v>677</v>
      </c>
      <c r="E409" s="27" t="s">
        <v>1007</v>
      </c>
      <c r="F409" s="28" t="s">
        <v>80</v>
      </c>
      <c r="G409" s="29">
        <v>655.01099999999997</v>
      </c>
      <c r="H409" s="28">
        <v>0.0054000000000000003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681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 ht="25.5">
      <c r="A410" s="1" t="s">
        <v>72</v>
      </c>
      <c r="E410" s="27" t="s">
        <v>1007</v>
      </c>
    </row>
    <row r="411" ht="102">
      <c r="A411" s="1" t="s">
        <v>73</v>
      </c>
      <c r="E411" s="33" t="s">
        <v>1735</v>
      </c>
    </row>
    <row r="412">
      <c r="A412" s="1" t="s">
        <v>74</v>
      </c>
      <c r="E412" s="27" t="s">
        <v>68</v>
      </c>
    </row>
    <row r="413" ht="25.5">
      <c r="A413" s="1" t="s">
        <v>66</v>
      </c>
      <c r="B413" s="1">
        <v>152</v>
      </c>
      <c r="C413" s="26" t="s">
        <v>1736</v>
      </c>
      <c r="D413" t="s">
        <v>68</v>
      </c>
      <c r="E413" s="27" t="s">
        <v>1737</v>
      </c>
      <c r="F413" s="28" t="s">
        <v>80</v>
      </c>
      <c r="G413" s="29">
        <v>562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681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72</v>
      </c>
      <c r="E414" s="27" t="s">
        <v>1737</v>
      </c>
    </row>
    <row r="415" ht="89.25">
      <c r="A415" s="1" t="s">
        <v>73</v>
      </c>
      <c r="E415" s="33" t="s">
        <v>1738</v>
      </c>
    </row>
    <row r="416">
      <c r="A416" s="1" t="s">
        <v>74</v>
      </c>
      <c r="E416" s="27" t="s">
        <v>68</v>
      </c>
    </row>
    <row r="417" ht="25.5">
      <c r="A417" s="1" t="s">
        <v>66</v>
      </c>
      <c r="B417" s="1">
        <v>154</v>
      </c>
      <c r="C417" s="26" t="s">
        <v>1739</v>
      </c>
      <c r="D417" t="s">
        <v>68</v>
      </c>
      <c r="E417" s="27" t="s">
        <v>1740</v>
      </c>
      <c r="F417" s="28" t="s">
        <v>80</v>
      </c>
      <c r="G417" s="29">
        <v>406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681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72</v>
      </c>
      <c r="E418" s="27" t="s">
        <v>1740</v>
      </c>
    </row>
    <row r="419" ht="63.75">
      <c r="A419" s="1" t="s">
        <v>73</v>
      </c>
      <c r="E419" s="33" t="s">
        <v>1741</v>
      </c>
    </row>
    <row r="420">
      <c r="A420" s="1" t="s">
        <v>74</v>
      </c>
      <c r="E420" s="27" t="s">
        <v>68</v>
      </c>
    </row>
    <row r="421" ht="25.5">
      <c r="A421" s="1" t="s">
        <v>66</v>
      </c>
      <c r="B421" s="1">
        <v>155</v>
      </c>
      <c r="C421" s="26" t="s">
        <v>1742</v>
      </c>
      <c r="D421" t="s">
        <v>68</v>
      </c>
      <c r="E421" s="27" t="s">
        <v>1743</v>
      </c>
      <c r="F421" s="28" t="s">
        <v>80</v>
      </c>
      <c r="G421" s="29">
        <v>406</v>
      </c>
      <c r="H421" s="28">
        <v>0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681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 ht="25.5">
      <c r="A422" s="1" t="s">
        <v>72</v>
      </c>
      <c r="E422" s="27" t="s">
        <v>1743</v>
      </c>
    </row>
    <row r="423" ht="63.75">
      <c r="A423" s="1" t="s">
        <v>73</v>
      </c>
      <c r="E423" s="33" t="s">
        <v>1741</v>
      </c>
    </row>
    <row r="424">
      <c r="A424" s="1" t="s">
        <v>74</v>
      </c>
      <c r="E424" s="27" t="s">
        <v>68</v>
      </c>
    </row>
    <row r="425">
      <c r="A425" s="1" t="s">
        <v>66</v>
      </c>
      <c r="B425" s="1">
        <v>156</v>
      </c>
      <c r="C425" s="26" t="s">
        <v>1744</v>
      </c>
      <c r="D425" t="s">
        <v>68</v>
      </c>
      <c r="E425" s="27" t="s">
        <v>1745</v>
      </c>
      <c r="F425" s="28" t="s">
        <v>80</v>
      </c>
      <c r="G425" s="29">
        <v>562</v>
      </c>
      <c r="H425" s="28">
        <v>0.00088000000000000003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681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72</v>
      </c>
      <c r="E426" s="27" t="s">
        <v>1745</v>
      </c>
    </row>
    <row r="427" ht="89.25">
      <c r="A427" s="1" t="s">
        <v>73</v>
      </c>
      <c r="E427" s="33" t="s">
        <v>1738</v>
      </c>
    </row>
    <row r="428">
      <c r="A428" s="1" t="s">
        <v>74</v>
      </c>
      <c r="E428" s="27" t="s">
        <v>68</v>
      </c>
    </row>
    <row r="429" ht="25.5">
      <c r="A429" s="1" t="s">
        <v>66</v>
      </c>
      <c r="B429" s="1">
        <v>158</v>
      </c>
      <c r="C429" s="26" t="s">
        <v>1746</v>
      </c>
      <c r="D429" t="s">
        <v>68</v>
      </c>
      <c r="E429" s="27" t="s">
        <v>1747</v>
      </c>
      <c r="F429" s="28" t="s">
        <v>80</v>
      </c>
      <c r="G429" s="29">
        <v>376</v>
      </c>
      <c r="H429" s="28">
        <v>0.00011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681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 ht="38.25">
      <c r="A430" s="1" t="s">
        <v>72</v>
      </c>
      <c r="E430" s="27" t="s">
        <v>1748</v>
      </c>
    </row>
    <row r="431" ht="178.5">
      <c r="A431" s="1" t="s">
        <v>73</v>
      </c>
      <c r="E431" s="33" t="s">
        <v>1749</v>
      </c>
    </row>
    <row r="432">
      <c r="A432" s="1" t="s">
        <v>74</v>
      </c>
      <c r="E432" s="27" t="s">
        <v>68</v>
      </c>
    </row>
    <row r="433" ht="25.5">
      <c r="A433" s="1" t="s">
        <v>66</v>
      </c>
      <c r="B433" s="1">
        <v>160</v>
      </c>
      <c r="C433" s="26" t="s">
        <v>1750</v>
      </c>
      <c r="D433" t="s">
        <v>68</v>
      </c>
      <c r="E433" s="27" t="s">
        <v>1747</v>
      </c>
      <c r="F433" s="28" t="s">
        <v>80</v>
      </c>
      <c r="G433" s="29">
        <v>176</v>
      </c>
      <c r="H433" s="28">
        <v>0.00022000000000000001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681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 ht="38.25">
      <c r="A434" s="1" t="s">
        <v>72</v>
      </c>
      <c r="E434" s="27" t="s">
        <v>1751</v>
      </c>
    </row>
    <row r="435" ht="63.75">
      <c r="A435" s="1" t="s">
        <v>73</v>
      </c>
      <c r="E435" s="33" t="s">
        <v>1752</v>
      </c>
    </row>
    <row r="436">
      <c r="A436" s="1" t="s">
        <v>74</v>
      </c>
      <c r="E436" s="27" t="s">
        <v>68</v>
      </c>
    </row>
    <row r="437" ht="25.5">
      <c r="A437" s="1" t="s">
        <v>66</v>
      </c>
      <c r="B437" s="1">
        <v>162</v>
      </c>
      <c r="C437" s="26" t="s">
        <v>1753</v>
      </c>
      <c r="D437" t="s">
        <v>68</v>
      </c>
      <c r="E437" s="27" t="s">
        <v>1747</v>
      </c>
      <c r="F437" s="28" t="s">
        <v>80</v>
      </c>
      <c r="G437" s="29">
        <v>10</v>
      </c>
      <c r="H437" s="28">
        <v>0.00033</v>
      </c>
      <c r="I437" s="30">
        <f>ROUND(G437*H437,P4)</f>
        <v>0</v>
      </c>
      <c r="L437" s="31">
        <v>0</v>
      </c>
      <c r="M437" s="24">
        <f>ROUND(G437*L437,P4)</f>
        <v>0</v>
      </c>
      <c r="N437" s="25" t="s">
        <v>681</v>
      </c>
      <c r="O437" s="32">
        <f>M437*AA437</f>
        <v>0</v>
      </c>
      <c r="P437" s="1">
        <v>3</v>
      </c>
      <c r="AA437" s="1">
        <f>IF(P437=1,$O$3,IF(P437=2,$O$4,$O$5))</f>
        <v>0</v>
      </c>
    </row>
    <row r="438" ht="38.25">
      <c r="A438" s="1" t="s">
        <v>72</v>
      </c>
      <c r="E438" s="27" t="s">
        <v>1754</v>
      </c>
    </row>
    <row r="439" ht="25.5">
      <c r="A439" s="1" t="s">
        <v>73</v>
      </c>
      <c r="E439" s="33" t="s">
        <v>1755</v>
      </c>
    </row>
    <row r="440">
      <c r="A440" s="1" t="s">
        <v>74</v>
      </c>
      <c r="E440" s="27" t="s">
        <v>68</v>
      </c>
    </row>
    <row r="441" ht="25.5">
      <c r="A441" s="1" t="s">
        <v>66</v>
      </c>
      <c r="B441" s="1">
        <v>164</v>
      </c>
      <c r="C441" s="26" t="s">
        <v>1756</v>
      </c>
      <c r="D441" t="s">
        <v>68</v>
      </c>
      <c r="E441" s="27" t="s">
        <v>1757</v>
      </c>
      <c r="F441" s="28" t="s">
        <v>763</v>
      </c>
      <c r="G441" s="29">
        <v>5.5839999999999996</v>
      </c>
      <c r="H441" s="28">
        <v>0</v>
      </c>
      <c r="I441" s="30">
        <f>ROUND(G441*H441,P4)</f>
        <v>0</v>
      </c>
      <c r="L441" s="31">
        <v>0</v>
      </c>
      <c r="M441" s="24">
        <f>ROUND(G441*L441,P4)</f>
        <v>0</v>
      </c>
      <c r="N441" s="25" t="s">
        <v>681</v>
      </c>
      <c r="O441" s="32">
        <f>M441*AA441</f>
        <v>0</v>
      </c>
      <c r="P441" s="1">
        <v>3</v>
      </c>
      <c r="AA441" s="1">
        <f>IF(P441=1,$O$3,IF(P441=2,$O$4,$O$5))</f>
        <v>0</v>
      </c>
    </row>
    <row r="442" ht="38.25">
      <c r="A442" s="1" t="s">
        <v>72</v>
      </c>
      <c r="E442" s="27" t="s">
        <v>1758</v>
      </c>
    </row>
    <row r="443">
      <c r="A443" s="1" t="s">
        <v>73</v>
      </c>
    </row>
    <row r="444">
      <c r="A444" s="1" t="s">
        <v>74</v>
      </c>
      <c r="E444" s="27" t="s">
        <v>68</v>
      </c>
    </row>
    <row r="445">
      <c r="A445" s="1" t="s">
        <v>64</v>
      </c>
      <c r="C445" s="22" t="s">
        <v>1019</v>
      </c>
      <c r="E445" s="23" t="s">
        <v>1020</v>
      </c>
      <c r="L445" s="24">
        <f>SUMIFS(L446:L513,A446:A513,"P")</f>
        <v>0</v>
      </c>
      <c r="M445" s="24">
        <f>SUMIFS(M446:M513,A446:A513,"P")</f>
        <v>0</v>
      </c>
      <c r="N445" s="25"/>
    </row>
    <row r="446">
      <c r="A446" s="1" t="s">
        <v>66</v>
      </c>
      <c r="B446" s="1">
        <v>180</v>
      </c>
      <c r="C446" s="26" t="s">
        <v>1759</v>
      </c>
      <c r="D446" t="s">
        <v>68</v>
      </c>
      <c r="E446" s="27" t="s">
        <v>1760</v>
      </c>
      <c r="F446" s="28" t="s">
        <v>70</v>
      </c>
      <c r="G446" s="29">
        <v>6</v>
      </c>
      <c r="H446" s="28">
        <v>0.0013600000000000001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681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72</v>
      </c>
      <c r="E447" s="27" t="s">
        <v>1760</v>
      </c>
    </row>
    <row r="448">
      <c r="A448" s="1" t="s">
        <v>73</v>
      </c>
    </row>
    <row r="449">
      <c r="A449" s="1" t="s">
        <v>74</v>
      </c>
      <c r="E449" s="27" t="s">
        <v>68</v>
      </c>
    </row>
    <row r="450">
      <c r="A450" s="1" t="s">
        <v>66</v>
      </c>
      <c r="B450" s="1">
        <v>175</v>
      </c>
      <c r="C450" s="26" t="s">
        <v>1761</v>
      </c>
      <c r="D450" t="s">
        <v>68</v>
      </c>
      <c r="E450" s="27" t="s">
        <v>1762</v>
      </c>
      <c r="F450" s="28" t="s">
        <v>80</v>
      </c>
      <c r="G450" s="29">
        <v>164.22</v>
      </c>
      <c r="H450" s="28">
        <v>0.0074999999999999997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681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72</v>
      </c>
      <c r="E451" s="27" t="s">
        <v>1762</v>
      </c>
    </row>
    <row r="452" ht="51">
      <c r="A452" s="1" t="s">
        <v>73</v>
      </c>
      <c r="E452" s="33" t="s">
        <v>1763</v>
      </c>
    </row>
    <row r="453">
      <c r="A453" s="1" t="s">
        <v>74</v>
      </c>
      <c r="E453" s="27" t="s">
        <v>68</v>
      </c>
    </row>
    <row r="454">
      <c r="A454" s="1" t="s">
        <v>66</v>
      </c>
      <c r="B454" s="1">
        <v>174</v>
      </c>
      <c r="C454" s="26" t="s">
        <v>1764</v>
      </c>
      <c r="D454" t="s">
        <v>68</v>
      </c>
      <c r="E454" s="27" t="s">
        <v>1765</v>
      </c>
      <c r="F454" s="28" t="s">
        <v>80</v>
      </c>
      <c r="G454" s="29">
        <v>380.45999999999998</v>
      </c>
      <c r="H454" s="28">
        <v>0.0044999999999999997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681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72</v>
      </c>
      <c r="E455" s="27" t="s">
        <v>1765</v>
      </c>
    </row>
    <row r="456" ht="51">
      <c r="A456" s="1" t="s">
        <v>73</v>
      </c>
      <c r="E456" s="33" t="s">
        <v>1766</v>
      </c>
    </row>
    <row r="457">
      <c r="A457" s="1" t="s">
        <v>74</v>
      </c>
      <c r="E457" s="27" t="s">
        <v>68</v>
      </c>
    </row>
    <row r="458">
      <c r="A458" s="1" t="s">
        <v>66</v>
      </c>
      <c r="B458" s="1">
        <v>177</v>
      </c>
      <c r="C458" s="26" t="s">
        <v>1767</v>
      </c>
      <c r="D458" t="s">
        <v>68</v>
      </c>
      <c r="E458" s="27" t="s">
        <v>1768</v>
      </c>
      <c r="F458" s="28" t="s">
        <v>163</v>
      </c>
      <c r="G458" s="29">
        <v>1.1419999999999999</v>
      </c>
      <c r="H458" s="28">
        <v>0.02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681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72</v>
      </c>
      <c r="E459" s="27" t="s">
        <v>1768</v>
      </c>
    </row>
    <row r="460" ht="63.75">
      <c r="A460" s="1" t="s">
        <v>73</v>
      </c>
      <c r="E460" s="33" t="s">
        <v>1769</v>
      </c>
    </row>
    <row r="461">
      <c r="A461" s="1" t="s">
        <v>74</v>
      </c>
      <c r="E461" s="27" t="s">
        <v>68</v>
      </c>
    </row>
    <row r="462">
      <c r="A462" s="1" t="s">
        <v>66</v>
      </c>
      <c r="B462" s="1">
        <v>178</v>
      </c>
      <c r="C462" s="26" t="s">
        <v>1770</v>
      </c>
      <c r="D462" t="s">
        <v>68</v>
      </c>
      <c r="E462" s="27" t="s">
        <v>1771</v>
      </c>
      <c r="F462" s="28" t="s">
        <v>163</v>
      </c>
      <c r="G462" s="29">
        <v>37.299999999999997</v>
      </c>
      <c r="H462" s="28">
        <v>0.025000000000000001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681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72</v>
      </c>
      <c r="E463" s="27" t="s">
        <v>1771</v>
      </c>
    </row>
    <row r="464" ht="51">
      <c r="A464" s="1" t="s">
        <v>73</v>
      </c>
      <c r="E464" s="33" t="s">
        <v>1772</v>
      </c>
    </row>
    <row r="465">
      <c r="A465" s="1" t="s">
        <v>74</v>
      </c>
      <c r="E465" s="27" t="s">
        <v>68</v>
      </c>
    </row>
    <row r="466">
      <c r="A466" s="1" t="s">
        <v>66</v>
      </c>
      <c r="B466" s="1">
        <v>166</v>
      </c>
      <c r="C466" s="26" t="s">
        <v>1773</v>
      </c>
      <c r="D466" t="s">
        <v>68</v>
      </c>
      <c r="E466" s="27" t="s">
        <v>1774</v>
      </c>
      <c r="F466" s="28" t="s">
        <v>80</v>
      </c>
      <c r="G466" s="29">
        <v>98.939999999999998</v>
      </c>
      <c r="H466" s="28">
        <v>0.0015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681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72</v>
      </c>
      <c r="E467" s="27" t="s">
        <v>1774</v>
      </c>
    </row>
    <row r="468" ht="63.75">
      <c r="A468" s="1" t="s">
        <v>73</v>
      </c>
      <c r="E468" s="33" t="s">
        <v>1775</v>
      </c>
    </row>
    <row r="469">
      <c r="A469" s="1" t="s">
        <v>74</v>
      </c>
      <c r="E469" s="27" t="s">
        <v>68</v>
      </c>
    </row>
    <row r="470">
      <c r="A470" s="1" t="s">
        <v>66</v>
      </c>
      <c r="B470" s="1">
        <v>168</v>
      </c>
      <c r="C470" s="26" t="s">
        <v>1583</v>
      </c>
      <c r="D470" t="s">
        <v>68</v>
      </c>
      <c r="E470" s="27" t="s">
        <v>1584</v>
      </c>
      <c r="F470" s="28" t="s">
        <v>80</v>
      </c>
      <c r="G470" s="29">
        <v>9.4499999999999993</v>
      </c>
      <c r="H470" s="28">
        <v>0.0023999999999999998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681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72</v>
      </c>
      <c r="E471" s="27" t="s">
        <v>1584</v>
      </c>
    </row>
    <row r="472">
      <c r="A472" s="1" t="s">
        <v>73</v>
      </c>
      <c r="E472" s="33" t="s">
        <v>1776</v>
      </c>
    </row>
    <row r="473">
      <c r="A473" s="1" t="s">
        <v>74</v>
      </c>
      <c r="E473" s="27" t="s">
        <v>68</v>
      </c>
    </row>
    <row r="474" ht="25.5">
      <c r="A474" s="1" t="s">
        <v>66</v>
      </c>
      <c r="B474" s="1">
        <v>172</v>
      </c>
      <c r="C474" s="26" t="s">
        <v>1777</v>
      </c>
      <c r="D474" t="s">
        <v>68</v>
      </c>
      <c r="E474" s="27" t="s">
        <v>1778</v>
      </c>
      <c r="F474" s="28" t="s">
        <v>80</v>
      </c>
      <c r="G474" s="29">
        <v>28.559999999999999</v>
      </c>
      <c r="H474" s="28">
        <v>0.0015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681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72</v>
      </c>
      <c r="E475" s="27" t="s">
        <v>1778</v>
      </c>
    </row>
    <row r="476" ht="51">
      <c r="A476" s="1" t="s">
        <v>73</v>
      </c>
      <c r="E476" s="33" t="s">
        <v>1779</v>
      </c>
    </row>
    <row r="477">
      <c r="A477" s="1" t="s">
        <v>74</v>
      </c>
      <c r="E477" s="27" t="s">
        <v>68</v>
      </c>
    </row>
    <row r="478" ht="25.5">
      <c r="A478" s="1" t="s">
        <v>66</v>
      </c>
      <c r="B478" s="1">
        <v>165</v>
      </c>
      <c r="C478" s="26" t="s">
        <v>1780</v>
      </c>
      <c r="D478" t="s">
        <v>68</v>
      </c>
      <c r="E478" s="27" t="s">
        <v>1781</v>
      </c>
      <c r="F478" s="28" t="s">
        <v>80</v>
      </c>
      <c r="G478" s="29">
        <v>97</v>
      </c>
      <c r="H478" s="28">
        <v>0.0060000000000000001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681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 ht="25.5">
      <c r="A479" s="1" t="s">
        <v>72</v>
      </c>
      <c r="E479" s="27" t="s">
        <v>1781</v>
      </c>
    </row>
    <row r="480" ht="51">
      <c r="A480" s="1" t="s">
        <v>73</v>
      </c>
      <c r="E480" s="33" t="s">
        <v>1782</v>
      </c>
    </row>
    <row r="481">
      <c r="A481" s="1" t="s">
        <v>74</v>
      </c>
      <c r="E481" s="27" t="s">
        <v>68</v>
      </c>
    </row>
    <row r="482" ht="25.5">
      <c r="A482" s="1" t="s">
        <v>66</v>
      </c>
      <c r="B482" s="1">
        <v>167</v>
      </c>
      <c r="C482" s="26" t="s">
        <v>1783</v>
      </c>
      <c r="D482" t="s">
        <v>68</v>
      </c>
      <c r="E482" s="27" t="s">
        <v>1784</v>
      </c>
      <c r="F482" s="28" t="s">
        <v>80</v>
      </c>
      <c r="G482" s="29">
        <v>9</v>
      </c>
      <c r="H482" s="28">
        <v>0.0061199999999999996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681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 ht="25.5">
      <c r="A483" s="1" t="s">
        <v>72</v>
      </c>
      <c r="E483" s="27" t="s">
        <v>1785</v>
      </c>
    </row>
    <row r="484" ht="63.75">
      <c r="A484" s="1" t="s">
        <v>73</v>
      </c>
      <c r="E484" s="33" t="s">
        <v>1723</v>
      </c>
    </row>
    <row r="485">
      <c r="A485" s="1" t="s">
        <v>74</v>
      </c>
      <c r="E485" s="27" t="s">
        <v>68</v>
      </c>
    </row>
    <row r="486" ht="25.5">
      <c r="A486" s="1" t="s">
        <v>66</v>
      </c>
      <c r="B486" s="1">
        <v>169</v>
      </c>
      <c r="C486" s="26" t="s">
        <v>1786</v>
      </c>
      <c r="D486" t="s">
        <v>68</v>
      </c>
      <c r="E486" s="27" t="s">
        <v>1787</v>
      </c>
      <c r="F486" s="28" t="s">
        <v>80</v>
      </c>
      <c r="G486" s="29">
        <v>21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681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 ht="38.25">
      <c r="A487" s="1" t="s">
        <v>72</v>
      </c>
      <c r="E487" s="27" t="s">
        <v>1788</v>
      </c>
    </row>
    <row r="488" ht="25.5">
      <c r="A488" s="1" t="s">
        <v>73</v>
      </c>
      <c r="E488" s="33" t="s">
        <v>1789</v>
      </c>
    </row>
    <row r="489">
      <c r="A489" s="1" t="s">
        <v>74</v>
      </c>
      <c r="E489" s="27" t="s">
        <v>68</v>
      </c>
    </row>
    <row r="490" ht="25.5">
      <c r="A490" s="1" t="s">
        <v>66</v>
      </c>
      <c r="B490" s="1">
        <v>170</v>
      </c>
      <c r="C490" s="26" t="s">
        <v>1790</v>
      </c>
      <c r="D490" t="s">
        <v>68</v>
      </c>
      <c r="E490" s="27" t="s">
        <v>1791</v>
      </c>
      <c r="F490" s="28" t="s">
        <v>80</v>
      </c>
      <c r="G490" s="29">
        <v>385</v>
      </c>
      <c r="H490" s="28">
        <v>0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681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 ht="25.5">
      <c r="A491" s="1" t="s">
        <v>72</v>
      </c>
      <c r="E491" s="27" t="s">
        <v>1791</v>
      </c>
    </row>
    <row r="492" ht="38.25">
      <c r="A492" s="1" t="s">
        <v>73</v>
      </c>
      <c r="E492" s="33" t="s">
        <v>1792</v>
      </c>
    </row>
    <row r="493">
      <c r="A493" s="1" t="s">
        <v>74</v>
      </c>
      <c r="E493" s="27" t="s">
        <v>68</v>
      </c>
    </row>
    <row r="494" ht="25.5">
      <c r="A494" s="1" t="s">
        <v>66</v>
      </c>
      <c r="B494" s="1">
        <v>171</v>
      </c>
      <c r="C494" s="26" t="s">
        <v>1793</v>
      </c>
      <c r="D494" t="s">
        <v>68</v>
      </c>
      <c r="E494" s="27" t="s">
        <v>1794</v>
      </c>
      <c r="F494" s="28" t="s">
        <v>80</v>
      </c>
      <c r="G494" s="29">
        <v>28</v>
      </c>
      <c r="H494" s="28">
        <v>5.0000000000000002E-05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681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 ht="25.5">
      <c r="A495" s="1" t="s">
        <v>72</v>
      </c>
      <c r="E495" s="27" t="s">
        <v>1794</v>
      </c>
    </row>
    <row r="496" ht="38.25">
      <c r="A496" s="1" t="s">
        <v>73</v>
      </c>
      <c r="E496" s="33" t="s">
        <v>1795</v>
      </c>
    </row>
    <row r="497">
      <c r="A497" s="1" t="s">
        <v>74</v>
      </c>
      <c r="E497" s="27" t="s">
        <v>68</v>
      </c>
    </row>
    <row r="498" ht="25.5">
      <c r="A498" s="1" t="s">
        <v>66</v>
      </c>
      <c r="B498" s="1">
        <v>173</v>
      </c>
      <c r="C498" s="26" t="s">
        <v>1796</v>
      </c>
      <c r="D498" t="s">
        <v>68</v>
      </c>
      <c r="E498" s="27" t="s">
        <v>1797</v>
      </c>
      <c r="F498" s="28" t="s">
        <v>80</v>
      </c>
      <c r="G498" s="29">
        <v>534</v>
      </c>
      <c r="H498" s="28">
        <v>0.0001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681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 ht="25.5">
      <c r="A499" s="1" t="s">
        <v>72</v>
      </c>
      <c r="E499" s="27" t="s">
        <v>1797</v>
      </c>
    </row>
    <row r="500" ht="63.75">
      <c r="A500" s="1" t="s">
        <v>73</v>
      </c>
      <c r="E500" s="33" t="s">
        <v>1798</v>
      </c>
    </row>
    <row r="501">
      <c r="A501" s="1" t="s">
        <v>74</v>
      </c>
      <c r="E501" s="27" t="s">
        <v>68</v>
      </c>
    </row>
    <row r="502" ht="25.5">
      <c r="A502" s="1" t="s">
        <v>66</v>
      </c>
      <c r="B502" s="1">
        <v>176</v>
      </c>
      <c r="C502" s="26" t="s">
        <v>1799</v>
      </c>
      <c r="D502" t="s">
        <v>68</v>
      </c>
      <c r="E502" s="27" t="s">
        <v>1800</v>
      </c>
      <c r="F502" s="28" t="s">
        <v>80</v>
      </c>
      <c r="G502" s="29">
        <v>401</v>
      </c>
      <c r="H502" s="28">
        <v>0.00012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681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 ht="25.5">
      <c r="A503" s="1" t="s">
        <v>72</v>
      </c>
      <c r="E503" s="27" t="s">
        <v>1800</v>
      </c>
    </row>
    <row r="504" ht="63.75">
      <c r="A504" s="1" t="s">
        <v>73</v>
      </c>
      <c r="E504" s="33" t="s">
        <v>1801</v>
      </c>
    </row>
    <row r="505">
      <c r="A505" s="1" t="s">
        <v>74</v>
      </c>
      <c r="E505" s="27" t="s">
        <v>68</v>
      </c>
    </row>
    <row r="506" ht="25.5">
      <c r="A506" s="1" t="s">
        <v>66</v>
      </c>
      <c r="B506" s="1">
        <v>179</v>
      </c>
      <c r="C506" s="26" t="s">
        <v>1802</v>
      </c>
      <c r="D506" t="s">
        <v>68</v>
      </c>
      <c r="E506" s="27" t="s">
        <v>1803</v>
      </c>
      <c r="F506" s="28" t="s">
        <v>70</v>
      </c>
      <c r="G506" s="29">
        <v>6</v>
      </c>
      <c r="H506" s="28">
        <v>0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681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72</v>
      </c>
      <c r="E507" s="27" t="s">
        <v>1803</v>
      </c>
    </row>
    <row r="508" ht="38.25">
      <c r="A508" s="1" t="s">
        <v>73</v>
      </c>
      <c r="E508" s="33" t="s">
        <v>1804</v>
      </c>
    </row>
    <row r="509">
      <c r="A509" s="1" t="s">
        <v>74</v>
      </c>
      <c r="E509" s="27" t="s">
        <v>68</v>
      </c>
    </row>
    <row r="510" ht="25.5">
      <c r="A510" s="1" t="s">
        <v>66</v>
      </c>
      <c r="B510" s="1">
        <v>181</v>
      </c>
      <c r="C510" s="26" t="s">
        <v>1805</v>
      </c>
      <c r="D510" t="s">
        <v>68</v>
      </c>
      <c r="E510" s="27" t="s">
        <v>1806</v>
      </c>
      <c r="F510" s="28" t="s">
        <v>763</v>
      </c>
      <c r="G510" s="29">
        <v>4.8609999999999998</v>
      </c>
      <c r="H510" s="28">
        <v>0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681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 ht="38.25">
      <c r="A511" s="1" t="s">
        <v>72</v>
      </c>
      <c r="E511" s="27" t="s">
        <v>1807</v>
      </c>
    </row>
    <row r="512">
      <c r="A512" s="1" t="s">
        <v>73</v>
      </c>
    </row>
    <row r="513">
      <c r="A513" s="1" t="s">
        <v>74</v>
      </c>
      <c r="E513" s="27" t="s">
        <v>68</v>
      </c>
    </row>
    <row r="514">
      <c r="A514" s="1" t="s">
        <v>64</v>
      </c>
      <c r="C514" s="22" t="s">
        <v>1808</v>
      </c>
      <c r="E514" s="23" t="s">
        <v>1809</v>
      </c>
      <c r="L514" s="24">
        <f>SUMIFS(L515:L526,A515:A526,"P")</f>
        <v>0</v>
      </c>
      <c r="M514" s="24">
        <f>SUMIFS(M515:M526,A515:A526,"P")</f>
        <v>0</v>
      </c>
      <c r="N514" s="25"/>
    </row>
    <row r="515" ht="25.5">
      <c r="A515" s="1" t="s">
        <v>66</v>
      </c>
      <c r="B515" s="1">
        <v>182</v>
      </c>
      <c r="C515" s="26" t="s">
        <v>1810</v>
      </c>
      <c r="D515" t="s">
        <v>68</v>
      </c>
      <c r="E515" s="27" t="s">
        <v>1811</v>
      </c>
      <c r="F515" s="28" t="s">
        <v>70</v>
      </c>
      <c r="G515" s="29">
        <v>2</v>
      </c>
      <c r="H515" s="28">
        <v>0.0021199999999999999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681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 ht="25.5">
      <c r="A516" s="1" t="s">
        <v>72</v>
      </c>
      <c r="E516" s="27" t="s">
        <v>1811</v>
      </c>
    </row>
    <row r="517" ht="38.25">
      <c r="A517" s="1" t="s">
        <v>73</v>
      </c>
      <c r="E517" s="33" t="s">
        <v>1812</v>
      </c>
    </row>
    <row r="518">
      <c r="A518" s="1" t="s">
        <v>74</v>
      </c>
      <c r="E518" s="27" t="s">
        <v>68</v>
      </c>
    </row>
    <row r="519" ht="25.5">
      <c r="A519" s="1" t="s">
        <v>66</v>
      </c>
      <c r="B519" s="1">
        <v>183</v>
      </c>
      <c r="C519" s="26" t="s">
        <v>1813</v>
      </c>
      <c r="D519" t="s">
        <v>68</v>
      </c>
      <c r="E519" s="27" t="s">
        <v>1814</v>
      </c>
      <c r="F519" s="28" t="s">
        <v>70</v>
      </c>
      <c r="G519" s="29">
        <v>4</v>
      </c>
      <c r="H519" s="28">
        <v>0.0022499999999999998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681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72</v>
      </c>
      <c r="E520" s="27" t="s">
        <v>1814</v>
      </c>
    </row>
    <row r="521" ht="38.25">
      <c r="A521" s="1" t="s">
        <v>73</v>
      </c>
      <c r="E521" s="33" t="s">
        <v>1815</v>
      </c>
    </row>
    <row r="522">
      <c r="A522" s="1" t="s">
        <v>74</v>
      </c>
      <c r="E522" s="27" t="s">
        <v>68</v>
      </c>
    </row>
    <row r="523" ht="25.5">
      <c r="A523" s="1" t="s">
        <v>66</v>
      </c>
      <c r="B523" s="1">
        <v>184</v>
      </c>
      <c r="C523" s="26" t="s">
        <v>1816</v>
      </c>
      <c r="D523" t="s">
        <v>68</v>
      </c>
      <c r="E523" s="27" t="s">
        <v>1817</v>
      </c>
      <c r="F523" s="28" t="s">
        <v>763</v>
      </c>
      <c r="G523" s="29">
        <v>0.012999999999999999</v>
      </c>
      <c r="H523" s="28">
        <v>0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681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38.25">
      <c r="A524" s="1" t="s">
        <v>72</v>
      </c>
      <c r="E524" s="27" t="s">
        <v>1818</v>
      </c>
    </row>
    <row r="525">
      <c r="A525" s="1" t="s">
        <v>73</v>
      </c>
    </row>
    <row r="526">
      <c r="A526" s="1" t="s">
        <v>74</v>
      </c>
      <c r="E526" s="27" t="s">
        <v>68</v>
      </c>
    </row>
    <row r="527">
      <c r="A527" s="1" t="s">
        <v>64</v>
      </c>
      <c r="C527" s="22" t="s">
        <v>1819</v>
      </c>
      <c r="E527" s="23" t="s">
        <v>1820</v>
      </c>
      <c r="L527" s="24">
        <f>SUMIFS(L528:L531,A528:A531,"P")</f>
        <v>0</v>
      </c>
      <c r="M527" s="24">
        <f>SUMIFS(M528:M531,A528:A531,"P")</f>
        <v>0</v>
      </c>
      <c r="N527" s="25"/>
    </row>
    <row r="528">
      <c r="A528" s="1" t="s">
        <v>66</v>
      </c>
      <c r="B528" s="1">
        <v>185</v>
      </c>
      <c r="C528" s="26" t="s">
        <v>1821</v>
      </c>
      <c r="D528" t="s">
        <v>68</v>
      </c>
      <c r="E528" s="27" t="s">
        <v>1822</v>
      </c>
      <c r="F528" s="28" t="s">
        <v>80</v>
      </c>
      <c r="G528" s="29">
        <v>21.350000000000001</v>
      </c>
      <c r="H528" s="28">
        <v>0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681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72</v>
      </c>
      <c r="E529" s="27" t="s">
        <v>1822</v>
      </c>
    </row>
    <row r="530" ht="25.5">
      <c r="A530" s="1" t="s">
        <v>73</v>
      </c>
      <c r="E530" s="33" t="s">
        <v>1823</v>
      </c>
    </row>
    <row r="531">
      <c r="A531" s="1" t="s">
        <v>74</v>
      </c>
      <c r="E531" s="27" t="s">
        <v>68</v>
      </c>
    </row>
    <row r="532">
      <c r="A532" s="1" t="s">
        <v>64</v>
      </c>
      <c r="C532" s="22" t="s">
        <v>1824</v>
      </c>
      <c r="E532" s="23" t="s">
        <v>1825</v>
      </c>
      <c r="L532" s="24">
        <f>SUMIFS(L533:L568,A533:A568,"P")</f>
        <v>0</v>
      </c>
      <c r="M532" s="24">
        <f>SUMIFS(M533:M568,A533:A568,"P")</f>
        <v>0</v>
      </c>
      <c r="N532" s="25"/>
    </row>
    <row r="533">
      <c r="A533" s="1" t="s">
        <v>66</v>
      </c>
      <c r="B533" s="1">
        <v>191</v>
      </c>
      <c r="C533" s="26" t="s">
        <v>1826</v>
      </c>
      <c r="D533" t="s">
        <v>68</v>
      </c>
      <c r="E533" s="27" t="s">
        <v>1827</v>
      </c>
      <c r="F533" s="28" t="s">
        <v>80</v>
      </c>
      <c r="G533" s="29">
        <v>335.47500000000002</v>
      </c>
      <c r="H533" s="28">
        <v>0.0097999999999999997</v>
      </c>
      <c r="I533" s="30">
        <f>ROUND(G533*H533,P4)</f>
        <v>0</v>
      </c>
      <c r="L533" s="31">
        <v>0</v>
      </c>
      <c r="M533" s="24">
        <f>ROUND(G533*L533,P4)</f>
        <v>0</v>
      </c>
      <c r="N533" s="25" t="s">
        <v>681</v>
      </c>
      <c r="O533" s="32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72</v>
      </c>
      <c r="E534" s="27" t="s">
        <v>1827</v>
      </c>
    </row>
    <row r="535">
      <c r="A535" s="1" t="s">
        <v>73</v>
      </c>
      <c r="E535" s="33" t="s">
        <v>1828</v>
      </c>
    </row>
    <row r="536">
      <c r="A536" s="1" t="s">
        <v>74</v>
      </c>
      <c r="E536" s="27" t="s">
        <v>68</v>
      </c>
    </row>
    <row r="537" ht="25.5">
      <c r="A537" s="1" t="s">
        <v>66</v>
      </c>
      <c r="B537" s="1">
        <v>186</v>
      </c>
      <c r="C537" s="26" t="s">
        <v>1829</v>
      </c>
      <c r="D537" t="s">
        <v>68</v>
      </c>
      <c r="E537" s="27" t="s">
        <v>1830</v>
      </c>
      <c r="F537" s="28" t="s">
        <v>80</v>
      </c>
      <c r="G537" s="29">
        <v>57</v>
      </c>
      <c r="H537" s="28">
        <v>0</v>
      </c>
      <c r="I537" s="30">
        <f>ROUND(G537*H537,P4)</f>
        <v>0</v>
      </c>
      <c r="L537" s="31">
        <v>0</v>
      </c>
      <c r="M537" s="24">
        <f>ROUND(G537*L537,P4)</f>
        <v>0</v>
      </c>
      <c r="N537" s="25" t="s">
        <v>681</v>
      </c>
      <c r="O537" s="32">
        <f>M537*AA537</f>
        <v>0</v>
      </c>
      <c r="P537" s="1">
        <v>3</v>
      </c>
      <c r="AA537" s="1">
        <f>IF(P537=1,$O$3,IF(P537=2,$O$4,$O$5))</f>
        <v>0</v>
      </c>
    </row>
    <row r="538" ht="25.5">
      <c r="A538" s="1" t="s">
        <v>72</v>
      </c>
      <c r="E538" s="27" t="s">
        <v>1830</v>
      </c>
    </row>
    <row r="539" ht="51">
      <c r="A539" s="1" t="s">
        <v>73</v>
      </c>
      <c r="E539" s="33" t="s">
        <v>1831</v>
      </c>
    </row>
    <row r="540">
      <c r="A540" s="1" t="s">
        <v>74</v>
      </c>
      <c r="E540" s="27" t="s">
        <v>68</v>
      </c>
    </row>
    <row r="541" ht="25.5">
      <c r="A541" s="1" t="s">
        <v>66</v>
      </c>
      <c r="B541" s="1">
        <v>187</v>
      </c>
      <c r="C541" s="26" t="s">
        <v>1832</v>
      </c>
      <c r="D541" t="s">
        <v>68</v>
      </c>
      <c r="E541" s="27" t="s">
        <v>1833</v>
      </c>
      <c r="F541" s="28" t="s">
        <v>80</v>
      </c>
      <c r="G541" s="29">
        <v>14.699999999999999</v>
      </c>
      <c r="H541" s="28">
        <v>0.013559999999999999</v>
      </c>
      <c r="I541" s="30">
        <f>ROUND(G541*H541,P4)</f>
        <v>0</v>
      </c>
      <c r="L541" s="31">
        <v>0</v>
      </c>
      <c r="M541" s="24">
        <f>ROUND(G541*L541,P4)</f>
        <v>0</v>
      </c>
      <c r="N541" s="25" t="s">
        <v>681</v>
      </c>
      <c r="O541" s="32">
        <f>M541*AA541</f>
        <v>0</v>
      </c>
      <c r="P541" s="1">
        <v>3</v>
      </c>
      <c r="AA541" s="1">
        <f>IF(P541=1,$O$3,IF(P541=2,$O$4,$O$5))</f>
        <v>0</v>
      </c>
    </row>
    <row r="542" ht="38.25">
      <c r="A542" s="1" t="s">
        <v>72</v>
      </c>
      <c r="E542" s="27" t="s">
        <v>1834</v>
      </c>
    </row>
    <row r="543" ht="165.75">
      <c r="A543" s="1" t="s">
        <v>73</v>
      </c>
      <c r="E543" s="33" t="s">
        <v>1835</v>
      </c>
    </row>
    <row r="544">
      <c r="A544" s="1" t="s">
        <v>74</v>
      </c>
      <c r="E544" s="27" t="s">
        <v>68</v>
      </c>
    </row>
    <row r="545" ht="38.25">
      <c r="A545" s="1" t="s">
        <v>66</v>
      </c>
      <c r="B545" s="1">
        <v>188</v>
      </c>
      <c r="C545" s="26" t="s">
        <v>1836</v>
      </c>
      <c r="D545" t="s">
        <v>68</v>
      </c>
      <c r="E545" s="27" t="s">
        <v>1837</v>
      </c>
      <c r="F545" s="28" t="s">
        <v>80</v>
      </c>
      <c r="G545" s="29">
        <v>81</v>
      </c>
      <c r="H545" s="28">
        <v>0.012200000000000001</v>
      </c>
      <c r="I545" s="30">
        <f>ROUND(G545*H545,P4)</f>
        <v>0</v>
      </c>
      <c r="L545" s="31">
        <v>0</v>
      </c>
      <c r="M545" s="24">
        <f>ROUND(G545*L545,P4)</f>
        <v>0</v>
      </c>
      <c r="N545" s="25" t="s">
        <v>681</v>
      </c>
      <c r="O545" s="32">
        <f>M545*AA545</f>
        <v>0</v>
      </c>
      <c r="P545" s="1">
        <v>3</v>
      </c>
      <c r="AA545" s="1">
        <f>IF(P545=1,$O$3,IF(P545=2,$O$4,$O$5))</f>
        <v>0</v>
      </c>
    </row>
    <row r="546" ht="38.25">
      <c r="A546" s="1" t="s">
        <v>72</v>
      </c>
      <c r="E546" s="27" t="s">
        <v>1838</v>
      </c>
    </row>
    <row r="547" ht="102">
      <c r="A547" s="1" t="s">
        <v>73</v>
      </c>
      <c r="E547" s="33" t="s">
        <v>1839</v>
      </c>
    </row>
    <row r="548">
      <c r="A548" s="1" t="s">
        <v>74</v>
      </c>
      <c r="E548" s="27" t="s">
        <v>68</v>
      </c>
    </row>
    <row r="549" ht="38.25">
      <c r="A549" s="1" t="s">
        <v>66</v>
      </c>
      <c r="B549" s="1">
        <v>189</v>
      </c>
      <c r="C549" s="26" t="s">
        <v>1840</v>
      </c>
      <c r="D549" t="s">
        <v>68</v>
      </c>
      <c r="E549" s="27" t="s">
        <v>1841</v>
      </c>
      <c r="F549" s="28" t="s">
        <v>80</v>
      </c>
      <c r="G549" s="29">
        <v>58.299999999999997</v>
      </c>
      <c r="H549" s="28">
        <v>0.0126</v>
      </c>
      <c r="I549" s="30">
        <f>ROUND(G549*H549,P4)</f>
        <v>0</v>
      </c>
      <c r="L549" s="31">
        <v>0</v>
      </c>
      <c r="M549" s="24">
        <f>ROUND(G549*L549,P4)</f>
        <v>0</v>
      </c>
      <c r="N549" s="25" t="s">
        <v>681</v>
      </c>
      <c r="O549" s="32">
        <f>M549*AA549</f>
        <v>0</v>
      </c>
      <c r="P549" s="1">
        <v>3</v>
      </c>
      <c r="AA549" s="1">
        <f>IF(P549=1,$O$3,IF(P549=2,$O$4,$O$5))</f>
        <v>0</v>
      </c>
    </row>
    <row r="550" ht="38.25">
      <c r="A550" s="1" t="s">
        <v>72</v>
      </c>
      <c r="E550" s="27" t="s">
        <v>1842</v>
      </c>
    </row>
    <row r="551" ht="242.25">
      <c r="A551" s="1" t="s">
        <v>73</v>
      </c>
      <c r="E551" s="33" t="s">
        <v>1843</v>
      </c>
    </row>
    <row r="552">
      <c r="A552" s="1" t="s">
        <v>74</v>
      </c>
      <c r="E552" s="27" t="s">
        <v>68</v>
      </c>
    </row>
    <row r="553" ht="25.5">
      <c r="A553" s="1" t="s">
        <v>66</v>
      </c>
      <c r="B553" s="1">
        <v>190</v>
      </c>
      <c r="C553" s="26" t="s">
        <v>1844</v>
      </c>
      <c r="D553" t="s">
        <v>68</v>
      </c>
      <c r="E553" s="27" t="s">
        <v>1845</v>
      </c>
      <c r="F553" s="28" t="s">
        <v>80</v>
      </c>
      <c r="G553" s="29">
        <v>319.5</v>
      </c>
      <c r="H553" s="28">
        <v>0.0032499999999999999</v>
      </c>
      <c r="I553" s="30">
        <f>ROUND(G553*H553,P4)</f>
        <v>0</v>
      </c>
      <c r="L553" s="31">
        <v>0</v>
      </c>
      <c r="M553" s="24">
        <f>ROUND(G553*L553,P4)</f>
        <v>0</v>
      </c>
      <c r="N553" s="25" t="s">
        <v>681</v>
      </c>
      <c r="O553" s="32">
        <f>M553*AA553</f>
        <v>0</v>
      </c>
      <c r="P553" s="1">
        <v>3</v>
      </c>
      <c r="AA553" s="1">
        <f>IF(P553=1,$O$3,IF(P553=2,$O$4,$O$5))</f>
        <v>0</v>
      </c>
    </row>
    <row r="554" ht="38.25">
      <c r="A554" s="1" t="s">
        <v>72</v>
      </c>
      <c r="E554" s="27" t="s">
        <v>1846</v>
      </c>
    </row>
    <row r="555" ht="114.75">
      <c r="A555" s="1" t="s">
        <v>73</v>
      </c>
      <c r="E555" s="33" t="s">
        <v>1847</v>
      </c>
    </row>
    <row r="556">
      <c r="A556" s="1" t="s">
        <v>74</v>
      </c>
      <c r="E556" s="27" t="s">
        <v>68</v>
      </c>
    </row>
    <row r="557" ht="25.5">
      <c r="A557" s="1" t="s">
        <v>66</v>
      </c>
      <c r="B557" s="1">
        <v>192</v>
      </c>
      <c r="C557" s="26" t="s">
        <v>1848</v>
      </c>
      <c r="D557" t="s">
        <v>68</v>
      </c>
      <c r="E557" s="27" t="s">
        <v>1849</v>
      </c>
      <c r="F557" s="28" t="s">
        <v>80</v>
      </c>
      <c r="G557" s="29">
        <v>11</v>
      </c>
      <c r="H557" s="28">
        <v>0.017100000000000001</v>
      </c>
      <c r="I557" s="30">
        <f>ROUND(G557*H557,P4)</f>
        <v>0</v>
      </c>
      <c r="L557" s="31">
        <v>0</v>
      </c>
      <c r="M557" s="24">
        <f>ROUND(G557*L557,P4)</f>
        <v>0</v>
      </c>
      <c r="N557" s="25" t="s">
        <v>681</v>
      </c>
      <c r="O557" s="32">
        <f>M557*AA557</f>
        <v>0</v>
      </c>
      <c r="P557" s="1">
        <v>3</v>
      </c>
      <c r="AA557" s="1">
        <f>IF(P557=1,$O$3,IF(P557=2,$O$4,$O$5))</f>
        <v>0</v>
      </c>
    </row>
    <row r="558" ht="25.5">
      <c r="A558" s="1" t="s">
        <v>72</v>
      </c>
      <c r="E558" s="27" t="s">
        <v>1849</v>
      </c>
    </row>
    <row r="559" ht="89.25">
      <c r="A559" s="1" t="s">
        <v>73</v>
      </c>
      <c r="E559" s="33" t="s">
        <v>1850</v>
      </c>
    </row>
    <row r="560">
      <c r="A560" s="1" t="s">
        <v>74</v>
      </c>
      <c r="E560" s="27" t="s">
        <v>68</v>
      </c>
    </row>
    <row r="561" ht="25.5">
      <c r="A561" s="1" t="s">
        <v>66</v>
      </c>
      <c r="B561" s="1">
        <v>193</v>
      </c>
      <c r="C561" s="26" t="s">
        <v>1851</v>
      </c>
      <c r="D561" t="s">
        <v>68</v>
      </c>
      <c r="E561" s="27" t="s">
        <v>1852</v>
      </c>
      <c r="F561" s="28" t="s">
        <v>70</v>
      </c>
      <c r="G561" s="29">
        <v>3</v>
      </c>
      <c r="H561" s="28">
        <v>0.025739999999999999</v>
      </c>
      <c r="I561" s="30">
        <f>ROUND(G561*H561,P4)</f>
        <v>0</v>
      </c>
      <c r="L561" s="31">
        <v>0</v>
      </c>
      <c r="M561" s="24">
        <f>ROUND(G561*L561,P4)</f>
        <v>0</v>
      </c>
      <c r="N561" s="25" t="s">
        <v>681</v>
      </c>
      <c r="O561" s="32">
        <f>M561*AA561</f>
        <v>0</v>
      </c>
      <c r="P561" s="1">
        <v>3</v>
      </c>
      <c r="AA561" s="1">
        <f>IF(P561=1,$O$3,IF(P561=2,$O$4,$O$5))</f>
        <v>0</v>
      </c>
    </row>
    <row r="562" ht="38.25">
      <c r="A562" s="1" t="s">
        <v>72</v>
      </c>
      <c r="E562" s="27" t="s">
        <v>1853</v>
      </c>
    </row>
    <row r="563" ht="63.75">
      <c r="A563" s="1" t="s">
        <v>73</v>
      </c>
      <c r="E563" s="33" t="s">
        <v>1854</v>
      </c>
    </row>
    <row r="564">
      <c r="A564" s="1" t="s">
        <v>74</v>
      </c>
      <c r="E564" s="27" t="s">
        <v>68</v>
      </c>
    </row>
    <row r="565" ht="25.5">
      <c r="A565" s="1" t="s">
        <v>66</v>
      </c>
      <c r="B565" s="1">
        <v>194</v>
      </c>
      <c r="C565" s="26" t="s">
        <v>1855</v>
      </c>
      <c r="D565" t="s">
        <v>68</v>
      </c>
      <c r="E565" s="27" t="s">
        <v>1856</v>
      </c>
      <c r="F565" s="28" t="s">
        <v>763</v>
      </c>
      <c r="G565" s="29">
        <v>6.5129999999999999</v>
      </c>
      <c r="H565" s="28">
        <v>0</v>
      </c>
      <c r="I565" s="30">
        <f>ROUND(G565*H565,P4)</f>
        <v>0</v>
      </c>
      <c r="L565" s="31">
        <v>0</v>
      </c>
      <c r="M565" s="24">
        <f>ROUND(G565*L565,P4)</f>
        <v>0</v>
      </c>
      <c r="N565" s="25" t="s">
        <v>681</v>
      </c>
      <c r="O565" s="32">
        <f>M565*AA565</f>
        <v>0</v>
      </c>
      <c r="P565" s="1">
        <v>3</v>
      </c>
      <c r="AA565" s="1">
        <f>IF(P565=1,$O$3,IF(P565=2,$O$4,$O$5))</f>
        <v>0</v>
      </c>
    </row>
    <row r="566" ht="51">
      <c r="A566" s="1" t="s">
        <v>72</v>
      </c>
      <c r="E566" s="27" t="s">
        <v>1857</v>
      </c>
    </row>
    <row r="567">
      <c r="A567" s="1" t="s">
        <v>73</v>
      </c>
    </row>
    <row r="568">
      <c r="A568" s="1" t="s">
        <v>74</v>
      </c>
      <c r="E568" s="27" t="s">
        <v>68</v>
      </c>
    </row>
    <row r="569">
      <c r="A569" s="1" t="s">
        <v>64</v>
      </c>
      <c r="C569" s="22" t="s">
        <v>1858</v>
      </c>
      <c r="E569" s="23" t="s">
        <v>1859</v>
      </c>
      <c r="L569" s="24">
        <f>SUMIFS(L570:L621,A570:A621,"P")</f>
        <v>0</v>
      </c>
      <c r="M569" s="24">
        <f>SUMIFS(M570:M621,A570:A621,"P")</f>
        <v>0</v>
      </c>
      <c r="N569" s="25"/>
    </row>
    <row r="570">
      <c r="A570" s="1" t="s">
        <v>66</v>
      </c>
      <c r="B570" s="1">
        <v>195</v>
      </c>
      <c r="C570" s="26" t="s">
        <v>1860</v>
      </c>
      <c r="D570" t="s">
        <v>68</v>
      </c>
      <c r="E570" s="27" t="s">
        <v>1861</v>
      </c>
      <c r="F570" s="28" t="s">
        <v>77</v>
      </c>
      <c r="G570" s="29">
        <v>120</v>
      </c>
      <c r="H570" s="28">
        <v>0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681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72</v>
      </c>
      <c r="E571" s="27" t="s">
        <v>1861</v>
      </c>
    </row>
    <row r="572" ht="25.5">
      <c r="A572" s="1" t="s">
        <v>73</v>
      </c>
      <c r="E572" s="33" t="s">
        <v>1862</v>
      </c>
    </row>
    <row r="573">
      <c r="A573" s="1" t="s">
        <v>74</v>
      </c>
      <c r="E573" s="27" t="s">
        <v>68</v>
      </c>
    </row>
    <row r="574">
      <c r="A574" s="1" t="s">
        <v>66</v>
      </c>
      <c r="B574" s="1">
        <v>196</v>
      </c>
      <c r="C574" s="26" t="s">
        <v>1863</v>
      </c>
      <c r="D574" t="s">
        <v>68</v>
      </c>
      <c r="E574" s="27" t="s">
        <v>1864</v>
      </c>
      <c r="F574" s="28" t="s">
        <v>77</v>
      </c>
      <c r="G574" s="29">
        <v>53.200000000000003</v>
      </c>
      <c r="H574" s="28">
        <v>0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681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72</v>
      </c>
      <c r="E575" s="27" t="s">
        <v>1864</v>
      </c>
    </row>
    <row r="576" ht="229.5">
      <c r="A576" s="1" t="s">
        <v>73</v>
      </c>
      <c r="E576" s="33" t="s">
        <v>1865</v>
      </c>
    </row>
    <row r="577">
      <c r="A577" s="1" t="s">
        <v>74</v>
      </c>
      <c r="E577" s="27" t="s">
        <v>68</v>
      </c>
    </row>
    <row r="578">
      <c r="A578" s="1" t="s">
        <v>66</v>
      </c>
      <c r="B578" s="1">
        <v>197</v>
      </c>
      <c r="C578" s="26" t="s">
        <v>1866</v>
      </c>
      <c r="D578" t="s">
        <v>68</v>
      </c>
      <c r="E578" s="27" t="s">
        <v>1867</v>
      </c>
      <c r="F578" s="28" t="s">
        <v>77</v>
      </c>
      <c r="G578" s="29">
        <v>35</v>
      </c>
      <c r="H578" s="28">
        <v>0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681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72</v>
      </c>
      <c r="E579" s="27" t="s">
        <v>1867</v>
      </c>
    </row>
    <row r="580" ht="63.75">
      <c r="A580" s="1" t="s">
        <v>73</v>
      </c>
      <c r="E580" s="33" t="s">
        <v>1868</v>
      </c>
    </row>
    <row r="581">
      <c r="A581" s="1" t="s">
        <v>74</v>
      </c>
      <c r="E581" s="27" t="s">
        <v>68</v>
      </c>
    </row>
    <row r="582" ht="25.5">
      <c r="A582" s="1" t="s">
        <v>66</v>
      </c>
      <c r="B582" s="1">
        <v>198</v>
      </c>
      <c r="C582" s="26" t="s">
        <v>1869</v>
      </c>
      <c r="D582" t="s">
        <v>68</v>
      </c>
      <c r="E582" s="27" t="s">
        <v>1870</v>
      </c>
      <c r="F582" s="28" t="s">
        <v>77</v>
      </c>
      <c r="G582" s="29">
        <v>19.600000000000001</v>
      </c>
      <c r="H582" s="28">
        <v>0.00266</v>
      </c>
      <c r="I582" s="30">
        <f>ROUND(G582*H582,P4)</f>
        <v>0</v>
      </c>
      <c r="L582" s="31">
        <v>0</v>
      </c>
      <c r="M582" s="24">
        <f>ROUND(G582*L582,P4)</f>
        <v>0</v>
      </c>
      <c r="N582" s="25" t="s">
        <v>681</v>
      </c>
      <c r="O582" s="32">
        <f>M582*AA582</f>
        <v>0</v>
      </c>
      <c r="P582" s="1">
        <v>3</v>
      </c>
      <c r="AA582" s="1">
        <f>IF(P582=1,$O$3,IF(P582=2,$O$4,$O$5))</f>
        <v>0</v>
      </c>
    </row>
    <row r="583" ht="25.5">
      <c r="A583" s="1" t="s">
        <v>72</v>
      </c>
      <c r="E583" s="27" t="s">
        <v>1870</v>
      </c>
    </row>
    <row r="584" ht="38.25">
      <c r="A584" s="1" t="s">
        <v>73</v>
      </c>
      <c r="E584" s="33" t="s">
        <v>1871</v>
      </c>
    </row>
    <row r="585">
      <c r="A585" s="1" t="s">
        <v>74</v>
      </c>
      <c r="E585" s="27" t="s">
        <v>68</v>
      </c>
    </row>
    <row r="586" ht="25.5">
      <c r="A586" s="1" t="s">
        <v>66</v>
      </c>
      <c r="B586" s="1">
        <v>199</v>
      </c>
      <c r="C586" s="26" t="s">
        <v>1872</v>
      </c>
      <c r="D586" t="s">
        <v>68</v>
      </c>
      <c r="E586" s="27" t="s">
        <v>1873</v>
      </c>
      <c r="F586" s="28" t="s">
        <v>77</v>
      </c>
      <c r="G586" s="29">
        <v>20.5</v>
      </c>
      <c r="H586" s="28">
        <v>0.0056499999999999996</v>
      </c>
      <c r="I586" s="30">
        <f>ROUND(G586*H586,P4)</f>
        <v>0</v>
      </c>
      <c r="L586" s="31">
        <v>0</v>
      </c>
      <c r="M586" s="24">
        <f>ROUND(G586*L586,P4)</f>
        <v>0</v>
      </c>
      <c r="N586" s="25" t="s">
        <v>681</v>
      </c>
      <c r="O586" s="32">
        <f>M586*AA586</f>
        <v>0</v>
      </c>
      <c r="P586" s="1">
        <v>3</v>
      </c>
      <c r="AA586" s="1">
        <f>IF(P586=1,$O$3,IF(P586=2,$O$4,$O$5))</f>
        <v>0</v>
      </c>
    </row>
    <row r="587" ht="25.5">
      <c r="A587" s="1" t="s">
        <v>72</v>
      </c>
      <c r="E587" s="27" t="s">
        <v>1873</v>
      </c>
    </row>
    <row r="588" ht="38.25">
      <c r="A588" s="1" t="s">
        <v>73</v>
      </c>
      <c r="E588" s="33" t="s">
        <v>1874</v>
      </c>
    </row>
    <row r="589">
      <c r="A589" s="1" t="s">
        <v>74</v>
      </c>
      <c r="E589" s="27" t="s">
        <v>68</v>
      </c>
    </row>
    <row r="590" ht="25.5">
      <c r="A590" s="1" t="s">
        <v>66</v>
      </c>
      <c r="B590" s="1">
        <v>200</v>
      </c>
      <c r="C590" s="26" t="s">
        <v>1875</v>
      </c>
      <c r="D590" t="s">
        <v>68</v>
      </c>
      <c r="E590" s="27" t="s">
        <v>1876</v>
      </c>
      <c r="F590" s="28" t="s">
        <v>77</v>
      </c>
      <c r="G590" s="29">
        <v>78.5</v>
      </c>
      <c r="H590" s="28">
        <v>0.0071199999999999996</v>
      </c>
      <c r="I590" s="30">
        <f>ROUND(G590*H590,P4)</f>
        <v>0</v>
      </c>
      <c r="L590" s="31">
        <v>0</v>
      </c>
      <c r="M590" s="24">
        <f>ROUND(G590*L590,P4)</f>
        <v>0</v>
      </c>
      <c r="N590" s="25" t="s">
        <v>681</v>
      </c>
      <c r="O590" s="32">
        <f>M590*AA590</f>
        <v>0</v>
      </c>
      <c r="P590" s="1">
        <v>3</v>
      </c>
      <c r="AA590" s="1">
        <f>IF(P590=1,$O$3,IF(P590=2,$O$4,$O$5))</f>
        <v>0</v>
      </c>
    </row>
    <row r="591" ht="25.5">
      <c r="A591" s="1" t="s">
        <v>72</v>
      </c>
      <c r="E591" s="27" t="s">
        <v>1876</v>
      </c>
    </row>
    <row r="592" ht="114.75">
      <c r="A592" s="1" t="s">
        <v>73</v>
      </c>
      <c r="E592" s="33" t="s">
        <v>1877</v>
      </c>
    </row>
    <row r="593">
      <c r="A593" s="1" t="s">
        <v>74</v>
      </c>
      <c r="E593" s="27" t="s">
        <v>68</v>
      </c>
    </row>
    <row r="594" ht="25.5">
      <c r="A594" s="1" t="s">
        <v>66</v>
      </c>
      <c r="B594" s="1">
        <v>201</v>
      </c>
      <c r="C594" s="26" t="s">
        <v>1878</v>
      </c>
      <c r="D594" t="s">
        <v>68</v>
      </c>
      <c r="E594" s="27" t="s">
        <v>1879</v>
      </c>
      <c r="F594" s="28" t="s">
        <v>77</v>
      </c>
      <c r="G594" s="29">
        <v>3.3999999999999999</v>
      </c>
      <c r="H594" s="28">
        <v>0.00167</v>
      </c>
      <c r="I594" s="30">
        <f>ROUND(G594*H594,P4)</f>
        <v>0</v>
      </c>
      <c r="L594" s="31">
        <v>0</v>
      </c>
      <c r="M594" s="24">
        <f>ROUND(G594*L594,P4)</f>
        <v>0</v>
      </c>
      <c r="N594" s="25" t="s">
        <v>681</v>
      </c>
      <c r="O594" s="32">
        <f>M594*AA594</f>
        <v>0</v>
      </c>
      <c r="P594" s="1">
        <v>3</v>
      </c>
      <c r="AA594" s="1">
        <f>IF(P594=1,$O$3,IF(P594=2,$O$4,$O$5))</f>
        <v>0</v>
      </c>
    </row>
    <row r="595" ht="25.5">
      <c r="A595" s="1" t="s">
        <v>72</v>
      </c>
      <c r="E595" s="27" t="s">
        <v>1879</v>
      </c>
    </row>
    <row r="596" ht="38.25">
      <c r="A596" s="1" t="s">
        <v>73</v>
      </c>
      <c r="E596" s="33" t="s">
        <v>1880</v>
      </c>
    </row>
    <row r="597">
      <c r="A597" s="1" t="s">
        <v>74</v>
      </c>
      <c r="E597" s="27" t="s">
        <v>68</v>
      </c>
    </row>
    <row r="598" ht="25.5">
      <c r="A598" s="1" t="s">
        <v>66</v>
      </c>
      <c r="B598" s="1">
        <v>202</v>
      </c>
      <c r="C598" s="26" t="s">
        <v>1881</v>
      </c>
      <c r="D598" t="s">
        <v>68</v>
      </c>
      <c r="E598" s="27" t="s">
        <v>1882</v>
      </c>
      <c r="F598" s="28" t="s">
        <v>77</v>
      </c>
      <c r="G598" s="29">
        <v>81.5</v>
      </c>
      <c r="H598" s="28">
        <v>0.0027299999999999998</v>
      </c>
      <c r="I598" s="30">
        <f>ROUND(G598*H598,P4)</f>
        <v>0</v>
      </c>
      <c r="L598" s="31">
        <v>0</v>
      </c>
      <c r="M598" s="24">
        <f>ROUND(G598*L598,P4)</f>
        <v>0</v>
      </c>
      <c r="N598" s="25" t="s">
        <v>681</v>
      </c>
      <c r="O598" s="32">
        <f>M598*AA598</f>
        <v>0</v>
      </c>
      <c r="P598" s="1">
        <v>3</v>
      </c>
      <c r="AA598" s="1">
        <f>IF(P598=1,$O$3,IF(P598=2,$O$4,$O$5))</f>
        <v>0</v>
      </c>
    </row>
    <row r="599" ht="25.5">
      <c r="A599" s="1" t="s">
        <v>72</v>
      </c>
      <c r="E599" s="27" t="s">
        <v>1882</v>
      </c>
    </row>
    <row r="600" ht="293.25">
      <c r="A600" s="1" t="s">
        <v>73</v>
      </c>
      <c r="E600" s="33" t="s">
        <v>1883</v>
      </c>
    </row>
    <row r="601">
      <c r="A601" s="1" t="s">
        <v>74</v>
      </c>
      <c r="E601" s="27" t="s">
        <v>68</v>
      </c>
    </row>
    <row r="602" ht="25.5">
      <c r="A602" s="1" t="s">
        <v>66</v>
      </c>
      <c r="B602" s="1">
        <v>203</v>
      </c>
      <c r="C602" s="26" t="s">
        <v>1884</v>
      </c>
      <c r="D602" t="s">
        <v>68</v>
      </c>
      <c r="E602" s="27" t="s">
        <v>1885</v>
      </c>
      <c r="F602" s="28" t="s">
        <v>77</v>
      </c>
      <c r="G602" s="29">
        <v>3.8999999999999999</v>
      </c>
      <c r="H602" s="28">
        <v>0.00362</v>
      </c>
      <c r="I602" s="30">
        <f>ROUND(G602*H602,P4)</f>
        <v>0</v>
      </c>
      <c r="L602" s="31">
        <v>0</v>
      </c>
      <c r="M602" s="24">
        <f>ROUND(G602*L602,P4)</f>
        <v>0</v>
      </c>
      <c r="N602" s="25" t="s">
        <v>681</v>
      </c>
      <c r="O602" s="32">
        <f>M602*AA602</f>
        <v>0</v>
      </c>
      <c r="P602" s="1">
        <v>3</v>
      </c>
      <c r="AA602" s="1">
        <f>IF(P602=1,$O$3,IF(P602=2,$O$4,$O$5))</f>
        <v>0</v>
      </c>
    </row>
    <row r="603" ht="25.5">
      <c r="A603" s="1" t="s">
        <v>72</v>
      </c>
      <c r="E603" s="27" t="s">
        <v>1885</v>
      </c>
    </row>
    <row r="604" ht="38.25">
      <c r="A604" s="1" t="s">
        <v>73</v>
      </c>
      <c r="E604" s="33" t="s">
        <v>1886</v>
      </c>
    </row>
    <row r="605">
      <c r="A605" s="1" t="s">
        <v>74</v>
      </c>
      <c r="E605" s="27" t="s">
        <v>68</v>
      </c>
    </row>
    <row r="606" ht="25.5">
      <c r="A606" s="1" t="s">
        <v>66</v>
      </c>
      <c r="B606" s="1">
        <v>204</v>
      </c>
      <c r="C606" s="26" t="s">
        <v>1887</v>
      </c>
      <c r="D606" t="s">
        <v>68</v>
      </c>
      <c r="E606" s="27" t="s">
        <v>1888</v>
      </c>
      <c r="F606" s="28" t="s">
        <v>77</v>
      </c>
      <c r="G606" s="29">
        <v>1.2</v>
      </c>
      <c r="H606" s="28">
        <v>0.0070499999999999998</v>
      </c>
      <c r="I606" s="30">
        <f>ROUND(G606*H606,P4)</f>
        <v>0</v>
      </c>
      <c r="L606" s="31">
        <v>0</v>
      </c>
      <c r="M606" s="24">
        <f>ROUND(G606*L606,P4)</f>
        <v>0</v>
      </c>
      <c r="N606" s="25" t="s">
        <v>681</v>
      </c>
      <c r="O606" s="32">
        <f>M606*AA606</f>
        <v>0</v>
      </c>
      <c r="P606" s="1">
        <v>3</v>
      </c>
      <c r="AA606" s="1">
        <f>IF(P606=1,$O$3,IF(P606=2,$O$4,$O$5))</f>
        <v>0</v>
      </c>
    </row>
    <row r="607" ht="25.5">
      <c r="A607" s="1" t="s">
        <v>72</v>
      </c>
      <c r="E607" s="27" t="s">
        <v>1888</v>
      </c>
    </row>
    <row r="608" ht="38.25">
      <c r="A608" s="1" t="s">
        <v>73</v>
      </c>
      <c r="E608" s="33" t="s">
        <v>1889</v>
      </c>
    </row>
    <row r="609">
      <c r="A609" s="1" t="s">
        <v>74</v>
      </c>
      <c r="E609" s="27" t="s">
        <v>68</v>
      </c>
    </row>
    <row r="610" ht="25.5">
      <c r="A610" s="1" t="s">
        <v>66</v>
      </c>
      <c r="B610" s="1">
        <v>205</v>
      </c>
      <c r="C610" s="26" t="s">
        <v>1890</v>
      </c>
      <c r="D610" t="s">
        <v>68</v>
      </c>
      <c r="E610" s="27" t="s">
        <v>1891</v>
      </c>
      <c r="F610" s="28" t="s">
        <v>70</v>
      </c>
      <c r="G610" s="29">
        <v>70</v>
      </c>
      <c r="H610" s="28">
        <v>0</v>
      </c>
      <c r="I610" s="30">
        <f>ROUND(G610*H610,P4)</f>
        <v>0</v>
      </c>
      <c r="L610" s="31">
        <v>0</v>
      </c>
      <c r="M610" s="24">
        <f>ROUND(G610*L610,P4)</f>
        <v>0</v>
      </c>
      <c r="N610" s="25" t="s">
        <v>681</v>
      </c>
      <c r="O610" s="32">
        <f>M610*AA610</f>
        <v>0</v>
      </c>
      <c r="P610" s="1">
        <v>3</v>
      </c>
      <c r="AA610" s="1">
        <f>IF(P610=1,$O$3,IF(P610=2,$O$4,$O$5))</f>
        <v>0</v>
      </c>
    </row>
    <row r="611" ht="38.25">
      <c r="A611" s="1" t="s">
        <v>72</v>
      </c>
      <c r="E611" s="27" t="s">
        <v>1892</v>
      </c>
    </row>
    <row r="612" ht="267.75">
      <c r="A612" s="1" t="s">
        <v>73</v>
      </c>
      <c r="E612" s="33" t="s">
        <v>1893</v>
      </c>
    </row>
    <row r="613">
      <c r="A613" s="1" t="s">
        <v>74</v>
      </c>
      <c r="E613" s="27" t="s">
        <v>68</v>
      </c>
    </row>
    <row r="614" ht="25.5">
      <c r="A614" s="1" t="s">
        <v>66</v>
      </c>
      <c r="B614" s="1">
        <v>206</v>
      </c>
      <c r="C614" s="26" t="s">
        <v>1894</v>
      </c>
      <c r="D614" t="s">
        <v>68</v>
      </c>
      <c r="E614" s="27" t="s">
        <v>1895</v>
      </c>
      <c r="F614" s="28" t="s">
        <v>763</v>
      </c>
      <c r="G614" s="29">
        <v>0.97799999999999998</v>
      </c>
      <c r="H614" s="28">
        <v>0</v>
      </c>
      <c r="I614" s="30">
        <f>ROUND(G614*H614,P4)</f>
        <v>0</v>
      </c>
      <c r="L614" s="31">
        <v>0</v>
      </c>
      <c r="M614" s="24">
        <f>ROUND(G614*L614,P4)</f>
        <v>0</v>
      </c>
      <c r="N614" s="25" t="s">
        <v>681</v>
      </c>
      <c r="O614" s="32">
        <f>M614*AA614</f>
        <v>0</v>
      </c>
      <c r="P614" s="1">
        <v>3</v>
      </c>
      <c r="AA614" s="1">
        <f>IF(P614=1,$O$3,IF(P614=2,$O$4,$O$5))</f>
        <v>0</v>
      </c>
    </row>
    <row r="615" ht="38.25">
      <c r="A615" s="1" t="s">
        <v>72</v>
      </c>
      <c r="E615" s="27" t="s">
        <v>1896</v>
      </c>
    </row>
    <row r="616">
      <c r="A616" s="1" t="s">
        <v>73</v>
      </c>
    </row>
    <row r="617">
      <c r="A617" s="1" t="s">
        <v>74</v>
      </c>
      <c r="E617" s="27" t="s">
        <v>68</v>
      </c>
    </row>
    <row r="618">
      <c r="A618" s="1" t="s">
        <v>66</v>
      </c>
      <c r="B618" s="1">
        <v>207</v>
      </c>
      <c r="C618" s="26" t="s">
        <v>1897</v>
      </c>
      <c r="D618" t="s">
        <v>68</v>
      </c>
      <c r="E618" s="27" t="s">
        <v>1898</v>
      </c>
      <c r="F618" s="28" t="s">
        <v>77</v>
      </c>
      <c r="G618" s="29">
        <v>24.100000000000001</v>
      </c>
      <c r="H618" s="28">
        <v>0</v>
      </c>
      <c r="I618" s="30">
        <f>ROUND(G618*H618,P4)</f>
        <v>0</v>
      </c>
      <c r="L618" s="31">
        <v>0</v>
      </c>
      <c r="M618" s="24">
        <f>ROUND(G618*L618,P4)</f>
        <v>0</v>
      </c>
      <c r="N618" s="25" t="s">
        <v>111</v>
      </c>
      <c r="O618" s="32">
        <f>M618*AA618</f>
        <v>0</v>
      </c>
      <c r="P618" s="1">
        <v>3</v>
      </c>
      <c r="AA618" s="1">
        <f>IF(P618=1,$O$3,IF(P618=2,$O$4,$O$5))</f>
        <v>0</v>
      </c>
    </row>
    <row r="619">
      <c r="A619" s="1" t="s">
        <v>72</v>
      </c>
      <c r="E619" s="27" t="s">
        <v>1898</v>
      </c>
    </row>
    <row r="620" ht="38.25">
      <c r="A620" s="1" t="s">
        <v>73</v>
      </c>
      <c r="E620" s="33" t="s">
        <v>1899</v>
      </c>
    </row>
    <row r="621">
      <c r="A621" s="1" t="s">
        <v>74</v>
      </c>
      <c r="E621" s="27" t="s">
        <v>68</v>
      </c>
    </row>
    <row r="622">
      <c r="A622" s="1" t="s">
        <v>64</v>
      </c>
      <c r="C622" s="22" t="s">
        <v>1900</v>
      </c>
      <c r="E622" s="23" t="s">
        <v>1901</v>
      </c>
      <c r="L622" s="24">
        <f>SUMIFS(L623:L682,A623:A682,"P")</f>
        <v>0</v>
      </c>
      <c r="M622" s="24">
        <f>SUMIFS(M623:M682,A623:A682,"P")</f>
        <v>0</v>
      </c>
      <c r="N622" s="25"/>
    </row>
    <row r="623">
      <c r="A623" s="1" t="s">
        <v>66</v>
      </c>
      <c r="B623" s="1">
        <v>216</v>
      </c>
      <c r="C623" s="26" t="s">
        <v>1902</v>
      </c>
      <c r="D623" t="s">
        <v>68</v>
      </c>
      <c r="E623" s="27" t="s">
        <v>1903</v>
      </c>
      <c r="F623" s="28" t="s">
        <v>70</v>
      </c>
      <c r="G623" s="29">
        <v>1</v>
      </c>
      <c r="H623" s="28">
        <v>0.042999999999999997</v>
      </c>
      <c r="I623" s="30">
        <f>ROUND(G623*H623,P4)</f>
        <v>0</v>
      </c>
      <c r="L623" s="31">
        <v>0</v>
      </c>
      <c r="M623" s="24">
        <f>ROUND(G623*L623,P4)</f>
        <v>0</v>
      </c>
      <c r="N623" s="25" t="s">
        <v>681</v>
      </c>
      <c r="O623" s="32">
        <f>M623*AA623</f>
        <v>0</v>
      </c>
      <c r="P623" s="1">
        <v>3</v>
      </c>
      <c r="AA623" s="1">
        <f>IF(P623=1,$O$3,IF(P623=2,$O$4,$O$5))</f>
        <v>0</v>
      </c>
    </row>
    <row r="624">
      <c r="A624" s="1" t="s">
        <v>72</v>
      </c>
      <c r="E624" s="27" t="s">
        <v>1903</v>
      </c>
    </row>
    <row r="625" ht="38.25">
      <c r="A625" s="1" t="s">
        <v>73</v>
      </c>
      <c r="E625" s="33" t="s">
        <v>1690</v>
      </c>
    </row>
    <row r="626">
      <c r="A626" s="1" t="s">
        <v>74</v>
      </c>
      <c r="E626" s="27" t="s">
        <v>68</v>
      </c>
    </row>
    <row r="627">
      <c r="A627" s="1" t="s">
        <v>66</v>
      </c>
      <c r="B627" s="1">
        <v>209</v>
      </c>
      <c r="C627" s="26" t="s">
        <v>1904</v>
      </c>
      <c r="D627" t="s">
        <v>68</v>
      </c>
      <c r="E627" s="27" t="s">
        <v>1905</v>
      </c>
      <c r="F627" s="28" t="s">
        <v>70</v>
      </c>
      <c r="G627" s="29">
        <v>5</v>
      </c>
      <c r="H627" s="28">
        <v>0.016</v>
      </c>
      <c r="I627" s="30">
        <f>ROUND(G627*H627,P4)</f>
        <v>0</v>
      </c>
      <c r="L627" s="31">
        <v>0</v>
      </c>
      <c r="M627" s="24">
        <f>ROUND(G627*L627,P4)</f>
        <v>0</v>
      </c>
      <c r="N627" s="25" t="s">
        <v>681</v>
      </c>
      <c r="O627" s="32">
        <f>M627*AA627</f>
        <v>0</v>
      </c>
      <c r="P627" s="1">
        <v>3</v>
      </c>
      <c r="AA627" s="1">
        <f>IF(P627=1,$O$3,IF(P627=2,$O$4,$O$5))</f>
        <v>0</v>
      </c>
    </row>
    <row r="628">
      <c r="A628" s="1" t="s">
        <v>72</v>
      </c>
      <c r="E628" s="27" t="s">
        <v>1905</v>
      </c>
    </row>
    <row r="629" ht="89.25">
      <c r="A629" s="1" t="s">
        <v>73</v>
      </c>
      <c r="E629" s="33" t="s">
        <v>1675</v>
      </c>
    </row>
    <row r="630">
      <c r="A630" s="1" t="s">
        <v>74</v>
      </c>
      <c r="E630" s="27" t="s">
        <v>68</v>
      </c>
    </row>
    <row r="631">
      <c r="A631" s="1" t="s">
        <v>66</v>
      </c>
      <c r="B631" s="1">
        <v>210</v>
      </c>
      <c r="C631" s="26" t="s">
        <v>1906</v>
      </c>
      <c r="D631" t="s">
        <v>68</v>
      </c>
      <c r="E631" s="27" t="s">
        <v>1907</v>
      </c>
      <c r="F631" s="28" t="s">
        <v>70</v>
      </c>
      <c r="G631" s="29">
        <v>2</v>
      </c>
      <c r="H631" s="28">
        <v>0.017500000000000002</v>
      </c>
      <c r="I631" s="30">
        <f>ROUND(G631*H631,P4)</f>
        <v>0</v>
      </c>
      <c r="L631" s="31">
        <v>0</v>
      </c>
      <c r="M631" s="24">
        <f>ROUND(G631*L631,P4)</f>
        <v>0</v>
      </c>
      <c r="N631" s="25" t="s">
        <v>681</v>
      </c>
      <c r="O631" s="32">
        <f>M631*AA631</f>
        <v>0</v>
      </c>
      <c r="P631" s="1">
        <v>3</v>
      </c>
      <c r="AA631" s="1">
        <f>IF(P631=1,$O$3,IF(P631=2,$O$4,$O$5))</f>
        <v>0</v>
      </c>
    </row>
    <row r="632">
      <c r="A632" s="1" t="s">
        <v>72</v>
      </c>
      <c r="E632" s="27" t="s">
        <v>1907</v>
      </c>
    </row>
    <row r="633" ht="63.75">
      <c r="A633" s="1" t="s">
        <v>73</v>
      </c>
      <c r="E633" s="33" t="s">
        <v>1908</v>
      </c>
    </row>
    <row r="634">
      <c r="A634" s="1" t="s">
        <v>74</v>
      </c>
      <c r="E634" s="27" t="s">
        <v>68</v>
      </c>
    </row>
    <row r="635">
      <c r="A635" s="1" t="s">
        <v>66</v>
      </c>
      <c r="B635" s="1">
        <v>211</v>
      </c>
      <c r="C635" s="26" t="s">
        <v>1909</v>
      </c>
      <c r="D635" t="s">
        <v>68</v>
      </c>
      <c r="E635" s="27" t="s">
        <v>1910</v>
      </c>
      <c r="F635" s="28" t="s">
        <v>70</v>
      </c>
      <c r="G635" s="29">
        <v>4</v>
      </c>
      <c r="H635" s="28">
        <v>0.0195</v>
      </c>
      <c r="I635" s="30">
        <f>ROUND(G635*H635,P4)</f>
        <v>0</v>
      </c>
      <c r="L635" s="31">
        <v>0</v>
      </c>
      <c r="M635" s="24">
        <f>ROUND(G635*L635,P4)</f>
        <v>0</v>
      </c>
      <c r="N635" s="25" t="s">
        <v>681</v>
      </c>
      <c r="O635" s="32">
        <f>M635*AA635</f>
        <v>0</v>
      </c>
      <c r="P635" s="1">
        <v>3</v>
      </c>
      <c r="AA635" s="1">
        <f>IF(P635=1,$O$3,IF(P635=2,$O$4,$O$5))</f>
        <v>0</v>
      </c>
    </row>
    <row r="636">
      <c r="A636" s="1" t="s">
        <v>72</v>
      </c>
      <c r="E636" s="27" t="s">
        <v>1910</v>
      </c>
    </row>
    <row r="637" ht="114.75">
      <c r="A637" s="1" t="s">
        <v>73</v>
      </c>
      <c r="E637" s="33" t="s">
        <v>1681</v>
      </c>
    </row>
    <row r="638">
      <c r="A638" s="1" t="s">
        <v>74</v>
      </c>
      <c r="E638" s="27" t="s">
        <v>68</v>
      </c>
    </row>
    <row r="639">
      <c r="A639" s="1" t="s">
        <v>66</v>
      </c>
      <c r="B639" s="1">
        <v>214</v>
      </c>
      <c r="C639" s="26" t="s">
        <v>1911</v>
      </c>
      <c r="D639" t="s">
        <v>68</v>
      </c>
      <c r="E639" s="27" t="s">
        <v>1912</v>
      </c>
      <c r="F639" s="28" t="s">
        <v>70</v>
      </c>
      <c r="G639" s="29">
        <v>2</v>
      </c>
      <c r="H639" s="28">
        <v>0.020500000000000001</v>
      </c>
      <c r="I639" s="30">
        <f>ROUND(G639*H639,P4)</f>
        <v>0</v>
      </c>
      <c r="L639" s="31">
        <v>0</v>
      </c>
      <c r="M639" s="24">
        <f>ROUND(G639*L639,P4)</f>
        <v>0</v>
      </c>
      <c r="N639" s="25" t="s">
        <v>681</v>
      </c>
      <c r="O639" s="32">
        <f>M639*AA639</f>
        <v>0</v>
      </c>
      <c r="P639" s="1">
        <v>3</v>
      </c>
      <c r="AA639" s="1">
        <f>IF(P639=1,$O$3,IF(P639=2,$O$4,$O$5))</f>
        <v>0</v>
      </c>
    </row>
    <row r="640">
      <c r="A640" s="1" t="s">
        <v>72</v>
      </c>
      <c r="E640" s="27" t="s">
        <v>1912</v>
      </c>
    </row>
    <row r="641" ht="63.75">
      <c r="A641" s="1" t="s">
        <v>73</v>
      </c>
      <c r="E641" s="33" t="s">
        <v>1913</v>
      </c>
    </row>
    <row r="642">
      <c r="A642" s="1" t="s">
        <v>74</v>
      </c>
      <c r="E642" s="27" t="s">
        <v>68</v>
      </c>
    </row>
    <row r="643" ht="25.5">
      <c r="A643" s="1" t="s">
        <v>66</v>
      </c>
      <c r="B643" s="1">
        <v>218</v>
      </c>
      <c r="C643" s="26" t="s">
        <v>1914</v>
      </c>
      <c r="D643" t="s">
        <v>68</v>
      </c>
      <c r="E643" s="27" t="s">
        <v>1915</v>
      </c>
      <c r="F643" s="28" t="s">
        <v>70</v>
      </c>
      <c r="G643" s="29">
        <v>1</v>
      </c>
      <c r="H643" s="28">
        <v>0.021600000000000001</v>
      </c>
      <c r="I643" s="30">
        <f>ROUND(G643*H643,P4)</f>
        <v>0</v>
      </c>
      <c r="L643" s="31">
        <v>0</v>
      </c>
      <c r="M643" s="24">
        <f>ROUND(G643*L643,P4)</f>
        <v>0</v>
      </c>
      <c r="N643" s="25" t="s">
        <v>681</v>
      </c>
      <c r="O643" s="32">
        <f>M643*AA643</f>
        <v>0</v>
      </c>
      <c r="P643" s="1">
        <v>3</v>
      </c>
      <c r="AA643" s="1">
        <f>IF(P643=1,$O$3,IF(P643=2,$O$4,$O$5))</f>
        <v>0</v>
      </c>
    </row>
    <row r="644" ht="25.5">
      <c r="A644" s="1" t="s">
        <v>72</v>
      </c>
      <c r="E644" s="27" t="s">
        <v>1915</v>
      </c>
    </row>
    <row r="645" ht="38.25">
      <c r="A645" s="1" t="s">
        <v>73</v>
      </c>
      <c r="E645" s="33" t="s">
        <v>1916</v>
      </c>
    </row>
    <row r="646">
      <c r="A646" s="1" t="s">
        <v>74</v>
      </c>
      <c r="E646" s="27" t="s">
        <v>68</v>
      </c>
    </row>
    <row r="647" ht="25.5">
      <c r="A647" s="1" t="s">
        <v>66</v>
      </c>
      <c r="B647" s="1">
        <v>220</v>
      </c>
      <c r="C647" s="26" t="s">
        <v>1917</v>
      </c>
      <c r="D647" t="s">
        <v>68</v>
      </c>
      <c r="E647" s="27" t="s">
        <v>1918</v>
      </c>
      <c r="F647" s="28" t="s">
        <v>70</v>
      </c>
      <c r="G647" s="29">
        <v>1</v>
      </c>
      <c r="H647" s="28">
        <v>0.024299999999999999</v>
      </c>
      <c r="I647" s="30">
        <f>ROUND(G647*H647,P4)</f>
        <v>0</v>
      </c>
      <c r="L647" s="31">
        <v>0</v>
      </c>
      <c r="M647" s="24">
        <f>ROUND(G647*L647,P4)</f>
        <v>0</v>
      </c>
      <c r="N647" s="25" t="s">
        <v>681</v>
      </c>
      <c r="O647" s="32">
        <f>M647*AA647</f>
        <v>0</v>
      </c>
      <c r="P647" s="1">
        <v>3</v>
      </c>
      <c r="AA647" s="1">
        <f>IF(P647=1,$O$3,IF(P647=2,$O$4,$O$5))</f>
        <v>0</v>
      </c>
    </row>
    <row r="648" ht="25.5">
      <c r="A648" s="1" t="s">
        <v>72</v>
      </c>
      <c r="E648" s="27" t="s">
        <v>1918</v>
      </c>
    </row>
    <row r="649" ht="38.25">
      <c r="A649" s="1" t="s">
        <v>73</v>
      </c>
      <c r="E649" s="33" t="s">
        <v>1919</v>
      </c>
    </row>
    <row r="650">
      <c r="A650" s="1" t="s">
        <v>74</v>
      </c>
      <c r="E650" s="27" t="s">
        <v>68</v>
      </c>
    </row>
    <row r="651" ht="25.5">
      <c r="A651" s="1" t="s">
        <v>66</v>
      </c>
      <c r="B651" s="1">
        <v>208</v>
      </c>
      <c r="C651" s="26" t="s">
        <v>1920</v>
      </c>
      <c r="D651" t="s">
        <v>68</v>
      </c>
      <c r="E651" s="27" t="s">
        <v>1921</v>
      </c>
      <c r="F651" s="28" t="s">
        <v>70</v>
      </c>
      <c r="G651" s="29">
        <v>14</v>
      </c>
      <c r="H651" s="28">
        <v>0</v>
      </c>
      <c r="I651" s="30">
        <f>ROUND(G651*H651,P4)</f>
        <v>0</v>
      </c>
      <c r="L651" s="31">
        <v>0</v>
      </c>
      <c r="M651" s="24">
        <f>ROUND(G651*L651,P4)</f>
        <v>0</v>
      </c>
      <c r="N651" s="25" t="s">
        <v>681</v>
      </c>
      <c r="O651" s="32">
        <f>M651*AA651</f>
        <v>0</v>
      </c>
      <c r="P651" s="1">
        <v>3</v>
      </c>
      <c r="AA651" s="1">
        <f>IF(P651=1,$O$3,IF(P651=2,$O$4,$O$5))</f>
        <v>0</v>
      </c>
    </row>
    <row r="652" ht="25.5">
      <c r="A652" s="1" t="s">
        <v>72</v>
      </c>
      <c r="E652" s="27" t="s">
        <v>1921</v>
      </c>
    </row>
    <row r="653" ht="293.25">
      <c r="A653" s="1" t="s">
        <v>73</v>
      </c>
      <c r="E653" s="33" t="s">
        <v>1922</v>
      </c>
    </row>
    <row r="654">
      <c r="A654" s="1" t="s">
        <v>74</v>
      </c>
      <c r="E654" s="27" t="s">
        <v>68</v>
      </c>
    </row>
    <row r="655" ht="25.5">
      <c r="A655" s="1" t="s">
        <v>66</v>
      </c>
      <c r="B655" s="1">
        <v>212</v>
      </c>
      <c r="C655" s="26" t="s">
        <v>1923</v>
      </c>
      <c r="D655" t="s">
        <v>68</v>
      </c>
      <c r="E655" s="27" t="s">
        <v>1924</v>
      </c>
      <c r="F655" s="28" t="s">
        <v>70</v>
      </c>
      <c r="G655" s="29">
        <v>3</v>
      </c>
      <c r="H655" s="28">
        <v>0</v>
      </c>
      <c r="I655" s="30">
        <f>ROUND(G655*H655,P4)</f>
        <v>0</v>
      </c>
      <c r="L655" s="31">
        <v>0</v>
      </c>
      <c r="M655" s="24">
        <f>ROUND(G655*L655,P4)</f>
        <v>0</v>
      </c>
      <c r="N655" s="25" t="s">
        <v>681</v>
      </c>
      <c r="O655" s="32">
        <f>M655*AA655</f>
        <v>0</v>
      </c>
      <c r="P655" s="1">
        <v>3</v>
      </c>
      <c r="AA655" s="1">
        <f>IF(P655=1,$O$3,IF(P655=2,$O$4,$O$5))</f>
        <v>0</v>
      </c>
    </row>
    <row r="656" ht="25.5">
      <c r="A656" s="1" t="s">
        <v>72</v>
      </c>
      <c r="E656" s="27" t="s">
        <v>1924</v>
      </c>
    </row>
    <row r="657" ht="89.25">
      <c r="A657" s="1" t="s">
        <v>73</v>
      </c>
      <c r="E657" s="33" t="s">
        <v>1684</v>
      </c>
    </row>
    <row r="658">
      <c r="A658" s="1" t="s">
        <v>74</v>
      </c>
      <c r="E658" s="27" t="s">
        <v>68</v>
      </c>
    </row>
    <row r="659" ht="25.5">
      <c r="A659" s="1" t="s">
        <v>66</v>
      </c>
      <c r="B659" s="1">
        <v>215</v>
      </c>
      <c r="C659" s="26" t="s">
        <v>1925</v>
      </c>
      <c r="D659" t="s">
        <v>68</v>
      </c>
      <c r="E659" s="27" t="s">
        <v>1926</v>
      </c>
      <c r="F659" s="28" t="s">
        <v>70</v>
      </c>
      <c r="G659" s="29">
        <v>1</v>
      </c>
      <c r="H659" s="28">
        <v>0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681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 ht="25.5">
      <c r="A660" s="1" t="s">
        <v>72</v>
      </c>
      <c r="E660" s="27" t="s">
        <v>1926</v>
      </c>
    </row>
    <row r="661" ht="38.25">
      <c r="A661" s="1" t="s">
        <v>73</v>
      </c>
      <c r="E661" s="33" t="s">
        <v>1690</v>
      </c>
    </row>
    <row r="662">
      <c r="A662" s="1" t="s">
        <v>74</v>
      </c>
      <c r="E662" s="27" t="s">
        <v>68</v>
      </c>
    </row>
    <row r="663" ht="25.5">
      <c r="A663" s="1" t="s">
        <v>66</v>
      </c>
      <c r="B663" s="1">
        <v>217</v>
      </c>
      <c r="C663" s="26" t="s">
        <v>1927</v>
      </c>
      <c r="D663" t="s">
        <v>68</v>
      </c>
      <c r="E663" s="27" t="s">
        <v>1928</v>
      </c>
      <c r="F663" s="28" t="s">
        <v>70</v>
      </c>
      <c r="G663" s="29">
        <v>1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681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 ht="25.5">
      <c r="A664" s="1" t="s">
        <v>72</v>
      </c>
      <c r="E664" s="27" t="s">
        <v>1928</v>
      </c>
    </row>
    <row r="665" ht="38.25">
      <c r="A665" s="1" t="s">
        <v>73</v>
      </c>
      <c r="E665" s="33" t="s">
        <v>1916</v>
      </c>
    </row>
    <row r="666">
      <c r="A666" s="1" t="s">
        <v>74</v>
      </c>
      <c r="E666" s="27" t="s">
        <v>68</v>
      </c>
    </row>
    <row r="667" ht="25.5">
      <c r="A667" s="1" t="s">
        <v>66</v>
      </c>
      <c r="B667" s="1">
        <v>219</v>
      </c>
      <c r="C667" s="26" t="s">
        <v>1929</v>
      </c>
      <c r="D667" t="s">
        <v>68</v>
      </c>
      <c r="E667" s="27" t="s">
        <v>1930</v>
      </c>
      <c r="F667" s="28" t="s">
        <v>70</v>
      </c>
      <c r="G667" s="29">
        <v>1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681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72</v>
      </c>
      <c r="E668" s="27" t="s">
        <v>1930</v>
      </c>
    </row>
    <row r="669" ht="38.25">
      <c r="A669" s="1" t="s">
        <v>73</v>
      </c>
      <c r="E669" s="33" t="s">
        <v>1919</v>
      </c>
    </row>
    <row r="670">
      <c r="A670" s="1" t="s">
        <v>74</v>
      </c>
      <c r="E670" s="27" t="s">
        <v>68</v>
      </c>
    </row>
    <row r="671">
      <c r="A671" s="1" t="s">
        <v>66</v>
      </c>
      <c r="B671" s="1">
        <v>221</v>
      </c>
      <c r="C671" s="26" t="s">
        <v>1931</v>
      </c>
      <c r="D671" t="s">
        <v>68</v>
      </c>
      <c r="E671" s="27" t="s">
        <v>1932</v>
      </c>
      <c r="F671" s="28" t="s">
        <v>77</v>
      </c>
      <c r="G671" s="29">
        <v>50.100000000000001</v>
      </c>
      <c r="H671" s="28">
        <v>0</v>
      </c>
      <c r="I671" s="30">
        <f>ROUND(G671*H671,P4)</f>
        <v>0</v>
      </c>
      <c r="L671" s="31">
        <v>0</v>
      </c>
      <c r="M671" s="24">
        <f>ROUND(G671*L671,P4)</f>
        <v>0</v>
      </c>
      <c r="N671" s="25" t="s">
        <v>681</v>
      </c>
      <c r="O671" s="32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72</v>
      </c>
      <c r="E672" s="27" t="s">
        <v>1932</v>
      </c>
    </row>
    <row r="673" ht="102">
      <c r="A673" s="1" t="s">
        <v>73</v>
      </c>
      <c r="E673" s="33" t="s">
        <v>1933</v>
      </c>
    </row>
    <row r="674">
      <c r="A674" s="1" t="s">
        <v>74</v>
      </c>
      <c r="E674" s="27" t="s">
        <v>68</v>
      </c>
    </row>
    <row r="675" ht="25.5">
      <c r="A675" s="1" t="s">
        <v>66</v>
      </c>
      <c r="B675" s="1">
        <v>222</v>
      </c>
      <c r="C675" s="26" t="s">
        <v>1934</v>
      </c>
      <c r="D675" t="s">
        <v>68</v>
      </c>
      <c r="E675" s="27" t="s">
        <v>1935</v>
      </c>
      <c r="F675" s="28" t="s">
        <v>763</v>
      </c>
      <c r="G675" s="29">
        <v>0.34499999999999997</v>
      </c>
      <c r="H675" s="28">
        <v>0</v>
      </c>
      <c r="I675" s="30">
        <f>ROUND(G675*H675,P4)</f>
        <v>0</v>
      </c>
      <c r="L675" s="31">
        <v>0</v>
      </c>
      <c r="M675" s="24">
        <f>ROUND(G675*L675,P4)</f>
        <v>0</v>
      </c>
      <c r="N675" s="25" t="s">
        <v>681</v>
      </c>
      <c r="O675" s="32">
        <f>M675*AA675</f>
        <v>0</v>
      </c>
      <c r="P675" s="1">
        <v>3</v>
      </c>
      <c r="AA675" s="1">
        <f>IF(P675=1,$O$3,IF(P675=2,$O$4,$O$5))</f>
        <v>0</v>
      </c>
    </row>
    <row r="676" ht="38.25">
      <c r="A676" s="1" t="s">
        <v>72</v>
      </c>
      <c r="E676" s="27" t="s">
        <v>1936</v>
      </c>
    </row>
    <row r="677">
      <c r="A677" s="1" t="s">
        <v>73</v>
      </c>
    </row>
    <row r="678">
      <c r="A678" s="1" t="s">
        <v>74</v>
      </c>
      <c r="E678" s="27" t="s">
        <v>68</v>
      </c>
    </row>
    <row r="679">
      <c r="A679" s="1" t="s">
        <v>66</v>
      </c>
      <c r="B679" s="1">
        <v>213</v>
      </c>
      <c r="C679" s="26" t="s">
        <v>1937</v>
      </c>
      <c r="D679" t="s">
        <v>68</v>
      </c>
      <c r="E679" s="27" t="s">
        <v>1938</v>
      </c>
      <c r="F679" s="28" t="s">
        <v>70</v>
      </c>
      <c r="G679" s="29">
        <v>1</v>
      </c>
      <c r="H679" s="28">
        <v>0.022499999999999999</v>
      </c>
      <c r="I679" s="30">
        <f>ROUND(G679*H679,P4)</f>
        <v>0</v>
      </c>
      <c r="L679" s="31">
        <v>0</v>
      </c>
      <c r="M679" s="24">
        <f>ROUND(G679*L679,P4)</f>
        <v>0</v>
      </c>
      <c r="N679" s="25" t="s">
        <v>111</v>
      </c>
      <c r="O679" s="32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72</v>
      </c>
      <c r="E680" s="27" t="s">
        <v>1938</v>
      </c>
    </row>
    <row r="681" ht="38.25">
      <c r="A681" s="1" t="s">
        <v>73</v>
      </c>
      <c r="E681" s="33" t="s">
        <v>1939</v>
      </c>
    </row>
    <row r="682">
      <c r="A682" s="1" t="s">
        <v>74</v>
      </c>
      <c r="E682" s="27" t="s">
        <v>68</v>
      </c>
    </row>
    <row r="683">
      <c r="A683" s="1" t="s">
        <v>64</v>
      </c>
      <c r="C683" s="22" t="s">
        <v>1940</v>
      </c>
      <c r="E683" s="23" t="s">
        <v>1941</v>
      </c>
      <c r="L683" s="24">
        <f>SUMIFS(L684:L859,A684:A859,"P")</f>
        <v>0</v>
      </c>
      <c r="M683" s="24">
        <f>SUMIFS(M684:M859,A684:A859,"P")</f>
        <v>0</v>
      </c>
      <c r="N683" s="25"/>
    </row>
    <row r="684">
      <c r="A684" s="1" t="s">
        <v>66</v>
      </c>
      <c r="B684" s="1">
        <v>250</v>
      </c>
      <c r="C684" s="26" t="s">
        <v>1942</v>
      </c>
      <c r="D684" t="s">
        <v>68</v>
      </c>
      <c r="E684" s="27" t="s">
        <v>1943</v>
      </c>
      <c r="F684" s="28" t="s">
        <v>763</v>
      </c>
      <c r="G684" s="29">
        <v>0.079000000000000001</v>
      </c>
      <c r="H684" s="28">
        <v>1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681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72</v>
      </c>
      <c r="E685" s="27" t="s">
        <v>1943</v>
      </c>
    </row>
    <row r="686" ht="63.75">
      <c r="A686" s="1" t="s">
        <v>73</v>
      </c>
      <c r="E686" s="33" t="s">
        <v>1944</v>
      </c>
    </row>
    <row r="687">
      <c r="A687" s="1" t="s">
        <v>74</v>
      </c>
      <c r="E687" s="27" t="s">
        <v>68</v>
      </c>
    </row>
    <row r="688" ht="25.5">
      <c r="A688" s="1" t="s">
        <v>66</v>
      </c>
      <c r="B688" s="1">
        <v>248</v>
      </c>
      <c r="C688" s="26" t="s">
        <v>1945</v>
      </c>
      <c r="D688" t="s">
        <v>68</v>
      </c>
      <c r="E688" s="27" t="s">
        <v>1946</v>
      </c>
      <c r="F688" s="28" t="s">
        <v>77</v>
      </c>
      <c r="G688" s="29">
        <v>4.5</v>
      </c>
      <c r="H688" s="28">
        <v>0.053100000000000001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681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 ht="25.5">
      <c r="A689" s="1" t="s">
        <v>72</v>
      </c>
      <c r="E689" s="27" t="s">
        <v>1946</v>
      </c>
    </row>
    <row r="690" ht="25.5">
      <c r="A690" s="1" t="s">
        <v>73</v>
      </c>
      <c r="E690" s="33" t="s">
        <v>1947</v>
      </c>
    </row>
    <row r="691">
      <c r="A691" s="1" t="s">
        <v>74</v>
      </c>
      <c r="E691" s="27" t="s">
        <v>68</v>
      </c>
    </row>
    <row r="692">
      <c r="A692" s="1" t="s">
        <v>66</v>
      </c>
      <c r="B692" s="1">
        <v>246</v>
      </c>
      <c r="C692" s="26" t="s">
        <v>1948</v>
      </c>
      <c r="D692" t="s">
        <v>68</v>
      </c>
      <c r="E692" s="27" t="s">
        <v>1949</v>
      </c>
      <c r="F692" s="28" t="s">
        <v>70</v>
      </c>
      <c r="G692" s="29">
        <v>7</v>
      </c>
      <c r="H692" s="28">
        <v>0.0022000000000000001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681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72</v>
      </c>
      <c r="E693" s="27" t="s">
        <v>1949</v>
      </c>
    </row>
    <row r="694" ht="51">
      <c r="A694" s="1" t="s">
        <v>73</v>
      </c>
      <c r="E694" s="33" t="s">
        <v>1950</v>
      </c>
    </row>
    <row r="695">
      <c r="A695" s="1" t="s">
        <v>74</v>
      </c>
      <c r="E695" s="27" t="s">
        <v>68</v>
      </c>
    </row>
    <row r="696">
      <c r="A696" s="1" t="s">
        <v>66</v>
      </c>
      <c r="B696" s="1">
        <v>244</v>
      </c>
      <c r="C696" s="26" t="s">
        <v>1951</v>
      </c>
      <c r="D696" t="s">
        <v>68</v>
      </c>
      <c r="E696" s="27" t="s">
        <v>1952</v>
      </c>
      <c r="F696" s="28" t="s">
        <v>70</v>
      </c>
      <c r="G696" s="29">
        <v>1</v>
      </c>
      <c r="H696" s="28">
        <v>0.0023999999999999998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681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>
      <c r="A697" s="1" t="s">
        <v>72</v>
      </c>
      <c r="E697" s="27" t="s">
        <v>1952</v>
      </c>
    </row>
    <row r="698" ht="25.5">
      <c r="A698" s="1" t="s">
        <v>73</v>
      </c>
      <c r="E698" s="33" t="s">
        <v>1953</v>
      </c>
    </row>
    <row r="699">
      <c r="A699" s="1" t="s">
        <v>74</v>
      </c>
      <c r="E699" s="27" t="s">
        <v>68</v>
      </c>
    </row>
    <row r="700">
      <c r="A700" s="1" t="s">
        <v>66</v>
      </c>
      <c r="B700" s="1">
        <v>231</v>
      </c>
      <c r="C700" s="26" t="s">
        <v>1954</v>
      </c>
      <c r="D700" t="s">
        <v>68</v>
      </c>
      <c r="E700" s="27" t="s">
        <v>1955</v>
      </c>
      <c r="F700" s="28" t="s">
        <v>80</v>
      </c>
      <c r="G700" s="29">
        <v>76.299999999999997</v>
      </c>
      <c r="H700" s="28">
        <v>0.017840000000000002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681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>
      <c r="A701" s="1" t="s">
        <v>72</v>
      </c>
      <c r="E701" s="27" t="s">
        <v>1955</v>
      </c>
    </row>
    <row r="702" ht="89.25">
      <c r="A702" s="1" t="s">
        <v>73</v>
      </c>
      <c r="E702" s="33" t="s">
        <v>1956</v>
      </c>
    </row>
    <row r="703">
      <c r="A703" s="1" t="s">
        <v>74</v>
      </c>
      <c r="E703" s="27" t="s">
        <v>68</v>
      </c>
    </row>
    <row r="704">
      <c r="A704" s="1" t="s">
        <v>66</v>
      </c>
      <c r="B704" s="1">
        <v>234</v>
      </c>
      <c r="C704" s="26" t="s">
        <v>1957</v>
      </c>
      <c r="D704" t="s">
        <v>68</v>
      </c>
      <c r="E704" s="27" t="s">
        <v>1958</v>
      </c>
      <c r="F704" s="28" t="s">
        <v>80</v>
      </c>
      <c r="G704" s="29">
        <v>58.590000000000003</v>
      </c>
      <c r="H704" s="28">
        <v>0.028000000000000001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681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>
      <c r="A705" s="1" t="s">
        <v>72</v>
      </c>
      <c r="E705" s="27" t="s">
        <v>1958</v>
      </c>
    </row>
    <row r="706" ht="191.25">
      <c r="A706" s="1" t="s">
        <v>73</v>
      </c>
      <c r="E706" s="33" t="s">
        <v>1959</v>
      </c>
    </row>
    <row r="707">
      <c r="A707" s="1" t="s">
        <v>74</v>
      </c>
      <c r="E707" s="27" t="s">
        <v>68</v>
      </c>
    </row>
    <row r="708">
      <c r="A708" s="1" t="s">
        <v>66</v>
      </c>
      <c r="B708" s="1">
        <v>237</v>
      </c>
      <c r="C708" s="26" t="s">
        <v>1960</v>
      </c>
      <c r="D708" t="s">
        <v>68</v>
      </c>
      <c r="E708" s="27" t="s">
        <v>1961</v>
      </c>
      <c r="F708" s="28" t="s">
        <v>80</v>
      </c>
      <c r="G708" s="29">
        <v>3.2400000000000002</v>
      </c>
      <c r="H708" s="28">
        <v>0.028000000000000001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681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72</v>
      </c>
      <c r="E709" s="27" t="s">
        <v>1961</v>
      </c>
    </row>
    <row r="710" ht="63.75">
      <c r="A710" s="1" t="s">
        <v>73</v>
      </c>
      <c r="E710" s="33" t="s">
        <v>1962</v>
      </c>
    </row>
    <row r="711">
      <c r="A711" s="1" t="s">
        <v>74</v>
      </c>
      <c r="E711" s="27" t="s">
        <v>68</v>
      </c>
    </row>
    <row r="712">
      <c r="A712" s="1" t="s">
        <v>66</v>
      </c>
      <c r="B712" s="1">
        <v>236</v>
      </c>
      <c r="C712" s="26" t="s">
        <v>1963</v>
      </c>
      <c r="D712" t="s">
        <v>68</v>
      </c>
      <c r="E712" s="27" t="s">
        <v>1964</v>
      </c>
      <c r="F712" s="28" t="s">
        <v>80</v>
      </c>
      <c r="G712" s="29">
        <v>4.3200000000000003</v>
      </c>
      <c r="H712" s="28">
        <v>0.027799999999999998</v>
      </c>
      <c r="I712" s="30">
        <f>ROUND(G712*H712,P4)</f>
        <v>0</v>
      </c>
      <c r="L712" s="31">
        <v>0</v>
      </c>
      <c r="M712" s="24">
        <f>ROUND(G712*L712,P4)</f>
        <v>0</v>
      </c>
      <c r="N712" s="25" t="s">
        <v>681</v>
      </c>
      <c r="O712" s="32">
        <f>M712*AA712</f>
        <v>0</v>
      </c>
      <c r="P712" s="1">
        <v>3</v>
      </c>
      <c r="AA712" s="1">
        <f>IF(P712=1,$O$3,IF(P712=2,$O$4,$O$5))</f>
        <v>0</v>
      </c>
    </row>
    <row r="713">
      <c r="A713" s="1" t="s">
        <v>72</v>
      </c>
      <c r="E713" s="27" t="s">
        <v>1964</v>
      </c>
    </row>
    <row r="714" ht="89.25">
      <c r="A714" s="1" t="s">
        <v>73</v>
      </c>
      <c r="E714" s="33" t="s">
        <v>1965</v>
      </c>
    </row>
    <row r="715">
      <c r="A715" s="1" t="s">
        <v>74</v>
      </c>
      <c r="E715" s="27" t="s">
        <v>68</v>
      </c>
    </row>
    <row r="716">
      <c r="A716" s="1" t="s">
        <v>66</v>
      </c>
      <c r="B716" s="1">
        <v>239</v>
      </c>
      <c r="C716" s="26" t="s">
        <v>1966</v>
      </c>
      <c r="D716" t="s">
        <v>68</v>
      </c>
      <c r="E716" s="27" t="s">
        <v>1967</v>
      </c>
      <c r="F716" s="28" t="s">
        <v>80</v>
      </c>
      <c r="G716" s="29">
        <v>23.399999999999999</v>
      </c>
      <c r="H716" s="28">
        <v>0.02741</v>
      </c>
      <c r="I716" s="30">
        <f>ROUND(G716*H716,P4)</f>
        <v>0</v>
      </c>
      <c r="L716" s="31">
        <v>0</v>
      </c>
      <c r="M716" s="24">
        <f>ROUND(G716*L716,P4)</f>
        <v>0</v>
      </c>
      <c r="N716" s="25" t="s">
        <v>681</v>
      </c>
      <c r="O716" s="32">
        <f>M716*AA716</f>
        <v>0</v>
      </c>
      <c r="P716" s="1">
        <v>3</v>
      </c>
      <c r="AA716" s="1">
        <f>IF(P716=1,$O$3,IF(P716=2,$O$4,$O$5))</f>
        <v>0</v>
      </c>
    </row>
    <row r="717">
      <c r="A717" s="1" t="s">
        <v>72</v>
      </c>
      <c r="E717" s="27" t="s">
        <v>1967</v>
      </c>
    </row>
    <row r="718" ht="140.25">
      <c r="A718" s="1" t="s">
        <v>73</v>
      </c>
      <c r="E718" s="33" t="s">
        <v>1968</v>
      </c>
    </row>
    <row r="719">
      <c r="A719" s="1" t="s">
        <v>74</v>
      </c>
      <c r="E719" s="27" t="s">
        <v>68</v>
      </c>
    </row>
    <row r="720">
      <c r="A720" s="1" t="s">
        <v>66</v>
      </c>
      <c r="B720" s="1">
        <v>242</v>
      </c>
      <c r="C720" s="26" t="s">
        <v>1969</v>
      </c>
      <c r="D720" t="s">
        <v>68</v>
      </c>
      <c r="E720" s="27" t="s">
        <v>1970</v>
      </c>
      <c r="F720" s="28" t="s">
        <v>80</v>
      </c>
      <c r="G720" s="29">
        <v>7.29</v>
      </c>
      <c r="H720" s="28">
        <v>0.024230000000000002</v>
      </c>
      <c r="I720" s="30">
        <f>ROUND(G720*H720,P4)</f>
        <v>0</v>
      </c>
      <c r="L720" s="31">
        <v>0</v>
      </c>
      <c r="M720" s="24">
        <f>ROUND(G720*L720,P4)</f>
        <v>0</v>
      </c>
      <c r="N720" s="25" t="s">
        <v>681</v>
      </c>
      <c r="O720" s="32">
        <f>M720*AA720</f>
        <v>0</v>
      </c>
      <c r="P720" s="1">
        <v>3</v>
      </c>
      <c r="AA720" s="1">
        <f>IF(P720=1,$O$3,IF(P720=2,$O$4,$O$5))</f>
        <v>0</v>
      </c>
    </row>
    <row r="721">
      <c r="A721" s="1" t="s">
        <v>72</v>
      </c>
      <c r="E721" s="27" t="s">
        <v>1970</v>
      </c>
    </row>
    <row r="722" ht="63.75">
      <c r="A722" s="1" t="s">
        <v>73</v>
      </c>
      <c r="E722" s="33" t="s">
        <v>1971</v>
      </c>
    </row>
    <row r="723">
      <c r="A723" s="1" t="s">
        <v>74</v>
      </c>
      <c r="E723" s="27" t="s">
        <v>68</v>
      </c>
    </row>
    <row r="724">
      <c r="A724" s="1" t="s">
        <v>66</v>
      </c>
      <c r="B724" s="1">
        <v>241</v>
      </c>
      <c r="C724" s="26" t="s">
        <v>1972</v>
      </c>
      <c r="D724" t="s">
        <v>68</v>
      </c>
      <c r="E724" s="27" t="s">
        <v>1973</v>
      </c>
      <c r="F724" s="28" t="s">
        <v>80</v>
      </c>
      <c r="G724" s="29">
        <v>19.98</v>
      </c>
      <c r="H724" s="28">
        <v>0.038289999999999998</v>
      </c>
      <c r="I724" s="30">
        <f>ROUND(G724*H724,P4)</f>
        <v>0</v>
      </c>
      <c r="L724" s="31">
        <v>0</v>
      </c>
      <c r="M724" s="24">
        <f>ROUND(G724*L724,P4)</f>
        <v>0</v>
      </c>
      <c r="N724" s="25" t="s">
        <v>681</v>
      </c>
      <c r="O724" s="32">
        <f>M724*AA724</f>
        <v>0</v>
      </c>
      <c r="P724" s="1">
        <v>3</v>
      </c>
      <c r="AA724" s="1">
        <f>IF(P724=1,$O$3,IF(P724=2,$O$4,$O$5))</f>
        <v>0</v>
      </c>
    </row>
    <row r="725">
      <c r="A725" s="1" t="s">
        <v>72</v>
      </c>
      <c r="E725" s="27" t="s">
        <v>1973</v>
      </c>
    </row>
    <row r="726" ht="191.25">
      <c r="A726" s="1" t="s">
        <v>73</v>
      </c>
      <c r="E726" s="33" t="s">
        <v>1974</v>
      </c>
    </row>
    <row r="727">
      <c r="A727" s="1" t="s">
        <v>74</v>
      </c>
      <c r="E727" s="27" t="s">
        <v>68</v>
      </c>
    </row>
    <row r="728">
      <c r="A728" s="1" t="s">
        <v>66</v>
      </c>
      <c r="B728" s="1">
        <v>227</v>
      </c>
      <c r="C728" s="26" t="s">
        <v>1975</v>
      </c>
      <c r="D728" t="s">
        <v>68</v>
      </c>
      <c r="E728" s="27" t="s">
        <v>1976</v>
      </c>
      <c r="F728" s="28" t="s">
        <v>80</v>
      </c>
      <c r="G728" s="29">
        <v>10.119999999999999</v>
      </c>
      <c r="H728" s="28">
        <v>0.01</v>
      </c>
      <c r="I728" s="30">
        <f>ROUND(G728*H728,P4)</f>
        <v>0</v>
      </c>
      <c r="L728" s="31">
        <v>0</v>
      </c>
      <c r="M728" s="24">
        <f>ROUND(G728*L728,P4)</f>
        <v>0</v>
      </c>
      <c r="N728" s="25" t="s">
        <v>681</v>
      </c>
      <c r="O728" s="32">
        <f>M728*AA728</f>
        <v>0</v>
      </c>
      <c r="P728" s="1">
        <v>3</v>
      </c>
      <c r="AA728" s="1">
        <f>IF(P728=1,$O$3,IF(P728=2,$O$4,$O$5))</f>
        <v>0</v>
      </c>
    </row>
    <row r="729">
      <c r="A729" s="1" t="s">
        <v>72</v>
      </c>
      <c r="E729" s="27" t="s">
        <v>1976</v>
      </c>
    </row>
    <row r="730" ht="51">
      <c r="A730" s="1" t="s">
        <v>73</v>
      </c>
      <c r="E730" s="33" t="s">
        <v>1977</v>
      </c>
    </row>
    <row r="731">
      <c r="A731" s="1" t="s">
        <v>74</v>
      </c>
      <c r="E731" s="27" t="s">
        <v>68</v>
      </c>
    </row>
    <row r="732">
      <c r="A732" s="1" t="s">
        <v>66</v>
      </c>
      <c r="B732" s="1">
        <v>225</v>
      </c>
      <c r="C732" s="26" t="s">
        <v>1978</v>
      </c>
      <c r="D732" t="s">
        <v>68</v>
      </c>
      <c r="E732" s="27" t="s">
        <v>1979</v>
      </c>
      <c r="F732" s="28" t="s">
        <v>77</v>
      </c>
      <c r="G732" s="29">
        <v>29.039999999999999</v>
      </c>
      <c r="H732" s="28">
        <v>0.00020000000000000001</v>
      </c>
      <c r="I732" s="30">
        <f>ROUND(G732*H732,P4)</f>
        <v>0</v>
      </c>
      <c r="L732" s="31">
        <v>0</v>
      </c>
      <c r="M732" s="24">
        <f>ROUND(G732*L732,P4)</f>
        <v>0</v>
      </c>
      <c r="N732" s="25" t="s">
        <v>681</v>
      </c>
      <c r="O732" s="32">
        <f>M732*AA732</f>
        <v>0</v>
      </c>
      <c r="P732" s="1">
        <v>3</v>
      </c>
      <c r="AA732" s="1">
        <f>IF(P732=1,$O$3,IF(P732=2,$O$4,$O$5))</f>
        <v>0</v>
      </c>
    </row>
    <row r="733">
      <c r="A733" s="1" t="s">
        <v>72</v>
      </c>
      <c r="E733" s="27" t="s">
        <v>1979</v>
      </c>
    </row>
    <row r="734">
      <c r="A734" s="1" t="s">
        <v>73</v>
      </c>
      <c r="E734" s="33" t="s">
        <v>1980</v>
      </c>
    </row>
    <row r="735">
      <c r="A735" s="1" t="s">
        <v>74</v>
      </c>
      <c r="E735" s="27" t="s">
        <v>68</v>
      </c>
    </row>
    <row r="736">
      <c r="A736" s="1" t="s">
        <v>66</v>
      </c>
      <c r="B736" s="1">
        <v>223</v>
      </c>
      <c r="C736" s="26" t="s">
        <v>1981</v>
      </c>
      <c r="D736" t="s">
        <v>68</v>
      </c>
      <c r="E736" s="27" t="s">
        <v>1982</v>
      </c>
      <c r="F736" s="28" t="s">
        <v>80</v>
      </c>
      <c r="G736" s="29">
        <v>8.6400000000000006</v>
      </c>
      <c r="H736" s="28">
        <v>0</v>
      </c>
      <c r="I736" s="30">
        <f>ROUND(G736*H736,P4)</f>
        <v>0</v>
      </c>
      <c r="L736" s="31">
        <v>0</v>
      </c>
      <c r="M736" s="24">
        <f>ROUND(G736*L736,P4)</f>
        <v>0</v>
      </c>
      <c r="N736" s="25" t="s">
        <v>681</v>
      </c>
      <c r="O736" s="32">
        <f>M736*AA736</f>
        <v>0</v>
      </c>
      <c r="P736" s="1">
        <v>3</v>
      </c>
      <c r="AA736" s="1">
        <f>IF(P736=1,$O$3,IF(P736=2,$O$4,$O$5))</f>
        <v>0</v>
      </c>
    </row>
    <row r="737">
      <c r="A737" s="1" t="s">
        <v>72</v>
      </c>
      <c r="E737" s="27" t="s">
        <v>1982</v>
      </c>
    </row>
    <row r="738" ht="25.5">
      <c r="A738" s="1" t="s">
        <v>73</v>
      </c>
      <c r="E738" s="33" t="s">
        <v>1983</v>
      </c>
    </row>
    <row r="739">
      <c r="A739" s="1" t="s">
        <v>74</v>
      </c>
      <c r="E739" s="27" t="s">
        <v>68</v>
      </c>
    </row>
    <row r="740" ht="25.5">
      <c r="A740" s="1" t="s">
        <v>66</v>
      </c>
      <c r="B740" s="1">
        <v>224</v>
      </c>
      <c r="C740" s="26" t="s">
        <v>1984</v>
      </c>
      <c r="D740" t="s">
        <v>68</v>
      </c>
      <c r="E740" s="27" t="s">
        <v>1985</v>
      </c>
      <c r="F740" s="28" t="s">
        <v>77</v>
      </c>
      <c r="G740" s="29">
        <v>26.399999999999999</v>
      </c>
      <c r="H740" s="28">
        <v>0</v>
      </c>
      <c r="I740" s="30">
        <f>ROUND(G740*H740,P4)</f>
        <v>0</v>
      </c>
      <c r="L740" s="31">
        <v>0</v>
      </c>
      <c r="M740" s="24">
        <f>ROUND(G740*L740,P4)</f>
        <v>0</v>
      </c>
      <c r="N740" s="25" t="s">
        <v>681</v>
      </c>
      <c r="O740" s="32">
        <f>M740*AA740</f>
        <v>0</v>
      </c>
      <c r="P740" s="1">
        <v>3</v>
      </c>
      <c r="AA740" s="1">
        <f>IF(P740=1,$O$3,IF(P740=2,$O$4,$O$5))</f>
        <v>0</v>
      </c>
    </row>
    <row r="741" ht="25.5">
      <c r="A741" s="1" t="s">
        <v>72</v>
      </c>
      <c r="E741" s="27" t="s">
        <v>1985</v>
      </c>
    </row>
    <row r="742" ht="51">
      <c r="A742" s="1" t="s">
        <v>73</v>
      </c>
      <c r="E742" s="33" t="s">
        <v>1986</v>
      </c>
    </row>
    <row r="743">
      <c r="A743" s="1" t="s">
        <v>74</v>
      </c>
      <c r="E743" s="27" t="s">
        <v>68</v>
      </c>
    </row>
    <row r="744">
      <c r="A744" s="1" t="s">
        <v>66</v>
      </c>
      <c r="B744" s="1">
        <v>226</v>
      </c>
      <c r="C744" s="26" t="s">
        <v>1987</v>
      </c>
      <c r="D744" t="s">
        <v>68</v>
      </c>
      <c r="E744" s="27" t="s">
        <v>1988</v>
      </c>
      <c r="F744" s="28" t="s">
        <v>80</v>
      </c>
      <c r="G744" s="29">
        <v>9.1999999999999993</v>
      </c>
      <c r="H744" s="28">
        <v>0</v>
      </c>
      <c r="I744" s="30">
        <f>ROUND(G744*H744,P4)</f>
        <v>0</v>
      </c>
      <c r="L744" s="31">
        <v>0</v>
      </c>
      <c r="M744" s="24">
        <f>ROUND(G744*L744,P4)</f>
        <v>0</v>
      </c>
      <c r="N744" s="25" t="s">
        <v>681</v>
      </c>
      <c r="O744" s="32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72</v>
      </c>
      <c r="E745" s="27" t="s">
        <v>1988</v>
      </c>
    </row>
    <row r="746" ht="38.25">
      <c r="A746" s="1" t="s">
        <v>73</v>
      </c>
      <c r="E746" s="33" t="s">
        <v>1989</v>
      </c>
    </row>
    <row r="747">
      <c r="A747" s="1" t="s">
        <v>74</v>
      </c>
      <c r="E747" s="27" t="s">
        <v>68</v>
      </c>
    </row>
    <row r="748">
      <c r="A748" s="1" t="s">
        <v>66</v>
      </c>
      <c r="B748" s="1">
        <v>228</v>
      </c>
      <c r="C748" s="26" t="s">
        <v>1990</v>
      </c>
      <c r="D748" t="s">
        <v>68</v>
      </c>
      <c r="E748" s="27" t="s">
        <v>1991</v>
      </c>
      <c r="F748" s="28" t="s">
        <v>80</v>
      </c>
      <c r="G748" s="29">
        <v>170.75999999999999</v>
      </c>
      <c r="H748" s="28">
        <v>0</v>
      </c>
      <c r="I748" s="30">
        <f>ROUND(G748*H748,P4)</f>
        <v>0</v>
      </c>
      <c r="L748" s="31">
        <v>0</v>
      </c>
      <c r="M748" s="24">
        <f>ROUND(G748*L748,P4)</f>
        <v>0</v>
      </c>
      <c r="N748" s="25" t="s">
        <v>681</v>
      </c>
      <c r="O748" s="32">
        <f>M748*AA748</f>
        <v>0</v>
      </c>
      <c r="P748" s="1">
        <v>3</v>
      </c>
      <c r="AA748" s="1">
        <f>IF(P748=1,$O$3,IF(P748=2,$O$4,$O$5))</f>
        <v>0</v>
      </c>
    </row>
    <row r="749">
      <c r="A749" s="1" t="s">
        <v>72</v>
      </c>
      <c r="E749" s="27" t="s">
        <v>1991</v>
      </c>
    </row>
    <row r="750" ht="25.5">
      <c r="A750" s="1" t="s">
        <v>73</v>
      </c>
      <c r="E750" s="33" t="s">
        <v>1992</v>
      </c>
    </row>
    <row r="751">
      <c r="A751" s="1" t="s">
        <v>74</v>
      </c>
      <c r="E751" s="27" t="s">
        <v>68</v>
      </c>
    </row>
    <row r="752">
      <c r="A752" s="1" t="s">
        <v>66</v>
      </c>
      <c r="B752" s="1">
        <v>229</v>
      </c>
      <c r="C752" s="26" t="s">
        <v>1993</v>
      </c>
      <c r="D752" t="s">
        <v>68</v>
      </c>
      <c r="E752" s="27" t="s">
        <v>1994</v>
      </c>
      <c r="F752" s="28" t="s">
        <v>70</v>
      </c>
      <c r="G752" s="29">
        <v>144</v>
      </c>
      <c r="H752" s="28">
        <v>0</v>
      </c>
      <c r="I752" s="30">
        <f>ROUND(G752*H752,P4)</f>
        <v>0</v>
      </c>
      <c r="L752" s="31">
        <v>0</v>
      </c>
      <c r="M752" s="24">
        <f>ROUND(G752*L752,P4)</f>
        <v>0</v>
      </c>
      <c r="N752" s="25" t="s">
        <v>681</v>
      </c>
      <c r="O752" s="32">
        <f>M752*AA752</f>
        <v>0</v>
      </c>
      <c r="P752" s="1">
        <v>3</v>
      </c>
      <c r="AA752" s="1">
        <f>IF(P752=1,$O$3,IF(P752=2,$O$4,$O$5))</f>
        <v>0</v>
      </c>
    </row>
    <row r="753">
      <c r="A753" s="1" t="s">
        <v>72</v>
      </c>
      <c r="E753" s="27" t="s">
        <v>1994</v>
      </c>
    </row>
    <row r="754" ht="25.5">
      <c r="A754" s="1" t="s">
        <v>73</v>
      </c>
      <c r="E754" s="33" t="s">
        <v>1995</v>
      </c>
    </row>
    <row r="755">
      <c r="A755" s="1" t="s">
        <v>74</v>
      </c>
      <c r="E755" s="27" t="s">
        <v>68</v>
      </c>
    </row>
    <row r="756" ht="25.5">
      <c r="A756" s="1" t="s">
        <v>66</v>
      </c>
      <c r="B756" s="1">
        <v>230</v>
      </c>
      <c r="C756" s="26" t="s">
        <v>1996</v>
      </c>
      <c r="D756" t="s">
        <v>68</v>
      </c>
      <c r="E756" s="27" t="s">
        <v>1997</v>
      </c>
      <c r="F756" s="28" t="s">
        <v>80</v>
      </c>
      <c r="G756" s="29">
        <v>76.299999999999997</v>
      </c>
      <c r="H756" s="28">
        <v>0.00020000000000000001</v>
      </c>
      <c r="I756" s="30">
        <f>ROUND(G756*H756,P4)</f>
        <v>0</v>
      </c>
      <c r="L756" s="31">
        <v>0</v>
      </c>
      <c r="M756" s="24">
        <f>ROUND(G756*L756,P4)</f>
        <v>0</v>
      </c>
      <c r="N756" s="25" t="s">
        <v>681</v>
      </c>
      <c r="O756" s="32">
        <f>M756*AA756</f>
        <v>0</v>
      </c>
      <c r="P756" s="1">
        <v>3</v>
      </c>
      <c r="AA756" s="1">
        <f>IF(P756=1,$O$3,IF(P756=2,$O$4,$O$5))</f>
        <v>0</v>
      </c>
    </row>
    <row r="757" ht="38.25">
      <c r="A757" s="1" t="s">
        <v>72</v>
      </c>
      <c r="E757" s="27" t="s">
        <v>1998</v>
      </c>
    </row>
    <row r="758" ht="89.25">
      <c r="A758" s="1" t="s">
        <v>73</v>
      </c>
      <c r="E758" s="33" t="s">
        <v>1956</v>
      </c>
    </row>
    <row r="759">
      <c r="A759" s="1" t="s">
        <v>74</v>
      </c>
      <c r="E759" s="27" t="s">
        <v>68</v>
      </c>
    </row>
    <row r="760" ht="25.5">
      <c r="A760" s="1" t="s">
        <v>66</v>
      </c>
      <c r="B760" s="1">
        <v>232</v>
      </c>
      <c r="C760" s="26" t="s">
        <v>1999</v>
      </c>
      <c r="D760" t="s">
        <v>68</v>
      </c>
      <c r="E760" s="27" t="s">
        <v>2000</v>
      </c>
      <c r="F760" s="28" t="s">
        <v>80</v>
      </c>
      <c r="G760" s="29">
        <v>32.399999999999999</v>
      </c>
      <c r="H760" s="28">
        <v>0.00012999999999999999</v>
      </c>
      <c r="I760" s="30">
        <f>ROUND(G760*H760,P4)</f>
        <v>0</v>
      </c>
      <c r="L760" s="31">
        <v>0</v>
      </c>
      <c r="M760" s="24">
        <f>ROUND(G760*L760,P4)</f>
        <v>0</v>
      </c>
      <c r="N760" s="25" t="s">
        <v>681</v>
      </c>
      <c r="O760" s="32">
        <f>M760*AA760</f>
        <v>0</v>
      </c>
      <c r="P760" s="1">
        <v>3</v>
      </c>
      <c r="AA760" s="1">
        <f>IF(P760=1,$O$3,IF(P760=2,$O$4,$O$5))</f>
        <v>0</v>
      </c>
    </row>
    <row r="761" ht="38.25">
      <c r="A761" s="1" t="s">
        <v>72</v>
      </c>
      <c r="E761" s="27" t="s">
        <v>2001</v>
      </c>
    </row>
    <row r="762" ht="114.75">
      <c r="A762" s="1" t="s">
        <v>73</v>
      </c>
      <c r="E762" s="33" t="s">
        <v>2002</v>
      </c>
    </row>
    <row r="763">
      <c r="A763" s="1" t="s">
        <v>74</v>
      </c>
      <c r="E763" s="27" t="s">
        <v>68</v>
      </c>
    </row>
    <row r="764" ht="25.5">
      <c r="A764" s="1" t="s">
        <v>66</v>
      </c>
      <c r="B764" s="1">
        <v>233</v>
      </c>
      <c r="C764" s="26" t="s">
        <v>2003</v>
      </c>
      <c r="D764" t="s">
        <v>68</v>
      </c>
      <c r="E764" s="27" t="s">
        <v>2000</v>
      </c>
      <c r="F764" s="28" t="s">
        <v>80</v>
      </c>
      <c r="G764" s="29">
        <v>26.190000000000001</v>
      </c>
      <c r="H764" s="28">
        <v>0.00022000000000000001</v>
      </c>
      <c r="I764" s="30">
        <f>ROUND(G764*H764,P4)</f>
        <v>0</v>
      </c>
      <c r="L764" s="31">
        <v>0</v>
      </c>
      <c r="M764" s="24">
        <f>ROUND(G764*L764,P4)</f>
        <v>0</v>
      </c>
      <c r="N764" s="25" t="s">
        <v>681</v>
      </c>
      <c r="O764" s="32">
        <f>M764*AA764</f>
        <v>0</v>
      </c>
      <c r="P764" s="1">
        <v>3</v>
      </c>
      <c r="AA764" s="1">
        <f>IF(P764=1,$O$3,IF(P764=2,$O$4,$O$5))</f>
        <v>0</v>
      </c>
    </row>
    <row r="765" ht="38.25">
      <c r="A765" s="1" t="s">
        <v>72</v>
      </c>
      <c r="E765" s="27" t="s">
        <v>2004</v>
      </c>
    </row>
    <row r="766" ht="89.25">
      <c r="A766" s="1" t="s">
        <v>73</v>
      </c>
      <c r="E766" s="33" t="s">
        <v>2005</v>
      </c>
    </row>
    <row r="767">
      <c r="A767" s="1" t="s">
        <v>74</v>
      </c>
      <c r="E767" s="27" t="s">
        <v>68</v>
      </c>
    </row>
    <row r="768" ht="25.5">
      <c r="A768" s="1" t="s">
        <v>66</v>
      </c>
      <c r="B768" s="1">
        <v>235</v>
      </c>
      <c r="C768" s="26" t="s">
        <v>2006</v>
      </c>
      <c r="D768" t="s">
        <v>68</v>
      </c>
      <c r="E768" s="27" t="s">
        <v>2007</v>
      </c>
      <c r="F768" s="28" t="s">
        <v>80</v>
      </c>
      <c r="G768" s="29">
        <v>7.5599999999999996</v>
      </c>
      <c r="H768" s="28">
        <v>0.00058</v>
      </c>
      <c r="I768" s="30">
        <f>ROUND(G768*H768,P4)</f>
        <v>0</v>
      </c>
      <c r="L768" s="31">
        <v>0</v>
      </c>
      <c r="M768" s="24">
        <f>ROUND(G768*L768,P4)</f>
        <v>0</v>
      </c>
      <c r="N768" s="25" t="s">
        <v>681</v>
      </c>
      <c r="O768" s="32">
        <f>M768*AA768</f>
        <v>0</v>
      </c>
      <c r="P768" s="1">
        <v>3</v>
      </c>
      <c r="AA768" s="1">
        <f>IF(P768=1,$O$3,IF(P768=2,$O$4,$O$5))</f>
        <v>0</v>
      </c>
    </row>
    <row r="769" ht="25.5">
      <c r="A769" s="1" t="s">
        <v>72</v>
      </c>
      <c r="E769" s="27" t="s">
        <v>2007</v>
      </c>
    </row>
    <row r="770" ht="140.25">
      <c r="A770" s="1" t="s">
        <v>73</v>
      </c>
      <c r="E770" s="33" t="s">
        <v>2008</v>
      </c>
    </row>
    <row r="771">
      <c r="A771" s="1" t="s">
        <v>74</v>
      </c>
      <c r="E771" s="27" t="s">
        <v>68</v>
      </c>
    </row>
    <row r="772" ht="25.5">
      <c r="A772" s="1" t="s">
        <v>66</v>
      </c>
      <c r="B772" s="1">
        <v>238</v>
      </c>
      <c r="C772" s="26" t="s">
        <v>2009</v>
      </c>
      <c r="D772" t="s">
        <v>68</v>
      </c>
      <c r="E772" s="27" t="s">
        <v>2010</v>
      </c>
      <c r="F772" s="28" t="s">
        <v>80</v>
      </c>
      <c r="G772" s="29">
        <v>23.399999999999999</v>
      </c>
      <c r="H772" s="28">
        <v>0.00038000000000000002</v>
      </c>
      <c r="I772" s="30">
        <f>ROUND(G772*H772,P4)</f>
        <v>0</v>
      </c>
      <c r="L772" s="31">
        <v>0</v>
      </c>
      <c r="M772" s="24">
        <f>ROUND(G772*L772,P4)</f>
        <v>0</v>
      </c>
      <c r="N772" s="25" t="s">
        <v>681</v>
      </c>
      <c r="O772" s="32">
        <f>M772*AA772</f>
        <v>0</v>
      </c>
      <c r="P772" s="1">
        <v>3</v>
      </c>
      <c r="AA772" s="1">
        <f>IF(P772=1,$O$3,IF(P772=2,$O$4,$O$5))</f>
        <v>0</v>
      </c>
    </row>
    <row r="773" ht="25.5">
      <c r="A773" s="1" t="s">
        <v>72</v>
      </c>
      <c r="E773" s="27" t="s">
        <v>2010</v>
      </c>
    </row>
    <row r="774" ht="140.25">
      <c r="A774" s="1" t="s">
        <v>73</v>
      </c>
      <c r="E774" s="33" t="s">
        <v>1968</v>
      </c>
    </row>
    <row r="775">
      <c r="A775" s="1" t="s">
        <v>74</v>
      </c>
      <c r="E775" s="27" t="s">
        <v>68</v>
      </c>
    </row>
    <row r="776">
      <c r="A776" s="1" t="s">
        <v>66</v>
      </c>
      <c r="B776" s="1">
        <v>240</v>
      </c>
      <c r="C776" s="26" t="s">
        <v>2011</v>
      </c>
      <c r="D776" t="s">
        <v>68</v>
      </c>
      <c r="E776" s="27" t="s">
        <v>2012</v>
      </c>
      <c r="F776" s="28" t="s">
        <v>70</v>
      </c>
      <c r="G776" s="29">
        <v>10</v>
      </c>
      <c r="H776" s="28">
        <v>0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681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72</v>
      </c>
      <c r="E777" s="27" t="s">
        <v>2012</v>
      </c>
    </row>
    <row r="778" ht="242.25">
      <c r="A778" s="1" t="s">
        <v>73</v>
      </c>
      <c r="E778" s="33" t="s">
        <v>2013</v>
      </c>
    </row>
    <row r="779">
      <c r="A779" s="1" t="s">
        <v>74</v>
      </c>
      <c r="E779" s="27" t="s">
        <v>68</v>
      </c>
    </row>
    <row r="780">
      <c r="A780" s="1" t="s">
        <v>66</v>
      </c>
      <c r="B780" s="1">
        <v>243</v>
      </c>
      <c r="C780" s="26" t="s">
        <v>2014</v>
      </c>
      <c r="D780" t="s">
        <v>68</v>
      </c>
      <c r="E780" s="27" t="s">
        <v>2015</v>
      </c>
      <c r="F780" s="28" t="s">
        <v>70</v>
      </c>
      <c r="G780" s="29">
        <v>6</v>
      </c>
      <c r="H780" s="28">
        <v>0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681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72</v>
      </c>
      <c r="E781" s="27" t="s">
        <v>2015</v>
      </c>
    </row>
    <row r="782" ht="165.75">
      <c r="A782" s="1" t="s">
        <v>73</v>
      </c>
      <c r="E782" s="33" t="s">
        <v>2016</v>
      </c>
    </row>
    <row r="783">
      <c r="A783" s="1" t="s">
        <v>74</v>
      </c>
      <c r="E783" s="27" t="s">
        <v>68</v>
      </c>
    </row>
    <row r="784" ht="25.5">
      <c r="A784" s="1" t="s">
        <v>66</v>
      </c>
      <c r="B784" s="1">
        <v>245</v>
      </c>
      <c r="C784" s="26" t="s">
        <v>2017</v>
      </c>
      <c r="D784" t="s">
        <v>68</v>
      </c>
      <c r="E784" s="27" t="s">
        <v>2018</v>
      </c>
      <c r="F784" s="28" t="s">
        <v>70</v>
      </c>
      <c r="G784" s="29">
        <v>7</v>
      </c>
      <c r="H784" s="28">
        <v>0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681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 ht="25.5">
      <c r="A785" s="1" t="s">
        <v>72</v>
      </c>
      <c r="E785" s="27" t="s">
        <v>2018</v>
      </c>
    </row>
    <row r="786" ht="51">
      <c r="A786" s="1" t="s">
        <v>73</v>
      </c>
      <c r="E786" s="33" t="s">
        <v>1950</v>
      </c>
    </row>
    <row r="787">
      <c r="A787" s="1" t="s">
        <v>74</v>
      </c>
      <c r="E787" s="27" t="s">
        <v>68</v>
      </c>
    </row>
    <row r="788">
      <c r="A788" s="1" t="s">
        <v>66</v>
      </c>
      <c r="B788" s="1">
        <v>247</v>
      </c>
      <c r="C788" s="26" t="s">
        <v>2019</v>
      </c>
      <c r="D788" t="s">
        <v>68</v>
      </c>
      <c r="E788" s="27" t="s">
        <v>2020</v>
      </c>
      <c r="F788" s="28" t="s">
        <v>77</v>
      </c>
      <c r="G788" s="29">
        <v>4.5</v>
      </c>
      <c r="H788" s="28">
        <v>0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681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72</v>
      </c>
      <c r="E789" s="27" t="s">
        <v>2020</v>
      </c>
    </row>
    <row r="790" ht="25.5">
      <c r="A790" s="1" t="s">
        <v>73</v>
      </c>
      <c r="E790" s="33" t="s">
        <v>1947</v>
      </c>
    </row>
    <row r="791">
      <c r="A791" s="1" t="s">
        <v>74</v>
      </c>
      <c r="E791" s="27" t="s">
        <v>68</v>
      </c>
    </row>
    <row r="792">
      <c r="A792" s="1" t="s">
        <v>66</v>
      </c>
      <c r="B792" s="1">
        <v>249</v>
      </c>
      <c r="C792" s="26" t="s">
        <v>2021</v>
      </c>
      <c r="D792" t="s">
        <v>68</v>
      </c>
      <c r="E792" s="27" t="s">
        <v>2022</v>
      </c>
      <c r="F792" s="28" t="s">
        <v>1137</v>
      </c>
      <c r="G792" s="29">
        <v>71.543999999999997</v>
      </c>
      <c r="H792" s="28">
        <v>6.0000000000000002E-05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681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72</v>
      </c>
      <c r="E793" s="27" t="s">
        <v>2022</v>
      </c>
    </row>
    <row r="794" ht="51">
      <c r="A794" s="1" t="s">
        <v>73</v>
      </c>
      <c r="E794" s="33" t="s">
        <v>2023</v>
      </c>
    </row>
    <row r="795">
      <c r="A795" s="1" t="s">
        <v>74</v>
      </c>
      <c r="E795" s="27" t="s">
        <v>68</v>
      </c>
    </row>
    <row r="796" ht="25.5">
      <c r="A796" s="1" t="s">
        <v>66</v>
      </c>
      <c r="B796" s="1">
        <v>251</v>
      </c>
      <c r="C796" s="26" t="s">
        <v>2024</v>
      </c>
      <c r="D796" t="s">
        <v>68</v>
      </c>
      <c r="E796" s="27" t="s">
        <v>2025</v>
      </c>
      <c r="F796" s="28" t="s">
        <v>1137</v>
      </c>
      <c r="G796" s="29">
        <v>181.5</v>
      </c>
      <c r="H796" s="28">
        <v>0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681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 ht="25.5">
      <c r="A797" s="1" t="s">
        <v>72</v>
      </c>
      <c r="E797" s="27" t="s">
        <v>2025</v>
      </c>
    </row>
    <row r="798" ht="102">
      <c r="A798" s="1" t="s">
        <v>73</v>
      </c>
      <c r="E798" s="33" t="s">
        <v>2026</v>
      </c>
    </row>
    <row r="799">
      <c r="A799" s="1" t="s">
        <v>74</v>
      </c>
      <c r="E799" s="27" t="s">
        <v>68</v>
      </c>
    </row>
    <row r="800" ht="25.5">
      <c r="A800" s="1" t="s">
        <v>66</v>
      </c>
      <c r="B800" s="1">
        <v>252</v>
      </c>
      <c r="C800" s="26" t="s">
        <v>2027</v>
      </c>
      <c r="D800" t="s">
        <v>68</v>
      </c>
      <c r="E800" s="27" t="s">
        <v>2028</v>
      </c>
      <c r="F800" s="28" t="s">
        <v>1137</v>
      </c>
      <c r="G800" s="29">
        <v>682</v>
      </c>
      <c r="H800" s="28">
        <v>0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681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 ht="25.5">
      <c r="A801" s="1" t="s">
        <v>72</v>
      </c>
      <c r="E801" s="27" t="s">
        <v>2028</v>
      </c>
    </row>
    <row r="802" ht="178.5">
      <c r="A802" s="1" t="s">
        <v>73</v>
      </c>
      <c r="E802" s="33" t="s">
        <v>2029</v>
      </c>
    </row>
    <row r="803">
      <c r="A803" s="1" t="s">
        <v>74</v>
      </c>
      <c r="E803" s="27" t="s">
        <v>68</v>
      </c>
    </row>
    <row r="804" ht="25.5">
      <c r="A804" s="1" t="s">
        <v>66</v>
      </c>
      <c r="B804" s="1">
        <v>253</v>
      </c>
      <c r="C804" s="26" t="s">
        <v>2030</v>
      </c>
      <c r="D804" t="s">
        <v>68</v>
      </c>
      <c r="E804" s="27" t="s">
        <v>2031</v>
      </c>
      <c r="F804" s="28" t="s">
        <v>2032</v>
      </c>
      <c r="G804" s="29">
        <v>32289.145</v>
      </c>
      <c r="H804" s="28">
        <v>0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681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38.25">
      <c r="A805" s="1" t="s">
        <v>72</v>
      </c>
      <c r="E805" s="27" t="s">
        <v>2033</v>
      </c>
    </row>
    <row r="806">
      <c r="A806" s="1" t="s">
        <v>73</v>
      </c>
    </row>
    <row r="807">
      <c r="A807" s="1" t="s">
        <v>74</v>
      </c>
      <c r="E807" s="27" t="s">
        <v>68</v>
      </c>
    </row>
    <row r="808">
      <c r="A808" s="1" t="s">
        <v>66</v>
      </c>
      <c r="B808" s="1">
        <v>254</v>
      </c>
      <c r="C808" s="26" t="s">
        <v>2034</v>
      </c>
      <c r="D808" t="s">
        <v>68</v>
      </c>
      <c r="E808" s="27" t="s">
        <v>2035</v>
      </c>
      <c r="F808" s="28" t="s">
        <v>80</v>
      </c>
      <c r="G808" s="29">
        <v>7.7999999999999998</v>
      </c>
      <c r="H808" s="28">
        <v>0.00040000000000000002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111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72</v>
      </c>
      <c r="E809" s="27" t="s">
        <v>2035</v>
      </c>
    </row>
    <row r="810" ht="38.25">
      <c r="A810" s="1" t="s">
        <v>73</v>
      </c>
      <c r="E810" s="33" t="s">
        <v>2036</v>
      </c>
    </row>
    <row r="811">
      <c r="A811" s="1" t="s">
        <v>74</v>
      </c>
      <c r="E811" s="27" t="s">
        <v>68</v>
      </c>
    </row>
    <row r="812">
      <c r="A812" s="1" t="s">
        <v>66</v>
      </c>
      <c r="B812" s="1">
        <v>255</v>
      </c>
      <c r="C812" s="26" t="s">
        <v>2037</v>
      </c>
      <c r="D812" t="s">
        <v>68</v>
      </c>
      <c r="E812" s="27" t="s">
        <v>2038</v>
      </c>
      <c r="F812" s="28" t="s">
        <v>70</v>
      </c>
      <c r="G812" s="29">
        <v>24</v>
      </c>
      <c r="H812" s="28">
        <v>0.00040000000000000002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111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72</v>
      </c>
      <c r="E813" s="27" t="s">
        <v>2038</v>
      </c>
    </row>
    <row r="814" ht="38.25">
      <c r="A814" s="1" t="s">
        <v>73</v>
      </c>
      <c r="E814" s="33" t="s">
        <v>2039</v>
      </c>
    </row>
    <row r="815">
      <c r="A815" s="1" t="s">
        <v>74</v>
      </c>
      <c r="E815" s="27" t="s">
        <v>68</v>
      </c>
    </row>
    <row r="816">
      <c r="A816" s="1" t="s">
        <v>66</v>
      </c>
      <c r="B816" s="1">
        <v>256</v>
      </c>
      <c r="C816" s="26" t="s">
        <v>2040</v>
      </c>
      <c r="D816" t="s">
        <v>68</v>
      </c>
      <c r="E816" s="27" t="s">
        <v>2041</v>
      </c>
      <c r="F816" s="28" t="s">
        <v>70</v>
      </c>
      <c r="G816" s="29">
        <v>1</v>
      </c>
      <c r="H816" s="28">
        <v>0.00040000000000000002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111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72</v>
      </c>
      <c r="E817" s="27" t="s">
        <v>2041</v>
      </c>
    </row>
    <row r="818" ht="38.25">
      <c r="A818" s="1" t="s">
        <v>73</v>
      </c>
      <c r="E818" s="33" t="s">
        <v>2042</v>
      </c>
    </row>
    <row r="819">
      <c r="A819" s="1" t="s">
        <v>74</v>
      </c>
      <c r="E819" s="27" t="s">
        <v>68</v>
      </c>
    </row>
    <row r="820">
      <c r="A820" s="1" t="s">
        <v>66</v>
      </c>
      <c r="B820" s="1">
        <v>257</v>
      </c>
      <c r="C820" s="26" t="s">
        <v>2043</v>
      </c>
      <c r="D820" t="s">
        <v>68</v>
      </c>
      <c r="E820" s="27" t="s">
        <v>2044</v>
      </c>
      <c r="F820" s="28" t="s">
        <v>70</v>
      </c>
      <c r="G820" s="29">
        <v>2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111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72</v>
      </c>
      <c r="E821" s="27" t="s">
        <v>2044</v>
      </c>
    </row>
    <row r="822" ht="63.75">
      <c r="A822" s="1" t="s">
        <v>73</v>
      </c>
      <c r="E822" s="33" t="s">
        <v>2045</v>
      </c>
    </row>
    <row r="823">
      <c r="A823" s="1" t="s">
        <v>74</v>
      </c>
      <c r="E823" s="27" t="s">
        <v>68</v>
      </c>
    </row>
    <row r="824">
      <c r="A824" s="1" t="s">
        <v>66</v>
      </c>
      <c r="B824" s="1">
        <v>258</v>
      </c>
      <c r="C824" s="26" t="s">
        <v>2046</v>
      </c>
      <c r="D824" t="s">
        <v>68</v>
      </c>
      <c r="E824" s="27" t="s">
        <v>2047</v>
      </c>
      <c r="F824" s="28" t="s">
        <v>70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111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72</v>
      </c>
      <c r="E825" s="27" t="s">
        <v>2047</v>
      </c>
    </row>
    <row r="826" ht="25.5">
      <c r="A826" s="1" t="s">
        <v>73</v>
      </c>
      <c r="E826" s="33" t="s">
        <v>2048</v>
      </c>
    </row>
    <row r="827">
      <c r="A827" s="1" t="s">
        <v>74</v>
      </c>
      <c r="E827" s="27" t="s">
        <v>68</v>
      </c>
    </row>
    <row r="828">
      <c r="A828" s="1" t="s">
        <v>66</v>
      </c>
      <c r="B828" s="1">
        <v>259</v>
      </c>
      <c r="C828" s="26" t="s">
        <v>2049</v>
      </c>
      <c r="D828" t="s">
        <v>68</v>
      </c>
      <c r="E828" s="27" t="s">
        <v>2050</v>
      </c>
      <c r="F828" s="28" t="s">
        <v>80</v>
      </c>
      <c r="G828" s="29">
        <v>3.75</v>
      </c>
      <c r="H828" s="28">
        <v>0.00040000000000000002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111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72</v>
      </c>
      <c r="E829" s="27" t="s">
        <v>2050</v>
      </c>
    </row>
    <row r="830" ht="38.25">
      <c r="A830" s="1" t="s">
        <v>73</v>
      </c>
      <c r="E830" s="33" t="s">
        <v>2051</v>
      </c>
    </row>
    <row r="831">
      <c r="A831" s="1" t="s">
        <v>74</v>
      </c>
      <c r="E831" s="27" t="s">
        <v>68</v>
      </c>
    </row>
    <row r="832" ht="25.5">
      <c r="A832" s="1" t="s">
        <v>66</v>
      </c>
      <c r="B832" s="1">
        <v>260</v>
      </c>
      <c r="C832" s="26" t="s">
        <v>2052</v>
      </c>
      <c r="D832" t="s">
        <v>68</v>
      </c>
      <c r="E832" s="27" t="s">
        <v>2053</v>
      </c>
      <c r="F832" s="28" t="s">
        <v>70</v>
      </c>
      <c r="G832" s="29">
        <v>3</v>
      </c>
      <c r="H832" s="28">
        <v>0.00040000000000000002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111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 ht="25.5">
      <c r="A833" s="1" t="s">
        <v>72</v>
      </c>
      <c r="E833" s="27" t="s">
        <v>2053</v>
      </c>
    </row>
    <row r="834" ht="38.25">
      <c r="A834" s="1" t="s">
        <v>73</v>
      </c>
      <c r="E834" s="33" t="s">
        <v>2054</v>
      </c>
    </row>
    <row r="835">
      <c r="A835" s="1" t="s">
        <v>74</v>
      </c>
      <c r="E835" s="27" t="s">
        <v>68</v>
      </c>
    </row>
    <row r="836">
      <c r="A836" s="1" t="s">
        <v>66</v>
      </c>
      <c r="B836" s="1">
        <v>261</v>
      </c>
      <c r="C836" s="26" t="s">
        <v>2055</v>
      </c>
      <c r="D836" t="s">
        <v>68</v>
      </c>
      <c r="E836" s="27" t="s">
        <v>2056</v>
      </c>
      <c r="F836" s="28" t="s">
        <v>144</v>
      </c>
      <c r="G836" s="29">
        <v>15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111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72</v>
      </c>
      <c r="E837" s="27" t="s">
        <v>2056</v>
      </c>
    </row>
    <row r="838" ht="38.25">
      <c r="A838" s="1" t="s">
        <v>73</v>
      </c>
      <c r="E838" s="33" t="s">
        <v>2057</v>
      </c>
    </row>
    <row r="839">
      <c r="A839" s="1" t="s">
        <v>74</v>
      </c>
      <c r="E839" s="27" t="s">
        <v>68</v>
      </c>
    </row>
    <row r="840" ht="25.5">
      <c r="A840" s="1" t="s">
        <v>66</v>
      </c>
      <c r="B840" s="1">
        <v>262</v>
      </c>
      <c r="C840" s="26" t="s">
        <v>2058</v>
      </c>
      <c r="D840" t="s">
        <v>68</v>
      </c>
      <c r="E840" s="27" t="s">
        <v>2059</v>
      </c>
      <c r="F840" s="28" t="s">
        <v>77</v>
      </c>
      <c r="G840" s="29">
        <v>22.5</v>
      </c>
      <c r="H840" s="28">
        <v>0.00040000000000000002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111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 ht="25.5">
      <c r="A841" s="1" t="s">
        <v>72</v>
      </c>
      <c r="E841" s="27" t="s">
        <v>2059</v>
      </c>
    </row>
    <row r="842" ht="25.5">
      <c r="A842" s="1" t="s">
        <v>73</v>
      </c>
      <c r="E842" s="33" t="s">
        <v>2060</v>
      </c>
    </row>
    <row r="843">
      <c r="A843" s="1" t="s">
        <v>74</v>
      </c>
      <c r="E843" s="27" t="s">
        <v>68</v>
      </c>
    </row>
    <row r="844" ht="25.5">
      <c r="A844" s="1" t="s">
        <v>66</v>
      </c>
      <c r="B844" s="1">
        <v>263</v>
      </c>
      <c r="C844" s="26" t="s">
        <v>2061</v>
      </c>
      <c r="D844" t="s">
        <v>68</v>
      </c>
      <c r="E844" s="27" t="s">
        <v>2062</v>
      </c>
      <c r="F844" s="28" t="s">
        <v>77</v>
      </c>
      <c r="G844" s="29">
        <v>5.5</v>
      </c>
      <c r="H844" s="28">
        <v>0.00040000000000000002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111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 ht="25.5">
      <c r="A845" s="1" t="s">
        <v>72</v>
      </c>
      <c r="E845" s="27" t="s">
        <v>2062</v>
      </c>
    </row>
    <row r="846" ht="25.5">
      <c r="A846" s="1" t="s">
        <v>73</v>
      </c>
      <c r="E846" s="33" t="s">
        <v>2063</v>
      </c>
    </row>
    <row r="847">
      <c r="A847" s="1" t="s">
        <v>74</v>
      </c>
      <c r="E847" s="27" t="s">
        <v>68</v>
      </c>
    </row>
    <row r="848" ht="25.5">
      <c r="A848" s="1" t="s">
        <v>66</v>
      </c>
      <c r="B848" s="1">
        <v>264</v>
      </c>
      <c r="C848" s="26" t="s">
        <v>2064</v>
      </c>
      <c r="D848" t="s">
        <v>68</v>
      </c>
      <c r="E848" s="27" t="s">
        <v>2065</v>
      </c>
      <c r="F848" s="28" t="s">
        <v>77</v>
      </c>
      <c r="G848" s="29">
        <v>5.5</v>
      </c>
      <c r="H848" s="28">
        <v>0.00040000000000000002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111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 ht="25.5">
      <c r="A849" s="1" t="s">
        <v>72</v>
      </c>
      <c r="E849" s="27" t="s">
        <v>2065</v>
      </c>
    </row>
    <row r="850" ht="25.5">
      <c r="A850" s="1" t="s">
        <v>73</v>
      </c>
      <c r="E850" s="33" t="s">
        <v>2066</v>
      </c>
    </row>
    <row r="851">
      <c r="A851" s="1" t="s">
        <v>74</v>
      </c>
      <c r="E851" s="27" t="s">
        <v>68</v>
      </c>
    </row>
    <row r="852" ht="25.5">
      <c r="A852" s="1" t="s">
        <v>66</v>
      </c>
      <c r="B852" s="1">
        <v>265</v>
      </c>
      <c r="C852" s="26" t="s">
        <v>2067</v>
      </c>
      <c r="D852" t="s">
        <v>68</v>
      </c>
      <c r="E852" s="27" t="s">
        <v>2068</v>
      </c>
      <c r="F852" s="28" t="s">
        <v>77</v>
      </c>
      <c r="G852" s="29">
        <v>4.7999999999999998</v>
      </c>
      <c r="H852" s="28">
        <v>0.00040000000000000002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111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 ht="25.5">
      <c r="A853" s="1" t="s">
        <v>72</v>
      </c>
      <c r="E853" s="27" t="s">
        <v>2068</v>
      </c>
    </row>
    <row r="854" ht="25.5">
      <c r="A854" s="1" t="s">
        <v>73</v>
      </c>
      <c r="E854" s="33" t="s">
        <v>2069</v>
      </c>
    </row>
    <row r="855">
      <c r="A855" s="1" t="s">
        <v>74</v>
      </c>
      <c r="E855" s="27" t="s">
        <v>68</v>
      </c>
    </row>
    <row r="856" ht="25.5">
      <c r="A856" s="1" t="s">
        <v>66</v>
      </c>
      <c r="B856" s="1">
        <v>266</v>
      </c>
      <c r="C856" s="26" t="s">
        <v>2070</v>
      </c>
      <c r="D856" t="s">
        <v>68</v>
      </c>
      <c r="E856" s="27" t="s">
        <v>2071</v>
      </c>
      <c r="F856" s="28" t="s">
        <v>77</v>
      </c>
      <c r="G856" s="29">
        <v>50</v>
      </c>
      <c r="H856" s="28">
        <v>0.00040000000000000002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111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 ht="25.5">
      <c r="A857" s="1" t="s">
        <v>72</v>
      </c>
      <c r="E857" s="27" t="s">
        <v>2071</v>
      </c>
    </row>
    <row r="858" ht="25.5">
      <c r="A858" s="1" t="s">
        <v>73</v>
      </c>
      <c r="E858" s="33" t="s">
        <v>2072</v>
      </c>
    </row>
    <row r="859">
      <c r="A859" s="1" t="s">
        <v>74</v>
      </c>
      <c r="E859" s="27" t="s">
        <v>68</v>
      </c>
    </row>
    <row r="860">
      <c r="A860" s="1" t="s">
        <v>64</v>
      </c>
      <c r="C860" s="22" t="s">
        <v>2073</v>
      </c>
      <c r="E860" s="23" t="s">
        <v>2074</v>
      </c>
      <c r="L860" s="24">
        <f>SUMIFS(L861:L984,A861:A984,"P")</f>
        <v>0</v>
      </c>
      <c r="M860" s="24">
        <f>SUMIFS(M861:M984,A861:A984,"P")</f>
        <v>0</v>
      </c>
      <c r="N860" s="25"/>
    </row>
    <row r="861">
      <c r="A861" s="1" t="s">
        <v>66</v>
      </c>
      <c r="B861" s="1">
        <v>272</v>
      </c>
      <c r="C861" s="26" t="s">
        <v>2075</v>
      </c>
      <c r="D861" t="s">
        <v>68</v>
      </c>
      <c r="E861" s="27" t="s">
        <v>2076</v>
      </c>
      <c r="F861" s="28" t="s">
        <v>77</v>
      </c>
      <c r="G861" s="29">
        <v>44</v>
      </c>
      <c r="H861" s="28">
        <v>0.00012999999999999999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681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72</v>
      </c>
      <c r="E862" s="27" t="s">
        <v>2076</v>
      </c>
    </row>
    <row r="863" ht="38.25">
      <c r="A863" s="1" t="s">
        <v>73</v>
      </c>
      <c r="E863" s="33" t="s">
        <v>2077</v>
      </c>
    </row>
    <row r="864">
      <c r="A864" s="1" t="s">
        <v>74</v>
      </c>
      <c r="E864" s="27" t="s">
        <v>68</v>
      </c>
    </row>
    <row r="865">
      <c r="A865" s="1" t="s">
        <v>66</v>
      </c>
      <c r="B865" s="1">
        <v>279</v>
      </c>
      <c r="C865" s="26" t="s">
        <v>2078</v>
      </c>
      <c r="D865" t="s">
        <v>68</v>
      </c>
      <c r="E865" s="27" t="s">
        <v>2079</v>
      </c>
      <c r="F865" s="28" t="s">
        <v>80</v>
      </c>
      <c r="G865" s="29">
        <v>46.799999999999997</v>
      </c>
      <c r="H865" s="28">
        <v>0.070000000000000007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681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72</v>
      </c>
      <c r="E866" s="27" t="s">
        <v>2079</v>
      </c>
    </row>
    <row r="867" ht="76.5">
      <c r="A867" s="1" t="s">
        <v>73</v>
      </c>
      <c r="E867" s="33" t="s">
        <v>2080</v>
      </c>
    </row>
    <row r="868">
      <c r="A868" s="1" t="s">
        <v>74</v>
      </c>
      <c r="E868" s="27" t="s">
        <v>68</v>
      </c>
    </row>
    <row r="869" ht="25.5">
      <c r="A869" s="1" t="s">
        <v>66</v>
      </c>
      <c r="B869" s="1">
        <v>276</v>
      </c>
      <c r="C869" s="26" t="s">
        <v>2081</v>
      </c>
      <c r="D869" t="s">
        <v>68</v>
      </c>
      <c r="E869" s="27" t="s">
        <v>2082</v>
      </c>
      <c r="F869" s="28" t="s">
        <v>77</v>
      </c>
      <c r="G869" s="29">
        <v>12.869999999999999</v>
      </c>
      <c r="H869" s="28">
        <v>0.0066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681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 ht="25.5">
      <c r="A870" s="1" t="s">
        <v>72</v>
      </c>
      <c r="E870" s="27" t="s">
        <v>2082</v>
      </c>
    </row>
    <row r="871" ht="63.75">
      <c r="A871" s="1" t="s">
        <v>73</v>
      </c>
      <c r="E871" s="33" t="s">
        <v>2083</v>
      </c>
    </row>
    <row r="872">
      <c r="A872" s="1" t="s">
        <v>74</v>
      </c>
      <c r="E872" s="27" t="s">
        <v>68</v>
      </c>
    </row>
    <row r="873" ht="25.5">
      <c r="A873" s="1" t="s">
        <v>66</v>
      </c>
      <c r="B873" s="1">
        <v>291</v>
      </c>
      <c r="C873" s="26" t="s">
        <v>2084</v>
      </c>
      <c r="D873" t="s">
        <v>68</v>
      </c>
      <c r="E873" s="27" t="s">
        <v>2085</v>
      </c>
      <c r="F873" s="28" t="s">
        <v>80</v>
      </c>
      <c r="G873" s="29">
        <v>214.404</v>
      </c>
      <c r="H873" s="28">
        <v>0.021999999999999999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681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 ht="38.25">
      <c r="A874" s="1" t="s">
        <v>72</v>
      </c>
      <c r="E874" s="27" t="s">
        <v>2086</v>
      </c>
    </row>
    <row r="875" ht="280.5">
      <c r="A875" s="1" t="s">
        <v>73</v>
      </c>
      <c r="E875" s="33" t="s">
        <v>2087</v>
      </c>
    </row>
    <row r="876">
      <c r="A876" s="1" t="s">
        <v>74</v>
      </c>
      <c r="E876" s="27" t="s">
        <v>68</v>
      </c>
    </row>
    <row r="877" ht="25.5">
      <c r="A877" s="1" t="s">
        <v>66</v>
      </c>
      <c r="B877" s="1">
        <v>281</v>
      </c>
      <c r="C877" s="26" t="s">
        <v>2088</v>
      </c>
      <c r="D877" t="s">
        <v>68</v>
      </c>
      <c r="E877" s="27" t="s">
        <v>2089</v>
      </c>
      <c r="F877" s="28" t="s">
        <v>80</v>
      </c>
      <c r="G877" s="29">
        <v>2.3399999999999999</v>
      </c>
      <c r="H877" s="28">
        <v>0.021999999999999999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681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72</v>
      </c>
      <c r="E878" s="27" t="s">
        <v>2089</v>
      </c>
    </row>
    <row r="879" ht="51">
      <c r="A879" s="1" t="s">
        <v>73</v>
      </c>
      <c r="E879" s="33" t="s">
        <v>2090</v>
      </c>
    </row>
    <row r="880">
      <c r="A880" s="1" t="s">
        <v>74</v>
      </c>
      <c r="E880" s="27" t="s">
        <v>68</v>
      </c>
    </row>
    <row r="881" ht="25.5">
      <c r="A881" s="1" t="s">
        <v>66</v>
      </c>
      <c r="B881" s="1">
        <v>283</v>
      </c>
      <c r="C881" s="26" t="s">
        <v>2091</v>
      </c>
      <c r="D881" t="s">
        <v>68</v>
      </c>
      <c r="E881" s="27" t="s">
        <v>2092</v>
      </c>
      <c r="F881" s="28" t="s">
        <v>77</v>
      </c>
      <c r="G881" s="29">
        <v>65.450000000000003</v>
      </c>
      <c r="H881" s="28">
        <v>0.00264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681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72</v>
      </c>
      <c r="E882" s="27" t="s">
        <v>2092</v>
      </c>
    </row>
    <row r="883">
      <c r="A883" s="1" t="s">
        <v>73</v>
      </c>
      <c r="E883" s="33" t="s">
        <v>2093</v>
      </c>
    </row>
    <row r="884">
      <c r="A884" s="1" t="s">
        <v>74</v>
      </c>
      <c r="E884" s="27" t="s">
        <v>68</v>
      </c>
    </row>
    <row r="885">
      <c r="A885" s="1" t="s">
        <v>66</v>
      </c>
      <c r="B885" s="1">
        <v>268</v>
      </c>
      <c r="C885" s="26" t="s">
        <v>2094</v>
      </c>
      <c r="D885" t="s">
        <v>68</v>
      </c>
      <c r="E885" s="27" t="s">
        <v>2095</v>
      </c>
      <c r="F885" s="28" t="s">
        <v>80</v>
      </c>
      <c r="G885" s="29">
        <v>358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681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72</v>
      </c>
      <c r="E886" s="27" t="s">
        <v>2095</v>
      </c>
    </row>
    <row r="887" ht="409.5">
      <c r="A887" s="1" t="s">
        <v>73</v>
      </c>
      <c r="E887" s="33" t="s">
        <v>2096</v>
      </c>
    </row>
    <row r="888">
      <c r="A888" s="1" t="s">
        <v>74</v>
      </c>
      <c r="E888" s="27" t="s">
        <v>68</v>
      </c>
    </row>
    <row r="889">
      <c r="A889" s="1" t="s">
        <v>66</v>
      </c>
      <c r="B889" s="1">
        <v>269</v>
      </c>
      <c r="C889" s="26" t="s">
        <v>2097</v>
      </c>
      <c r="D889" t="s">
        <v>68</v>
      </c>
      <c r="E889" s="27" t="s">
        <v>2098</v>
      </c>
      <c r="F889" s="28" t="s">
        <v>80</v>
      </c>
      <c r="G889" s="29">
        <v>358</v>
      </c>
      <c r="H889" s="28">
        <v>0.00029999999999999997</v>
      </c>
      <c r="I889" s="30">
        <f>ROUND(G889*H889,P4)</f>
        <v>0</v>
      </c>
      <c r="L889" s="31">
        <v>0</v>
      </c>
      <c r="M889" s="24">
        <f>ROUND(G889*L889,P4)</f>
        <v>0</v>
      </c>
      <c r="N889" s="25" t="s">
        <v>681</v>
      </c>
      <c r="O889" s="32">
        <f>M889*AA889</f>
        <v>0</v>
      </c>
      <c r="P889" s="1">
        <v>3</v>
      </c>
      <c r="AA889" s="1">
        <f>IF(P889=1,$O$3,IF(P889=2,$O$4,$O$5))</f>
        <v>0</v>
      </c>
    </row>
    <row r="890">
      <c r="A890" s="1" t="s">
        <v>72</v>
      </c>
      <c r="E890" s="27" t="s">
        <v>2098</v>
      </c>
    </row>
    <row r="891" ht="409.5">
      <c r="A891" s="1" t="s">
        <v>73</v>
      </c>
      <c r="E891" s="33" t="s">
        <v>2096</v>
      </c>
    </row>
    <row r="892">
      <c r="A892" s="1" t="s">
        <v>74</v>
      </c>
      <c r="E892" s="27" t="s">
        <v>68</v>
      </c>
    </row>
    <row r="893" ht="25.5">
      <c r="A893" s="1" t="s">
        <v>66</v>
      </c>
      <c r="B893" s="1">
        <v>270</v>
      </c>
      <c r="C893" s="26" t="s">
        <v>2099</v>
      </c>
      <c r="D893" t="s">
        <v>68</v>
      </c>
      <c r="E893" s="27" t="s">
        <v>2100</v>
      </c>
      <c r="F893" s="28" t="s">
        <v>80</v>
      </c>
      <c r="G893" s="29">
        <v>358</v>
      </c>
      <c r="H893" s="28">
        <v>0.0074999999999999997</v>
      </c>
      <c r="I893" s="30">
        <f>ROUND(G893*H893,P4)</f>
        <v>0</v>
      </c>
      <c r="L893" s="31">
        <v>0</v>
      </c>
      <c r="M893" s="24">
        <f>ROUND(G893*L893,P4)</f>
        <v>0</v>
      </c>
      <c r="N893" s="25" t="s">
        <v>681</v>
      </c>
      <c r="O893" s="32">
        <f>M893*AA893</f>
        <v>0</v>
      </c>
      <c r="P893" s="1">
        <v>3</v>
      </c>
      <c r="AA893" s="1">
        <f>IF(P893=1,$O$3,IF(P893=2,$O$4,$O$5))</f>
        <v>0</v>
      </c>
    </row>
    <row r="894" ht="25.5">
      <c r="A894" s="1" t="s">
        <v>72</v>
      </c>
      <c r="E894" s="27" t="s">
        <v>2100</v>
      </c>
    </row>
    <row r="895" ht="409.5">
      <c r="A895" s="1" t="s">
        <v>73</v>
      </c>
      <c r="E895" s="33" t="s">
        <v>2096</v>
      </c>
    </row>
    <row r="896">
      <c r="A896" s="1" t="s">
        <v>74</v>
      </c>
      <c r="E896" s="27" t="s">
        <v>68</v>
      </c>
    </row>
    <row r="897">
      <c r="A897" s="1" t="s">
        <v>66</v>
      </c>
      <c r="B897" s="1">
        <v>271</v>
      </c>
      <c r="C897" s="26" t="s">
        <v>2101</v>
      </c>
      <c r="D897" t="s">
        <v>68</v>
      </c>
      <c r="E897" s="27" t="s">
        <v>2102</v>
      </c>
      <c r="F897" s="28" t="s">
        <v>77</v>
      </c>
      <c r="G897" s="29">
        <v>42</v>
      </c>
      <c r="H897" s="28">
        <v>0</v>
      </c>
      <c r="I897" s="30">
        <f>ROUND(G897*H897,P4)</f>
        <v>0</v>
      </c>
      <c r="L897" s="31">
        <v>0</v>
      </c>
      <c r="M897" s="24">
        <f>ROUND(G897*L897,P4)</f>
        <v>0</v>
      </c>
      <c r="N897" s="25" t="s">
        <v>681</v>
      </c>
      <c r="O897" s="32">
        <f>M897*AA897</f>
        <v>0</v>
      </c>
      <c r="P897" s="1">
        <v>3</v>
      </c>
      <c r="AA897" s="1">
        <f>IF(P897=1,$O$3,IF(P897=2,$O$4,$O$5))</f>
        <v>0</v>
      </c>
    </row>
    <row r="898">
      <c r="A898" s="1" t="s">
        <v>72</v>
      </c>
      <c r="E898" s="27" t="s">
        <v>2102</v>
      </c>
    </row>
    <row r="899" ht="38.25">
      <c r="A899" s="1" t="s">
        <v>73</v>
      </c>
      <c r="E899" s="33" t="s">
        <v>2103</v>
      </c>
    </row>
    <row r="900">
      <c r="A900" s="1" t="s">
        <v>74</v>
      </c>
      <c r="E900" s="27" t="s">
        <v>68</v>
      </c>
    </row>
    <row r="901" ht="25.5">
      <c r="A901" s="1" t="s">
        <v>66</v>
      </c>
      <c r="B901" s="1">
        <v>273</v>
      </c>
      <c r="C901" s="26" t="s">
        <v>2104</v>
      </c>
      <c r="D901" t="s">
        <v>68</v>
      </c>
      <c r="E901" s="27" t="s">
        <v>2105</v>
      </c>
      <c r="F901" s="28" t="s">
        <v>77</v>
      </c>
      <c r="G901" s="29">
        <v>104</v>
      </c>
      <c r="H901" s="28">
        <v>0</v>
      </c>
      <c r="I901" s="30">
        <f>ROUND(G901*H901,P4)</f>
        <v>0</v>
      </c>
      <c r="L901" s="31">
        <v>0</v>
      </c>
      <c r="M901" s="24">
        <f>ROUND(G901*L901,P4)</f>
        <v>0</v>
      </c>
      <c r="N901" s="25" t="s">
        <v>681</v>
      </c>
      <c r="O901" s="32">
        <f>M901*AA901</f>
        <v>0</v>
      </c>
      <c r="P901" s="1">
        <v>3</v>
      </c>
      <c r="AA901" s="1">
        <f>IF(P901=1,$O$3,IF(P901=2,$O$4,$O$5))</f>
        <v>0</v>
      </c>
    </row>
    <row r="902" ht="25.5">
      <c r="A902" s="1" t="s">
        <v>72</v>
      </c>
      <c r="E902" s="27" t="s">
        <v>2105</v>
      </c>
    </row>
    <row r="903" ht="38.25">
      <c r="A903" s="1" t="s">
        <v>73</v>
      </c>
      <c r="E903" s="33" t="s">
        <v>2106</v>
      </c>
    </row>
    <row r="904">
      <c r="A904" s="1" t="s">
        <v>74</v>
      </c>
      <c r="E904" s="27" t="s">
        <v>68</v>
      </c>
    </row>
    <row r="905" ht="25.5">
      <c r="A905" s="1" t="s">
        <v>66</v>
      </c>
      <c r="B905" s="1">
        <v>274</v>
      </c>
      <c r="C905" s="26" t="s">
        <v>2107</v>
      </c>
      <c r="D905" t="s">
        <v>68</v>
      </c>
      <c r="E905" s="27" t="s">
        <v>2108</v>
      </c>
      <c r="F905" s="28" t="s">
        <v>77</v>
      </c>
      <c r="G905" s="29">
        <v>104</v>
      </c>
      <c r="H905" s="28">
        <v>0</v>
      </c>
      <c r="I905" s="30">
        <f>ROUND(G905*H905,P4)</f>
        <v>0</v>
      </c>
      <c r="L905" s="31">
        <v>0</v>
      </c>
      <c r="M905" s="24">
        <f>ROUND(G905*L905,P4)</f>
        <v>0</v>
      </c>
      <c r="N905" s="25" t="s">
        <v>681</v>
      </c>
      <c r="O905" s="32">
        <f>M905*AA905</f>
        <v>0</v>
      </c>
      <c r="P905" s="1">
        <v>3</v>
      </c>
      <c r="AA905" s="1">
        <f>IF(P905=1,$O$3,IF(P905=2,$O$4,$O$5))</f>
        <v>0</v>
      </c>
    </row>
    <row r="906" ht="25.5">
      <c r="A906" s="1" t="s">
        <v>72</v>
      </c>
      <c r="E906" s="27" t="s">
        <v>2108</v>
      </c>
    </row>
    <row r="907" ht="25.5">
      <c r="A907" s="1" t="s">
        <v>73</v>
      </c>
      <c r="E907" s="33" t="s">
        <v>2109</v>
      </c>
    </row>
    <row r="908">
      <c r="A908" s="1" t="s">
        <v>74</v>
      </c>
      <c r="E908" s="27" t="s">
        <v>68</v>
      </c>
    </row>
    <row r="909" ht="25.5">
      <c r="A909" s="1" t="s">
        <v>66</v>
      </c>
      <c r="B909" s="1">
        <v>275</v>
      </c>
      <c r="C909" s="26" t="s">
        <v>2110</v>
      </c>
      <c r="D909" t="s">
        <v>68</v>
      </c>
      <c r="E909" s="27" t="s">
        <v>2111</v>
      </c>
      <c r="F909" s="28" t="s">
        <v>77</v>
      </c>
      <c r="G909" s="29">
        <v>11.699999999999999</v>
      </c>
      <c r="H909" s="28">
        <v>0.0012800000000000001</v>
      </c>
      <c r="I909" s="30">
        <f>ROUND(G909*H909,P4)</f>
        <v>0</v>
      </c>
      <c r="L909" s="31">
        <v>0</v>
      </c>
      <c r="M909" s="24">
        <f>ROUND(G909*L909,P4)</f>
        <v>0</v>
      </c>
      <c r="N909" s="25" t="s">
        <v>681</v>
      </c>
      <c r="O909" s="32">
        <f>M909*AA909</f>
        <v>0</v>
      </c>
      <c r="P909" s="1">
        <v>3</v>
      </c>
      <c r="AA909" s="1">
        <f>IF(P909=1,$O$3,IF(P909=2,$O$4,$O$5))</f>
        <v>0</v>
      </c>
    </row>
    <row r="910" ht="25.5">
      <c r="A910" s="1" t="s">
        <v>72</v>
      </c>
      <c r="E910" s="27" t="s">
        <v>2111</v>
      </c>
    </row>
    <row r="911" ht="51">
      <c r="A911" s="1" t="s">
        <v>73</v>
      </c>
      <c r="E911" s="33" t="s">
        <v>2112</v>
      </c>
    </row>
    <row r="912">
      <c r="A912" s="1" t="s">
        <v>74</v>
      </c>
      <c r="E912" s="27" t="s">
        <v>68</v>
      </c>
    </row>
    <row r="913" ht="25.5">
      <c r="A913" s="1" t="s">
        <v>66</v>
      </c>
      <c r="B913" s="1">
        <v>277</v>
      </c>
      <c r="C913" s="26" t="s">
        <v>2113</v>
      </c>
      <c r="D913" t="s">
        <v>68</v>
      </c>
      <c r="E913" s="27" t="s">
        <v>2114</v>
      </c>
      <c r="F913" s="28" t="s">
        <v>77</v>
      </c>
      <c r="G913" s="29">
        <v>104</v>
      </c>
      <c r="H913" s="28">
        <v>0.0015299999999999999</v>
      </c>
      <c r="I913" s="30">
        <f>ROUND(G913*H913,P4)</f>
        <v>0</v>
      </c>
      <c r="L913" s="31">
        <v>0</v>
      </c>
      <c r="M913" s="24">
        <f>ROUND(G913*L913,P4)</f>
        <v>0</v>
      </c>
      <c r="N913" s="25" t="s">
        <v>681</v>
      </c>
      <c r="O913" s="32">
        <f>M913*AA913</f>
        <v>0</v>
      </c>
      <c r="P913" s="1">
        <v>3</v>
      </c>
      <c r="AA913" s="1">
        <f>IF(P913=1,$O$3,IF(P913=2,$O$4,$O$5))</f>
        <v>0</v>
      </c>
    </row>
    <row r="914" ht="25.5">
      <c r="A914" s="1" t="s">
        <v>72</v>
      </c>
      <c r="E914" s="27" t="s">
        <v>2114</v>
      </c>
    </row>
    <row r="915" ht="38.25">
      <c r="A915" s="1" t="s">
        <v>73</v>
      </c>
      <c r="E915" s="33" t="s">
        <v>2106</v>
      </c>
    </row>
    <row r="916">
      <c r="A916" s="1" t="s">
        <v>74</v>
      </c>
      <c r="E916" s="27" t="s">
        <v>68</v>
      </c>
    </row>
    <row r="917" ht="25.5">
      <c r="A917" s="1" t="s">
        <v>66</v>
      </c>
      <c r="B917" s="1">
        <v>278</v>
      </c>
      <c r="C917" s="26" t="s">
        <v>2115</v>
      </c>
      <c r="D917" t="s">
        <v>68</v>
      </c>
      <c r="E917" s="27" t="s">
        <v>2116</v>
      </c>
      <c r="F917" s="28" t="s">
        <v>77</v>
      </c>
      <c r="G917" s="29">
        <v>104</v>
      </c>
      <c r="H917" s="28">
        <v>0.00075000000000000002</v>
      </c>
      <c r="I917" s="30">
        <f>ROUND(G917*H917,P4)</f>
        <v>0</v>
      </c>
      <c r="L917" s="31">
        <v>0</v>
      </c>
      <c r="M917" s="24">
        <f>ROUND(G917*L917,P4)</f>
        <v>0</v>
      </c>
      <c r="N917" s="25" t="s">
        <v>681</v>
      </c>
      <c r="O917" s="32">
        <f>M917*AA917</f>
        <v>0</v>
      </c>
      <c r="P917" s="1">
        <v>3</v>
      </c>
      <c r="AA917" s="1">
        <f>IF(P917=1,$O$3,IF(P917=2,$O$4,$O$5))</f>
        <v>0</v>
      </c>
    </row>
    <row r="918" ht="25.5">
      <c r="A918" s="1" t="s">
        <v>72</v>
      </c>
      <c r="E918" s="27" t="s">
        <v>2116</v>
      </c>
    </row>
    <row r="919" ht="38.25">
      <c r="A919" s="1" t="s">
        <v>73</v>
      </c>
      <c r="E919" s="33" t="s">
        <v>2106</v>
      </c>
    </row>
    <row r="920">
      <c r="A920" s="1" t="s">
        <v>74</v>
      </c>
      <c r="E920" s="27" t="s">
        <v>68</v>
      </c>
    </row>
    <row r="921" ht="25.5">
      <c r="A921" s="1" t="s">
        <v>66</v>
      </c>
      <c r="B921" s="1">
        <v>280</v>
      </c>
      <c r="C921" s="26" t="s">
        <v>2117</v>
      </c>
      <c r="D921" t="s">
        <v>68</v>
      </c>
      <c r="E921" s="27" t="s">
        <v>2118</v>
      </c>
      <c r="F921" s="28" t="s">
        <v>77</v>
      </c>
      <c r="G921" s="29">
        <v>11.699999999999999</v>
      </c>
      <c r="H921" s="28">
        <v>0.0010200000000000001</v>
      </c>
      <c r="I921" s="30">
        <f>ROUND(G921*H921,P4)</f>
        <v>0</v>
      </c>
      <c r="L921" s="31">
        <v>0</v>
      </c>
      <c r="M921" s="24">
        <f>ROUND(G921*L921,P4)</f>
        <v>0</v>
      </c>
      <c r="N921" s="25" t="s">
        <v>681</v>
      </c>
      <c r="O921" s="32">
        <f>M921*AA921</f>
        <v>0</v>
      </c>
      <c r="P921" s="1">
        <v>3</v>
      </c>
      <c r="AA921" s="1">
        <f>IF(P921=1,$O$3,IF(P921=2,$O$4,$O$5))</f>
        <v>0</v>
      </c>
    </row>
    <row r="922" ht="25.5">
      <c r="A922" s="1" t="s">
        <v>72</v>
      </c>
      <c r="E922" s="27" t="s">
        <v>2118</v>
      </c>
    </row>
    <row r="923" ht="51">
      <c r="A923" s="1" t="s">
        <v>73</v>
      </c>
      <c r="E923" s="33" t="s">
        <v>2112</v>
      </c>
    </row>
    <row r="924">
      <c r="A924" s="1" t="s">
        <v>74</v>
      </c>
      <c r="E924" s="27" t="s">
        <v>68</v>
      </c>
    </row>
    <row r="925" ht="25.5">
      <c r="A925" s="1" t="s">
        <v>66</v>
      </c>
      <c r="B925" s="1">
        <v>282</v>
      </c>
      <c r="C925" s="26" t="s">
        <v>2119</v>
      </c>
      <c r="D925" t="s">
        <v>68</v>
      </c>
      <c r="E925" s="27" t="s">
        <v>2120</v>
      </c>
      <c r="F925" s="28" t="s">
        <v>77</v>
      </c>
      <c r="G925" s="29">
        <v>59.5</v>
      </c>
      <c r="H925" s="28">
        <v>0.00058</v>
      </c>
      <c r="I925" s="30">
        <f>ROUND(G925*H925,P4)</f>
        <v>0</v>
      </c>
      <c r="L925" s="31">
        <v>0</v>
      </c>
      <c r="M925" s="24">
        <f>ROUND(G925*L925,P4)</f>
        <v>0</v>
      </c>
      <c r="N925" s="25" t="s">
        <v>681</v>
      </c>
      <c r="O925" s="32">
        <f>M925*AA925</f>
        <v>0</v>
      </c>
      <c r="P925" s="1">
        <v>3</v>
      </c>
      <c r="AA925" s="1">
        <f>IF(P925=1,$O$3,IF(P925=2,$O$4,$O$5))</f>
        <v>0</v>
      </c>
    </row>
    <row r="926" ht="25.5">
      <c r="A926" s="1" t="s">
        <v>72</v>
      </c>
      <c r="E926" s="27" t="s">
        <v>2120</v>
      </c>
    </row>
    <row r="927" ht="102">
      <c r="A927" s="1" t="s">
        <v>73</v>
      </c>
      <c r="E927" s="33" t="s">
        <v>2121</v>
      </c>
    </row>
    <row r="928">
      <c r="A928" s="1" t="s">
        <v>74</v>
      </c>
      <c r="E928" s="27" t="s">
        <v>68</v>
      </c>
    </row>
    <row r="929" ht="25.5">
      <c r="A929" s="1" t="s">
        <v>66</v>
      </c>
      <c r="B929" s="1">
        <v>284</v>
      </c>
      <c r="C929" s="26" t="s">
        <v>2122</v>
      </c>
      <c r="D929" t="s">
        <v>68</v>
      </c>
      <c r="E929" s="27" t="s">
        <v>2123</v>
      </c>
      <c r="F929" s="28" t="s">
        <v>77</v>
      </c>
      <c r="G929" s="29">
        <v>68.400000000000006</v>
      </c>
      <c r="H929" s="28">
        <v>0.00123</v>
      </c>
      <c r="I929" s="30">
        <f>ROUND(G929*H929,P4)</f>
        <v>0</v>
      </c>
      <c r="L929" s="31">
        <v>0</v>
      </c>
      <c r="M929" s="24">
        <f>ROUND(G929*L929,P4)</f>
        <v>0</v>
      </c>
      <c r="N929" s="25" t="s">
        <v>681</v>
      </c>
      <c r="O929" s="32">
        <f>M929*AA929</f>
        <v>0</v>
      </c>
      <c r="P929" s="1">
        <v>3</v>
      </c>
      <c r="AA929" s="1">
        <f>IF(P929=1,$O$3,IF(P929=2,$O$4,$O$5))</f>
        <v>0</v>
      </c>
    </row>
    <row r="930" ht="25.5">
      <c r="A930" s="1" t="s">
        <v>72</v>
      </c>
      <c r="E930" s="27" t="s">
        <v>2123</v>
      </c>
    </row>
    <row r="931" ht="102">
      <c r="A931" s="1" t="s">
        <v>73</v>
      </c>
      <c r="E931" s="33" t="s">
        <v>2124</v>
      </c>
    </row>
    <row r="932">
      <c r="A932" s="1" t="s">
        <v>74</v>
      </c>
      <c r="E932" s="27" t="s">
        <v>68</v>
      </c>
    </row>
    <row r="933">
      <c r="A933" s="1" t="s">
        <v>66</v>
      </c>
      <c r="B933" s="1">
        <v>286</v>
      </c>
      <c r="C933" s="26" t="s">
        <v>2125</v>
      </c>
      <c r="D933" t="s">
        <v>68</v>
      </c>
      <c r="E933" s="27" t="s">
        <v>2126</v>
      </c>
      <c r="F933" s="28" t="s">
        <v>80</v>
      </c>
      <c r="G933" s="29">
        <v>86</v>
      </c>
      <c r="H933" s="28">
        <v>0.0051999999999999998</v>
      </c>
      <c r="I933" s="30">
        <f>ROUND(G933*H933,P4)</f>
        <v>0</v>
      </c>
      <c r="L933" s="31">
        <v>0</v>
      </c>
      <c r="M933" s="24">
        <f>ROUND(G933*L933,P4)</f>
        <v>0</v>
      </c>
      <c r="N933" s="25" t="s">
        <v>681</v>
      </c>
      <c r="O933" s="32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72</v>
      </c>
      <c r="E934" s="27" t="s">
        <v>2126</v>
      </c>
    </row>
    <row r="935" ht="76.5">
      <c r="A935" s="1" t="s">
        <v>73</v>
      </c>
      <c r="E935" s="33" t="s">
        <v>2127</v>
      </c>
    </row>
    <row r="936">
      <c r="A936" s="1" t="s">
        <v>74</v>
      </c>
      <c r="E936" s="27" t="s">
        <v>68</v>
      </c>
    </row>
    <row r="937" ht="25.5">
      <c r="A937" s="1" t="s">
        <v>66</v>
      </c>
      <c r="B937" s="1">
        <v>334</v>
      </c>
      <c r="C937" s="26" t="s">
        <v>2128</v>
      </c>
      <c r="D937" t="s">
        <v>68</v>
      </c>
      <c r="E937" s="27" t="s">
        <v>2129</v>
      </c>
      <c r="F937" s="28" t="s">
        <v>80</v>
      </c>
      <c r="G937" s="29">
        <v>278.80000000000001</v>
      </c>
      <c r="H937" s="28">
        <v>0.0090299999999999998</v>
      </c>
      <c r="I937" s="30">
        <f>ROUND(G937*H937,P4)</f>
        <v>0</v>
      </c>
      <c r="L937" s="31">
        <v>0</v>
      </c>
      <c r="M937" s="24">
        <f>ROUND(G937*L937,P4)</f>
        <v>0</v>
      </c>
      <c r="N937" s="25" t="s">
        <v>681</v>
      </c>
      <c r="O937" s="32">
        <f>M937*AA937</f>
        <v>0</v>
      </c>
      <c r="P937" s="1">
        <v>3</v>
      </c>
      <c r="AA937" s="1">
        <f>IF(P937=1,$O$3,IF(P937=2,$O$4,$O$5))</f>
        <v>0</v>
      </c>
    </row>
    <row r="938" ht="25.5">
      <c r="A938" s="1" t="s">
        <v>72</v>
      </c>
      <c r="E938" s="27" t="s">
        <v>2129</v>
      </c>
    </row>
    <row r="939" ht="255">
      <c r="A939" s="1" t="s">
        <v>73</v>
      </c>
      <c r="E939" s="33" t="s">
        <v>2130</v>
      </c>
    </row>
    <row r="940">
      <c r="A940" s="1" t="s">
        <v>74</v>
      </c>
      <c r="E940" s="27" t="s">
        <v>68</v>
      </c>
    </row>
    <row r="941" ht="25.5">
      <c r="A941" s="1" t="s">
        <v>66</v>
      </c>
      <c r="B941" s="1">
        <v>290</v>
      </c>
      <c r="C941" s="26" t="s">
        <v>2131</v>
      </c>
      <c r="D941" t="s">
        <v>68</v>
      </c>
      <c r="E941" s="27" t="s">
        <v>2132</v>
      </c>
      <c r="F941" s="28" t="s">
        <v>80</v>
      </c>
      <c r="G941" s="29">
        <v>210.19999999999999</v>
      </c>
      <c r="H941" s="28">
        <v>0.0060000000000000001</v>
      </c>
      <c r="I941" s="30">
        <f>ROUND(G941*H941,P4)</f>
        <v>0</v>
      </c>
      <c r="L941" s="31">
        <v>0</v>
      </c>
      <c r="M941" s="24">
        <f>ROUND(G941*L941,P4)</f>
        <v>0</v>
      </c>
      <c r="N941" s="25" t="s">
        <v>681</v>
      </c>
      <c r="O941" s="32">
        <f>M941*AA941</f>
        <v>0</v>
      </c>
      <c r="P941" s="1">
        <v>3</v>
      </c>
      <c r="AA941" s="1">
        <f>IF(P941=1,$O$3,IF(P941=2,$O$4,$O$5))</f>
        <v>0</v>
      </c>
    </row>
    <row r="942" ht="25.5">
      <c r="A942" s="1" t="s">
        <v>72</v>
      </c>
      <c r="E942" s="27" t="s">
        <v>2132</v>
      </c>
    </row>
    <row r="943" ht="267.75">
      <c r="A943" s="1" t="s">
        <v>73</v>
      </c>
      <c r="E943" s="33" t="s">
        <v>2133</v>
      </c>
    </row>
    <row r="944">
      <c r="A944" s="1" t="s">
        <v>74</v>
      </c>
      <c r="E944" s="27" t="s">
        <v>68</v>
      </c>
    </row>
    <row r="945">
      <c r="A945" s="1" t="s">
        <v>66</v>
      </c>
      <c r="B945" s="1">
        <v>292</v>
      </c>
      <c r="C945" s="26" t="s">
        <v>2134</v>
      </c>
      <c r="D945" t="s">
        <v>68</v>
      </c>
      <c r="E945" s="27" t="s">
        <v>2135</v>
      </c>
      <c r="F945" s="28" t="s">
        <v>80</v>
      </c>
      <c r="G945" s="29">
        <v>9.4000000000000004</v>
      </c>
      <c r="H945" s="28">
        <v>0.0015</v>
      </c>
      <c r="I945" s="30">
        <f>ROUND(G945*H945,P4)</f>
        <v>0</v>
      </c>
      <c r="L945" s="31">
        <v>0</v>
      </c>
      <c r="M945" s="24">
        <f>ROUND(G945*L945,P4)</f>
        <v>0</v>
      </c>
      <c r="N945" s="25" t="s">
        <v>681</v>
      </c>
      <c r="O945" s="32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72</v>
      </c>
      <c r="E946" s="27" t="s">
        <v>2135</v>
      </c>
    </row>
    <row r="947" ht="63.75">
      <c r="A947" s="1" t="s">
        <v>73</v>
      </c>
      <c r="E947" s="33" t="s">
        <v>2136</v>
      </c>
    </row>
    <row r="948">
      <c r="A948" s="1" t="s">
        <v>74</v>
      </c>
      <c r="E948" s="27" t="s">
        <v>68</v>
      </c>
    </row>
    <row r="949">
      <c r="A949" s="1" t="s">
        <v>66</v>
      </c>
      <c r="B949" s="1">
        <v>293</v>
      </c>
      <c r="C949" s="26" t="s">
        <v>2137</v>
      </c>
      <c r="D949" t="s">
        <v>68</v>
      </c>
      <c r="E949" s="27" t="s">
        <v>2138</v>
      </c>
      <c r="F949" s="28" t="s">
        <v>77</v>
      </c>
      <c r="G949" s="29">
        <v>64.200000000000003</v>
      </c>
      <c r="H949" s="28">
        <v>0</v>
      </c>
      <c r="I949" s="30">
        <f>ROUND(G949*H949,P4)</f>
        <v>0</v>
      </c>
      <c r="L949" s="31">
        <v>0</v>
      </c>
      <c r="M949" s="24">
        <f>ROUND(G949*L949,P4)</f>
        <v>0</v>
      </c>
      <c r="N949" s="25" t="s">
        <v>681</v>
      </c>
      <c r="O949" s="32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72</v>
      </c>
      <c r="E950" s="27" t="s">
        <v>2138</v>
      </c>
    </row>
    <row r="951" ht="25.5">
      <c r="A951" s="1" t="s">
        <v>73</v>
      </c>
      <c r="E951" s="33" t="s">
        <v>2139</v>
      </c>
    </row>
    <row r="952">
      <c r="A952" s="1" t="s">
        <v>74</v>
      </c>
      <c r="E952" s="27" t="s">
        <v>68</v>
      </c>
    </row>
    <row r="953" ht="25.5">
      <c r="A953" s="1" t="s">
        <v>66</v>
      </c>
      <c r="B953" s="1">
        <v>294</v>
      </c>
      <c r="C953" s="26" t="s">
        <v>2140</v>
      </c>
      <c r="D953" t="s">
        <v>68</v>
      </c>
      <c r="E953" s="27" t="s">
        <v>2141</v>
      </c>
      <c r="F953" s="28" t="s">
        <v>80</v>
      </c>
      <c r="G953" s="29">
        <v>74</v>
      </c>
      <c r="H953" s="28">
        <v>0.0051200000000000004</v>
      </c>
      <c r="I953" s="30">
        <f>ROUND(G953*H953,P4)</f>
        <v>0</v>
      </c>
      <c r="L953" s="31">
        <v>0</v>
      </c>
      <c r="M953" s="24">
        <f>ROUND(G953*L953,P4)</f>
        <v>0</v>
      </c>
      <c r="N953" s="25" t="s">
        <v>681</v>
      </c>
      <c r="O953" s="32">
        <f>M953*AA953</f>
        <v>0</v>
      </c>
      <c r="P953" s="1">
        <v>3</v>
      </c>
      <c r="AA953" s="1">
        <f>IF(P953=1,$O$3,IF(P953=2,$O$4,$O$5))</f>
        <v>0</v>
      </c>
    </row>
    <row r="954" ht="25.5">
      <c r="A954" s="1" t="s">
        <v>72</v>
      </c>
      <c r="E954" s="27" t="s">
        <v>2141</v>
      </c>
    </row>
    <row r="955" ht="51">
      <c r="A955" s="1" t="s">
        <v>73</v>
      </c>
      <c r="E955" s="33" t="s">
        <v>2142</v>
      </c>
    </row>
    <row r="956">
      <c r="A956" s="1" t="s">
        <v>74</v>
      </c>
      <c r="E956" s="27" t="s">
        <v>68</v>
      </c>
    </row>
    <row r="957">
      <c r="A957" s="1" t="s">
        <v>66</v>
      </c>
      <c r="B957" s="1">
        <v>295</v>
      </c>
      <c r="C957" s="26" t="s">
        <v>2143</v>
      </c>
      <c r="D957" t="s">
        <v>68</v>
      </c>
      <c r="E957" s="27" t="s">
        <v>2144</v>
      </c>
      <c r="F957" s="28" t="s">
        <v>70</v>
      </c>
      <c r="G957" s="29">
        <v>8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681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72</v>
      </c>
      <c r="E958" s="27" t="s">
        <v>2144</v>
      </c>
    </row>
    <row r="959" ht="76.5">
      <c r="A959" s="1" t="s">
        <v>73</v>
      </c>
      <c r="E959" s="33" t="s">
        <v>2145</v>
      </c>
    </row>
    <row r="960">
      <c r="A960" s="1" t="s">
        <v>74</v>
      </c>
      <c r="E960" s="27" t="s">
        <v>68</v>
      </c>
    </row>
    <row r="961">
      <c r="A961" s="1" t="s">
        <v>66</v>
      </c>
      <c r="B961" s="1">
        <v>296</v>
      </c>
      <c r="C961" s="26" t="s">
        <v>2146</v>
      </c>
      <c r="D961" t="s">
        <v>68</v>
      </c>
      <c r="E961" s="27" t="s">
        <v>2147</v>
      </c>
      <c r="F961" s="28" t="s">
        <v>70</v>
      </c>
      <c r="G961" s="29">
        <v>1</v>
      </c>
      <c r="H961" s="28">
        <v>0.00020000000000000001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681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72</v>
      </c>
      <c r="E962" s="27" t="s">
        <v>2147</v>
      </c>
    </row>
    <row r="963" ht="25.5">
      <c r="A963" s="1" t="s">
        <v>73</v>
      </c>
      <c r="E963" s="33" t="s">
        <v>2148</v>
      </c>
    </row>
    <row r="964">
      <c r="A964" s="1" t="s">
        <v>74</v>
      </c>
      <c r="E964" s="27" t="s">
        <v>68</v>
      </c>
    </row>
    <row r="965">
      <c r="A965" s="1" t="s">
        <v>66</v>
      </c>
      <c r="B965" s="1">
        <v>297</v>
      </c>
      <c r="C965" s="26" t="s">
        <v>2149</v>
      </c>
      <c r="D965" t="s">
        <v>68</v>
      </c>
      <c r="E965" s="27" t="s">
        <v>2150</v>
      </c>
      <c r="F965" s="28" t="s">
        <v>77</v>
      </c>
      <c r="G965" s="29">
        <v>21.399999999999999</v>
      </c>
      <c r="H965" s="28">
        <v>0.00142</v>
      </c>
      <c r="I965" s="30">
        <f>ROUND(G965*H965,P4)</f>
        <v>0</v>
      </c>
      <c r="L965" s="31">
        <v>0</v>
      </c>
      <c r="M965" s="24">
        <f>ROUND(G965*L965,P4)</f>
        <v>0</v>
      </c>
      <c r="N965" s="25" t="s">
        <v>681</v>
      </c>
      <c r="O965" s="32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72</v>
      </c>
      <c r="E966" s="27" t="s">
        <v>2150</v>
      </c>
    </row>
    <row r="967" ht="63.75">
      <c r="A967" s="1" t="s">
        <v>73</v>
      </c>
      <c r="E967" s="33" t="s">
        <v>2151</v>
      </c>
    </row>
    <row r="968">
      <c r="A968" s="1" t="s">
        <v>74</v>
      </c>
      <c r="E968" s="27" t="s">
        <v>68</v>
      </c>
    </row>
    <row r="969" ht="25.5">
      <c r="A969" s="1" t="s">
        <v>66</v>
      </c>
      <c r="B969" s="1">
        <v>298</v>
      </c>
      <c r="C969" s="26" t="s">
        <v>2152</v>
      </c>
      <c r="D969" t="s">
        <v>68</v>
      </c>
      <c r="E969" s="27" t="s">
        <v>2153</v>
      </c>
      <c r="F969" s="28" t="s">
        <v>763</v>
      </c>
      <c r="G969" s="29">
        <v>31.207000000000001</v>
      </c>
      <c r="H969" s="28">
        <v>0</v>
      </c>
      <c r="I969" s="30">
        <f>ROUND(G969*H969,P4)</f>
        <v>0</v>
      </c>
      <c r="L969" s="31">
        <v>0</v>
      </c>
      <c r="M969" s="24">
        <f>ROUND(G969*L969,P4)</f>
        <v>0</v>
      </c>
      <c r="N969" s="25" t="s">
        <v>681</v>
      </c>
      <c r="O969" s="32">
        <f>M969*AA969</f>
        <v>0</v>
      </c>
      <c r="P969" s="1">
        <v>3</v>
      </c>
      <c r="AA969" s="1">
        <f>IF(P969=1,$O$3,IF(P969=2,$O$4,$O$5))</f>
        <v>0</v>
      </c>
    </row>
    <row r="970" ht="38.25">
      <c r="A970" s="1" t="s">
        <v>72</v>
      </c>
      <c r="E970" s="27" t="s">
        <v>2154</v>
      </c>
    </row>
    <row r="971">
      <c r="A971" s="1" t="s">
        <v>73</v>
      </c>
    </row>
    <row r="972">
      <c r="A972" s="1" t="s">
        <v>74</v>
      </c>
      <c r="E972" s="27" t="s">
        <v>68</v>
      </c>
    </row>
    <row r="973">
      <c r="A973" s="1" t="s">
        <v>66</v>
      </c>
      <c r="B973" s="1">
        <v>287</v>
      </c>
      <c r="C973" s="26" t="s">
        <v>2155</v>
      </c>
      <c r="D973" t="s">
        <v>68</v>
      </c>
      <c r="E973" s="27" t="s">
        <v>2156</v>
      </c>
      <c r="F973" s="28" t="s">
        <v>80</v>
      </c>
      <c r="G973" s="29">
        <v>94.599999999999994</v>
      </c>
      <c r="H973" s="28">
        <v>0.085999999999999993</v>
      </c>
      <c r="I973" s="30">
        <f>ROUND(G973*H973,P4)</f>
        <v>0</v>
      </c>
      <c r="L973" s="31">
        <v>0</v>
      </c>
      <c r="M973" s="24">
        <f>ROUND(G973*L973,P4)</f>
        <v>0</v>
      </c>
      <c r="N973" s="25" t="s">
        <v>111</v>
      </c>
      <c r="O973" s="32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72</v>
      </c>
      <c r="E974" s="27" t="s">
        <v>2156</v>
      </c>
    </row>
    <row r="975" ht="89.25">
      <c r="A975" s="1" t="s">
        <v>73</v>
      </c>
      <c r="E975" s="33" t="s">
        <v>2157</v>
      </c>
    </row>
    <row r="976">
      <c r="A976" s="1" t="s">
        <v>74</v>
      </c>
      <c r="E976" s="27" t="s">
        <v>68</v>
      </c>
    </row>
    <row r="977" ht="25.5">
      <c r="A977" s="1" t="s">
        <v>66</v>
      </c>
      <c r="B977" s="1">
        <v>289</v>
      </c>
      <c r="C977" s="26" t="s">
        <v>2158</v>
      </c>
      <c r="D977" t="s">
        <v>68</v>
      </c>
      <c r="E977" s="27" t="s">
        <v>2159</v>
      </c>
      <c r="F977" s="28" t="s">
        <v>80</v>
      </c>
      <c r="G977" s="29">
        <v>306.68000000000001</v>
      </c>
      <c r="H977" s="28">
        <v>0.021000000000000001</v>
      </c>
      <c r="I977" s="30">
        <f>ROUND(G977*H977,P4)</f>
        <v>0</v>
      </c>
      <c r="L977" s="31">
        <v>0</v>
      </c>
      <c r="M977" s="24">
        <f>ROUND(G977*L977,P4)</f>
        <v>0</v>
      </c>
      <c r="N977" s="25" t="s">
        <v>111</v>
      </c>
      <c r="O977" s="32">
        <f>M977*AA977</f>
        <v>0</v>
      </c>
      <c r="P977" s="1">
        <v>3</v>
      </c>
      <c r="AA977" s="1">
        <f>IF(P977=1,$O$3,IF(P977=2,$O$4,$O$5))</f>
        <v>0</v>
      </c>
    </row>
    <row r="978" ht="38.25">
      <c r="A978" s="1" t="s">
        <v>72</v>
      </c>
      <c r="E978" s="27" t="s">
        <v>2160</v>
      </c>
    </row>
    <row r="979" ht="267.75">
      <c r="A979" s="1" t="s">
        <v>73</v>
      </c>
      <c r="E979" s="33" t="s">
        <v>2161</v>
      </c>
    </row>
    <row r="980">
      <c r="A980" s="1" t="s">
        <v>74</v>
      </c>
      <c r="E980" s="27" t="s">
        <v>68</v>
      </c>
    </row>
    <row r="981">
      <c r="A981" s="1" t="s">
        <v>66</v>
      </c>
      <c r="B981" s="1">
        <v>285</v>
      </c>
      <c r="C981" s="26" t="s">
        <v>2162</v>
      </c>
      <c r="D981" t="s">
        <v>68</v>
      </c>
      <c r="E981" s="27" t="s">
        <v>2163</v>
      </c>
      <c r="F981" s="28" t="s">
        <v>80</v>
      </c>
      <c r="G981" s="29">
        <v>22.571999999999999</v>
      </c>
      <c r="H981" s="28">
        <v>0.021999999999999999</v>
      </c>
      <c r="I981" s="30">
        <f>ROUND(G981*H981,P4)</f>
        <v>0</v>
      </c>
      <c r="L981" s="31">
        <v>0</v>
      </c>
      <c r="M981" s="24">
        <f>ROUND(G981*L981,P4)</f>
        <v>0</v>
      </c>
      <c r="N981" s="25" t="s">
        <v>111</v>
      </c>
      <c r="O981" s="32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72</v>
      </c>
      <c r="E982" s="27" t="s">
        <v>2163</v>
      </c>
    </row>
    <row r="983" ht="38.25">
      <c r="A983" s="1" t="s">
        <v>73</v>
      </c>
      <c r="E983" s="33" t="s">
        <v>2164</v>
      </c>
    </row>
    <row r="984">
      <c r="A984" s="1" t="s">
        <v>74</v>
      </c>
      <c r="E984" s="27" t="s">
        <v>68</v>
      </c>
    </row>
    <row r="985">
      <c r="A985" s="1" t="s">
        <v>64</v>
      </c>
      <c r="C985" s="22" t="s">
        <v>2165</v>
      </c>
      <c r="E985" s="23" t="s">
        <v>2166</v>
      </c>
      <c r="L985" s="24">
        <f>SUMIFS(L986:L989,A986:A989,"P")</f>
        <v>0</v>
      </c>
      <c r="M985" s="24">
        <f>SUMIFS(M986:M989,A986:A989,"P")</f>
        <v>0</v>
      </c>
      <c r="N985" s="25"/>
    </row>
    <row r="986">
      <c r="A986" s="1" t="s">
        <v>66</v>
      </c>
      <c r="B986" s="1">
        <v>267</v>
      </c>
      <c r="C986" s="26" t="s">
        <v>2167</v>
      </c>
      <c r="D986" t="s">
        <v>68</v>
      </c>
      <c r="E986" s="27" t="s">
        <v>2168</v>
      </c>
      <c r="F986" s="28" t="s">
        <v>80</v>
      </c>
      <c r="G986" s="29">
        <v>83.150000000000006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681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72</v>
      </c>
      <c r="E987" s="27" t="s">
        <v>2168</v>
      </c>
    </row>
    <row r="988" ht="76.5">
      <c r="A988" s="1" t="s">
        <v>73</v>
      </c>
      <c r="E988" s="33" t="s">
        <v>2169</v>
      </c>
    </row>
    <row r="989">
      <c r="A989" s="1" t="s">
        <v>74</v>
      </c>
      <c r="E989" s="27" t="s">
        <v>68</v>
      </c>
    </row>
    <row r="990">
      <c r="A990" s="1" t="s">
        <v>64</v>
      </c>
      <c r="C990" s="22" t="s">
        <v>2170</v>
      </c>
      <c r="E990" s="23" t="s">
        <v>2171</v>
      </c>
      <c r="L990" s="24">
        <f>SUMIFS(L991:L1034,A991:A1034,"P")</f>
        <v>0</v>
      </c>
      <c r="M990" s="24">
        <f>SUMIFS(M991:M1034,A991:A1034,"P")</f>
        <v>0</v>
      </c>
      <c r="N990" s="25"/>
    </row>
    <row r="991">
      <c r="A991" s="1" t="s">
        <v>66</v>
      </c>
      <c r="B991" s="1">
        <v>308</v>
      </c>
      <c r="C991" s="26" t="s">
        <v>2172</v>
      </c>
      <c r="D991" t="s">
        <v>68</v>
      </c>
      <c r="E991" s="27" t="s">
        <v>2173</v>
      </c>
      <c r="F991" s="28" t="s">
        <v>80</v>
      </c>
      <c r="G991" s="29">
        <v>71.786000000000001</v>
      </c>
      <c r="H991" s="28">
        <v>0.019</v>
      </c>
      <c r="I991" s="30">
        <f>ROUND(G991*H991,P4)</f>
        <v>0</v>
      </c>
      <c r="L991" s="31">
        <v>0</v>
      </c>
      <c r="M991" s="24">
        <f>ROUND(G991*L991,P4)</f>
        <v>0</v>
      </c>
      <c r="N991" s="25" t="s">
        <v>681</v>
      </c>
      <c r="O991" s="32">
        <f>M991*AA991</f>
        <v>0</v>
      </c>
      <c r="P991" s="1">
        <v>3</v>
      </c>
      <c r="AA991" s="1">
        <f>IF(P991=1,$O$3,IF(P991=2,$O$4,$O$5))</f>
        <v>0</v>
      </c>
    </row>
    <row r="992">
      <c r="A992" s="1" t="s">
        <v>72</v>
      </c>
      <c r="E992" s="27" t="s">
        <v>2173</v>
      </c>
    </row>
    <row r="993" ht="89.25">
      <c r="A993" s="1" t="s">
        <v>73</v>
      </c>
      <c r="E993" s="33" t="s">
        <v>2174</v>
      </c>
    </row>
    <row r="994">
      <c r="A994" s="1" t="s">
        <v>74</v>
      </c>
      <c r="E994" s="27" t="s">
        <v>68</v>
      </c>
    </row>
    <row r="995">
      <c r="A995" s="1" t="s">
        <v>66</v>
      </c>
      <c r="B995" s="1">
        <v>299</v>
      </c>
      <c r="C995" s="26" t="s">
        <v>2175</v>
      </c>
      <c r="D995" t="s">
        <v>68</v>
      </c>
      <c r="E995" s="27" t="s">
        <v>2176</v>
      </c>
      <c r="F995" s="28" t="s">
        <v>80</v>
      </c>
      <c r="G995" s="29">
        <v>386.79000000000002</v>
      </c>
      <c r="H995" s="28">
        <v>0</v>
      </c>
      <c r="I995" s="30">
        <f>ROUND(G995*H995,P4)</f>
        <v>0</v>
      </c>
      <c r="L995" s="31">
        <v>0</v>
      </c>
      <c r="M995" s="24">
        <f>ROUND(G995*L995,P4)</f>
        <v>0</v>
      </c>
      <c r="N995" s="25" t="s">
        <v>681</v>
      </c>
      <c r="O995" s="32">
        <f>M995*AA995</f>
        <v>0</v>
      </c>
      <c r="P995" s="1">
        <v>3</v>
      </c>
      <c r="AA995" s="1">
        <f>IF(P995=1,$O$3,IF(P995=2,$O$4,$O$5))</f>
        <v>0</v>
      </c>
    </row>
    <row r="996">
      <c r="A996" s="1" t="s">
        <v>72</v>
      </c>
      <c r="E996" s="27" t="s">
        <v>2176</v>
      </c>
    </row>
    <row r="997" ht="331.5">
      <c r="A997" s="1" t="s">
        <v>73</v>
      </c>
      <c r="E997" s="33" t="s">
        <v>2177</v>
      </c>
    </row>
    <row r="998">
      <c r="A998" s="1" t="s">
        <v>74</v>
      </c>
      <c r="E998" s="27" t="s">
        <v>68</v>
      </c>
    </row>
    <row r="999">
      <c r="A999" s="1" t="s">
        <v>66</v>
      </c>
      <c r="B999" s="1">
        <v>300</v>
      </c>
      <c r="C999" s="26" t="s">
        <v>2178</v>
      </c>
      <c r="D999" t="s">
        <v>68</v>
      </c>
      <c r="E999" s="27" t="s">
        <v>2179</v>
      </c>
      <c r="F999" s="28" t="s">
        <v>80</v>
      </c>
      <c r="G999" s="29">
        <v>387.14999999999998</v>
      </c>
      <c r="H999" s="28">
        <v>0.00029999999999999997</v>
      </c>
      <c r="I999" s="30">
        <f>ROUND(G999*H999,P4)</f>
        <v>0</v>
      </c>
      <c r="L999" s="31">
        <v>0</v>
      </c>
      <c r="M999" s="24">
        <f>ROUND(G999*L999,P4)</f>
        <v>0</v>
      </c>
      <c r="N999" s="25" t="s">
        <v>681</v>
      </c>
      <c r="O999" s="32">
        <f>M999*AA999</f>
        <v>0</v>
      </c>
      <c r="P999" s="1">
        <v>3</v>
      </c>
      <c r="AA999" s="1">
        <f>IF(P999=1,$O$3,IF(P999=2,$O$4,$O$5))</f>
        <v>0</v>
      </c>
    </row>
    <row r="1000">
      <c r="A1000" s="1" t="s">
        <v>72</v>
      </c>
      <c r="E1000" s="27" t="s">
        <v>2179</v>
      </c>
    </row>
    <row r="1001" ht="344.25">
      <c r="A1001" s="1" t="s">
        <v>73</v>
      </c>
      <c r="E1001" s="33" t="s">
        <v>2180</v>
      </c>
    </row>
    <row r="1002">
      <c r="A1002" s="1" t="s">
        <v>74</v>
      </c>
      <c r="E1002" s="27" t="s">
        <v>68</v>
      </c>
    </row>
    <row r="1003">
      <c r="A1003" s="1" t="s">
        <v>66</v>
      </c>
      <c r="B1003" s="1">
        <v>301</v>
      </c>
      <c r="C1003" s="26" t="s">
        <v>2181</v>
      </c>
      <c r="D1003" t="s">
        <v>68</v>
      </c>
      <c r="E1003" s="27" t="s">
        <v>2182</v>
      </c>
      <c r="F1003" s="28" t="s">
        <v>80</v>
      </c>
      <c r="G1003" s="29">
        <v>186.09</v>
      </c>
      <c r="H1003" s="28">
        <v>0.0015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681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>
      <c r="A1004" s="1" t="s">
        <v>72</v>
      </c>
      <c r="E1004" s="27" t="s">
        <v>2182</v>
      </c>
    </row>
    <row r="1005" ht="255">
      <c r="A1005" s="1" t="s">
        <v>73</v>
      </c>
      <c r="E1005" s="33" t="s">
        <v>2183</v>
      </c>
    </row>
    <row r="1006">
      <c r="A1006" s="1" t="s">
        <v>74</v>
      </c>
      <c r="E1006" s="27" t="s">
        <v>68</v>
      </c>
    </row>
    <row r="1007" ht="25.5">
      <c r="A1007" s="1" t="s">
        <v>66</v>
      </c>
      <c r="B1007" s="1">
        <v>302</v>
      </c>
      <c r="C1007" s="26" t="s">
        <v>2184</v>
      </c>
      <c r="D1007" t="s">
        <v>68</v>
      </c>
      <c r="E1007" s="27" t="s">
        <v>2185</v>
      </c>
      <c r="F1007" s="28" t="s">
        <v>80</v>
      </c>
      <c r="G1007" s="29">
        <v>111.59999999999999</v>
      </c>
      <c r="H1007" s="28">
        <v>0.0044999999999999997</v>
      </c>
      <c r="I1007" s="30">
        <f>ROUND(G1007*H1007,P4)</f>
        <v>0</v>
      </c>
      <c r="L1007" s="31">
        <v>0</v>
      </c>
      <c r="M1007" s="24">
        <f>ROUND(G1007*L1007,P4)</f>
        <v>0</v>
      </c>
      <c r="N1007" s="25" t="s">
        <v>681</v>
      </c>
      <c r="O1007" s="32">
        <f>M1007*AA1007</f>
        <v>0</v>
      </c>
      <c r="P1007" s="1">
        <v>3</v>
      </c>
      <c r="AA1007" s="1">
        <f>IF(P1007=1,$O$3,IF(P1007=2,$O$4,$O$5))</f>
        <v>0</v>
      </c>
    </row>
    <row r="1008" ht="25.5">
      <c r="A1008" s="1" t="s">
        <v>72</v>
      </c>
      <c r="E1008" s="27" t="s">
        <v>2185</v>
      </c>
    </row>
    <row r="1009" ht="38.25">
      <c r="A1009" s="1" t="s">
        <v>73</v>
      </c>
      <c r="E1009" s="33" t="s">
        <v>2186</v>
      </c>
    </row>
    <row r="1010">
      <c r="A1010" s="1" t="s">
        <v>74</v>
      </c>
      <c r="E1010" s="27" t="s">
        <v>68</v>
      </c>
    </row>
    <row r="1011" ht="25.5">
      <c r="A1011" s="1" t="s">
        <v>66</v>
      </c>
      <c r="B1011" s="1">
        <v>303</v>
      </c>
      <c r="C1011" s="26" t="s">
        <v>2187</v>
      </c>
      <c r="D1011" t="s">
        <v>68</v>
      </c>
      <c r="E1011" s="27" t="s">
        <v>2188</v>
      </c>
      <c r="F1011" s="28" t="s">
        <v>80</v>
      </c>
      <c r="G1011" s="29">
        <v>308.17000000000002</v>
      </c>
      <c r="H1011" s="28">
        <v>0.0055799999999999999</v>
      </c>
      <c r="I1011" s="30">
        <f>ROUND(G1011*H1011,P4)</f>
        <v>0</v>
      </c>
      <c r="L1011" s="31">
        <v>0</v>
      </c>
      <c r="M1011" s="24">
        <f>ROUND(G1011*L1011,P4)</f>
        <v>0</v>
      </c>
      <c r="N1011" s="25" t="s">
        <v>681</v>
      </c>
      <c r="O1011" s="32">
        <f>M1011*AA1011</f>
        <v>0</v>
      </c>
      <c r="P1011" s="1">
        <v>3</v>
      </c>
      <c r="AA1011" s="1">
        <f>IF(P1011=1,$O$3,IF(P1011=2,$O$4,$O$5))</f>
        <v>0</v>
      </c>
    </row>
    <row r="1012" ht="25.5">
      <c r="A1012" s="1" t="s">
        <v>72</v>
      </c>
      <c r="E1012" s="27" t="s">
        <v>2188</v>
      </c>
    </row>
    <row r="1013" ht="306">
      <c r="A1013" s="1" t="s">
        <v>73</v>
      </c>
      <c r="E1013" s="33" t="s">
        <v>2189</v>
      </c>
    </row>
    <row r="1014">
      <c r="A1014" s="1" t="s">
        <v>74</v>
      </c>
      <c r="E1014" s="27" t="s">
        <v>68</v>
      </c>
    </row>
    <row r="1015" ht="25.5">
      <c r="A1015" s="1" t="s">
        <v>66</v>
      </c>
      <c r="B1015" s="1">
        <v>305</v>
      </c>
      <c r="C1015" s="26" t="s">
        <v>2190</v>
      </c>
      <c r="D1015" t="s">
        <v>68</v>
      </c>
      <c r="E1015" s="27" t="s">
        <v>2191</v>
      </c>
      <c r="F1015" s="28" t="s">
        <v>80</v>
      </c>
      <c r="G1015" s="29">
        <v>74.400000000000006</v>
      </c>
      <c r="H1015" s="28">
        <v>0.0090900000000000009</v>
      </c>
      <c r="I1015" s="30">
        <f>ROUND(G1015*H1015,P4)</f>
        <v>0</v>
      </c>
      <c r="L1015" s="31">
        <v>0</v>
      </c>
      <c r="M1015" s="24">
        <f>ROUND(G1015*L1015,P4)</f>
        <v>0</v>
      </c>
      <c r="N1015" s="25" t="s">
        <v>681</v>
      </c>
      <c r="O1015" s="32">
        <f>M1015*AA1015</f>
        <v>0</v>
      </c>
      <c r="P1015" s="1">
        <v>3</v>
      </c>
      <c r="AA1015" s="1">
        <f>IF(P1015=1,$O$3,IF(P1015=2,$O$4,$O$5))</f>
        <v>0</v>
      </c>
    </row>
    <row r="1016" ht="25.5">
      <c r="A1016" s="1" t="s">
        <v>72</v>
      </c>
      <c r="E1016" s="27" t="s">
        <v>2191</v>
      </c>
    </row>
    <row r="1017" ht="114.75">
      <c r="A1017" s="1" t="s">
        <v>73</v>
      </c>
      <c r="E1017" s="33" t="s">
        <v>2192</v>
      </c>
    </row>
    <row r="1018">
      <c r="A1018" s="1" t="s">
        <v>74</v>
      </c>
      <c r="E1018" s="27" t="s">
        <v>68</v>
      </c>
    </row>
    <row r="1019" ht="25.5">
      <c r="A1019" s="1" t="s">
        <v>66</v>
      </c>
      <c r="B1019" s="1">
        <v>307</v>
      </c>
      <c r="C1019" s="26" t="s">
        <v>2193</v>
      </c>
      <c r="D1019" t="s">
        <v>68</v>
      </c>
      <c r="E1019" s="27" t="s">
        <v>2191</v>
      </c>
      <c r="F1019" s="28" t="s">
        <v>80</v>
      </c>
      <c r="G1019" s="29">
        <v>65.260000000000005</v>
      </c>
      <c r="H1019" s="28">
        <v>0.0090900000000000009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681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 ht="25.5">
      <c r="A1020" s="1" t="s">
        <v>72</v>
      </c>
      <c r="E1020" s="27" t="s">
        <v>2191</v>
      </c>
    </row>
    <row r="1021" ht="76.5">
      <c r="A1021" s="1" t="s">
        <v>73</v>
      </c>
      <c r="E1021" s="33" t="s">
        <v>2194</v>
      </c>
    </row>
    <row r="1022">
      <c r="A1022" s="1" t="s">
        <v>74</v>
      </c>
      <c r="E1022" s="27" t="s">
        <v>68</v>
      </c>
    </row>
    <row r="1023" ht="25.5">
      <c r="A1023" s="1" t="s">
        <v>66</v>
      </c>
      <c r="B1023" s="1">
        <v>309</v>
      </c>
      <c r="C1023" s="26" t="s">
        <v>2195</v>
      </c>
      <c r="D1023" t="s">
        <v>68</v>
      </c>
      <c r="E1023" s="27" t="s">
        <v>2196</v>
      </c>
      <c r="F1023" s="28" t="s">
        <v>763</v>
      </c>
      <c r="G1023" s="29">
        <v>10.209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681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 ht="38.25">
      <c r="A1024" s="1" t="s">
        <v>72</v>
      </c>
      <c r="E1024" s="27" t="s">
        <v>2197</v>
      </c>
    </row>
    <row r="1025">
      <c r="A1025" s="1" t="s">
        <v>73</v>
      </c>
    </row>
    <row r="1026">
      <c r="A1026" s="1" t="s">
        <v>74</v>
      </c>
      <c r="E1026" s="27" t="s">
        <v>68</v>
      </c>
    </row>
    <row r="1027" ht="25.5">
      <c r="A1027" s="1" t="s">
        <v>66</v>
      </c>
      <c r="B1027" s="1">
        <v>306</v>
      </c>
      <c r="C1027" s="26" t="s">
        <v>2198</v>
      </c>
      <c r="D1027" t="s">
        <v>68</v>
      </c>
      <c r="E1027" s="27" t="s">
        <v>2199</v>
      </c>
      <c r="F1027" s="28" t="s">
        <v>80</v>
      </c>
      <c r="G1027" s="29">
        <v>81.840000000000003</v>
      </c>
      <c r="H1027" s="28">
        <v>0.02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111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 ht="38.25">
      <c r="A1028" s="1" t="s">
        <v>72</v>
      </c>
      <c r="E1028" s="27" t="s">
        <v>2200</v>
      </c>
    </row>
    <row r="1029" ht="127.5">
      <c r="A1029" s="1" t="s">
        <v>73</v>
      </c>
      <c r="E1029" s="33" t="s">
        <v>2201</v>
      </c>
    </row>
    <row r="1030">
      <c r="A1030" s="1" t="s">
        <v>74</v>
      </c>
      <c r="E1030" s="27" t="s">
        <v>68</v>
      </c>
    </row>
    <row r="1031" ht="38.25">
      <c r="A1031" s="1" t="s">
        <v>66</v>
      </c>
      <c r="B1031" s="1">
        <v>304</v>
      </c>
      <c r="C1031" s="26" t="s">
        <v>2202</v>
      </c>
      <c r="D1031" t="s">
        <v>68</v>
      </c>
      <c r="E1031" s="27" t="s">
        <v>2203</v>
      </c>
      <c r="F1031" s="28" t="s">
        <v>80</v>
      </c>
      <c r="G1031" s="29">
        <v>338.98700000000002</v>
      </c>
      <c r="H1031" s="28">
        <v>0.0097999999999999997</v>
      </c>
      <c r="I1031" s="30">
        <f>ROUND(G1031*H1031,P4)</f>
        <v>0</v>
      </c>
      <c r="L1031" s="31">
        <v>0</v>
      </c>
      <c r="M1031" s="24">
        <f>ROUND(G1031*L1031,P4)</f>
        <v>0</v>
      </c>
      <c r="N1031" s="25" t="s">
        <v>111</v>
      </c>
      <c r="O1031" s="32">
        <f>M1031*AA1031</f>
        <v>0</v>
      </c>
      <c r="P1031" s="1">
        <v>3</v>
      </c>
      <c r="AA1031" s="1">
        <f>IF(P1031=1,$O$3,IF(P1031=2,$O$4,$O$5))</f>
        <v>0</v>
      </c>
    </row>
    <row r="1032" ht="38.25">
      <c r="A1032" s="1" t="s">
        <v>72</v>
      </c>
      <c r="E1032" s="27" t="s">
        <v>2204</v>
      </c>
    </row>
    <row r="1033" ht="344.25">
      <c r="A1033" s="1" t="s">
        <v>73</v>
      </c>
      <c r="E1033" s="33" t="s">
        <v>2205</v>
      </c>
    </row>
    <row r="1034">
      <c r="A1034" s="1" t="s">
        <v>74</v>
      </c>
      <c r="E1034" s="27" t="s">
        <v>68</v>
      </c>
    </row>
    <row r="1035">
      <c r="A1035" s="1" t="s">
        <v>64</v>
      </c>
      <c r="C1035" s="22" t="s">
        <v>2206</v>
      </c>
      <c r="E1035" s="23" t="s">
        <v>2207</v>
      </c>
      <c r="L1035" s="24">
        <f>SUMIFS(L1036:L1051,A1036:A1051,"P")</f>
        <v>0</v>
      </c>
      <c r="M1035" s="24">
        <f>SUMIFS(M1036:M1051,A1036:A1051,"P")</f>
        <v>0</v>
      </c>
      <c r="N1035" s="25"/>
    </row>
    <row r="1036" ht="25.5">
      <c r="A1036" s="1" t="s">
        <v>66</v>
      </c>
      <c r="B1036" s="1">
        <v>310</v>
      </c>
      <c r="C1036" s="26" t="s">
        <v>2208</v>
      </c>
      <c r="D1036" t="s">
        <v>68</v>
      </c>
      <c r="E1036" s="27" t="s">
        <v>2209</v>
      </c>
      <c r="F1036" s="28" t="s">
        <v>80</v>
      </c>
      <c r="G1036" s="29">
        <v>20</v>
      </c>
      <c r="H1036" s="28">
        <v>6.9999999999999994E-05</v>
      </c>
      <c r="I1036" s="30">
        <f>ROUND(G1036*H1036,P4)</f>
        <v>0</v>
      </c>
      <c r="L1036" s="31">
        <v>0</v>
      </c>
      <c r="M1036" s="24">
        <f>ROUND(G1036*L1036,P4)</f>
        <v>0</v>
      </c>
      <c r="N1036" s="25" t="s">
        <v>681</v>
      </c>
      <c r="O1036" s="32">
        <f>M1036*AA1036</f>
        <v>0</v>
      </c>
      <c r="P1036" s="1">
        <v>3</v>
      </c>
      <c r="AA1036" s="1">
        <f>IF(P1036=1,$O$3,IF(P1036=2,$O$4,$O$5))</f>
        <v>0</v>
      </c>
    </row>
    <row r="1037" ht="25.5">
      <c r="A1037" s="1" t="s">
        <v>72</v>
      </c>
      <c r="E1037" s="27" t="s">
        <v>2209</v>
      </c>
    </row>
    <row r="1038" ht="38.25">
      <c r="A1038" s="1" t="s">
        <v>73</v>
      </c>
      <c r="E1038" s="33" t="s">
        <v>2210</v>
      </c>
    </row>
    <row r="1039">
      <c r="A1039" s="1" t="s">
        <v>74</v>
      </c>
      <c r="E1039" s="27" t="s">
        <v>68</v>
      </c>
    </row>
    <row r="1040">
      <c r="A1040" s="1" t="s">
        <v>66</v>
      </c>
      <c r="B1040" s="1">
        <v>311</v>
      </c>
      <c r="C1040" s="26" t="s">
        <v>2211</v>
      </c>
      <c r="D1040" t="s">
        <v>68</v>
      </c>
      <c r="E1040" s="27" t="s">
        <v>2212</v>
      </c>
      <c r="F1040" s="28" t="s">
        <v>80</v>
      </c>
      <c r="G1040" s="29">
        <v>20</v>
      </c>
      <c r="H1040" s="28">
        <v>0.00012</v>
      </c>
      <c r="I1040" s="30">
        <f>ROUND(G1040*H1040,P4)</f>
        <v>0</v>
      </c>
      <c r="L1040" s="31">
        <v>0</v>
      </c>
      <c r="M1040" s="24">
        <f>ROUND(G1040*L1040,P4)</f>
        <v>0</v>
      </c>
      <c r="N1040" s="25" t="s">
        <v>681</v>
      </c>
      <c r="O1040" s="32">
        <f>M1040*AA1040</f>
        <v>0</v>
      </c>
      <c r="P1040" s="1">
        <v>3</v>
      </c>
      <c r="AA1040" s="1">
        <f>IF(P1040=1,$O$3,IF(P1040=2,$O$4,$O$5))</f>
        <v>0</v>
      </c>
    </row>
    <row r="1041">
      <c r="A1041" s="1" t="s">
        <v>72</v>
      </c>
      <c r="E1041" s="27" t="s">
        <v>2212</v>
      </c>
    </row>
    <row r="1042" ht="38.25">
      <c r="A1042" s="1" t="s">
        <v>73</v>
      </c>
      <c r="E1042" s="33" t="s">
        <v>2210</v>
      </c>
    </row>
    <row r="1043">
      <c r="A1043" s="1" t="s">
        <v>74</v>
      </c>
      <c r="E1043" s="27" t="s">
        <v>68</v>
      </c>
    </row>
    <row r="1044">
      <c r="A1044" s="1" t="s">
        <v>66</v>
      </c>
      <c r="B1044" s="1">
        <v>312</v>
      </c>
      <c r="C1044" s="26" t="s">
        <v>2213</v>
      </c>
      <c r="D1044" t="s">
        <v>68</v>
      </c>
      <c r="E1044" s="27" t="s">
        <v>2214</v>
      </c>
      <c r="F1044" s="28" t="s">
        <v>80</v>
      </c>
      <c r="G1044" s="29">
        <v>20</v>
      </c>
      <c r="H1044" s="28">
        <v>0.00012</v>
      </c>
      <c r="I1044" s="30">
        <f>ROUND(G1044*H1044,P4)</f>
        <v>0</v>
      </c>
      <c r="L1044" s="31">
        <v>0</v>
      </c>
      <c r="M1044" s="24">
        <f>ROUND(G1044*L1044,P4)</f>
        <v>0</v>
      </c>
      <c r="N1044" s="25" t="s">
        <v>681</v>
      </c>
      <c r="O1044" s="32">
        <f>M1044*AA1044</f>
        <v>0</v>
      </c>
      <c r="P1044" s="1">
        <v>3</v>
      </c>
      <c r="AA1044" s="1">
        <f>IF(P1044=1,$O$3,IF(P1044=2,$O$4,$O$5))</f>
        <v>0</v>
      </c>
    </row>
    <row r="1045">
      <c r="A1045" s="1" t="s">
        <v>72</v>
      </c>
      <c r="E1045" s="27" t="s">
        <v>2214</v>
      </c>
    </row>
    <row r="1046" ht="38.25">
      <c r="A1046" s="1" t="s">
        <v>73</v>
      </c>
      <c r="E1046" s="33" t="s">
        <v>2210</v>
      </c>
    </row>
    <row r="1047">
      <c r="A1047" s="1" t="s">
        <v>74</v>
      </c>
      <c r="E1047" s="27" t="s">
        <v>68</v>
      </c>
    </row>
    <row r="1048">
      <c r="A1048" s="1" t="s">
        <v>66</v>
      </c>
      <c r="B1048" s="1">
        <v>330</v>
      </c>
      <c r="C1048" s="26" t="s">
        <v>2215</v>
      </c>
      <c r="D1048" t="s">
        <v>68</v>
      </c>
      <c r="E1048" s="27" t="s">
        <v>2216</v>
      </c>
      <c r="F1048" s="28" t="s">
        <v>80</v>
      </c>
      <c r="G1048" s="29">
        <v>37.5</v>
      </c>
      <c r="H1048" s="28">
        <v>0</v>
      </c>
      <c r="I1048" s="30">
        <f>ROUND(G1048*H1048,P4)</f>
        <v>0</v>
      </c>
      <c r="L1048" s="31">
        <v>0</v>
      </c>
      <c r="M1048" s="24">
        <f>ROUND(G1048*L1048,P4)</f>
        <v>0</v>
      </c>
      <c r="N1048" s="25" t="s">
        <v>681</v>
      </c>
      <c r="O1048" s="32">
        <f>M1048*AA1048</f>
        <v>0</v>
      </c>
      <c r="P1048" s="1">
        <v>3</v>
      </c>
      <c r="AA1048" s="1">
        <f>IF(P1048=1,$O$3,IF(P1048=2,$O$4,$O$5))</f>
        <v>0</v>
      </c>
    </row>
    <row r="1049">
      <c r="A1049" s="1" t="s">
        <v>72</v>
      </c>
      <c r="E1049" s="27" t="s">
        <v>2216</v>
      </c>
    </row>
    <row r="1050" ht="76.5">
      <c r="A1050" s="1" t="s">
        <v>73</v>
      </c>
      <c r="E1050" s="33" t="s">
        <v>2217</v>
      </c>
    </row>
    <row r="1051">
      <c r="A1051" s="1" t="s">
        <v>74</v>
      </c>
      <c r="E1051" s="27" t="s">
        <v>68</v>
      </c>
    </row>
    <row r="1052">
      <c r="A1052" s="1" t="s">
        <v>64</v>
      </c>
      <c r="C1052" s="22" t="s">
        <v>2218</v>
      </c>
      <c r="E1052" s="23" t="s">
        <v>2219</v>
      </c>
      <c r="L1052" s="24">
        <f>SUMIFS(L1053:L1060,A1053:A1060,"P")</f>
        <v>0</v>
      </c>
      <c r="M1052" s="24">
        <f>SUMIFS(M1053:M1060,A1053:A1060,"P")</f>
        <v>0</v>
      </c>
      <c r="N1052" s="25"/>
    </row>
    <row r="1053" ht="25.5">
      <c r="A1053" s="1" t="s">
        <v>66</v>
      </c>
      <c r="B1053" s="1">
        <v>313</v>
      </c>
      <c r="C1053" s="26" t="s">
        <v>2220</v>
      </c>
      <c r="D1053" t="s">
        <v>68</v>
      </c>
      <c r="E1053" s="27" t="s">
        <v>2221</v>
      </c>
      <c r="F1053" s="28" t="s">
        <v>80</v>
      </c>
      <c r="G1053" s="29">
        <v>735.01999999999998</v>
      </c>
      <c r="H1053" s="28">
        <v>0.00020000000000000001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681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 ht="25.5">
      <c r="A1054" s="1" t="s">
        <v>72</v>
      </c>
      <c r="E1054" s="27" t="s">
        <v>2221</v>
      </c>
    </row>
    <row r="1055" ht="89.25">
      <c r="A1055" s="1" t="s">
        <v>73</v>
      </c>
      <c r="E1055" s="33" t="s">
        <v>2222</v>
      </c>
    </row>
    <row r="1056">
      <c r="A1056" s="1" t="s">
        <v>74</v>
      </c>
      <c r="E1056" s="27" t="s">
        <v>68</v>
      </c>
    </row>
    <row r="1057" ht="25.5">
      <c r="A1057" s="1" t="s">
        <v>66</v>
      </c>
      <c r="B1057" s="1">
        <v>314</v>
      </c>
      <c r="C1057" s="26" t="s">
        <v>2223</v>
      </c>
      <c r="D1057" t="s">
        <v>68</v>
      </c>
      <c r="E1057" s="27" t="s">
        <v>2224</v>
      </c>
      <c r="F1057" s="28" t="s">
        <v>80</v>
      </c>
      <c r="G1057" s="29">
        <v>735.01999999999998</v>
      </c>
      <c r="H1057" s="28">
        <v>0.00029999999999999997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681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 ht="25.5">
      <c r="A1058" s="1" t="s">
        <v>72</v>
      </c>
      <c r="E1058" s="27" t="s">
        <v>2224</v>
      </c>
    </row>
    <row r="1059" ht="89.25">
      <c r="A1059" s="1" t="s">
        <v>73</v>
      </c>
      <c r="E1059" s="33" t="s">
        <v>2222</v>
      </c>
    </row>
    <row r="1060">
      <c r="A1060" s="1" t="s">
        <v>74</v>
      </c>
      <c r="E1060" s="27" t="s">
        <v>68</v>
      </c>
    </row>
    <row r="1061">
      <c r="A1061" s="1" t="s">
        <v>64</v>
      </c>
      <c r="C1061" s="22" t="s">
        <v>2225</v>
      </c>
      <c r="E1061" s="23" t="s">
        <v>2226</v>
      </c>
      <c r="L1061" s="24">
        <f>SUMIFS(L1062:L1065,A1062:A1065,"P")</f>
        <v>0</v>
      </c>
      <c r="M1061" s="24">
        <f>SUMIFS(M1062:M1065,A1062:A1065,"P")</f>
        <v>0</v>
      </c>
      <c r="N1061" s="25"/>
    </row>
    <row r="1062" ht="25.5">
      <c r="A1062" s="1" t="s">
        <v>66</v>
      </c>
      <c r="B1062" s="1">
        <v>92</v>
      </c>
      <c r="C1062" s="26" t="s">
        <v>2227</v>
      </c>
      <c r="D1062" t="s">
        <v>68</v>
      </c>
      <c r="E1062" s="27" t="s">
        <v>2228</v>
      </c>
      <c r="F1062" s="28" t="s">
        <v>80</v>
      </c>
      <c r="G1062" s="29">
        <v>534</v>
      </c>
      <c r="H1062" s="28">
        <v>0.00046999999999999999</v>
      </c>
      <c r="I1062" s="30">
        <f>ROUND(G1062*H1062,P4)</f>
        <v>0</v>
      </c>
      <c r="L1062" s="31">
        <v>0</v>
      </c>
      <c r="M1062" s="24">
        <f>ROUND(G1062*L1062,P4)</f>
        <v>0</v>
      </c>
      <c r="N1062" s="25" t="s">
        <v>681</v>
      </c>
      <c r="O1062" s="32">
        <f>M1062*AA1062</f>
        <v>0</v>
      </c>
      <c r="P1062" s="1">
        <v>3</v>
      </c>
      <c r="AA1062" s="1">
        <f>IF(P1062=1,$O$3,IF(P1062=2,$O$4,$O$5))</f>
        <v>0</v>
      </c>
    </row>
    <row r="1063" ht="25.5">
      <c r="A1063" s="1" t="s">
        <v>72</v>
      </c>
      <c r="E1063" s="27" t="s">
        <v>2228</v>
      </c>
    </row>
    <row r="1064" ht="63.75">
      <c r="A1064" s="1" t="s">
        <v>73</v>
      </c>
      <c r="E1064" s="33" t="s">
        <v>1798</v>
      </c>
    </row>
    <row r="1065">
      <c r="A1065" s="1" t="s">
        <v>74</v>
      </c>
      <c r="E1065" s="27" t="s">
        <v>68</v>
      </c>
    </row>
    <row r="1066">
      <c r="A1066" s="1" t="s">
        <v>64</v>
      </c>
      <c r="C1066" s="22" t="s">
        <v>1385</v>
      </c>
      <c r="E1066" s="23" t="s">
        <v>1386</v>
      </c>
      <c r="L1066" s="24">
        <f>SUMIFS(L1067:L1074,A1067:A1074,"P")</f>
        <v>0</v>
      </c>
      <c r="M1066" s="24">
        <f>SUMIFS(M1067:M1074,A1067:A1074,"P")</f>
        <v>0</v>
      </c>
      <c r="N1066" s="25"/>
    </row>
    <row r="1067" ht="25.5">
      <c r="A1067" s="1" t="s">
        <v>66</v>
      </c>
      <c r="B1067" s="1">
        <v>94</v>
      </c>
      <c r="C1067" s="26" t="s">
        <v>2229</v>
      </c>
      <c r="D1067" t="s">
        <v>68</v>
      </c>
      <c r="E1067" s="27" t="s">
        <v>2230</v>
      </c>
      <c r="F1067" s="28" t="s">
        <v>77</v>
      </c>
      <c r="G1067" s="29">
        <v>9</v>
      </c>
      <c r="H1067" s="28">
        <v>0.012500000000000001</v>
      </c>
      <c r="I1067" s="30">
        <f>ROUND(G1067*H1067,P4)</f>
        <v>0</v>
      </c>
      <c r="L1067" s="31">
        <v>0</v>
      </c>
      <c r="M1067" s="24">
        <f>ROUND(G1067*L1067,P4)</f>
        <v>0</v>
      </c>
      <c r="N1067" s="25" t="s">
        <v>681</v>
      </c>
      <c r="O1067" s="32">
        <f>M1067*AA1067</f>
        <v>0</v>
      </c>
      <c r="P1067" s="1">
        <v>3</v>
      </c>
      <c r="AA1067" s="1">
        <f>IF(P1067=1,$O$3,IF(P1067=2,$O$4,$O$5))</f>
        <v>0</v>
      </c>
    </row>
    <row r="1068" ht="25.5">
      <c r="A1068" s="1" t="s">
        <v>72</v>
      </c>
      <c r="E1068" s="27" t="s">
        <v>2230</v>
      </c>
    </row>
    <row r="1069" ht="38.25">
      <c r="A1069" s="1" t="s">
        <v>73</v>
      </c>
      <c r="E1069" s="33" t="s">
        <v>2231</v>
      </c>
    </row>
    <row r="1070">
      <c r="A1070" s="1" t="s">
        <v>74</v>
      </c>
      <c r="E1070" s="27" t="s">
        <v>68</v>
      </c>
    </row>
    <row r="1071">
      <c r="A1071" s="1" t="s">
        <v>66</v>
      </c>
      <c r="B1071" s="1">
        <v>93</v>
      </c>
      <c r="C1071" s="26" t="s">
        <v>1389</v>
      </c>
      <c r="D1071" t="s">
        <v>68</v>
      </c>
      <c r="E1071" s="27" t="s">
        <v>1390</v>
      </c>
      <c r="F1071" s="28" t="s">
        <v>77</v>
      </c>
      <c r="G1071" s="29">
        <v>9</v>
      </c>
      <c r="H1071" s="28">
        <v>0.29221000000000003</v>
      </c>
      <c r="I1071" s="30">
        <f>ROUND(G1071*H1071,P4)</f>
        <v>0</v>
      </c>
      <c r="L1071" s="31">
        <v>0</v>
      </c>
      <c r="M1071" s="24">
        <f>ROUND(G1071*L1071,P4)</f>
        <v>0</v>
      </c>
      <c r="N1071" s="25" t="s">
        <v>681</v>
      </c>
      <c r="O1071" s="32">
        <f>M1071*AA1071</f>
        <v>0</v>
      </c>
      <c r="P1071" s="1">
        <v>3</v>
      </c>
      <c r="AA1071" s="1">
        <f>IF(P1071=1,$O$3,IF(P1071=2,$O$4,$O$5))</f>
        <v>0</v>
      </c>
    </row>
    <row r="1072">
      <c r="A1072" s="1" t="s">
        <v>72</v>
      </c>
      <c r="E1072" s="27" t="s">
        <v>1390</v>
      </c>
    </row>
    <row r="1073" ht="38.25">
      <c r="A1073" s="1" t="s">
        <v>73</v>
      </c>
      <c r="E1073" s="33" t="s">
        <v>2231</v>
      </c>
    </row>
    <row r="1074">
      <c r="A1074" s="1" t="s">
        <v>74</v>
      </c>
      <c r="E1074" s="27" t="s">
        <v>68</v>
      </c>
    </row>
    <row r="1075">
      <c r="A1075" s="1" t="s">
        <v>64</v>
      </c>
      <c r="C1075" s="22" t="s">
        <v>2232</v>
      </c>
      <c r="E1075" s="23" t="s">
        <v>2233</v>
      </c>
      <c r="L1075" s="24">
        <f>SUMIFS(L1076:L1127,A1076:A1127,"P")</f>
        <v>0</v>
      </c>
      <c r="M1075" s="24">
        <f>SUMIFS(M1076:M1127,A1076:A1127,"P")</f>
        <v>0</v>
      </c>
      <c r="N1075" s="25"/>
    </row>
    <row r="1076" ht="25.5">
      <c r="A1076" s="1" t="s">
        <v>66</v>
      </c>
      <c r="B1076" s="1">
        <v>77</v>
      </c>
      <c r="C1076" s="26" t="s">
        <v>2234</v>
      </c>
      <c r="D1076" t="s">
        <v>68</v>
      </c>
      <c r="E1076" s="27" t="s">
        <v>2235</v>
      </c>
      <c r="F1076" s="28" t="s">
        <v>80</v>
      </c>
      <c r="G1076" s="29">
        <v>736</v>
      </c>
      <c r="H1076" s="28">
        <v>0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681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 ht="25.5">
      <c r="A1077" s="1" t="s">
        <v>72</v>
      </c>
      <c r="E1077" s="27" t="s">
        <v>2235</v>
      </c>
    </row>
    <row r="1078" ht="89.25">
      <c r="A1078" s="1" t="s">
        <v>73</v>
      </c>
      <c r="E1078" s="33" t="s">
        <v>2236</v>
      </c>
    </row>
    <row r="1079">
      <c r="A1079" s="1" t="s">
        <v>74</v>
      </c>
      <c r="E1079" s="27" t="s">
        <v>68</v>
      </c>
    </row>
    <row r="1080" ht="25.5">
      <c r="A1080" s="1" t="s">
        <v>66</v>
      </c>
      <c r="B1080" s="1">
        <v>78</v>
      </c>
      <c r="C1080" s="26" t="s">
        <v>2237</v>
      </c>
      <c r="D1080" t="s">
        <v>68</v>
      </c>
      <c r="E1080" s="27" t="s">
        <v>2238</v>
      </c>
      <c r="F1080" s="28" t="s">
        <v>80</v>
      </c>
      <c r="G1080" s="29">
        <v>132480</v>
      </c>
      <c r="H1080" s="28">
        <v>0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681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 ht="38.25">
      <c r="A1081" s="1" t="s">
        <v>72</v>
      </c>
      <c r="E1081" s="27" t="s">
        <v>2239</v>
      </c>
    </row>
    <row r="1082" ht="25.5">
      <c r="A1082" s="1" t="s">
        <v>73</v>
      </c>
      <c r="E1082" s="33" t="s">
        <v>2240</v>
      </c>
    </row>
    <row r="1083">
      <c r="A1083" s="1" t="s">
        <v>74</v>
      </c>
      <c r="E1083" s="27" t="s">
        <v>68</v>
      </c>
    </row>
    <row r="1084" ht="25.5">
      <c r="A1084" s="1" t="s">
        <v>66</v>
      </c>
      <c r="B1084" s="1">
        <v>79</v>
      </c>
      <c r="C1084" s="26" t="s">
        <v>2241</v>
      </c>
      <c r="D1084" t="s">
        <v>68</v>
      </c>
      <c r="E1084" s="27" t="s">
        <v>2242</v>
      </c>
      <c r="F1084" s="28" t="s">
        <v>80</v>
      </c>
      <c r="G1084" s="29">
        <v>736</v>
      </c>
      <c r="H1084" s="28">
        <v>0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681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 ht="25.5">
      <c r="A1085" s="1" t="s">
        <v>72</v>
      </c>
      <c r="E1085" s="27" t="s">
        <v>2242</v>
      </c>
    </row>
    <row r="1086" ht="89.25">
      <c r="A1086" s="1" t="s">
        <v>73</v>
      </c>
      <c r="E1086" s="33" t="s">
        <v>2236</v>
      </c>
    </row>
    <row r="1087">
      <c r="A1087" s="1" t="s">
        <v>74</v>
      </c>
      <c r="E1087" s="27" t="s">
        <v>68</v>
      </c>
    </row>
    <row r="1088">
      <c r="A1088" s="1" t="s">
        <v>66</v>
      </c>
      <c r="B1088" s="1">
        <v>80</v>
      </c>
      <c r="C1088" s="26" t="s">
        <v>2243</v>
      </c>
      <c r="D1088" t="s">
        <v>68</v>
      </c>
      <c r="E1088" s="27" t="s">
        <v>2244</v>
      </c>
      <c r="F1088" s="28" t="s">
        <v>80</v>
      </c>
      <c r="G1088" s="29">
        <v>736</v>
      </c>
      <c r="H1088" s="28">
        <v>0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681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>
      <c r="A1089" s="1" t="s">
        <v>72</v>
      </c>
      <c r="E1089" s="27" t="s">
        <v>2244</v>
      </c>
    </row>
    <row r="1090" ht="89.25">
      <c r="A1090" s="1" t="s">
        <v>73</v>
      </c>
      <c r="E1090" s="33" t="s">
        <v>2236</v>
      </c>
    </row>
    <row r="1091">
      <c r="A1091" s="1" t="s">
        <v>74</v>
      </c>
      <c r="E1091" s="27" t="s">
        <v>68</v>
      </c>
    </row>
    <row r="1092" ht="25.5">
      <c r="A1092" s="1" t="s">
        <v>66</v>
      </c>
      <c r="B1092" s="1">
        <v>81</v>
      </c>
      <c r="C1092" s="26" t="s">
        <v>2245</v>
      </c>
      <c r="D1092" t="s">
        <v>68</v>
      </c>
      <c r="E1092" s="27" t="s">
        <v>2246</v>
      </c>
      <c r="F1092" s="28" t="s">
        <v>80</v>
      </c>
      <c r="G1092" s="29">
        <v>132480</v>
      </c>
      <c r="H1092" s="28">
        <v>0</v>
      </c>
      <c r="I1092" s="30">
        <f>ROUND(G1092*H1092,P4)</f>
        <v>0</v>
      </c>
      <c r="L1092" s="31">
        <v>0</v>
      </c>
      <c r="M1092" s="24">
        <f>ROUND(G1092*L1092,P4)</f>
        <v>0</v>
      </c>
      <c r="N1092" s="25" t="s">
        <v>681</v>
      </c>
      <c r="O1092" s="32">
        <f>M1092*AA1092</f>
        <v>0</v>
      </c>
      <c r="P1092" s="1">
        <v>3</v>
      </c>
      <c r="AA1092" s="1">
        <f>IF(P1092=1,$O$3,IF(P1092=2,$O$4,$O$5))</f>
        <v>0</v>
      </c>
    </row>
    <row r="1093" ht="25.5">
      <c r="A1093" s="1" t="s">
        <v>72</v>
      </c>
      <c r="E1093" s="27" t="s">
        <v>2246</v>
      </c>
    </row>
    <row r="1094" ht="25.5">
      <c r="A1094" s="1" t="s">
        <v>73</v>
      </c>
      <c r="E1094" s="33" t="s">
        <v>2240</v>
      </c>
    </row>
    <row r="1095">
      <c r="A1095" s="1" t="s">
        <v>74</v>
      </c>
      <c r="E1095" s="27" t="s">
        <v>68</v>
      </c>
    </row>
    <row r="1096">
      <c r="A1096" s="1" t="s">
        <v>66</v>
      </c>
      <c r="B1096" s="1">
        <v>82</v>
      </c>
      <c r="C1096" s="26" t="s">
        <v>2247</v>
      </c>
      <c r="D1096" t="s">
        <v>68</v>
      </c>
      <c r="E1096" s="27" t="s">
        <v>2248</v>
      </c>
      <c r="F1096" s="28" t="s">
        <v>80</v>
      </c>
      <c r="G1096" s="29">
        <v>736</v>
      </c>
      <c r="H1096" s="28">
        <v>0</v>
      </c>
      <c r="I1096" s="30">
        <f>ROUND(G1096*H1096,P4)</f>
        <v>0</v>
      </c>
      <c r="L1096" s="31">
        <v>0</v>
      </c>
      <c r="M1096" s="24">
        <f>ROUND(G1096*L1096,P4)</f>
        <v>0</v>
      </c>
      <c r="N1096" s="25" t="s">
        <v>681</v>
      </c>
      <c r="O1096" s="32">
        <f>M1096*AA1096</f>
        <v>0</v>
      </c>
      <c r="P1096" s="1">
        <v>3</v>
      </c>
      <c r="AA1096" s="1">
        <f>IF(P1096=1,$O$3,IF(P1096=2,$O$4,$O$5))</f>
        <v>0</v>
      </c>
    </row>
    <row r="1097">
      <c r="A1097" s="1" t="s">
        <v>72</v>
      </c>
      <c r="E1097" s="27" t="s">
        <v>2248</v>
      </c>
    </row>
    <row r="1098" ht="89.25">
      <c r="A1098" s="1" t="s">
        <v>73</v>
      </c>
      <c r="E1098" s="33" t="s">
        <v>2236</v>
      </c>
    </row>
    <row r="1099">
      <c r="A1099" s="1" t="s">
        <v>74</v>
      </c>
      <c r="E1099" s="27" t="s">
        <v>68</v>
      </c>
    </row>
    <row r="1100" ht="25.5">
      <c r="A1100" s="1" t="s">
        <v>66</v>
      </c>
      <c r="B1100" s="1">
        <v>83</v>
      </c>
      <c r="C1100" s="26" t="s">
        <v>2249</v>
      </c>
      <c r="D1100" t="s">
        <v>68</v>
      </c>
      <c r="E1100" s="27" t="s">
        <v>2250</v>
      </c>
      <c r="F1100" s="28" t="s">
        <v>77</v>
      </c>
      <c r="G1100" s="29">
        <v>4</v>
      </c>
      <c r="H1100" s="28">
        <v>0</v>
      </c>
      <c r="I1100" s="30">
        <f>ROUND(G1100*H1100,P4)</f>
        <v>0</v>
      </c>
      <c r="L1100" s="31">
        <v>0</v>
      </c>
      <c r="M1100" s="24">
        <f>ROUND(G1100*L1100,P4)</f>
        <v>0</v>
      </c>
      <c r="N1100" s="25" t="s">
        <v>681</v>
      </c>
      <c r="O1100" s="32">
        <f>M1100*AA1100</f>
        <v>0</v>
      </c>
      <c r="P1100" s="1">
        <v>3</v>
      </c>
      <c r="AA1100" s="1">
        <f>IF(P1100=1,$O$3,IF(P1100=2,$O$4,$O$5))</f>
        <v>0</v>
      </c>
    </row>
    <row r="1101" ht="25.5">
      <c r="A1101" s="1" t="s">
        <v>72</v>
      </c>
      <c r="E1101" s="27" t="s">
        <v>2250</v>
      </c>
    </row>
    <row r="1102">
      <c r="A1102" s="1" t="s">
        <v>73</v>
      </c>
      <c r="E1102" s="33" t="s">
        <v>2251</v>
      </c>
    </row>
    <row r="1103">
      <c r="A1103" s="1" t="s">
        <v>74</v>
      </c>
      <c r="E1103" s="27" t="s">
        <v>68</v>
      </c>
    </row>
    <row r="1104" ht="25.5">
      <c r="A1104" s="1" t="s">
        <v>66</v>
      </c>
      <c r="B1104" s="1">
        <v>84</v>
      </c>
      <c r="C1104" s="26" t="s">
        <v>2252</v>
      </c>
      <c r="D1104" t="s">
        <v>68</v>
      </c>
      <c r="E1104" s="27" t="s">
        <v>2253</v>
      </c>
      <c r="F1104" s="28" t="s">
        <v>77</v>
      </c>
      <c r="G1104" s="29">
        <v>720</v>
      </c>
      <c r="H1104" s="28">
        <v>0</v>
      </c>
      <c r="I1104" s="30">
        <f>ROUND(G1104*H1104,P4)</f>
        <v>0</v>
      </c>
      <c r="L1104" s="31">
        <v>0</v>
      </c>
      <c r="M1104" s="24">
        <f>ROUND(G1104*L1104,P4)</f>
        <v>0</v>
      </c>
      <c r="N1104" s="25" t="s">
        <v>681</v>
      </c>
      <c r="O1104" s="32">
        <f>M1104*AA1104</f>
        <v>0</v>
      </c>
      <c r="P1104" s="1">
        <v>3</v>
      </c>
      <c r="AA1104" s="1">
        <f>IF(P1104=1,$O$3,IF(P1104=2,$O$4,$O$5))</f>
        <v>0</v>
      </c>
    </row>
    <row r="1105" ht="25.5">
      <c r="A1105" s="1" t="s">
        <v>72</v>
      </c>
      <c r="E1105" s="27" t="s">
        <v>2253</v>
      </c>
    </row>
    <row r="1106">
      <c r="A1106" s="1" t="s">
        <v>73</v>
      </c>
      <c r="E1106" s="33" t="s">
        <v>2254</v>
      </c>
    </row>
    <row r="1107">
      <c r="A1107" s="1" t="s">
        <v>74</v>
      </c>
      <c r="E1107" s="27" t="s">
        <v>68</v>
      </c>
    </row>
    <row r="1108" ht="25.5">
      <c r="A1108" s="1" t="s">
        <v>66</v>
      </c>
      <c r="B1108" s="1">
        <v>85</v>
      </c>
      <c r="C1108" s="26" t="s">
        <v>2255</v>
      </c>
      <c r="D1108" t="s">
        <v>68</v>
      </c>
      <c r="E1108" s="27" t="s">
        <v>2256</v>
      </c>
      <c r="F1108" s="28" t="s">
        <v>77</v>
      </c>
      <c r="G1108" s="29">
        <v>4</v>
      </c>
      <c r="H1108" s="28">
        <v>0</v>
      </c>
      <c r="I1108" s="30">
        <f>ROUND(G1108*H1108,P4)</f>
        <v>0</v>
      </c>
      <c r="L1108" s="31">
        <v>0</v>
      </c>
      <c r="M1108" s="24">
        <f>ROUND(G1108*L1108,P4)</f>
        <v>0</v>
      </c>
      <c r="N1108" s="25" t="s">
        <v>681</v>
      </c>
      <c r="O1108" s="32">
        <f>M1108*AA1108</f>
        <v>0</v>
      </c>
      <c r="P1108" s="1">
        <v>3</v>
      </c>
      <c r="AA1108" s="1">
        <f>IF(P1108=1,$O$3,IF(P1108=2,$O$4,$O$5))</f>
        <v>0</v>
      </c>
    </row>
    <row r="1109" ht="25.5">
      <c r="A1109" s="1" t="s">
        <v>72</v>
      </c>
      <c r="E1109" s="27" t="s">
        <v>2256</v>
      </c>
    </row>
    <row r="1110">
      <c r="A1110" s="1" t="s">
        <v>73</v>
      </c>
      <c r="E1110" s="33" t="s">
        <v>633</v>
      </c>
    </row>
    <row r="1111">
      <c r="A1111" s="1" t="s">
        <v>74</v>
      </c>
      <c r="E1111" s="27" t="s">
        <v>68</v>
      </c>
    </row>
    <row r="1112" ht="25.5">
      <c r="A1112" s="1" t="s">
        <v>66</v>
      </c>
      <c r="B1112" s="1">
        <v>86</v>
      </c>
      <c r="C1112" s="26" t="s">
        <v>2257</v>
      </c>
      <c r="D1112" t="s">
        <v>68</v>
      </c>
      <c r="E1112" s="27" t="s">
        <v>2258</v>
      </c>
      <c r="F1112" s="28" t="s">
        <v>70</v>
      </c>
      <c r="G1112" s="29">
        <v>1</v>
      </c>
      <c r="H1112" s="28">
        <v>0</v>
      </c>
      <c r="I1112" s="30">
        <f>ROUND(G1112*H1112,P4)</f>
        <v>0</v>
      </c>
      <c r="L1112" s="31">
        <v>0</v>
      </c>
      <c r="M1112" s="24">
        <f>ROUND(G1112*L1112,P4)</f>
        <v>0</v>
      </c>
      <c r="N1112" s="25" t="s">
        <v>681</v>
      </c>
      <c r="O1112" s="32">
        <f>M1112*AA1112</f>
        <v>0</v>
      </c>
      <c r="P1112" s="1">
        <v>3</v>
      </c>
      <c r="AA1112" s="1">
        <f>IF(P1112=1,$O$3,IF(P1112=2,$O$4,$O$5))</f>
        <v>0</v>
      </c>
    </row>
    <row r="1113" ht="25.5">
      <c r="A1113" s="1" t="s">
        <v>72</v>
      </c>
      <c r="E1113" s="27" t="s">
        <v>2258</v>
      </c>
    </row>
    <row r="1114">
      <c r="A1114" s="1" t="s">
        <v>73</v>
      </c>
      <c r="E1114" s="33" t="s">
        <v>646</v>
      </c>
    </row>
    <row r="1115">
      <c r="A1115" s="1" t="s">
        <v>74</v>
      </c>
      <c r="E1115" s="27" t="s">
        <v>68</v>
      </c>
    </row>
    <row r="1116" ht="25.5">
      <c r="A1116" s="1" t="s">
        <v>66</v>
      </c>
      <c r="B1116" s="1">
        <v>87</v>
      </c>
      <c r="C1116" s="26" t="s">
        <v>2259</v>
      </c>
      <c r="D1116" t="s">
        <v>68</v>
      </c>
      <c r="E1116" s="27" t="s">
        <v>2260</v>
      </c>
      <c r="F1116" s="28" t="s">
        <v>70</v>
      </c>
      <c r="G1116" s="29">
        <v>300</v>
      </c>
      <c r="H1116" s="28">
        <v>0</v>
      </c>
      <c r="I1116" s="30">
        <f>ROUND(G1116*H1116,P4)</f>
        <v>0</v>
      </c>
      <c r="L1116" s="31">
        <v>0</v>
      </c>
      <c r="M1116" s="24">
        <f>ROUND(G1116*L1116,P4)</f>
        <v>0</v>
      </c>
      <c r="N1116" s="25" t="s">
        <v>681</v>
      </c>
      <c r="O1116" s="32">
        <f>M1116*AA1116</f>
        <v>0</v>
      </c>
      <c r="P1116" s="1">
        <v>3</v>
      </c>
      <c r="AA1116" s="1">
        <f>IF(P1116=1,$O$3,IF(P1116=2,$O$4,$O$5))</f>
        <v>0</v>
      </c>
    </row>
    <row r="1117" ht="38.25">
      <c r="A1117" s="1" t="s">
        <v>72</v>
      </c>
      <c r="E1117" s="27" t="s">
        <v>2261</v>
      </c>
    </row>
    <row r="1118">
      <c r="A1118" s="1" t="s">
        <v>73</v>
      </c>
      <c r="E1118" s="33" t="s">
        <v>2262</v>
      </c>
    </row>
    <row r="1119">
      <c r="A1119" s="1" t="s">
        <v>74</v>
      </c>
      <c r="E1119" s="27" t="s">
        <v>68</v>
      </c>
    </row>
    <row r="1120" ht="25.5">
      <c r="A1120" s="1" t="s">
        <v>66</v>
      </c>
      <c r="B1120" s="1">
        <v>88</v>
      </c>
      <c r="C1120" s="26" t="s">
        <v>2263</v>
      </c>
      <c r="D1120" t="s">
        <v>68</v>
      </c>
      <c r="E1120" s="27" t="s">
        <v>2264</v>
      </c>
      <c r="F1120" s="28" t="s">
        <v>70</v>
      </c>
      <c r="G1120" s="29">
        <v>1</v>
      </c>
      <c r="H1120" s="28">
        <v>0</v>
      </c>
      <c r="I1120" s="30">
        <f>ROUND(G1120*H1120,P4)</f>
        <v>0</v>
      </c>
      <c r="L1120" s="31">
        <v>0</v>
      </c>
      <c r="M1120" s="24">
        <f>ROUND(G1120*L1120,P4)</f>
        <v>0</v>
      </c>
      <c r="N1120" s="25" t="s">
        <v>681</v>
      </c>
      <c r="O1120" s="32">
        <f>M1120*AA1120</f>
        <v>0</v>
      </c>
      <c r="P1120" s="1">
        <v>3</v>
      </c>
      <c r="AA1120" s="1">
        <f>IF(P1120=1,$O$3,IF(P1120=2,$O$4,$O$5))</f>
        <v>0</v>
      </c>
    </row>
    <row r="1121" ht="25.5">
      <c r="A1121" s="1" t="s">
        <v>72</v>
      </c>
      <c r="E1121" s="27" t="s">
        <v>2264</v>
      </c>
    </row>
    <row r="1122">
      <c r="A1122" s="1" t="s">
        <v>73</v>
      </c>
      <c r="E1122" s="33" t="s">
        <v>646</v>
      </c>
    </row>
    <row r="1123">
      <c r="A1123" s="1" t="s">
        <v>74</v>
      </c>
      <c r="E1123" s="27" t="s">
        <v>68</v>
      </c>
    </row>
    <row r="1124" ht="25.5">
      <c r="A1124" s="1" t="s">
        <v>66</v>
      </c>
      <c r="B1124" s="1">
        <v>89</v>
      </c>
      <c r="C1124" s="26" t="s">
        <v>2265</v>
      </c>
      <c r="D1124" t="s">
        <v>68</v>
      </c>
      <c r="E1124" s="27" t="s">
        <v>2266</v>
      </c>
      <c r="F1124" s="28" t="s">
        <v>80</v>
      </c>
      <c r="G1124" s="29">
        <v>578.29999999999995</v>
      </c>
      <c r="H1124" s="28">
        <v>0.00021000000000000001</v>
      </c>
      <c r="I1124" s="30">
        <f>ROUND(G1124*H1124,P4)</f>
        <v>0</v>
      </c>
      <c r="L1124" s="31">
        <v>0</v>
      </c>
      <c r="M1124" s="24">
        <f>ROUND(G1124*L1124,P4)</f>
        <v>0</v>
      </c>
      <c r="N1124" s="25" t="s">
        <v>681</v>
      </c>
      <c r="O1124" s="32">
        <f>M1124*AA1124</f>
        <v>0</v>
      </c>
      <c r="P1124" s="1">
        <v>3</v>
      </c>
      <c r="AA1124" s="1">
        <f>IF(P1124=1,$O$3,IF(P1124=2,$O$4,$O$5))</f>
        <v>0</v>
      </c>
    </row>
    <row r="1125" ht="25.5">
      <c r="A1125" s="1" t="s">
        <v>72</v>
      </c>
      <c r="E1125" s="27" t="s">
        <v>2266</v>
      </c>
    </row>
    <row r="1126" ht="409.5">
      <c r="A1126" s="1" t="s">
        <v>73</v>
      </c>
      <c r="E1126" s="33" t="s">
        <v>2267</v>
      </c>
    </row>
    <row r="1127">
      <c r="A1127" s="1" t="s">
        <v>74</v>
      </c>
      <c r="E1127" s="27" t="s">
        <v>68</v>
      </c>
    </row>
    <row r="1128">
      <c r="A1128" s="1" t="s">
        <v>64</v>
      </c>
      <c r="C1128" s="22" t="s">
        <v>2268</v>
      </c>
      <c r="E1128" s="23" t="s">
        <v>2269</v>
      </c>
      <c r="L1128" s="24">
        <f>SUMIFS(L1129:L1136,A1129:A1136,"P")</f>
        <v>0</v>
      </c>
      <c r="M1128" s="24">
        <f>SUMIFS(M1129:M1136,A1129:A1136,"P")</f>
        <v>0</v>
      </c>
      <c r="N1128" s="25"/>
    </row>
    <row r="1129" ht="25.5">
      <c r="A1129" s="1" t="s">
        <v>66</v>
      </c>
      <c r="B1129" s="1">
        <v>90</v>
      </c>
      <c r="C1129" s="26" t="s">
        <v>2270</v>
      </c>
      <c r="D1129" t="s">
        <v>68</v>
      </c>
      <c r="E1129" s="27" t="s">
        <v>2271</v>
      </c>
      <c r="F1129" s="28" t="s">
        <v>80</v>
      </c>
      <c r="G1129" s="29">
        <v>578.29999999999995</v>
      </c>
      <c r="H1129" s="28">
        <v>4.0000000000000003E-05</v>
      </c>
      <c r="I1129" s="30">
        <f>ROUND(G1129*H1129,P4)</f>
        <v>0</v>
      </c>
      <c r="L1129" s="31">
        <v>0</v>
      </c>
      <c r="M1129" s="24">
        <f>ROUND(G1129*L1129,P4)</f>
        <v>0</v>
      </c>
      <c r="N1129" s="25" t="s">
        <v>681</v>
      </c>
      <c r="O1129" s="32">
        <f>M1129*AA1129</f>
        <v>0</v>
      </c>
      <c r="P1129" s="1">
        <v>3</v>
      </c>
      <c r="AA1129" s="1">
        <f>IF(P1129=1,$O$3,IF(P1129=2,$O$4,$O$5))</f>
        <v>0</v>
      </c>
    </row>
    <row r="1130" ht="25.5">
      <c r="A1130" s="1" t="s">
        <v>72</v>
      </c>
      <c r="E1130" s="27" t="s">
        <v>2271</v>
      </c>
    </row>
    <row r="1131" ht="409.5">
      <c r="A1131" s="1" t="s">
        <v>73</v>
      </c>
      <c r="E1131" s="33" t="s">
        <v>2267</v>
      </c>
    </row>
    <row r="1132">
      <c r="A1132" s="1" t="s">
        <v>74</v>
      </c>
      <c r="E1132" s="27" t="s">
        <v>68</v>
      </c>
    </row>
    <row r="1133" ht="25.5">
      <c r="A1133" s="1" t="s">
        <v>66</v>
      </c>
      <c r="B1133" s="1">
        <v>91</v>
      </c>
      <c r="C1133" s="26" t="s">
        <v>2272</v>
      </c>
      <c r="D1133" t="s">
        <v>68</v>
      </c>
      <c r="E1133" s="27" t="s">
        <v>2273</v>
      </c>
      <c r="F1133" s="28" t="s">
        <v>70</v>
      </c>
      <c r="G1133" s="29">
        <v>36</v>
      </c>
      <c r="H1133" s="28">
        <v>1.0000000000000001E-05</v>
      </c>
      <c r="I1133" s="30">
        <f>ROUND(G1133*H1133,P4)</f>
        <v>0</v>
      </c>
      <c r="L1133" s="31">
        <v>0</v>
      </c>
      <c r="M1133" s="24">
        <f>ROUND(G1133*L1133,P4)</f>
        <v>0</v>
      </c>
      <c r="N1133" s="25" t="s">
        <v>681</v>
      </c>
      <c r="O1133" s="32">
        <f>M1133*AA1133</f>
        <v>0</v>
      </c>
      <c r="P1133" s="1">
        <v>3</v>
      </c>
      <c r="AA1133" s="1">
        <f>IF(P1133=1,$O$3,IF(P1133=2,$O$4,$O$5))</f>
        <v>0</v>
      </c>
    </row>
    <row r="1134" ht="25.5">
      <c r="A1134" s="1" t="s">
        <v>72</v>
      </c>
      <c r="E1134" s="27" t="s">
        <v>2273</v>
      </c>
    </row>
    <row r="1135" ht="38.25">
      <c r="A1135" s="1" t="s">
        <v>73</v>
      </c>
      <c r="E1135" s="33" t="s">
        <v>2274</v>
      </c>
    </row>
    <row r="1136">
      <c r="A1136" s="1" t="s">
        <v>74</v>
      </c>
      <c r="E1136" s="27" t="s">
        <v>68</v>
      </c>
    </row>
    <row r="1137">
      <c r="A1137" s="1" t="s">
        <v>64</v>
      </c>
      <c r="C1137" s="22" t="s">
        <v>2275</v>
      </c>
      <c r="E1137" s="23" t="s">
        <v>2276</v>
      </c>
      <c r="L1137" s="24">
        <f>SUMIFS(L1138:L1205,A1138:A1205,"P")</f>
        <v>0</v>
      </c>
      <c r="M1137" s="24">
        <f>SUMIFS(M1138:M1205,A1138:A1205,"P")</f>
        <v>0</v>
      </c>
      <c r="N1137" s="25"/>
    </row>
    <row r="1138">
      <c r="A1138" s="1" t="s">
        <v>66</v>
      </c>
      <c r="B1138" s="1">
        <v>95</v>
      </c>
      <c r="C1138" s="26" t="s">
        <v>2277</v>
      </c>
      <c r="D1138" t="s">
        <v>68</v>
      </c>
      <c r="E1138" s="27" t="s">
        <v>2278</v>
      </c>
      <c r="F1138" s="28" t="s">
        <v>163</v>
      </c>
      <c r="G1138" s="29">
        <v>23.626000000000001</v>
      </c>
      <c r="H1138" s="28">
        <v>0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681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72</v>
      </c>
      <c r="E1139" s="27" t="s">
        <v>2278</v>
      </c>
    </row>
    <row r="1140" ht="63.75">
      <c r="A1140" s="1" t="s">
        <v>73</v>
      </c>
      <c r="E1140" s="33" t="s">
        <v>2279</v>
      </c>
    </row>
    <row r="1141">
      <c r="A1141" s="1" t="s">
        <v>74</v>
      </c>
      <c r="E1141" s="27" t="s">
        <v>68</v>
      </c>
    </row>
    <row r="1142" ht="25.5">
      <c r="A1142" s="1" t="s">
        <v>66</v>
      </c>
      <c r="B1142" s="1">
        <v>96</v>
      </c>
      <c r="C1142" s="26" t="s">
        <v>2280</v>
      </c>
      <c r="D1142" t="s">
        <v>68</v>
      </c>
      <c r="E1142" s="27" t="s">
        <v>2281</v>
      </c>
      <c r="F1142" s="28" t="s">
        <v>80</v>
      </c>
      <c r="G1142" s="29">
        <v>29.669</v>
      </c>
      <c r="H1142" s="28">
        <v>0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681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 ht="25.5">
      <c r="A1143" s="1" t="s">
        <v>72</v>
      </c>
      <c r="E1143" s="27" t="s">
        <v>2281</v>
      </c>
    </row>
    <row r="1144" ht="51">
      <c r="A1144" s="1" t="s">
        <v>73</v>
      </c>
      <c r="E1144" s="33" t="s">
        <v>2282</v>
      </c>
    </row>
    <row r="1145">
      <c r="A1145" s="1" t="s">
        <v>74</v>
      </c>
      <c r="E1145" s="27" t="s">
        <v>68</v>
      </c>
    </row>
    <row r="1146" ht="25.5">
      <c r="A1146" s="1" t="s">
        <v>66</v>
      </c>
      <c r="B1146" s="1">
        <v>97</v>
      </c>
      <c r="C1146" s="26" t="s">
        <v>2283</v>
      </c>
      <c r="D1146" t="s">
        <v>68</v>
      </c>
      <c r="E1146" s="27" t="s">
        <v>2284</v>
      </c>
      <c r="F1146" s="28" t="s">
        <v>163</v>
      </c>
      <c r="G1146" s="29">
        <v>0.77200000000000002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681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 ht="25.5">
      <c r="A1147" s="1" t="s">
        <v>72</v>
      </c>
      <c r="E1147" s="27" t="s">
        <v>2284</v>
      </c>
    </row>
    <row r="1148" ht="25.5">
      <c r="A1148" s="1" t="s">
        <v>73</v>
      </c>
      <c r="E1148" s="33" t="s">
        <v>2285</v>
      </c>
    </row>
    <row r="1149">
      <c r="A1149" s="1" t="s">
        <v>74</v>
      </c>
      <c r="E1149" s="27" t="s">
        <v>68</v>
      </c>
    </row>
    <row r="1150" ht="25.5">
      <c r="A1150" s="1" t="s">
        <v>66</v>
      </c>
      <c r="B1150" s="1">
        <v>98</v>
      </c>
      <c r="C1150" s="26" t="s">
        <v>2286</v>
      </c>
      <c r="D1150" t="s">
        <v>68</v>
      </c>
      <c r="E1150" s="27" t="s">
        <v>2287</v>
      </c>
      <c r="F1150" s="28" t="s">
        <v>163</v>
      </c>
      <c r="G1150" s="29">
        <v>14.355</v>
      </c>
      <c r="H1150" s="28">
        <v>0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681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 ht="25.5">
      <c r="A1151" s="1" t="s">
        <v>72</v>
      </c>
      <c r="E1151" s="27" t="s">
        <v>2287</v>
      </c>
    </row>
    <row r="1152" ht="51">
      <c r="A1152" s="1" t="s">
        <v>73</v>
      </c>
      <c r="E1152" s="33" t="s">
        <v>2288</v>
      </c>
    </row>
    <row r="1153">
      <c r="A1153" s="1" t="s">
        <v>74</v>
      </c>
      <c r="E1153" s="27" t="s">
        <v>68</v>
      </c>
    </row>
    <row r="1154">
      <c r="A1154" s="1" t="s">
        <v>66</v>
      </c>
      <c r="B1154" s="1">
        <v>99</v>
      </c>
      <c r="C1154" s="26" t="s">
        <v>2289</v>
      </c>
      <c r="D1154" t="s">
        <v>68</v>
      </c>
      <c r="E1154" s="27" t="s">
        <v>2290</v>
      </c>
      <c r="F1154" s="28" t="s">
        <v>163</v>
      </c>
      <c r="G1154" s="29">
        <v>22.25</v>
      </c>
      <c r="H1154" s="28">
        <v>0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681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72</v>
      </c>
      <c r="E1155" s="27" t="s">
        <v>2290</v>
      </c>
    </row>
    <row r="1156" ht="89.25">
      <c r="A1156" s="1" t="s">
        <v>73</v>
      </c>
      <c r="E1156" s="33" t="s">
        <v>2291</v>
      </c>
    </row>
    <row r="1157">
      <c r="A1157" s="1" t="s">
        <v>74</v>
      </c>
      <c r="E1157" s="27" t="s">
        <v>68</v>
      </c>
    </row>
    <row r="1158" ht="25.5">
      <c r="A1158" s="1" t="s">
        <v>66</v>
      </c>
      <c r="B1158" s="1">
        <v>100</v>
      </c>
      <c r="C1158" s="26" t="s">
        <v>2292</v>
      </c>
      <c r="D1158" t="s">
        <v>68</v>
      </c>
      <c r="E1158" s="27" t="s">
        <v>2293</v>
      </c>
      <c r="F1158" s="28" t="s">
        <v>163</v>
      </c>
      <c r="G1158" s="29">
        <v>1.05</v>
      </c>
      <c r="H1158" s="28">
        <v>0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681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 ht="25.5">
      <c r="A1159" s="1" t="s">
        <v>72</v>
      </c>
      <c r="E1159" s="27" t="s">
        <v>2293</v>
      </c>
    </row>
    <row r="1160" ht="25.5">
      <c r="A1160" s="1" t="s">
        <v>73</v>
      </c>
      <c r="E1160" s="33" t="s">
        <v>2294</v>
      </c>
    </row>
    <row r="1161">
      <c r="A1161" s="1" t="s">
        <v>74</v>
      </c>
      <c r="E1161" s="27" t="s">
        <v>68</v>
      </c>
    </row>
    <row r="1162" ht="25.5">
      <c r="A1162" s="1" t="s">
        <v>66</v>
      </c>
      <c r="B1162" s="1">
        <v>101</v>
      </c>
      <c r="C1162" s="26" t="s">
        <v>2295</v>
      </c>
      <c r="D1162" t="s">
        <v>68</v>
      </c>
      <c r="E1162" s="27" t="s">
        <v>2296</v>
      </c>
      <c r="F1162" s="28" t="s">
        <v>163</v>
      </c>
      <c r="G1162" s="29">
        <v>46.200000000000003</v>
      </c>
      <c r="H1162" s="28">
        <v>0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681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 ht="25.5">
      <c r="A1163" s="1" t="s">
        <v>72</v>
      </c>
      <c r="E1163" s="27" t="s">
        <v>2296</v>
      </c>
    </row>
    <row r="1164" ht="38.25">
      <c r="A1164" s="1" t="s">
        <v>73</v>
      </c>
      <c r="E1164" s="33" t="s">
        <v>2297</v>
      </c>
    </row>
    <row r="1165">
      <c r="A1165" s="1" t="s">
        <v>74</v>
      </c>
      <c r="E1165" s="27" t="s">
        <v>68</v>
      </c>
    </row>
    <row r="1166" ht="25.5">
      <c r="A1166" s="1" t="s">
        <v>66</v>
      </c>
      <c r="B1166" s="1">
        <v>102</v>
      </c>
      <c r="C1166" s="26" t="s">
        <v>2298</v>
      </c>
      <c r="D1166" t="s">
        <v>68</v>
      </c>
      <c r="E1166" s="27" t="s">
        <v>2299</v>
      </c>
      <c r="F1166" s="28" t="s">
        <v>80</v>
      </c>
      <c r="G1166" s="29">
        <v>8.6400000000000006</v>
      </c>
      <c r="H1166" s="28">
        <v>0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681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 ht="25.5">
      <c r="A1167" s="1" t="s">
        <v>72</v>
      </c>
      <c r="E1167" s="27" t="s">
        <v>2299</v>
      </c>
    </row>
    <row r="1168" ht="25.5">
      <c r="A1168" s="1" t="s">
        <v>73</v>
      </c>
      <c r="E1168" s="33" t="s">
        <v>2300</v>
      </c>
    </row>
    <row r="1169">
      <c r="A1169" s="1" t="s">
        <v>74</v>
      </c>
      <c r="E1169" s="27" t="s">
        <v>68</v>
      </c>
    </row>
    <row r="1170" ht="25.5">
      <c r="A1170" s="1" t="s">
        <v>66</v>
      </c>
      <c r="B1170" s="1">
        <v>103</v>
      </c>
      <c r="C1170" s="26" t="s">
        <v>2301</v>
      </c>
      <c r="D1170" t="s">
        <v>68</v>
      </c>
      <c r="E1170" s="27" t="s">
        <v>2302</v>
      </c>
      <c r="F1170" s="28" t="s">
        <v>80</v>
      </c>
      <c r="G1170" s="29">
        <v>0.81000000000000005</v>
      </c>
      <c r="H1170" s="28">
        <v>0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681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 ht="25.5">
      <c r="A1171" s="1" t="s">
        <v>72</v>
      </c>
      <c r="E1171" s="27" t="s">
        <v>2302</v>
      </c>
    </row>
    <row r="1172" ht="38.25">
      <c r="A1172" s="1" t="s">
        <v>73</v>
      </c>
      <c r="E1172" s="33" t="s">
        <v>2303</v>
      </c>
    </row>
    <row r="1173">
      <c r="A1173" s="1" t="s">
        <v>74</v>
      </c>
      <c r="E1173" s="27" t="s">
        <v>68</v>
      </c>
    </row>
    <row r="1174" ht="25.5">
      <c r="A1174" s="1" t="s">
        <v>66</v>
      </c>
      <c r="B1174" s="1">
        <v>104</v>
      </c>
      <c r="C1174" s="26" t="s">
        <v>2304</v>
      </c>
      <c r="D1174" t="s">
        <v>68</v>
      </c>
      <c r="E1174" s="27" t="s">
        <v>2305</v>
      </c>
      <c r="F1174" s="28" t="s">
        <v>80</v>
      </c>
      <c r="G1174" s="29">
        <v>8.0999999999999996</v>
      </c>
      <c r="H1174" s="28">
        <v>0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681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 ht="25.5">
      <c r="A1175" s="1" t="s">
        <v>72</v>
      </c>
      <c r="E1175" s="27" t="s">
        <v>2305</v>
      </c>
    </row>
    <row r="1176" ht="204">
      <c r="A1176" s="1" t="s">
        <v>73</v>
      </c>
      <c r="E1176" s="33" t="s">
        <v>2306</v>
      </c>
    </row>
    <row r="1177">
      <c r="A1177" s="1" t="s">
        <v>74</v>
      </c>
      <c r="E1177" s="27" t="s">
        <v>68</v>
      </c>
    </row>
    <row r="1178" ht="25.5">
      <c r="A1178" s="1" t="s">
        <v>66</v>
      </c>
      <c r="B1178" s="1">
        <v>105</v>
      </c>
      <c r="C1178" s="26" t="s">
        <v>2307</v>
      </c>
      <c r="D1178" t="s">
        <v>68</v>
      </c>
      <c r="E1178" s="27" t="s">
        <v>2308</v>
      </c>
      <c r="F1178" s="28" t="s">
        <v>80</v>
      </c>
      <c r="G1178" s="29">
        <v>24.210000000000001</v>
      </c>
      <c r="H1178" s="28">
        <v>0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681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 ht="25.5">
      <c r="A1179" s="1" t="s">
        <v>72</v>
      </c>
      <c r="E1179" s="27" t="s">
        <v>2308</v>
      </c>
    </row>
    <row r="1180" ht="153">
      <c r="A1180" s="1" t="s">
        <v>73</v>
      </c>
      <c r="E1180" s="33" t="s">
        <v>2309</v>
      </c>
    </row>
    <row r="1181">
      <c r="A1181" s="1" t="s">
        <v>74</v>
      </c>
      <c r="E1181" s="27" t="s">
        <v>68</v>
      </c>
    </row>
    <row r="1182" ht="25.5">
      <c r="A1182" s="1" t="s">
        <v>66</v>
      </c>
      <c r="B1182" s="1">
        <v>106</v>
      </c>
      <c r="C1182" s="26" t="s">
        <v>2310</v>
      </c>
      <c r="D1182" t="s">
        <v>68</v>
      </c>
      <c r="E1182" s="27" t="s">
        <v>2311</v>
      </c>
      <c r="F1182" s="28" t="s">
        <v>80</v>
      </c>
      <c r="G1182" s="29">
        <v>2.7000000000000002</v>
      </c>
      <c r="H1182" s="28">
        <v>0</v>
      </c>
      <c r="I1182" s="30">
        <f>ROUND(G1182*H1182,P4)</f>
        <v>0</v>
      </c>
      <c r="L1182" s="31">
        <v>0</v>
      </c>
      <c r="M1182" s="24">
        <f>ROUND(G1182*L1182,P4)</f>
        <v>0</v>
      </c>
      <c r="N1182" s="25" t="s">
        <v>681</v>
      </c>
      <c r="O1182" s="32">
        <f>M1182*AA1182</f>
        <v>0</v>
      </c>
      <c r="P1182" s="1">
        <v>3</v>
      </c>
      <c r="AA1182" s="1">
        <f>IF(P1182=1,$O$3,IF(P1182=2,$O$4,$O$5))</f>
        <v>0</v>
      </c>
    </row>
    <row r="1183" ht="25.5">
      <c r="A1183" s="1" t="s">
        <v>72</v>
      </c>
      <c r="E1183" s="27" t="s">
        <v>2311</v>
      </c>
    </row>
    <row r="1184" ht="114.75">
      <c r="A1184" s="1" t="s">
        <v>73</v>
      </c>
      <c r="E1184" s="33" t="s">
        <v>2312</v>
      </c>
    </row>
    <row r="1185">
      <c r="A1185" s="1" t="s">
        <v>74</v>
      </c>
      <c r="E1185" s="27" t="s">
        <v>68</v>
      </c>
    </row>
    <row r="1186" ht="25.5">
      <c r="A1186" s="1" t="s">
        <v>66</v>
      </c>
      <c r="B1186" s="1">
        <v>107</v>
      </c>
      <c r="C1186" s="26" t="s">
        <v>2313</v>
      </c>
      <c r="D1186" t="s">
        <v>68</v>
      </c>
      <c r="E1186" s="27" t="s">
        <v>2314</v>
      </c>
      <c r="F1186" s="28" t="s">
        <v>80</v>
      </c>
      <c r="G1186" s="29">
        <v>23.710000000000001</v>
      </c>
      <c r="H1186" s="28">
        <v>0</v>
      </c>
      <c r="I1186" s="30">
        <f>ROUND(G1186*H1186,P4)</f>
        <v>0</v>
      </c>
      <c r="L1186" s="31">
        <v>0</v>
      </c>
      <c r="M1186" s="24">
        <f>ROUND(G1186*L1186,P4)</f>
        <v>0</v>
      </c>
      <c r="N1186" s="25" t="s">
        <v>681</v>
      </c>
      <c r="O1186" s="32">
        <f>M1186*AA1186</f>
        <v>0</v>
      </c>
      <c r="P1186" s="1">
        <v>3</v>
      </c>
      <c r="AA1186" s="1">
        <f>IF(P1186=1,$O$3,IF(P1186=2,$O$4,$O$5))</f>
        <v>0</v>
      </c>
    </row>
    <row r="1187" ht="25.5">
      <c r="A1187" s="1" t="s">
        <v>72</v>
      </c>
      <c r="E1187" s="27" t="s">
        <v>2314</v>
      </c>
    </row>
    <row r="1188" ht="229.5">
      <c r="A1188" s="1" t="s">
        <v>73</v>
      </c>
      <c r="E1188" s="33" t="s">
        <v>2315</v>
      </c>
    </row>
    <row r="1189">
      <c r="A1189" s="1" t="s">
        <v>74</v>
      </c>
      <c r="E1189" s="27" t="s">
        <v>68</v>
      </c>
    </row>
    <row r="1190" ht="25.5">
      <c r="A1190" s="1" t="s">
        <v>66</v>
      </c>
      <c r="B1190" s="1">
        <v>108</v>
      </c>
      <c r="C1190" s="26" t="s">
        <v>2316</v>
      </c>
      <c r="D1190" t="s">
        <v>68</v>
      </c>
      <c r="E1190" s="27" t="s">
        <v>2317</v>
      </c>
      <c r="F1190" s="28" t="s">
        <v>80</v>
      </c>
      <c r="G1190" s="29">
        <v>55.68</v>
      </c>
      <c r="H1190" s="28">
        <v>0</v>
      </c>
      <c r="I1190" s="30">
        <f>ROUND(G1190*H1190,P4)</f>
        <v>0</v>
      </c>
      <c r="L1190" s="31">
        <v>0</v>
      </c>
      <c r="M1190" s="24">
        <f>ROUND(G1190*L1190,P4)</f>
        <v>0</v>
      </c>
      <c r="N1190" s="25" t="s">
        <v>681</v>
      </c>
      <c r="O1190" s="32">
        <f>M1190*AA1190</f>
        <v>0</v>
      </c>
      <c r="P1190" s="1">
        <v>3</v>
      </c>
      <c r="AA1190" s="1">
        <f>IF(P1190=1,$O$3,IF(P1190=2,$O$4,$O$5))</f>
        <v>0</v>
      </c>
    </row>
    <row r="1191" ht="25.5">
      <c r="A1191" s="1" t="s">
        <v>72</v>
      </c>
      <c r="E1191" s="27" t="s">
        <v>2317</v>
      </c>
    </row>
    <row r="1192" ht="409.5">
      <c r="A1192" s="1" t="s">
        <v>73</v>
      </c>
      <c r="E1192" s="33" t="s">
        <v>2318</v>
      </c>
    </row>
    <row r="1193">
      <c r="A1193" s="1" t="s">
        <v>74</v>
      </c>
      <c r="E1193" s="27" t="s">
        <v>68</v>
      </c>
    </row>
    <row r="1194" ht="25.5">
      <c r="A1194" s="1" t="s">
        <v>66</v>
      </c>
      <c r="B1194" s="1">
        <v>109</v>
      </c>
      <c r="C1194" s="26" t="s">
        <v>2319</v>
      </c>
      <c r="D1194" t="s">
        <v>68</v>
      </c>
      <c r="E1194" s="27" t="s">
        <v>2320</v>
      </c>
      <c r="F1194" s="28" t="s">
        <v>80</v>
      </c>
      <c r="G1194" s="29">
        <v>6.4800000000000004</v>
      </c>
      <c r="H1194" s="28">
        <v>0</v>
      </c>
      <c r="I1194" s="30">
        <f>ROUND(G1194*H1194,P4)</f>
        <v>0</v>
      </c>
      <c r="L1194" s="31">
        <v>0</v>
      </c>
      <c r="M1194" s="24">
        <f>ROUND(G1194*L1194,P4)</f>
        <v>0</v>
      </c>
      <c r="N1194" s="25" t="s">
        <v>681</v>
      </c>
      <c r="O1194" s="32">
        <f>M1194*AA1194</f>
        <v>0</v>
      </c>
      <c r="P1194" s="1">
        <v>3</v>
      </c>
      <c r="AA1194" s="1">
        <f>IF(P1194=1,$O$3,IF(P1194=2,$O$4,$O$5))</f>
        <v>0</v>
      </c>
    </row>
    <row r="1195" ht="25.5">
      <c r="A1195" s="1" t="s">
        <v>72</v>
      </c>
      <c r="E1195" s="27" t="s">
        <v>2320</v>
      </c>
    </row>
    <row r="1196" ht="63.75">
      <c r="A1196" s="1" t="s">
        <v>73</v>
      </c>
      <c r="E1196" s="33" t="s">
        <v>2321</v>
      </c>
    </row>
    <row r="1197">
      <c r="A1197" s="1" t="s">
        <v>74</v>
      </c>
      <c r="E1197" s="27" t="s">
        <v>68</v>
      </c>
    </row>
    <row r="1198" ht="25.5">
      <c r="A1198" s="1" t="s">
        <v>66</v>
      </c>
      <c r="B1198" s="1">
        <v>110</v>
      </c>
      <c r="C1198" s="26" t="s">
        <v>2322</v>
      </c>
      <c r="D1198" t="s">
        <v>68</v>
      </c>
      <c r="E1198" s="27" t="s">
        <v>2323</v>
      </c>
      <c r="F1198" s="28" t="s">
        <v>80</v>
      </c>
      <c r="G1198" s="29">
        <v>139.16999999999999</v>
      </c>
      <c r="H1198" s="28">
        <v>0</v>
      </c>
      <c r="I1198" s="30">
        <f>ROUND(G1198*H1198,P4)</f>
        <v>0</v>
      </c>
      <c r="L1198" s="31">
        <v>0</v>
      </c>
      <c r="M1198" s="24">
        <f>ROUND(G1198*L1198,P4)</f>
        <v>0</v>
      </c>
      <c r="N1198" s="25" t="s">
        <v>681</v>
      </c>
      <c r="O1198" s="32">
        <f>M1198*AA1198</f>
        <v>0</v>
      </c>
      <c r="P1198" s="1">
        <v>3</v>
      </c>
      <c r="AA1198" s="1">
        <f>IF(P1198=1,$O$3,IF(P1198=2,$O$4,$O$5))</f>
        <v>0</v>
      </c>
    </row>
    <row r="1199" ht="25.5">
      <c r="A1199" s="1" t="s">
        <v>72</v>
      </c>
      <c r="E1199" s="27" t="s">
        <v>2323</v>
      </c>
    </row>
    <row r="1200" ht="178.5">
      <c r="A1200" s="1" t="s">
        <v>73</v>
      </c>
      <c r="E1200" s="33" t="s">
        <v>2324</v>
      </c>
    </row>
    <row r="1201">
      <c r="A1201" s="1" t="s">
        <v>74</v>
      </c>
      <c r="E1201" s="27" t="s">
        <v>68</v>
      </c>
    </row>
    <row r="1202" ht="25.5">
      <c r="A1202" s="1" t="s">
        <v>66</v>
      </c>
      <c r="B1202" s="1">
        <v>111</v>
      </c>
      <c r="C1202" s="26" t="s">
        <v>2325</v>
      </c>
      <c r="D1202" t="s">
        <v>68</v>
      </c>
      <c r="E1202" s="27" t="s">
        <v>2326</v>
      </c>
      <c r="F1202" s="28" t="s">
        <v>80</v>
      </c>
      <c r="G1202" s="29">
        <v>2.8799999999999999</v>
      </c>
      <c r="H1202" s="28">
        <v>0</v>
      </c>
      <c r="I1202" s="30">
        <f>ROUND(G1202*H1202,P4)</f>
        <v>0</v>
      </c>
      <c r="L1202" s="31">
        <v>0</v>
      </c>
      <c r="M1202" s="24">
        <f>ROUND(G1202*L1202,P4)</f>
        <v>0</v>
      </c>
      <c r="N1202" s="25" t="s">
        <v>681</v>
      </c>
      <c r="O1202" s="32">
        <f>M1202*AA1202</f>
        <v>0</v>
      </c>
      <c r="P1202" s="1">
        <v>3</v>
      </c>
      <c r="AA1202" s="1">
        <f>IF(P1202=1,$O$3,IF(P1202=2,$O$4,$O$5))</f>
        <v>0</v>
      </c>
    </row>
    <row r="1203" ht="25.5">
      <c r="A1203" s="1" t="s">
        <v>72</v>
      </c>
      <c r="E1203" s="27" t="s">
        <v>2326</v>
      </c>
    </row>
    <row r="1204" ht="38.25">
      <c r="A1204" s="1" t="s">
        <v>73</v>
      </c>
      <c r="E1204" s="33" t="s">
        <v>2327</v>
      </c>
    </row>
    <row r="1205">
      <c r="A1205" s="1" t="s">
        <v>74</v>
      </c>
      <c r="E1205" s="27" t="s">
        <v>68</v>
      </c>
    </row>
    <row r="1206">
      <c r="A1206" s="1" t="s">
        <v>64</v>
      </c>
      <c r="C1206" s="22" t="s">
        <v>1055</v>
      </c>
      <c r="E1206" s="23" t="s">
        <v>1056</v>
      </c>
      <c r="L1206" s="24">
        <f>SUMIFS(L1207:L1266,A1207:A1266,"P")</f>
        <v>0</v>
      </c>
      <c r="M1206" s="24">
        <f>SUMIFS(M1207:M1266,A1207:A1266,"P")</f>
        <v>0</v>
      </c>
      <c r="N1206" s="25"/>
    </row>
    <row r="1207" ht="25.5">
      <c r="A1207" s="1" t="s">
        <v>66</v>
      </c>
      <c r="B1207" s="1">
        <v>119</v>
      </c>
      <c r="C1207" s="26" t="s">
        <v>2328</v>
      </c>
      <c r="D1207" t="s">
        <v>68</v>
      </c>
      <c r="E1207" s="27" t="s">
        <v>2329</v>
      </c>
      <c r="F1207" s="28" t="s">
        <v>80</v>
      </c>
      <c r="G1207" s="29">
        <v>471.30000000000001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681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 ht="25.5">
      <c r="A1208" s="1" t="s">
        <v>72</v>
      </c>
      <c r="E1208" s="27" t="s">
        <v>2329</v>
      </c>
    </row>
    <row r="1209" ht="395.25">
      <c r="A1209" s="1" t="s">
        <v>73</v>
      </c>
      <c r="E1209" s="33" t="s">
        <v>2330</v>
      </c>
    </row>
    <row r="1210">
      <c r="A1210" s="1" t="s">
        <v>74</v>
      </c>
      <c r="E1210" s="27" t="s">
        <v>68</v>
      </c>
    </row>
    <row r="1211" ht="25.5">
      <c r="A1211" s="1" t="s">
        <v>66</v>
      </c>
      <c r="B1211" s="1">
        <v>112</v>
      </c>
      <c r="C1211" s="26" t="s">
        <v>2331</v>
      </c>
      <c r="D1211" t="s">
        <v>68</v>
      </c>
      <c r="E1211" s="27" t="s">
        <v>2332</v>
      </c>
      <c r="F1211" s="28" t="s">
        <v>70</v>
      </c>
      <c r="G1211" s="29">
        <v>16</v>
      </c>
      <c r="H1211" s="28">
        <v>0</v>
      </c>
      <c r="I1211" s="30">
        <f>ROUND(G1211*H1211,P4)</f>
        <v>0</v>
      </c>
      <c r="L1211" s="31">
        <v>0</v>
      </c>
      <c r="M1211" s="24">
        <f>ROUND(G1211*L1211,P4)</f>
        <v>0</v>
      </c>
      <c r="N1211" s="25" t="s">
        <v>681</v>
      </c>
      <c r="O1211" s="32">
        <f>M1211*AA1211</f>
        <v>0</v>
      </c>
      <c r="P1211" s="1">
        <v>3</v>
      </c>
      <c r="AA1211" s="1">
        <f>IF(P1211=1,$O$3,IF(P1211=2,$O$4,$O$5))</f>
        <v>0</v>
      </c>
    </row>
    <row r="1212" ht="38.25">
      <c r="A1212" s="1" t="s">
        <v>72</v>
      </c>
      <c r="E1212" s="27" t="s">
        <v>2333</v>
      </c>
    </row>
    <row r="1213" ht="25.5">
      <c r="A1213" s="1" t="s">
        <v>73</v>
      </c>
      <c r="E1213" s="33" t="s">
        <v>2334</v>
      </c>
    </row>
    <row r="1214">
      <c r="A1214" s="1" t="s">
        <v>74</v>
      </c>
      <c r="E1214" s="27" t="s">
        <v>68</v>
      </c>
    </row>
    <row r="1215" ht="25.5">
      <c r="A1215" s="1" t="s">
        <v>66</v>
      </c>
      <c r="B1215" s="1">
        <v>113</v>
      </c>
      <c r="C1215" s="26" t="s">
        <v>2335</v>
      </c>
      <c r="D1215" t="s">
        <v>68</v>
      </c>
      <c r="E1215" s="27" t="s">
        <v>2332</v>
      </c>
      <c r="F1215" s="28" t="s">
        <v>70</v>
      </c>
      <c r="G1215" s="29">
        <v>6</v>
      </c>
      <c r="H1215" s="28">
        <v>0</v>
      </c>
      <c r="I1215" s="30">
        <f>ROUND(G1215*H1215,P4)</f>
        <v>0</v>
      </c>
      <c r="L1215" s="31">
        <v>0</v>
      </c>
      <c r="M1215" s="24">
        <f>ROUND(G1215*L1215,P4)</f>
        <v>0</v>
      </c>
      <c r="N1215" s="25" t="s">
        <v>681</v>
      </c>
      <c r="O1215" s="32">
        <f>M1215*AA1215</f>
        <v>0</v>
      </c>
      <c r="P1215" s="1">
        <v>3</v>
      </c>
      <c r="AA1215" s="1">
        <f>IF(P1215=1,$O$3,IF(P1215=2,$O$4,$O$5))</f>
        <v>0</v>
      </c>
    </row>
    <row r="1216" ht="38.25">
      <c r="A1216" s="1" t="s">
        <v>72</v>
      </c>
      <c r="E1216" s="27" t="s">
        <v>2336</v>
      </c>
    </row>
    <row r="1217" ht="25.5">
      <c r="A1217" s="1" t="s">
        <v>73</v>
      </c>
      <c r="E1217" s="33" t="s">
        <v>2337</v>
      </c>
    </row>
    <row r="1218">
      <c r="A1218" s="1" t="s">
        <v>74</v>
      </c>
      <c r="E1218" s="27" t="s">
        <v>68</v>
      </c>
    </row>
    <row r="1219" ht="25.5">
      <c r="A1219" s="1" t="s">
        <v>66</v>
      </c>
      <c r="B1219" s="1">
        <v>114</v>
      </c>
      <c r="C1219" s="26" t="s">
        <v>2338</v>
      </c>
      <c r="D1219" t="s">
        <v>68</v>
      </c>
      <c r="E1219" s="27" t="s">
        <v>2332</v>
      </c>
      <c r="F1219" s="28" t="s">
        <v>70</v>
      </c>
      <c r="G1219" s="29">
        <v>8</v>
      </c>
      <c r="H1219" s="28">
        <v>0</v>
      </c>
      <c r="I1219" s="30">
        <f>ROUND(G1219*H1219,P4)</f>
        <v>0</v>
      </c>
      <c r="L1219" s="31">
        <v>0</v>
      </c>
      <c r="M1219" s="24">
        <f>ROUND(G1219*L1219,P4)</f>
        <v>0</v>
      </c>
      <c r="N1219" s="25" t="s">
        <v>681</v>
      </c>
      <c r="O1219" s="32">
        <f>M1219*AA1219</f>
        <v>0</v>
      </c>
      <c r="P1219" s="1">
        <v>3</v>
      </c>
      <c r="AA1219" s="1">
        <f>IF(P1219=1,$O$3,IF(P1219=2,$O$4,$O$5))</f>
        <v>0</v>
      </c>
    </row>
    <row r="1220" ht="38.25">
      <c r="A1220" s="1" t="s">
        <v>72</v>
      </c>
      <c r="E1220" s="27" t="s">
        <v>2339</v>
      </c>
    </row>
    <row r="1221" ht="25.5">
      <c r="A1221" s="1" t="s">
        <v>73</v>
      </c>
      <c r="E1221" s="33" t="s">
        <v>2340</v>
      </c>
    </row>
    <row r="1222">
      <c r="A1222" s="1" t="s">
        <v>74</v>
      </c>
      <c r="E1222" s="27" t="s">
        <v>68</v>
      </c>
    </row>
    <row r="1223" ht="25.5">
      <c r="A1223" s="1" t="s">
        <v>66</v>
      </c>
      <c r="B1223" s="1">
        <v>115</v>
      </c>
      <c r="C1223" s="26" t="s">
        <v>2341</v>
      </c>
      <c r="D1223" t="s">
        <v>68</v>
      </c>
      <c r="E1223" s="27" t="s">
        <v>2342</v>
      </c>
      <c r="F1223" s="28" t="s">
        <v>77</v>
      </c>
      <c r="G1223" s="29">
        <v>5</v>
      </c>
      <c r="H1223" s="28">
        <v>0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681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 ht="25.5">
      <c r="A1224" s="1" t="s">
        <v>72</v>
      </c>
      <c r="E1224" s="27" t="s">
        <v>2342</v>
      </c>
    </row>
    <row r="1225" ht="102">
      <c r="A1225" s="1" t="s">
        <v>73</v>
      </c>
      <c r="E1225" s="33" t="s">
        <v>2343</v>
      </c>
    </row>
    <row r="1226">
      <c r="A1226" s="1" t="s">
        <v>74</v>
      </c>
      <c r="E1226" s="27" t="s">
        <v>68</v>
      </c>
    </row>
    <row r="1227" ht="25.5">
      <c r="A1227" s="1" t="s">
        <v>66</v>
      </c>
      <c r="B1227" s="1">
        <v>116</v>
      </c>
      <c r="C1227" s="26" t="s">
        <v>2344</v>
      </c>
      <c r="D1227" t="s">
        <v>68</v>
      </c>
      <c r="E1227" s="27" t="s">
        <v>2345</v>
      </c>
      <c r="F1227" s="28" t="s">
        <v>77</v>
      </c>
      <c r="G1227" s="29">
        <v>5</v>
      </c>
      <c r="H1227" s="28">
        <v>0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681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 ht="38.25">
      <c r="A1228" s="1" t="s">
        <v>72</v>
      </c>
      <c r="E1228" s="27" t="s">
        <v>2346</v>
      </c>
    </row>
    <row r="1229" ht="102">
      <c r="A1229" s="1" t="s">
        <v>73</v>
      </c>
      <c r="E1229" s="33" t="s">
        <v>2343</v>
      </c>
    </row>
    <row r="1230">
      <c r="A1230" s="1" t="s">
        <v>74</v>
      </c>
      <c r="E1230" s="27" t="s">
        <v>68</v>
      </c>
    </row>
    <row r="1231" ht="25.5">
      <c r="A1231" s="1" t="s">
        <v>66</v>
      </c>
      <c r="B1231" s="1">
        <v>117</v>
      </c>
      <c r="C1231" s="26" t="s">
        <v>2347</v>
      </c>
      <c r="D1231" t="s">
        <v>68</v>
      </c>
      <c r="E1231" s="27" t="s">
        <v>2348</v>
      </c>
      <c r="F1231" s="28" t="s">
        <v>77</v>
      </c>
      <c r="G1231" s="29">
        <v>0.40000000000000002</v>
      </c>
      <c r="H1231" s="28">
        <v>0.00415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681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 ht="25.5">
      <c r="A1232" s="1" t="s">
        <v>72</v>
      </c>
      <c r="E1232" s="27" t="s">
        <v>2348</v>
      </c>
    </row>
    <row r="1233" ht="38.25">
      <c r="A1233" s="1" t="s">
        <v>73</v>
      </c>
      <c r="E1233" s="33" t="s">
        <v>2349</v>
      </c>
    </row>
    <row r="1234">
      <c r="A1234" s="1" t="s">
        <v>74</v>
      </c>
      <c r="E1234" s="27" t="s">
        <v>68</v>
      </c>
    </row>
    <row r="1235" ht="25.5">
      <c r="A1235" s="1" t="s">
        <v>66</v>
      </c>
      <c r="B1235" s="1">
        <v>120</v>
      </c>
      <c r="C1235" s="26" t="s">
        <v>2347</v>
      </c>
      <c r="D1235" t="s">
        <v>677</v>
      </c>
      <c r="E1235" s="27" t="s">
        <v>2348</v>
      </c>
      <c r="F1235" s="28" t="s">
        <v>77</v>
      </c>
      <c r="G1235" s="29">
        <v>0.80000000000000004</v>
      </c>
      <c r="H1235" s="28">
        <v>0.00415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681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 ht="25.5">
      <c r="A1236" s="1" t="s">
        <v>72</v>
      </c>
      <c r="E1236" s="27" t="s">
        <v>2348</v>
      </c>
    </row>
    <row r="1237" ht="89.25">
      <c r="A1237" s="1" t="s">
        <v>73</v>
      </c>
      <c r="E1237" s="33" t="s">
        <v>2350</v>
      </c>
    </row>
    <row r="1238">
      <c r="A1238" s="1" t="s">
        <v>74</v>
      </c>
      <c r="E1238" s="27" t="s">
        <v>68</v>
      </c>
    </row>
    <row r="1239" ht="25.5">
      <c r="A1239" s="1" t="s">
        <v>66</v>
      </c>
      <c r="B1239" s="1">
        <v>118</v>
      </c>
      <c r="C1239" s="26" t="s">
        <v>2351</v>
      </c>
      <c r="D1239" t="s">
        <v>68</v>
      </c>
      <c r="E1239" s="27" t="s">
        <v>2352</v>
      </c>
      <c r="F1239" s="28" t="s">
        <v>77</v>
      </c>
      <c r="G1239" s="29">
        <v>0.40000000000000002</v>
      </c>
      <c r="H1239" s="28">
        <v>0.0077999999999999996</v>
      </c>
      <c r="I1239" s="30">
        <f>ROUND(G1239*H1239,P4)</f>
        <v>0</v>
      </c>
      <c r="L1239" s="31">
        <v>0</v>
      </c>
      <c r="M1239" s="24">
        <f>ROUND(G1239*L1239,P4)</f>
        <v>0</v>
      </c>
      <c r="N1239" s="25" t="s">
        <v>681</v>
      </c>
      <c r="O1239" s="32">
        <f>M1239*AA1239</f>
        <v>0</v>
      </c>
      <c r="P1239" s="1">
        <v>3</v>
      </c>
      <c r="AA1239" s="1">
        <f>IF(P1239=1,$O$3,IF(P1239=2,$O$4,$O$5))</f>
        <v>0</v>
      </c>
    </row>
    <row r="1240" ht="25.5">
      <c r="A1240" s="1" t="s">
        <v>72</v>
      </c>
      <c r="E1240" s="27" t="s">
        <v>2352</v>
      </c>
    </row>
    <row r="1241" ht="38.25">
      <c r="A1241" s="1" t="s">
        <v>73</v>
      </c>
      <c r="E1241" s="33" t="s">
        <v>2353</v>
      </c>
    </row>
    <row r="1242">
      <c r="A1242" s="1" t="s">
        <v>74</v>
      </c>
      <c r="E1242" s="27" t="s">
        <v>68</v>
      </c>
    </row>
    <row r="1243" ht="25.5">
      <c r="A1243" s="1" t="s">
        <v>66</v>
      </c>
      <c r="B1243" s="1">
        <v>121</v>
      </c>
      <c r="C1243" s="26" t="s">
        <v>2354</v>
      </c>
      <c r="D1243" t="s">
        <v>68</v>
      </c>
      <c r="E1243" s="27" t="s">
        <v>2355</v>
      </c>
      <c r="F1243" s="28" t="s">
        <v>77</v>
      </c>
      <c r="G1243" s="29">
        <v>0.40000000000000002</v>
      </c>
      <c r="H1243" s="28">
        <v>0.0080999999999999996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681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 ht="25.5">
      <c r="A1244" s="1" t="s">
        <v>72</v>
      </c>
      <c r="E1244" s="27" t="s">
        <v>2355</v>
      </c>
    </row>
    <row r="1245" ht="25.5">
      <c r="A1245" s="1" t="s">
        <v>73</v>
      </c>
      <c r="E1245" s="33" t="s">
        <v>2356</v>
      </c>
    </row>
    <row r="1246">
      <c r="A1246" s="1" t="s">
        <v>74</v>
      </c>
      <c r="E1246" s="27" t="s">
        <v>68</v>
      </c>
    </row>
    <row r="1247">
      <c r="A1247" s="1" t="s">
        <v>66</v>
      </c>
      <c r="B1247" s="1">
        <v>122</v>
      </c>
      <c r="C1247" s="26" t="s">
        <v>1057</v>
      </c>
      <c r="D1247" t="s">
        <v>68</v>
      </c>
      <c r="E1247" s="27" t="s">
        <v>1058</v>
      </c>
      <c r="F1247" s="28" t="s">
        <v>77</v>
      </c>
      <c r="G1247" s="29">
        <v>10</v>
      </c>
      <c r="H1247" s="28">
        <v>1.0000000000000001E-05</v>
      </c>
      <c r="I1247" s="30">
        <f>ROUND(G1247*H1247,P4)</f>
        <v>0</v>
      </c>
      <c r="L1247" s="31">
        <v>0</v>
      </c>
      <c r="M1247" s="24">
        <f>ROUND(G1247*L1247,P4)</f>
        <v>0</v>
      </c>
      <c r="N1247" s="25" t="s">
        <v>681</v>
      </c>
      <c r="O1247" s="32">
        <f>M1247*AA1247</f>
        <v>0</v>
      </c>
      <c r="P1247" s="1">
        <v>3</v>
      </c>
      <c r="AA1247" s="1">
        <f>IF(P1247=1,$O$3,IF(P1247=2,$O$4,$O$5))</f>
        <v>0</v>
      </c>
    </row>
    <row r="1248">
      <c r="A1248" s="1" t="s">
        <v>72</v>
      </c>
      <c r="E1248" s="27" t="s">
        <v>1058</v>
      </c>
    </row>
    <row r="1249" ht="102">
      <c r="A1249" s="1" t="s">
        <v>73</v>
      </c>
      <c r="E1249" s="33" t="s">
        <v>2357</v>
      </c>
    </row>
    <row r="1250">
      <c r="A1250" s="1" t="s">
        <v>74</v>
      </c>
      <c r="E1250" s="27" t="s">
        <v>68</v>
      </c>
    </row>
    <row r="1251" ht="25.5">
      <c r="A1251" s="1" t="s">
        <v>66</v>
      </c>
      <c r="B1251" s="1">
        <v>123</v>
      </c>
      <c r="C1251" s="26" t="s">
        <v>2358</v>
      </c>
      <c r="D1251" t="s">
        <v>68</v>
      </c>
      <c r="E1251" s="27" t="s">
        <v>2359</v>
      </c>
      <c r="F1251" s="28" t="s">
        <v>80</v>
      </c>
      <c r="G1251" s="29">
        <v>55</v>
      </c>
      <c r="H1251" s="28">
        <v>0</v>
      </c>
      <c r="I1251" s="30">
        <f>ROUND(G1251*H1251,P4)</f>
        <v>0</v>
      </c>
      <c r="L1251" s="31">
        <v>0</v>
      </c>
      <c r="M1251" s="24">
        <f>ROUND(G1251*L1251,P4)</f>
        <v>0</v>
      </c>
      <c r="N1251" s="25" t="s">
        <v>681</v>
      </c>
      <c r="O1251" s="32">
        <f>M1251*AA1251</f>
        <v>0</v>
      </c>
      <c r="P1251" s="1">
        <v>3</v>
      </c>
      <c r="AA1251" s="1">
        <f>IF(P1251=1,$O$3,IF(P1251=2,$O$4,$O$5))</f>
        <v>0</v>
      </c>
    </row>
    <row r="1252" ht="25.5">
      <c r="A1252" s="1" t="s">
        <v>72</v>
      </c>
      <c r="E1252" s="27" t="s">
        <v>2359</v>
      </c>
    </row>
    <row r="1253" ht="89.25">
      <c r="A1253" s="1" t="s">
        <v>73</v>
      </c>
      <c r="E1253" s="33" t="s">
        <v>2360</v>
      </c>
    </row>
    <row r="1254">
      <c r="A1254" s="1" t="s">
        <v>74</v>
      </c>
      <c r="E1254" s="27" t="s">
        <v>68</v>
      </c>
    </row>
    <row r="1255" ht="25.5">
      <c r="A1255" s="1" t="s">
        <v>66</v>
      </c>
      <c r="B1255" s="1">
        <v>124</v>
      </c>
      <c r="C1255" s="26" t="s">
        <v>2361</v>
      </c>
      <c r="D1255" t="s">
        <v>68</v>
      </c>
      <c r="E1255" s="27" t="s">
        <v>2362</v>
      </c>
      <c r="F1255" s="28" t="s">
        <v>80</v>
      </c>
      <c r="G1255" s="29">
        <v>375.14999999999998</v>
      </c>
      <c r="H1255" s="28">
        <v>0</v>
      </c>
      <c r="I1255" s="30">
        <f>ROUND(G1255*H1255,P4)</f>
        <v>0</v>
      </c>
      <c r="L1255" s="31">
        <v>0</v>
      </c>
      <c r="M1255" s="24">
        <f>ROUND(G1255*L1255,P4)</f>
        <v>0</v>
      </c>
      <c r="N1255" s="25" t="s">
        <v>681</v>
      </c>
      <c r="O1255" s="32">
        <f>M1255*AA1255</f>
        <v>0</v>
      </c>
      <c r="P1255" s="1">
        <v>3</v>
      </c>
      <c r="AA1255" s="1">
        <f>IF(P1255=1,$O$3,IF(P1255=2,$O$4,$O$5))</f>
        <v>0</v>
      </c>
    </row>
    <row r="1256" ht="25.5">
      <c r="A1256" s="1" t="s">
        <v>72</v>
      </c>
      <c r="E1256" s="27" t="s">
        <v>2362</v>
      </c>
    </row>
    <row r="1257" ht="344.25">
      <c r="A1257" s="1" t="s">
        <v>73</v>
      </c>
      <c r="E1257" s="33" t="s">
        <v>2363</v>
      </c>
    </row>
    <row r="1258">
      <c r="A1258" s="1" t="s">
        <v>74</v>
      </c>
      <c r="E1258" s="27" t="s">
        <v>68</v>
      </c>
    </row>
    <row r="1259" ht="25.5">
      <c r="A1259" s="1" t="s">
        <v>66</v>
      </c>
      <c r="B1259" s="1">
        <v>125</v>
      </c>
      <c r="C1259" s="26" t="s">
        <v>2364</v>
      </c>
      <c r="D1259" t="s">
        <v>68</v>
      </c>
      <c r="E1259" s="27" t="s">
        <v>2365</v>
      </c>
      <c r="F1259" s="28" t="s">
        <v>80</v>
      </c>
      <c r="G1259" s="29">
        <v>114.95</v>
      </c>
      <c r="H1259" s="28">
        <v>0</v>
      </c>
      <c r="I1259" s="30">
        <f>ROUND(G1259*H1259,P4)</f>
        <v>0</v>
      </c>
      <c r="L1259" s="31">
        <v>0</v>
      </c>
      <c r="M1259" s="24">
        <f>ROUND(G1259*L1259,P4)</f>
        <v>0</v>
      </c>
      <c r="N1259" s="25" t="s">
        <v>681</v>
      </c>
      <c r="O1259" s="32">
        <f>M1259*AA1259</f>
        <v>0</v>
      </c>
      <c r="P1259" s="1">
        <v>3</v>
      </c>
      <c r="AA1259" s="1">
        <f>IF(P1259=1,$O$3,IF(P1259=2,$O$4,$O$5))</f>
        <v>0</v>
      </c>
    </row>
    <row r="1260" ht="25.5">
      <c r="A1260" s="1" t="s">
        <v>72</v>
      </c>
      <c r="E1260" s="27" t="s">
        <v>2365</v>
      </c>
    </row>
    <row r="1261" ht="216.75">
      <c r="A1261" s="1" t="s">
        <v>73</v>
      </c>
      <c r="E1261" s="33" t="s">
        <v>2366</v>
      </c>
    </row>
    <row r="1262">
      <c r="A1262" s="1" t="s">
        <v>74</v>
      </c>
      <c r="E1262" s="27" t="s">
        <v>68</v>
      </c>
    </row>
    <row r="1263" ht="25.5">
      <c r="A1263" s="1" t="s">
        <v>66</v>
      </c>
      <c r="B1263" s="1">
        <v>126</v>
      </c>
      <c r="C1263" s="26" t="s">
        <v>2367</v>
      </c>
      <c r="D1263" t="s">
        <v>68</v>
      </c>
      <c r="E1263" s="27" t="s">
        <v>2368</v>
      </c>
      <c r="F1263" s="28" t="s">
        <v>80</v>
      </c>
      <c r="G1263" s="29">
        <v>535</v>
      </c>
      <c r="H1263" s="28">
        <v>0</v>
      </c>
      <c r="I1263" s="30">
        <f>ROUND(G1263*H1263,P4)</f>
        <v>0</v>
      </c>
      <c r="L1263" s="31">
        <v>0</v>
      </c>
      <c r="M1263" s="24">
        <f>ROUND(G1263*L1263,P4)</f>
        <v>0</v>
      </c>
      <c r="N1263" s="25" t="s">
        <v>681</v>
      </c>
      <c r="O1263" s="32">
        <f>M1263*AA1263</f>
        <v>0</v>
      </c>
      <c r="P1263" s="1">
        <v>3</v>
      </c>
      <c r="AA1263" s="1">
        <f>IF(P1263=1,$O$3,IF(P1263=2,$O$4,$O$5))</f>
        <v>0</v>
      </c>
    </row>
    <row r="1264" ht="25.5">
      <c r="A1264" s="1" t="s">
        <v>72</v>
      </c>
      <c r="E1264" s="27" t="s">
        <v>2368</v>
      </c>
    </row>
    <row r="1265" ht="51">
      <c r="A1265" s="1" t="s">
        <v>73</v>
      </c>
      <c r="E1265" s="33" t="s">
        <v>2369</v>
      </c>
    </row>
    <row r="1266">
      <c r="A1266" s="1" t="s">
        <v>74</v>
      </c>
      <c r="E1266" s="27" t="s">
        <v>68</v>
      </c>
    </row>
    <row r="1267">
      <c r="A1267" s="1" t="s">
        <v>64</v>
      </c>
      <c r="C1267" s="22" t="s">
        <v>2370</v>
      </c>
      <c r="E1267" s="23" t="s">
        <v>2371</v>
      </c>
      <c r="L1267" s="24">
        <f>SUMIFS(L1268:L1275,A1268:A1275,"P")</f>
        <v>0</v>
      </c>
      <c r="M1267" s="24">
        <f>SUMIFS(M1268:M1275,A1268:A1275,"P")</f>
        <v>0</v>
      </c>
      <c r="N1267" s="25"/>
    </row>
    <row r="1268" ht="25.5">
      <c r="A1268" s="1" t="s">
        <v>66</v>
      </c>
      <c r="B1268" s="1">
        <v>127</v>
      </c>
      <c r="C1268" s="26" t="s">
        <v>2372</v>
      </c>
      <c r="D1268" t="s">
        <v>68</v>
      </c>
      <c r="E1268" s="27" t="s">
        <v>2373</v>
      </c>
      <c r="F1268" s="28" t="s">
        <v>80</v>
      </c>
      <c r="G1268" s="29">
        <v>9</v>
      </c>
      <c r="H1268" s="28">
        <v>0.038850000000000003</v>
      </c>
      <c r="I1268" s="30">
        <f>ROUND(G1268*H1268,P4)</f>
        <v>0</v>
      </c>
      <c r="L1268" s="31">
        <v>0</v>
      </c>
      <c r="M1268" s="24">
        <f>ROUND(G1268*L1268,P4)</f>
        <v>0</v>
      </c>
      <c r="N1268" s="25" t="s">
        <v>681</v>
      </c>
      <c r="O1268" s="32">
        <f>M1268*AA1268</f>
        <v>0</v>
      </c>
      <c r="P1268" s="1">
        <v>3</v>
      </c>
      <c r="AA1268" s="1">
        <f>IF(P1268=1,$O$3,IF(P1268=2,$O$4,$O$5))</f>
        <v>0</v>
      </c>
    </row>
    <row r="1269" ht="25.5">
      <c r="A1269" s="1" t="s">
        <v>72</v>
      </c>
      <c r="E1269" s="27" t="s">
        <v>2373</v>
      </c>
    </row>
    <row r="1270" ht="63.75">
      <c r="A1270" s="1" t="s">
        <v>73</v>
      </c>
      <c r="E1270" s="33" t="s">
        <v>1723</v>
      </c>
    </row>
    <row r="1271">
      <c r="A1271" s="1" t="s">
        <v>74</v>
      </c>
      <c r="E1271" s="27" t="s">
        <v>68</v>
      </c>
    </row>
    <row r="1272">
      <c r="A1272" s="1" t="s">
        <v>66</v>
      </c>
      <c r="B1272" s="1">
        <v>128</v>
      </c>
      <c r="C1272" s="26" t="s">
        <v>2374</v>
      </c>
      <c r="D1272" t="s">
        <v>68</v>
      </c>
      <c r="E1272" s="27" t="s">
        <v>2375</v>
      </c>
      <c r="F1272" s="28" t="s">
        <v>80</v>
      </c>
      <c r="G1272" s="29">
        <v>9</v>
      </c>
      <c r="H1272" s="28">
        <v>0.0020999999999999999</v>
      </c>
      <c r="I1272" s="30">
        <f>ROUND(G1272*H1272,P4)</f>
        <v>0</v>
      </c>
      <c r="L1272" s="31">
        <v>0</v>
      </c>
      <c r="M1272" s="24">
        <f>ROUND(G1272*L1272,P4)</f>
        <v>0</v>
      </c>
      <c r="N1272" s="25" t="s">
        <v>681</v>
      </c>
      <c r="O1272" s="32">
        <f>M1272*AA1272</f>
        <v>0</v>
      </c>
      <c r="P1272" s="1">
        <v>3</v>
      </c>
      <c r="AA1272" s="1">
        <f>IF(P1272=1,$O$3,IF(P1272=2,$O$4,$O$5))</f>
        <v>0</v>
      </c>
    </row>
    <row r="1273">
      <c r="A1273" s="1" t="s">
        <v>72</v>
      </c>
      <c r="E1273" s="27" t="s">
        <v>2375</v>
      </c>
    </row>
    <row r="1274" ht="63.75">
      <c r="A1274" s="1" t="s">
        <v>73</v>
      </c>
      <c r="E1274" s="33" t="s">
        <v>1723</v>
      </c>
    </row>
    <row r="1275">
      <c r="A1275" s="1" t="s">
        <v>74</v>
      </c>
      <c r="E1275" s="27" t="s">
        <v>68</v>
      </c>
    </row>
    <row r="1276">
      <c r="A1276" s="1" t="s">
        <v>64</v>
      </c>
      <c r="C1276" s="22" t="s">
        <v>876</v>
      </c>
      <c r="E1276" s="23" t="s">
        <v>877</v>
      </c>
      <c r="L1276" s="24">
        <f>SUMIFS(L1277:L1316,A1277:A1316,"P")</f>
        <v>0</v>
      </c>
      <c r="M1276" s="24">
        <f>SUMIFS(M1277:M1316,A1277:A1316,"P")</f>
        <v>0</v>
      </c>
      <c r="N1276" s="25"/>
    </row>
    <row r="1277" ht="25.5">
      <c r="A1277" s="1" t="s">
        <v>66</v>
      </c>
      <c r="B1277" s="1">
        <v>129</v>
      </c>
      <c r="C1277" s="26" t="s">
        <v>878</v>
      </c>
      <c r="D1277" t="s">
        <v>68</v>
      </c>
      <c r="E1277" s="27" t="s">
        <v>879</v>
      </c>
      <c r="F1277" s="28" t="s">
        <v>763</v>
      </c>
      <c r="G1277" s="29">
        <v>397.91500000000002</v>
      </c>
      <c r="H1277" s="28">
        <v>0</v>
      </c>
      <c r="I1277" s="30">
        <f>ROUND(G1277*H1277,P4)</f>
        <v>0</v>
      </c>
      <c r="L1277" s="31">
        <v>0</v>
      </c>
      <c r="M1277" s="24">
        <f>ROUND(G1277*L1277,P4)</f>
        <v>0</v>
      </c>
      <c r="N1277" s="25" t="s">
        <v>681</v>
      </c>
      <c r="O1277" s="32">
        <f>M1277*AA1277</f>
        <v>0</v>
      </c>
      <c r="P1277" s="1">
        <v>3</v>
      </c>
      <c r="AA1277" s="1">
        <f>IF(P1277=1,$O$3,IF(P1277=2,$O$4,$O$5))</f>
        <v>0</v>
      </c>
    </row>
    <row r="1278" ht="25.5">
      <c r="A1278" s="1" t="s">
        <v>72</v>
      </c>
      <c r="E1278" s="27" t="s">
        <v>879</v>
      </c>
    </row>
    <row r="1279">
      <c r="A1279" s="1" t="s">
        <v>73</v>
      </c>
    </row>
    <row r="1280">
      <c r="A1280" s="1" t="s">
        <v>74</v>
      </c>
      <c r="E1280" s="27" t="s">
        <v>68</v>
      </c>
    </row>
    <row r="1281" ht="25.5">
      <c r="A1281" s="1" t="s">
        <v>66</v>
      </c>
      <c r="B1281" s="1">
        <v>130</v>
      </c>
      <c r="C1281" s="26" t="s">
        <v>880</v>
      </c>
      <c r="D1281" t="s">
        <v>68</v>
      </c>
      <c r="E1281" s="27" t="s">
        <v>881</v>
      </c>
      <c r="F1281" s="28" t="s">
        <v>763</v>
      </c>
      <c r="G1281" s="29">
        <v>3979.1500000000001</v>
      </c>
      <c r="H1281" s="28">
        <v>0</v>
      </c>
      <c r="I1281" s="30">
        <f>ROUND(G1281*H1281,P4)</f>
        <v>0</v>
      </c>
      <c r="L1281" s="31">
        <v>0</v>
      </c>
      <c r="M1281" s="24">
        <f>ROUND(G1281*L1281,P4)</f>
        <v>0</v>
      </c>
      <c r="N1281" s="25" t="s">
        <v>681</v>
      </c>
      <c r="O1281" s="32">
        <f>M1281*AA1281</f>
        <v>0</v>
      </c>
      <c r="P1281" s="1">
        <v>3</v>
      </c>
      <c r="AA1281" s="1">
        <f>IF(P1281=1,$O$3,IF(P1281=2,$O$4,$O$5))</f>
        <v>0</v>
      </c>
    </row>
    <row r="1282" ht="25.5">
      <c r="A1282" s="1" t="s">
        <v>72</v>
      </c>
      <c r="E1282" s="27" t="s">
        <v>881</v>
      </c>
    </row>
    <row r="1283">
      <c r="A1283" s="1" t="s">
        <v>73</v>
      </c>
      <c r="E1283" s="33" t="s">
        <v>2376</v>
      </c>
    </row>
    <row r="1284">
      <c r="A1284" s="1" t="s">
        <v>74</v>
      </c>
      <c r="E1284" s="27" t="s">
        <v>68</v>
      </c>
    </row>
    <row r="1285" ht="25.5">
      <c r="A1285" s="1" t="s">
        <v>66</v>
      </c>
      <c r="B1285" s="1">
        <v>131</v>
      </c>
      <c r="C1285" s="26" t="s">
        <v>883</v>
      </c>
      <c r="D1285" t="s">
        <v>68</v>
      </c>
      <c r="E1285" s="27" t="s">
        <v>884</v>
      </c>
      <c r="F1285" s="28" t="s">
        <v>763</v>
      </c>
      <c r="G1285" s="29">
        <v>15</v>
      </c>
      <c r="H1285" s="28">
        <v>0</v>
      </c>
      <c r="I1285" s="30">
        <f>ROUND(G1285*H1285,P4)</f>
        <v>0</v>
      </c>
      <c r="L1285" s="31">
        <v>0</v>
      </c>
      <c r="M1285" s="24">
        <f>ROUND(G1285*L1285,P4)</f>
        <v>0</v>
      </c>
      <c r="N1285" s="25" t="s">
        <v>681</v>
      </c>
      <c r="O1285" s="32">
        <f>M1285*AA1285</f>
        <v>0</v>
      </c>
      <c r="P1285" s="1">
        <v>3</v>
      </c>
      <c r="AA1285" s="1">
        <f>IF(P1285=1,$O$3,IF(P1285=2,$O$4,$O$5))</f>
        <v>0</v>
      </c>
    </row>
    <row r="1286" ht="25.5">
      <c r="A1286" s="1" t="s">
        <v>72</v>
      </c>
      <c r="E1286" s="27" t="s">
        <v>884</v>
      </c>
    </row>
    <row r="1287">
      <c r="A1287" s="1" t="s">
        <v>73</v>
      </c>
      <c r="E1287" s="33" t="s">
        <v>169</v>
      </c>
    </row>
    <row r="1288">
      <c r="A1288" s="1" t="s">
        <v>74</v>
      </c>
      <c r="E1288" s="27" t="s">
        <v>68</v>
      </c>
    </row>
    <row r="1289" ht="25.5">
      <c r="A1289" s="1" t="s">
        <v>66</v>
      </c>
      <c r="B1289" s="1">
        <v>132</v>
      </c>
      <c r="C1289" s="26" t="s">
        <v>2377</v>
      </c>
      <c r="D1289" t="s">
        <v>68</v>
      </c>
      <c r="E1289" s="27" t="s">
        <v>2378</v>
      </c>
      <c r="F1289" s="28" t="s">
        <v>763</v>
      </c>
      <c r="G1289" s="29">
        <v>23.524999999999999</v>
      </c>
      <c r="H1289" s="28">
        <v>0</v>
      </c>
      <c r="I1289" s="30">
        <f>ROUND(G1289*H1289,P4)</f>
        <v>0</v>
      </c>
      <c r="L1289" s="31">
        <v>0</v>
      </c>
      <c r="M1289" s="24">
        <f>ROUND(G1289*L1289,P4)</f>
        <v>0</v>
      </c>
      <c r="N1289" s="25" t="s">
        <v>681</v>
      </c>
      <c r="O1289" s="32">
        <f>M1289*AA1289</f>
        <v>0</v>
      </c>
      <c r="P1289" s="1">
        <v>3</v>
      </c>
      <c r="AA1289" s="1">
        <f>IF(P1289=1,$O$3,IF(P1289=2,$O$4,$O$5))</f>
        <v>0</v>
      </c>
    </row>
    <row r="1290" ht="25.5">
      <c r="A1290" s="1" t="s">
        <v>72</v>
      </c>
      <c r="E1290" s="27" t="s">
        <v>2378</v>
      </c>
    </row>
    <row r="1291" ht="25.5">
      <c r="A1291" s="1" t="s">
        <v>73</v>
      </c>
      <c r="E1291" s="33" t="s">
        <v>2379</v>
      </c>
    </row>
    <row r="1292">
      <c r="A1292" s="1" t="s">
        <v>74</v>
      </c>
      <c r="E1292" s="27" t="s">
        <v>68</v>
      </c>
    </row>
    <row r="1293" ht="25.5">
      <c r="A1293" s="1" t="s">
        <v>66</v>
      </c>
      <c r="B1293" s="1">
        <v>133</v>
      </c>
      <c r="C1293" s="26" t="s">
        <v>2380</v>
      </c>
      <c r="D1293" t="s">
        <v>68</v>
      </c>
      <c r="E1293" s="27" t="s">
        <v>2381</v>
      </c>
      <c r="F1293" s="28" t="s">
        <v>763</v>
      </c>
      <c r="G1293" s="29">
        <v>2.7999999999999998</v>
      </c>
      <c r="H1293" s="28">
        <v>0</v>
      </c>
      <c r="I1293" s="30">
        <f>ROUND(G1293*H1293,P4)</f>
        <v>0</v>
      </c>
      <c r="L1293" s="31">
        <v>0</v>
      </c>
      <c r="M1293" s="24">
        <f>ROUND(G1293*L1293,P4)</f>
        <v>0</v>
      </c>
      <c r="N1293" s="25" t="s">
        <v>681</v>
      </c>
      <c r="O1293" s="32">
        <f>M1293*AA1293</f>
        <v>0</v>
      </c>
      <c r="P1293" s="1">
        <v>3</v>
      </c>
      <c r="AA1293" s="1">
        <f>IF(P1293=1,$O$3,IF(P1293=2,$O$4,$O$5))</f>
        <v>0</v>
      </c>
    </row>
    <row r="1294" ht="25.5">
      <c r="A1294" s="1" t="s">
        <v>72</v>
      </c>
      <c r="E1294" s="27" t="s">
        <v>2381</v>
      </c>
    </row>
    <row r="1295" ht="25.5">
      <c r="A1295" s="1" t="s">
        <v>73</v>
      </c>
      <c r="E1295" s="33" t="s">
        <v>2382</v>
      </c>
    </row>
    <row r="1296">
      <c r="A1296" s="1" t="s">
        <v>74</v>
      </c>
      <c r="E1296" s="27" t="s">
        <v>68</v>
      </c>
    </row>
    <row r="1297" ht="25.5">
      <c r="A1297" s="1" t="s">
        <v>66</v>
      </c>
      <c r="B1297" s="1">
        <v>134</v>
      </c>
      <c r="C1297" s="26" t="s">
        <v>2383</v>
      </c>
      <c r="D1297" t="s">
        <v>68</v>
      </c>
      <c r="E1297" s="27" t="s">
        <v>2384</v>
      </c>
      <c r="F1297" s="28" t="s">
        <v>763</v>
      </c>
      <c r="G1297" s="29">
        <v>1.8100000000000001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681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 ht="25.5">
      <c r="A1298" s="1" t="s">
        <v>72</v>
      </c>
      <c r="E1298" s="27" t="s">
        <v>2384</v>
      </c>
    </row>
    <row r="1299" ht="25.5">
      <c r="A1299" s="1" t="s">
        <v>73</v>
      </c>
      <c r="E1299" s="33" t="s">
        <v>2385</v>
      </c>
    </row>
    <row r="1300">
      <c r="A1300" s="1" t="s">
        <v>74</v>
      </c>
      <c r="E1300" s="27" t="s">
        <v>68</v>
      </c>
    </row>
    <row r="1301" ht="25.5">
      <c r="A1301" s="1" t="s">
        <v>66</v>
      </c>
      <c r="B1301" s="1">
        <v>135</v>
      </c>
      <c r="C1301" s="26" t="s">
        <v>2386</v>
      </c>
      <c r="D1301" t="s">
        <v>68</v>
      </c>
      <c r="E1301" s="27" t="s">
        <v>2387</v>
      </c>
      <c r="F1301" s="28" t="s">
        <v>763</v>
      </c>
      <c r="G1301" s="29">
        <v>8</v>
      </c>
      <c r="H1301" s="28">
        <v>0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681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 ht="25.5">
      <c r="A1302" s="1" t="s">
        <v>72</v>
      </c>
      <c r="E1302" s="27" t="s">
        <v>2387</v>
      </c>
    </row>
    <row r="1303" ht="25.5">
      <c r="A1303" s="1" t="s">
        <v>73</v>
      </c>
      <c r="E1303" s="33" t="s">
        <v>2388</v>
      </c>
    </row>
    <row r="1304">
      <c r="A1304" s="1" t="s">
        <v>74</v>
      </c>
      <c r="E1304" s="27" t="s">
        <v>68</v>
      </c>
    </row>
    <row r="1305" ht="25.5">
      <c r="A1305" s="1" t="s">
        <v>66</v>
      </c>
      <c r="B1305" s="1">
        <v>136</v>
      </c>
      <c r="C1305" s="26" t="s">
        <v>2389</v>
      </c>
      <c r="D1305" t="s">
        <v>68</v>
      </c>
      <c r="E1305" s="27" t="s">
        <v>2390</v>
      </c>
      <c r="F1305" s="28" t="s">
        <v>763</v>
      </c>
      <c r="G1305" s="29">
        <v>45</v>
      </c>
      <c r="H1305" s="28">
        <v>0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681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 ht="38.25">
      <c r="A1306" s="1" t="s">
        <v>72</v>
      </c>
      <c r="E1306" s="27" t="s">
        <v>2391</v>
      </c>
    </row>
    <row r="1307">
      <c r="A1307" s="1" t="s">
        <v>73</v>
      </c>
      <c r="E1307" s="33" t="s">
        <v>2392</v>
      </c>
    </row>
    <row r="1308">
      <c r="A1308" s="1" t="s">
        <v>74</v>
      </c>
      <c r="E1308" s="27" t="s">
        <v>68</v>
      </c>
    </row>
    <row r="1309" ht="25.5">
      <c r="A1309" s="1" t="s">
        <v>66</v>
      </c>
      <c r="B1309" s="1">
        <v>137</v>
      </c>
      <c r="C1309" s="26" t="s">
        <v>886</v>
      </c>
      <c r="D1309" t="s">
        <v>68</v>
      </c>
      <c r="E1309" s="27" t="s">
        <v>887</v>
      </c>
      <c r="F1309" s="28" t="s">
        <v>763</v>
      </c>
      <c r="G1309" s="29">
        <v>270.255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681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 ht="25.5">
      <c r="A1310" s="1" t="s">
        <v>72</v>
      </c>
      <c r="E1310" s="27" t="s">
        <v>887</v>
      </c>
    </row>
    <row r="1311" ht="140.25">
      <c r="A1311" s="1" t="s">
        <v>73</v>
      </c>
      <c r="E1311" s="33" t="s">
        <v>2393</v>
      </c>
    </row>
    <row r="1312">
      <c r="A1312" s="1" t="s">
        <v>74</v>
      </c>
      <c r="E1312" s="27" t="s">
        <v>68</v>
      </c>
    </row>
    <row r="1313" ht="25.5">
      <c r="A1313" s="1" t="s">
        <v>66</v>
      </c>
      <c r="B1313" s="1">
        <v>138</v>
      </c>
      <c r="C1313" s="26" t="s">
        <v>1070</v>
      </c>
      <c r="D1313" t="s">
        <v>68</v>
      </c>
      <c r="E1313" s="27" t="s">
        <v>1071</v>
      </c>
      <c r="F1313" s="28" t="s">
        <v>763</v>
      </c>
      <c r="G1313" s="29">
        <v>31.524999999999999</v>
      </c>
      <c r="H1313" s="28">
        <v>0</v>
      </c>
      <c r="I1313" s="30">
        <f>ROUND(G1313*H1313,P4)</f>
        <v>0</v>
      </c>
      <c r="L1313" s="31">
        <v>0</v>
      </c>
      <c r="M1313" s="24">
        <f>ROUND(G1313*L1313,P4)</f>
        <v>0</v>
      </c>
      <c r="N1313" s="25" t="s">
        <v>681</v>
      </c>
      <c r="O1313" s="32">
        <f>M1313*AA1313</f>
        <v>0</v>
      </c>
      <c r="P1313" s="1">
        <v>3</v>
      </c>
      <c r="AA1313" s="1">
        <f>IF(P1313=1,$O$3,IF(P1313=2,$O$4,$O$5))</f>
        <v>0</v>
      </c>
    </row>
    <row r="1314" ht="25.5">
      <c r="A1314" s="1" t="s">
        <v>72</v>
      </c>
      <c r="E1314" s="27" t="s">
        <v>1071</v>
      </c>
    </row>
    <row r="1315" ht="63.75">
      <c r="A1315" s="1" t="s">
        <v>73</v>
      </c>
      <c r="E1315" s="33" t="s">
        <v>2394</v>
      </c>
    </row>
    <row r="1316">
      <c r="A1316" s="1" t="s">
        <v>74</v>
      </c>
      <c r="E1316" s="27" t="s">
        <v>68</v>
      </c>
    </row>
    <row r="1317">
      <c r="A1317" s="1" t="s">
        <v>64</v>
      </c>
      <c r="C1317" s="22" t="s">
        <v>888</v>
      </c>
      <c r="E1317" s="23" t="s">
        <v>889</v>
      </c>
      <c r="L1317" s="24">
        <f>SUMIFS(L1318:L1321,A1318:A1321,"P")</f>
        <v>0</v>
      </c>
      <c r="M1317" s="24">
        <f>SUMIFS(M1318:M1321,A1318:A1321,"P")</f>
        <v>0</v>
      </c>
      <c r="N1317" s="25"/>
    </row>
    <row r="1318" ht="25.5">
      <c r="A1318" s="1" t="s">
        <v>66</v>
      </c>
      <c r="B1318" s="1">
        <v>139</v>
      </c>
      <c r="C1318" s="26" t="s">
        <v>2395</v>
      </c>
      <c r="D1318" t="s">
        <v>68</v>
      </c>
      <c r="E1318" s="27" t="s">
        <v>2396</v>
      </c>
      <c r="F1318" s="28" t="s">
        <v>763</v>
      </c>
      <c r="G1318" s="29">
        <v>109.72</v>
      </c>
      <c r="H1318" s="28">
        <v>0</v>
      </c>
      <c r="I1318" s="30">
        <f>ROUND(G1318*H1318,P4)</f>
        <v>0</v>
      </c>
      <c r="L1318" s="31">
        <v>0</v>
      </c>
      <c r="M1318" s="24">
        <f>ROUND(G1318*L1318,P4)</f>
        <v>0</v>
      </c>
      <c r="N1318" s="25" t="s">
        <v>681</v>
      </c>
      <c r="O1318" s="32">
        <f>M1318*AA1318</f>
        <v>0</v>
      </c>
      <c r="P1318" s="1">
        <v>3</v>
      </c>
      <c r="AA1318" s="1">
        <f>IF(P1318=1,$O$3,IF(P1318=2,$O$4,$O$5))</f>
        <v>0</v>
      </c>
    </row>
    <row r="1319" ht="38.25">
      <c r="A1319" s="1" t="s">
        <v>72</v>
      </c>
      <c r="E1319" s="27" t="s">
        <v>2397</v>
      </c>
    </row>
    <row r="1320">
      <c r="A1320" s="1" t="s">
        <v>73</v>
      </c>
    </row>
    <row r="1321">
      <c r="A1321" s="1" t="s">
        <v>74</v>
      </c>
      <c r="E1321" s="27" t="s">
        <v>68</v>
      </c>
    </row>
    <row r="1322">
      <c r="A1322" s="1" t="s">
        <v>64</v>
      </c>
      <c r="C1322" s="22" t="s">
        <v>893</v>
      </c>
      <c r="E1322" s="23" t="s">
        <v>894</v>
      </c>
      <c r="L1322" s="24">
        <f>SUMIFS(L1323:L1326,A1323:A1326,"P")</f>
        <v>0</v>
      </c>
      <c r="M1322" s="24">
        <f>SUMIFS(M1323:M1326,A1323:A1326,"P")</f>
        <v>0</v>
      </c>
      <c r="N1322" s="25"/>
    </row>
    <row r="1323">
      <c r="A1323" s="1" t="s">
        <v>66</v>
      </c>
      <c r="B1323" s="1">
        <v>315</v>
      </c>
      <c r="C1323" s="26" t="s">
        <v>2398</v>
      </c>
      <c r="D1323" t="s">
        <v>68</v>
      </c>
      <c r="E1323" s="27" t="s">
        <v>2399</v>
      </c>
      <c r="F1323" s="28" t="s">
        <v>144</v>
      </c>
      <c r="G1323" s="29">
        <v>75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681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72</v>
      </c>
      <c r="E1324" s="27" t="s">
        <v>2399</v>
      </c>
    </row>
    <row r="1325" ht="51">
      <c r="A1325" s="1" t="s">
        <v>73</v>
      </c>
      <c r="E1325" s="33" t="s">
        <v>2400</v>
      </c>
    </row>
    <row r="1326">
      <c r="A1326" s="1" t="s">
        <v>74</v>
      </c>
      <c r="E1326" s="27" t="s">
        <v>68</v>
      </c>
    </row>
    <row r="1327">
      <c r="A1327" s="1" t="s">
        <v>64</v>
      </c>
      <c r="C1327" s="22" t="s">
        <v>1080</v>
      </c>
      <c r="E1327" s="23" t="s">
        <v>37</v>
      </c>
      <c r="L1327" s="24">
        <f>SUMIFS(L1328:L1351,A1328:A1351,"P")</f>
        <v>0</v>
      </c>
      <c r="M1327" s="24">
        <f>SUMIFS(M1328:M1351,A1328:A1351,"P")</f>
        <v>0</v>
      </c>
      <c r="N1327" s="25"/>
    </row>
    <row r="1328" ht="25.5">
      <c r="A1328" s="1" t="s">
        <v>66</v>
      </c>
      <c r="B1328" s="1">
        <v>333</v>
      </c>
      <c r="C1328" s="26" t="s">
        <v>2401</v>
      </c>
      <c r="D1328" t="s">
        <v>68</v>
      </c>
      <c r="E1328" s="27" t="s">
        <v>2402</v>
      </c>
      <c r="F1328" s="28" t="s">
        <v>901</v>
      </c>
      <c r="G1328" s="29">
        <v>2</v>
      </c>
      <c r="H1328" s="28">
        <v>0</v>
      </c>
      <c r="I1328" s="30">
        <f>ROUND(G1328*H1328,P4)</f>
        <v>0</v>
      </c>
      <c r="L1328" s="31">
        <v>0</v>
      </c>
      <c r="M1328" s="24">
        <f>ROUND(G1328*L1328,P4)</f>
        <v>0</v>
      </c>
      <c r="N1328" s="25" t="s">
        <v>68</v>
      </c>
      <c r="O1328" s="32">
        <f>M1328*AA1328</f>
        <v>0</v>
      </c>
      <c r="P1328" s="1">
        <v>3</v>
      </c>
      <c r="AA1328" s="1">
        <f>IF(P1328=1,$O$3,IF(P1328=2,$O$4,$O$5))</f>
        <v>0</v>
      </c>
    </row>
    <row r="1329" ht="25.5">
      <c r="A1329" s="1" t="s">
        <v>72</v>
      </c>
      <c r="E1329" s="27" t="s">
        <v>2402</v>
      </c>
    </row>
    <row r="1330" ht="63.75">
      <c r="A1330" s="1" t="s">
        <v>73</v>
      </c>
      <c r="E1330" s="33" t="s">
        <v>2403</v>
      </c>
    </row>
    <row r="1331">
      <c r="A1331" s="1" t="s">
        <v>74</v>
      </c>
      <c r="E1331" s="27" t="s">
        <v>68</v>
      </c>
    </row>
    <row r="1332">
      <c r="A1332" s="1" t="s">
        <v>66</v>
      </c>
      <c r="B1332" s="1">
        <v>316</v>
      </c>
      <c r="C1332" s="26" t="s">
        <v>2404</v>
      </c>
      <c r="D1332" t="s">
        <v>68</v>
      </c>
      <c r="E1332" s="27" t="s">
        <v>2405</v>
      </c>
      <c r="F1332" s="28" t="s">
        <v>77</v>
      </c>
      <c r="G1332" s="29">
        <v>59</v>
      </c>
      <c r="H1332" s="28">
        <v>0</v>
      </c>
      <c r="I1332" s="30">
        <f>ROUND(G1332*H1332,P4)</f>
        <v>0</v>
      </c>
      <c r="L1332" s="31">
        <v>0</v>
      </c>
      <c r="M1332" s="24">
        <f>ROUND(G1332*L1332,P4)</f>
        <v>0</v>
      </c>
      <c r="N1332" s="25" t="s">
        <v>111</v>
      </c>
      <c r="O1332" s="32">
        <f>M1332*AA1332</f>
        <v>0</v>
      </c>
      <c r="P1332" s="1">
        <v>3</v>
      </c>
      <c r="AA1332" s="1">
        <f>IF(P1332=1,$O$3,IF(P1332=2,$O$4,$O$5))</f>
        <v>0</v>
      </c>
    </row>
    <row r="1333">
      <c r="A1333" s="1" t="s">
        <v>72</v>
      </c>
      <c r="E1333" s="27" t="s">
        <v>2405</v>
      </c>
    </row>
    <row r="1334" ht="267.75">
      <c r="A1334" s="1" t="s">
        <v>73</v>
      </c>
      <c r="E1334" s="33" t="s">
        <v>2406</v>
      </c>
    </row>
    <row r="1335">
      <c r="A1335" s="1" t="s">
        <v>74</v>
      </c>
      <c r="E1335" s="27" t="s">
        <v>68</v>
      </c>
    </row>
    <row r="1336">
      <c r="A1336" s="1" t="s">
        <v>66</v>
      </c>
      <c r="B1336" s="1">
        <v>317</v>
      </c>
      <c r="C1336" s="26" t="s">
        <v>2407</v>
      </c>
      <c r="D1336" t="s">
        <v>68</v>
      </c>
      <c r="E1336" s="27" t="s">
        <v>2408</v>
      </c>
      <c r="F1336" s="28" t="s">
        <v>77</v>
      </c>
      <c r="G1336" s="29">
        <v>47</v>
      </c>
      <c r="H1336" s="28">
        <v>0</v>
      </c>
      <c r="I1336" s="30">
        <f>ROUND(G1336*H1336,P4)</f>
        <v>0</v>
      </c>
      <c r="L1336" s="31">
        <v>0</v>
      </c>
      <c r="M1336" s="24">
        <f>ROUND(G1336*L1336,P4)</f>
        <v>0</v>
      </c>
      <c r="N1336" s="25" t="s">
        <v>111</v>
      </c>
      <c r="O1336" s="32">
        <f>M1336*AA1336</f>
        <v>0</v>
      </c>
      <c r="P1336" s="1">
        <v>3</v>
      </c>
      <c r="AA1336" s="1">
        <f>IF(P1336=1,$O$3,IF(P1336=2,$O$4,$O$5))</f>
        <v>0</v>
      </c>
    </row>
    <row r="1337">
      <c r="A1337" s="1" t="s">
        <v>72</v>
      </c>
      <c r="E1337" s="27" t="s">
        <v>2408</v>
      </c>
    </row>
    <row r="1338" ht="63.75">
      <c r="A1338" s="1" t="s">
        <v>73</v>
      </c>
      <c r="E1338" s="33" t="s">
        <v>2409</v>
      </c>
    </row>
    <row r="1339">
      <c r="A1339" s="1" t="s">
        <v>74</v>
      </c>
      <c r="E1339" s="27" t="s">
        <v>68</v>
      </c>
    </row>
    <row r="1340">
      <c r="A1340" s="1" t="s">
        <v>66</v>
      </c>
      <c r="B1340" s="1">
        <v>318</v>
      </c>
      <c r="C1340" s="26" t="s">
        <v>2410</v>
      </c>
      <c r="D1340" t="s">
        <v>68</v>
      </c>
      <c r="E1340" s="27" t="s">
        <v>2411</v>
      </c>
      <c r="F1340" s="28" t="s">
        <v>901</v>
      </c>
      <c r="G1340" s="29">
        <v>1</v>
      </c>
      <c r="H1340" s="28">
        <v>0</v>
      </c>
      <c r="I1340" s="30">
        <f>ROUND(G1340*H1340,P4)</f>
        <v>0</v>
      </c>
      <c r="L1340" s="31">
        <v>0</v>
      </c>
      <c r="M1340" s="24">
        <f>ROUND(G1340*L1340,P4)</f>
        <v>0</v>
      </c>
      <c r="N1340" s="25" t="s">
        <v>111</v>
      </c>
      <c r="O1340" s="32">
        <f>M1340*AA1340</f>
        <v>0</v>
      </c>
      <c r="P1340" s="1">
        <v>3</v>
      </c>
      <c r="AA1340" s="1">
        <f>IF(P1340=1,$O$3,IF(P1340=2,$O$4,$O$5))</f>
        <v>0</v>
      </c>
    </row>
    <row r="1341">
      <c r="A1341" s="1" t="s">
        <v>72</v>
      </c>
      <c r="E1341" s="27" t="s">
        <v>2411</v>
      </c>
    </row>
    <row r="1342">
      <c r="A1342" s="1" t="s">
        <v>73</v>
      </c>
      <c r="E1342" s="33" t="s">
        <v>646</v>
      </c>
    </row>
    <row r="1343">
      <c r="A1343" s="1" t="s">
        <v>74</v>
      </c>
      <c r="E1343" s="27" t="s">
        <v>68</v>
      </c>
    </row>
    <row r="1344">
      <c r="A1344" s="1" t="s">
        <v>66</v>
      </c>
      <c r="B1344" s="1">
        <v>320</v>
      </c>
      <c r="C1344" s="26" t="s">
        <v>2412</v>
      </c>
      <c r="D1344" t="s">
        <v>68</v>
      </c>
      <c r="E1344" s="27" t="s">
        <v>2413</v>
      </c>
      <c r="F1344" s="28" t="s">
        <v>80</v>
      </c>
      <c r="G1344" s="29">
        <v>30</v>
      </c>
      <c r="H1344" s="28">
        <v>0</v>
      </c>
      <c r="I1344" s="30">
        <f>ROUND(G1344*H1344,P4)</f>
        <v>0</v>
      </c>
      <c r="L1344" s="31">
        <v>0</v>
      </c>
      <c r="M1344" s="24">
        <f>ROUND(G1344*L1344,P4)</f>
        <v>0</v>
      </c>
      <c r="N1344" s="25" t="s">
        <v>111</v>
      </c>
      <c r="O1344" s="32">
        <f>M1344*AA1344</f>
        <v>0</v>
      </c>
      <c r="P1344" s="1">
        <v>3</v>
      </c>
      <c r="AA1344" s="1">
        <f>IF(P1344=1,$O$3,IF(P1344=2,$O$4,$O$5))</f>
        <v>0</v>
      </c>
    </row>
    <row r="1345">
      <c r="A1345" s="1" t="s">
        <v>72</v>
      </c>
      <c r="E1345" s="27" t="s">
        <v>2413</v>
      </c>
    </row>
    <row r="1346" ht="25.5">
      <c r="A1346" s="1" t="s">
        <v>73</v>
      </c>
      <c r="E1346" s="33" t="s">
        <v>2414</v>
      </c>
    </row>
    <row r="1347">
      <c r="A1347" s="1" t="s">
        <v>74</v>
      </c>
      <c r="E1347" s="27" t="s">
        <v>68</v>
      </c>
    </row>
    <row r="1348" ht="25.5">
      <c r="A1348" s="1" t="s">
        <v>66</v>
      </c>
      <c r="B1348" s="1">
        <v>319</v>
      </c>
      <c r="C1348" s="26" t="s">
        <v>2415</v>
      </c>
      <c r="D1348" t="s">
        <v>68</v>
      </c>
      <c r="E1348" s="27" t="s">
        <v>2416</v>
      </c>
      <c r="F1348" s="28" t="s">
        <v>77</v>
      </c>
      <c r="G1348" s="29">
        <v>47.5</v>
      </c>
      <c r="H1348" s="28">
        <v>0</v>
      </c>
      <c r="I1348" s="30">
        <f>ROUND(G1348*H1348,P4)</f>
        <v>0</v>
      </c>
      <c r="L1348" s="31">
        <v>0</v>
      </c>
      <c r="M1348" s="24">
        <f>ROUND(G1348*L1348,P4)</f>
        <v>0</v>
      </c>
      <c r="N1348" s="25" t="s">
        <v>111</v>
      </c>
      <c r="O1348" s="32">
        <f>M1348*AA1348</f>
        <v>0</v>
      </c>
      <c r="P1348" s="1">
        <v>3</v>
      </c>
      <c r="AA1348" s="1">
        <f>IF(P1348=1,$O$3,IF(P1348=2,$O$4,$O$5))</f>
        <v>0</v>
      </c>
    </row>
    <row r="1349" ht="25.5">
      <c r="A1349" s="1" t="s">
        <v>72</v>
      </c>
      <c r="E1349" s="27" t="s">
        <v>2416</v>
      </c>
    </row>
    <row r="1350" ht="25.5">
      <c r="A1350" s="1" t="s">
        <v>73</v>
      </c>
      <c r="E1350" s="33" t="s">
        <v>2417</v>
      </c>
    </row>
    <row r="1351">
      <c r="A1351" s="1" t="s">
        <v>74</v>
      </c>
      <c r="E1351" s="27" t="s">
        <v>68</v>
      </c>
    </row>
    <row r="1352">
      <c r="A1352" s="1" t="s">
        <v>674</v>
      </c>
      <c r="C1352" s="22" t="s">
        <v>2418</v>
      </c>
      <c r="E1352" s="23" t="s">
        <v>2419</v>
      </c>
      <c r="L1352" s="24">
        <f>L1353+L1422+L1479+L1484+L1509+L1578+L1599+L1640+L1673+L1782+L1823+L1836+L1853+L1898+L1979+L2120+L2169+L2202+L2231+L2240+L2265+L2270+L2311+L2324+L2381+L2434+L2463+L2496+L2501+L2522</f>
        <v>0</v>
      </c>
      <c r="M1352" s="24">
        <f>M1353+M1422+M1479+M1484+M1509+M1578+M1599+M1640+M1673+M1782+M1823+M1836+M1853+M1898+M1979+M2120+M2169+M2202+M2231+M2240+M2265+M2270+M2311+M2324+M2381+M2434+M2463+M2496+M2501+M2522</f>
        <v>0</v>
      </c>
      <c r="N1352" s="25"/>
    </row>
    <row r="1353">
      <c r="A1353" s="1" t="s">
        <v>64</v>
      </c>
      <c r="C1353" s="22" t="s">
        <v>677</v>
      </c>
      <c r="E1353" s="23" t="s">
        <v>678</v>
      </c>
      <c r="L1353" s="24">
        <f>SUMIFS(L1354:L1421,A1354:A1421,"P")</f>
        <v>0</v>
      </c>
      <c r="M1353" s="24">
        <f>SUMIFS(M1354:M1421,A1354:A1421,"P")</f>
        <v>0</v>
      </c>
      <c r="N1353" s="25"/>
    </row>
    <row r="1354" ht="25.5">
      <c r="A1354" s="1" t="s">
        <v>66</v>
      </c>
      <c r="B1354" s="1">
        <v>1</v>
      </c>
      <c r="C1354" s="26" t="s">
        <v>2420</v>
      </c>
      <c r="D1354" t="s">
        <v>68</v>
      </c>
      <c r="E1354" s="27" t="s">
        <v>2421</v>
      </c>
      <c r="F1354" s="28" t="s">
        <v>80</v>
      </c>
      <c r="G1354" s="29">
        <v>15</v>
      </c>
      <c r="H1354" s="28">
        <v>0</v>
      </c>
      <c r="I1354" s="30">
        <f>ROUND(G1354*H1354,P4)</f>
        <v>0</v>
      </c>
      <c r="L1354" s="31">
        <v>0</v>
      </c>
      <c r="M1354" s="24">
        <f>ROUND(G1354*L1354,P4)</f>
        <v>0</v>
      </c>
      <c r="N1354" s="25" t="s">
        <v>681</v>
      </c>
      <c r="O1354" s="32">
        <f>M1354*AA1354</f>
        <v>0</v>
      </c>
      <c r="P1354" s="1">
        <v>3</v>
      </c>
      <c r="AA1354" s="1">
        <f>IF(P1354=1,$O$3,IF(P1354=2,$O$4,$O$5))</f>
        <v>0</v>
      </c>
    </row>
    <row r="1355" ht="25.5">
      <c r="A1355" s="1" t="s">
        <v>72</v>
      </c>
      <c r="E1355" s="27" t="s">
        <v>2421</v>
      </c>
    </row>
    <row r="1356" ht="25.5">
      <c r="A1356" s="1" t="s">
        <v>73</v>
      </c>
      <c r="E1356" s="33" t="s">
        <v>955</v>
      </c>
    </row>
    <row r="1357">
      <c r="A1357" s="1" t="s">
        <v>74</v>
      </c>
      <c r="E1357" s="27" t="s">
        <v>68</v>
      </c>
    </row>
    <row r="1358" ht="25.5">
      <c r="A1358" s="1" t="s">
        <v>66</v>
      </c>
      <c r="B1358" s="1">
        <v>2</v>
      </c>
      <c r="C1358" s="26" t="s">
        <v>2422</v>
      </c>
      <c r="D1358" t="s">
        <v>68</v>
      </c>
      <c r="E1358" s="27" t="s">
        <v>2423</v>
      </c>
      <c r="F1358" s="28" t="s">
        <v>70</v>
      </c>
      <c r="G1358" s="29">
        <v>1</v>
      </c>
      <c r="H1358" s="28">
        <v>0</v>
      </c>
      <c r="I1358" s="30">
        <f>ROUND(G1358*H1358,P4)</f>
        <v>0</v>
      </c>
      <c r="L1358" s="31">
        <v>0</v>
      </c>
      <c r="M1358" s="24">
        <f>ROUND(G1358*L1358,P4)</f>
        <v>0</v>
      </c>
      <c r="N1358" s="25" t="s">
        <v>681</v>
      </c>
      <c r="O1358" s="32">
        <f>M1358*AA1358</f>
        <v>0</v>
      </c>
      <c r="P1358" s="1">
        <v>3</v>
      </c>
      <c r="AA1358" s="1">
        <f>IF(P1358=1,$O$3,IF(P1358=2,$O$4,$O$5))</f>
        <v>0</v>
      </c>
    </row>
    <row r="1359" ht="25.5">
      <c r="A1359" s="1" t="s">
        <v>72</v>
      </c>
      <c r="E1359" s="27" t="s">
        <v>2423</v>
      </c>
    </row>
    <row r="1360" ht="25.5">
      <c r="A1360" s="1" t="s">
        <v>73</v>
      </c>
      <c r="E1360" s="33" t="s">
        <v>2424</v>
      </c>
    </row>
    <row r="1361">
      <c r="A1361" s="1" t="s">
        <v>74</v>
      </c>
      <c r="E1361" s="27" t="s">
        <v>68</v>
      </c>
    </row>
    <row r="1362" ht="25.5">
      <c r="A1362" s="1" t="s">
        <v>66</v>
      </c>
      <c r="B1362" s="1">
        <v>3</v>
      </c>
      <c r="C1362" s="26" t="s">
        <v>2425</v>
      </c>
      <c r="D1362" t="s">
        <v>68</v>
      </c>
      <c r="E1362" s="27" t="s">
        <v>2426</v>
      </c>
      <c r="F1362" s="28" t="s">
        <v>70</v>
      </c>
      <c r="G1362" s="29">
        <v>1</v>
      </c>
      <c r="H1362" s="28">
        <v>0</v>
      </c>
      <c r="I1362" s="30">
        <f>ROUND(G1362*H1362,P4)</f>
        <v>0</v>
      </c>
      <c r="L1362" s="31">
        <v>0</v>
      </c>
      <c r="M1362" s="24">
        <f>ROUND(G1362*L1362,P4)</f>
        <v>0</v>
      </c>
      <c r="N1362" s="25" t="s">
        <v>681</v>
      </c>
      <c r="O1362" s="32">
        <f>M1362*AA1362</f>
        <v>0</v>
      </c>
      <c r="P1362" s="1">
        <v>3</v>
      </c>
      <c r="AA1362" s="1">
        <f>IF(P1362=1,$O$3,IF(P1362=2,$O$4,$O$5))</f>
        <v>0</v>
      </c>
    </row>
    <row r="1363" ht="25.5">
      <c r="A1363" s="1" t="s">
        <v>72</v>
      </c>
      <c r="E1363" s="27" t="s">
        <v>2426</v>
      </c>
    </row>
    <row r="1364" ht="25.5">
      <c r="A1364" s="1" t="s">
        <v>73</v>
      </c>
      <c r="E1364" s="33" t="s">
        <v>2427</v>
      </c>
    </row>
    <row r="1365">
      <c r="A1365" s="1" t="s">
        <v>74</v>
      </c>
      <c r="E1365" s="27" t="s">
        <v>68</v>
      </c>
    </row>
    <row r="1366" ht="25.5">
      <c r="A1366" s="1" t="s">
        <v>66</v>
      </c>
      <c r="B1366" s="1">
        <v>4</v>
      </c>
      <c r="C1366" s="26" t="s">
        <v>2428</v>
      </c>
      <c r="D1366" t="s">
        <v>68</v>
      </c>
      <c r="E1366" s="27" t="s">
        <v>2429</v>
      </c>
      <c r="F1366" s="28" t="s">
        <v>70</v>
      </c>
      <c r="G1366" s="29">
        <v>1</v>
      </c>
      <c r="H1366" s="28">
        <v>0</v>
      </c>
      <c r="I1366" s="30">
        <f>ROUND(G1366*H1366,P4)</f>
        <v>0</v>
      </c>
      <c r="L1366" s="31">
        <v>0</v>
      </c>
      <c r="M1366" s="24">
        <f>ROUND(G1366*L1366,P4)</f>
        <v>0</v>
      </c>
      <c r="N1366" s="25" t="s">
        <v>681</v>
      </c>
      <c r="O1366" s="32">
        <f>M1366*AA1366</f>
        <v>0</v>
      </c>
      <c r="P1366" s="1">
        <v>3</v>
      </c>
      <c r="AA1366" s="1">
        <f>IF(P1366=1,$O$3,IF(P1366=2,$O$4,$O$5))</f>
        <v>0</v>
      </c>
    </row>
    <row r="1367" ht="25.5">
      <c r="A1367" s="1" t="s">
        <v>72</v>
      </c>
      <c r="E1367" s="27" t="s">
        <v>2429</v>
      </c>
    </row>
    <row r="1368" ht="25.5">
      <c r="A1368" s="1" t="s">
        <v>73</v>
      </c>
      <c r="E1368" s="33" t="s">
        <v>2424</v>
      </c>
    </row>
    <row r="1369">
      <c r="A1369" s="1" t="s">
        <v>74</v>
      </c>
      <c r="E1369" s="27" t="s">
        <v>68</v>
      </c>
    </row>
    <row r="1370" ht="25.5">
      <c r="A1370" s="1" t="s">
        <v>66</v>
      </c>
      <c r="B1370" s="1">
        <v>5</v>
      </c>
      <c r="C1370" s="26" t="s">
        <v>2430</v>
      </c>
      <c r="D1370" t="s">
        <v>68</v>
      </c>
      <c r="E1370" s="27" t="s">
        <v>2431</v>
      </c>
      <c r="F1370" s="28" t="s">
        <v>70</v>
      </c>
      <c r="G1370" s="29">
        <v>1</v>
      </c>
      <c r="H1370" s="28">
        <v>0</v>
      </c>
      <c r="I1370" s="30">
        <f>ROUND(G1370*H1370,P4)</f>
        <v>0</v>
      </c>
      <c r="L1370" s="31">
        <v>0</v>
      </c>
      <c r="M1370" s="24">
        <f>ROUND(G1370*L1370,P4)</f>
        <v>0</v>
      </c>
      <c r="N1370" s="25" t="s">
        <v>681</v>
      </c>
      <c r="O1370" s="32">
        <f>M1370*AA1370</f>
        <v>0</v>
      </c>
      <c r="P1370" s="1">
        <v>3</v>
      </c>
      <c r="AA1370" s="1">
        <f>IF(P1370=1,$O$3,IF(P1370=2,$O$4,$O$5))</f>
        <v>0</v>
      </c>
    </row>
    <row r="1371" ht="25.5">
      <c r="A1371" s="1" t="s">
        <v>72</v>
      </c>
      <c r="E1371" s="27" t="s">
        <v>2431</v>
      </c>
    </row>
    <row r="1372" ht="25.5">
      <c r="A1372" s="1" t="s">
        <v>73</v>
      </c>
      <c r="E1372" s="33" t="s">
        <v>2427</v>
      </c>
    </row>
    <row r="1373">
      <c r="A1373" s="1" t="s">
        <v>74</v>
      </c>
      <c r="E1373" s="27" t="s">
        <v>68</v>
      </c>
    </row>
    <row r="1374">
      <c r="A1374" s="1" t="s">
        <v>66</v>
      </c>
      <c r="B1374" s="1">
        <v>6</v>
      </c>
      <c r="C1374" s="26" t="s">
        <v>963</v>
      </c>
      <c r="D1374" t="s">
        <v>68</v>
      </c>
      <c r="E1374" s="27" t="s">
        <v>964</v>
      </c>
      <c r="F1374" s="28" t="s">
        <v>163</v>
      </c>
      <c r="G1374" s="29">
        <v>1.952</v>
      </c>
      <c r="H1374" s="28">
        <v>0</v>
      </c>
      <c r="I1374" s="30">
        <f>ROUND(G1374*H1374,P4)</f>
        <v>0</v>
      </c>
      <c r="L1374" s="31">
        <v>0</v>
      </c>
      <c r="M1374" s="24">
        <f>ROUND(G1374*L1374,P4)</f>
        <v>0</v>
      </c>
      <c r="N1374" s="25" t="s">
        <v>681</v>
      </c>
      <c r="O1374" s="32">
        <f>M1374*AA1374</f>
        <v>0</v>
      </c>
      <c r="P1374" s="1">
        <v>3</v>
      </c>
      <c r="AA1374" s="1">
        <f>IF(P1374=1,$O$3,IF(P1374=2,$O$4,$O$5))</f>
        <v>0</v>
      </c>
    </row>
    <row r="1375">
      <c r="A1375" s="1" t="s">
        <v>72</v>
      </c>
      <c r="E1375" s="27" t="s">
        <v>964</v>
      </c>
    </row>
    <row r="1376" ht="89.25">
      <c r="A1376" s="1" t="s">
        <v>73</v>
      </c>
      <c r="E1376" s="33" t="s">
        <v>2432</v>
      </c>
    </row>
    <row r="1377">
      <c r="A1377" s="1" t="s">
        <v>74</v>
      </c>
      <c r="E1377" s="27" t="s">
        <v>68</v>
      </c>
    </row>
    <row r="1378" ht="25.5">
      <c r="A1378" s="1" t="s">
        <v>66</v>
      </c>
      <c r="B1378" s="1">
        <v>7</v>
      </c>
      <c r="C1378" s="26" t="s">
        <v>2433</v>
      </c>
      <c r="D1378" t="s">
        <v>68</v>
      </c>
      <c r="E1378" s="27" t="s">
        <v>2434</v>
      </c>
      <c r="F1378" s="28" t="s">
        <v>70</v>
      </c>
      <c r="G1378" s="29">
        <v>3</v>
      </c>
      <c r="H1378" s="28">
        <v>0</v>
      </c>
      <c r="I1378" s="30">
        <f>ROUND(G1378*H1378,P4)</f>
        <v>0</v>
      </c>
      <c r="L1378" s="31">
        <v>0</v>
      </c>
      <c r="M1378" s="24">
        <f>ROUND(G1378*L1378,P4)</f>
        <v>0</v>
      </c>
      <c r="N1378" s="25" t="s">
        <v>681</v>
      </c>
      <c r="O1378" s="32">
        <f>M1378*AA1378</f>
        <v>0</v>
      </c>
      <c r="P1378" s="1">
        <v>3</v>
      </c>
      <c r="AA1378" s="1">
        <f>IF(P1378=1,$O$3,IF(P1378=2,$O$4,$O$5))</f>
        <v>0</v>
      </c>
    </row>
    <row r="1379" ht="25.5">
      <c r="A1379" s="1" t="s">
        <v>72</v>
      </c>
      <c r="E1379" s="27" t="s">
        <v>2434</v>
      </c>
    </row>
    <row r="1380">
      <c r="A1380" s="1" t="s">
        <v>73</v>
      </c>
      <c r="E1380" s="33" t="s">
        <v>2435</v>
      </c>
    </row>
    <row r="1381">
      <c r="A1381" s="1" t="s">
        <v>74</v>
      </c>
      <c r="E1381" s="27" t="s">
        <v>68</v>
      </c>
    </row>
    <row r="1382" ht="25.5">
      <c r="A1382" s="1" t="s">
        <v>66</v>
      </c>
      <c r="B1382" s="1">
        <v>8</v>
      </c>
      <c r="C1382" s="26" t="s">
        <v>2436</v>
      </c>
      <c r="D1382" t="s">
        <v>68</v>
      </c>
      <c r="E1382" s="27" t="s">
        <v>2437</v>
      </c>
      <c r="F1382" s="28" t="s">
        <v>70</v>
      </c>
      <c r="G1382" s="29">
        <v>1</v>
      </c>
      <c r="H1382" s="28">
        <v>0</v>
      </c>
      <c r="I1382" s="30">
        <f>ROUND(G1382*H1382,P4)</f>
        <v>0</v>
      </c>
      <c r="L1382" s="31">
        <v>0</v>
      </c>
      <c r="M1382" s="24">
        <f>ROUND(G1382*L1382,P4)</f>
        <v>0</v>
      </c>
      <c r="N1382" s="25" t="s">
        <v>681</v>
      </c>
      <c r="O1382" s="32">
        <f>M1382*AA1382</f>
        <v>0</v>
      </c>
      <c r="P1382" s="1">
        <v>3</v>
      </c>
      <c r="AA1382" s="1">
        <f>IF(P1382=1,$O$3,IF(P1382=2,$O$4,$O$5))</f>
        <v>0</v>
      </c>
    </row>
    <row r="1383" ht="25.5">
      <c r="A1383" s="1" t="s">
        <v>72</v>
      </c>
      <c r="E1383" s="27" t="s">
        <v>2437</v>
      </c>
    </row>
    <row r="1384" ht="25.5">
      <c r="A1384" s="1" t="s">
        <v>73</v>
      </c>
      <c r="E1384" s="33" t="s">
        <v>2438</v>
      </c>
    </row>
    <row r="1385">
      <c r="A1385" s="1" t="s">
        <v>74</v>
      </c>
      <c r="E1385" s="27" t="s">
        <v>68</v>
      </c>
    </row>
    <row r="1386" ht="25.5">
      <c r="A1386" s="1" t="s">
        <v>66</v>
      </c>
      <c r="B1386" s="1">
        <v>9</v>
      </c>
      <c r="C1386" s="26" t="s">
        <v>2439</v>
      </c>
      <c r="D1386" t="s">
        <v>68</v>
      </c>
      <c r="E1386" s="27" t="s">
        <v>2440</v>
      </c>
      <c r="F1386" s="28" t="s">
        <v>70</v>
      </c>
      <c r="G1386" s="29">
        <v>1</v>
      </c>
      <c r="H1386" s="28">
        <v>0</v>
      </c>
      <c r="I1386" s="30">
        <f>ROUND(G1386*H1386,P4)</f>
        <v>0</v>
      </c>
      <c r="L1386" s="31">
        <v>0</v>
      </c>
      <c r="M1386" s="24">
        <f>ROUND(G1386*L1386,P4)</f>
        <v>0</v>
      </c>
      <c r="N1386" s="25" t="s">
        <v>681</v>
      </c>
      <c r="O1386" s="32">
        <f>M1386*AA1386</f>
        <v>0</v>
      </c>
      <c r="P1386" s="1">
        <v>3</v>
      </c>
      <c r="AA1386" s="1">
        <f>IF(P1386=1,$O$3,IF(P1386=2,$O$4,$O$5))</f>
        <v>0</v>
      </c>
    </row>
    <row r="1387" ht="25.5">
      <c r="A1387" s="1" t="s">
        <v>72</v>
      </c>
      <c r="E1387" s="27" t="s">
        <v>2440</v>
      </c>
    </row>
    <row r="1388">
      <c r="A1388" s="1" t="s">
        <v>73</v>
      </c>
      <c r="E1388" s="33" t="s">
        <v>646</v>
      </c>
    </row>
    <row r="1389">
      <c r="A1389" s="1" t="s">
        <v>74</v>
      </c>
      <c r="E1389" s="27" t="s">
        <v>68</v>
      </c>
    </row>
    <row r="1390" ht="25.5">
      <c r="A1390" s="1" t="s">
        <v>66</v>
      </c>
      <c r="B1390" s="1">
        <v>10</v>
      </c>
      <c r="C1390" s="26" t="s">
        <v>966</v>
      </c>
      <c r="D1390" t="s">
        <v>68</v>
      </c>
      <c r="E1390" s="27" t="s">
        <v>967</v>
      </c>
      <c r="F1390" s="28" t="s">
        <v>163</v>
      </c>
      <c r="G1390" s="29">
        <v>1.952</v>
      </c>
      <c r="H1390" s="28">
        <v>0</v>
      </c>
      <c r="I1390" s="30">
        <f>ROUND(G1390*H1390,P4)</f>
        <v>0</v>
      </c>
      <c r="L1390" s="31">
        <v>0</v>
      </c>
      <c r="M1390" s="24">
        <f>ROUND(G1390*L1390,P4)</f>
        <v>0</v>
      </c>
      <c r="N1390" s="25" t="s">
        <v>681</v>
      </c>
      <c r="O1390" s="32">
        <f>M1390*AA1390</f>
        <v>0</v>
      </c>
      <c r="P1390" s="1">
        <v>3</v>
      </c>
      <c r="AA1390" s="1">
        <f>IF(P1390=1,$O$3,IF(P1390=2,$O$4,$O$5))</f>
        <v>0</v>
      </c>
    </row>
    <row r="1391" ht="38.25">
      <c r="A1391" s="1" t="s">
        <v>72</v>
      </c>
      <c r="E1391" s="27" t="s">
        <v>968</v>
      </c>
    </row>
    <row r="1392" ht="89.25">
      <c r="A1392" s="1" t="s">
        <v>73</v>
      </c>
      <c r="E1392" s="33" t="s">
        <v>2432</v>
      </c>
    </row>
    <row r="1393">
      <c r="A1393" s="1" t="s">
        <v>74</v>
      </c>
      <c r="E1393" s="27" t="s">
        <v>68</v>
      </c>
    </row>
    <row r="1394" ht="25.5">
      <c r="A1394" s="1" t="s">
        <v>66</v>
      </c>
      <c r="B1394" s="1">
        <v>11</v>
      </c>
      <c r="C1394" s="26" t="s">
        <v>2441</v>
      </c>
      <c r="D1394" t="s">
        <v>68</v>
      </c>
      <c r="E1394" s="27" t="s">
        <v>2442</v>
      </c>
      <c r="F1394" s="28" t="s">
        <v>80</v>
      </c>
      <c r="G1394" s="29">
        <v>15</v>
      </c>
      <c r="H1394" s="28">
        <v>0</v>
      </c>
      <c r="I1394" s="30">
        <f>ROUND(G1394*H1394,P4)</f>
        <v>0</v>
      </c>
      <c r="L1394" s="31">
        <v>0</v>
      </c>
      <c r="M1394" s="24">
        <f>ROUND(G1394*L1394,P4)</f>
        <v>0</v>
      </c>
      <c r="N1394" s="25" t="s">
        <v>681</v>
      </c>
      <c r="O1394" s="32">
        <f>M1394*AA1394</f>
        <v>0</v>
      </c>
      <c r="P1394" s="1">
        <v>3</v>
      </c>
      <c r="AA1394" s="1">
        <f>IF(P1394=1,$O$3,IF(P1394=2,$O$4,$O$5))</f>
        <v>0</v>
      </c>
    </row>
    <row r="1395" ht="25.5">
      <c r="A1395" s="1" t="s">
        <v>72</v>
      </c>
      <c r="E1395" s="27" t="s">
        <v>2442</v>
      </c>
    </row>
    <row r="1396" ht="25.5">
      <c r="A1396" s="1" t="s">
        <v>73</v>
      </c>
      <c r="E1396" s="33" t="s">
        <v>955</v>
      </c>
    </row>
    <row r="1397">
      <c r="A1397" s="1" t="s">
        <v>74</v>
      </c>
      <c r="E1397" s="27" t="s">
        <v>68</v>
      </c>
    </row>
    <row r="1398" ht="25.5">
      <c r="A1398" s="1" t="s">
        <v>66</v>
      </c>
      <c r="B1398" s="1">
        <v>12</v>
      </c>
      <c r="C1398" s="26" t="s">
        <v>2443</v>
      </c>
      <c r="D1398" t="s">
        <v>68</v>
      </c>
      <c r="E1398" s="27" t="s">
        <v>2444</v>
      </c>
      <c r="F1398" s="28" t="s">
        <v>70</v>
      </c>
      <c r="G1398" s="29">
        <v>12</v>
      </c>
      <c r="H1398" s="28">
        <v>0</v>
      </c>
      <c r="I1398" s="30">
        <f>ROUND(G1398*H1398,P4)</f>
        <v>0</v>
      </c>
      <c r="L1398" s="31">
        <v>0</v>
      </c>
      <c r="M1398" s="24">
        <f>ROUND(G1398*L1398,P4)</f>
        <v>0</v>
      </c>
      <c r="N1398" s="25" t="s">
        <v>681</v>
      </c>
      <c r="O1398" s="32">
        <f>M1398*AA1398</f>
        <v>0</v>
      </c>
      <c r="P1398" s="1">
        <v>3</v>
      </c>
      <c r="AA1398" s="1">
        <f>IF(P1398=1,$O$3,IF(P1398=2,$O$4,$O$5))</f>
        <v>0</v>
      </c>
    </row>
    <row r="1399" ht="38.25">
      <c r="A1399" s="1" t="s">
        <v>72</v>
      </c>
      <c r="E1399" s="27" t="s">
        <v>2445</v>
      </c>
    </row>
    <row r="1400" ht="25.5">
      <c r="A1400" s="1" t="s">
        <v>73</v>
      </c>
      <c r="E1400" s="33" t="s">
        <v>2446</v>
      </c>
    </row>
    <row r="1401">
      <c r="A1401" s="1" t="s">
        <v>74</v>
      </c>
      <c r="E1401" s="27" t="s">
        <v>68</v>
      </c>
    </row>
    <row r="1402" ht="38.25">
      <c r="A1402" s="1" t="s">
        <v>66</v>
      </c>
      <c r="B1402" s="1">
        <v>13</v>
      </c>
      <c r="C1402" s="26" t="s">
        <v>2447</v>
      </c>
      <c r="D1402" t="s">
        <v>68</v>
      </c>
      <c r="E1402" s="27" t="s">
        <v>2448</v>
      </c>
      <c r="F1402" s="28" t="s">
        <v>70</v>
      </c>
      <c r="G1402" s="29">
        <v>4</v>
      </c>
      <c r="H1402" s="28">
        <v>0</v>
      </c>
      <c r="I1402" s="30">
        <f>ROUND(G1402*H1402,P4)</f>
        <v>0</v>
      </c>
      <c r="L1402" s="31">
        <v>0</v>
      </c>
      <c r="M1402" s="24">
        <f>ROUND(G1402*L1402,P4)</f>
        <v>0</v>
      </c>
      <c r="N1402" s="25" t="s">
        <v>681</v>
      </c>
      <c r="O1402" s="32">
        <f>M1402*AA1402</f>
        <v>0</v>
      </c>
      <c r="P1402" s="1">
        <v>3</v>
      </c>
      <c r="AA1402" s="1">
        <f>IF(P1402=1,$O$3,IF(P1402=2,$O$4,$O$5))</f>
        <v>0</v>
      </c>
    </row>
    <row r="1403" ht="38.25">
      <c r="A1403" s="1" t="s">
        <v>72</v>
      </c>
      <c r="E1403" s="27" t="s">
        <v>2449</v>
      </c>
    </row>
    <row r="1404">
      <c r="A1404" s="1" t="s">
        <v>73</v>
      </c>
      <c r="E1404" s="33" t="s">
        <v>2450</v>
      </c>
    </row>
    <row r="1405">
      <c r="A1405" s="1" t="s">
        <v>74</v>
      </c>
      <c r="E1405" s="27" t="s">
        <v>68</v>
      </c>
    </row>
    <row r="1406" ht="38.25">
      <c r="A1406" s="1" t="s">
        <v>66</v>
      </c>
      <c r="B1406" s="1">
        <v>14</v>
      </c>
      <c r="C1406" s="26" t="s">
        <v>2451</v>
      </c>
      <c r="D1406" t="s">
        <v>68</v>
      </c>
      <c r="E1406" s="27" t="s">
        <v>2448</v>
      </c>
      <c r="F1406" s="28" t="s">
        <v>70</v>
      </c>
      <c r="G1406" s="29">
        <v>4</v>
      </c>
      <c r="H1406" s="28">
        <v>0</v>
      </c>
      <c r="I1406" s="30">
        <f>ROUND(G1406*H1406,P4)</f>
        <v>0</v>
      </c>
      <c r="L1406" s="31">
        <v>0</v>
      </c>
      <c r="M1406" s="24">
        <f>ROUND(G1406*L1406,P4)</f>
        <v>0</v>
      </c>
      <c r="N1406" s="25" t="s">
        <v>681</v>
      </c>
      <c r="O1406" s="32">
        <f>M1406*AA1406</f>
        <v>0</v>
      </c>
      <c r="P1406" s="1">
        <v>3</v>
      </c>
      <c r="AA1406" s="1">
        <f>IF(P1406=1,$O$3,IF(P1406=2,$O$4,$O$5))</f>
        <v>0</v>
      </c>
    </row>
    <row r="1407" ht="38.25">
      <c r="A1407" s="1" t="s">
        <v>72</v>
      </c>
      <c r="E1407" s="27" t="s">
        <v>2452</v>
      </c>
    </row>
    <row r="1408">
      <c r="A1408" s="1" t="s">
        <v>73</v>
      </c>
      <c r="E1408" s="33" t="s">
        <v>2450</v>
      </c>
    </row>
    <row r="1409">
      <c r="A1409" s="1" t="s">
        <v>74</v>
      </c>
      <c r="E1409" s="27" t="s">
        <v>68</v>
      </c>
    </row>
    <row r="1410" ht="25.5">
      <c r="A1410" s="1" t="s">
        <v>66</v>
      </c>
      <c r="B1410" s="1">
        <v>15</v>
      </c>
      <c r="C1410" s="26" t="s">
        <v>754</v>
      </c>
      <c r="D1410" t="s">
        <v>68</v>
      </c>
      <c r="E1410" s="27" t="s">
        <v>755</v>
      </c>
      <c r="F1410" s="28" t="s">
        <v>163</v>
      </c>
      <c r="G1410" s="29">
        <v>1.952</v>
      </c>
      <c r="H1410" s="28">
        <v>0</v>
      </c>
      <c r="I1410" s="30">
        <f>ROUND(G1410*H1410,P4)</f>
        <v>0</v>
      </c>
      <c r="L1410" s="31">
        <v>0</v>
      </c>
      <c r="M1410" s="24">
        <f>ROUND(G1410*L1410,P4)</f>
        <v>0</v>
      </c>
      <c r="N1410" s="25" t="s">
        <v>681</v>
      </c>
      <c r="O1410" s="32">
        <f>M1410*AA1410</f>
        <v>0</v>
      </c>
      <c r="P1410" s="1">
        <v>3</v>
      </c>
      <c r="AA1410" s="1">
        <f>IF(P1410=1,$O$3,IF(P1410=2,$O$4,$O$5))</f>
        <v>0</v>
      </c>
    </row>
    <row r="1411" ht="38.25">
      <c r="A1411" s="1" t="s">
        <v>72</v>
      </c>
      <c r="E1411" s="27" t="s">
        <v>756</v>
      </c>
    </row>
    <row r="1412" ht="89.25">
      <c r="A1412" s="1" t="s">
        <v>73</v>
      </c>
      <c r="E1412" s="33" t="s">
        <v>2432</v>
      </c>
    </row>
    <row r="1413">
      <c r="A1413" s="1" t="s">
        <v>74</v>
      </c>
      <c r="E1413" s="27" t="s">
        <v>68</v>
      </c>
    </row>
    <row r="1414" ht="25.5">
      <c r="A1414" s="1" t="s">
        <v>66</v>
      </c>
      <c r="B1414" s="1">
        <v>16</v>
      </c>
      <c r="C1414" s="26" t="s">
        <v>758</v>
      </c>
      <c r="D1414" t="s">
        <v>68</v>
      </c>
      <c r="E1414" s="27" t="s">
        <v>755</v>
      </c>
      <c r="F1414" s="28" t="s">
        <v>163</v>
      </c>
      <c r="G1414" s="29">
        <v>1.952</v>
      </c>
      <c r="H1414" s="28">
        <v>0</v>
      </c>
      <c r="I1414" s="30">
        <f>ROUND(G1414*H1414,P4)</f>
        <v>0</v>
      </c>
      <c r="L1414" s="31">
        <v>0</v>
      </c>
      <c r="M1414" s="24">
        <f>ROUND(G1414*L1414,P4)</f>
        <v>0</v>
      </c>
      <c r="N1414" s="25" t="s">
        <v>681</v>
      </c>
      <c r="O1414" s="32">
        <f>M1414*AA1414</f>
        <v>0</v>
      </c>
      <c r="P1414" s="1">
        <v>3</v>
      </c>
      <c r="AA1414" s="1">
        <f>IF(P1414=1,$O$3,IF(P1414=2,$O$4,$O$5))</f>
        <v>0</v>
      </c>
    </row>
    <row r="1415" ht="51">
      <c r="A1415" s="1" t="s">
        <v>72</v>
      </c>
      <c r="E1415" s="27" t="s">
        <v>759</v>
      </c>
    </row>
    <row r="1416" ht="25.5">
      <c r="A1416" s="1" t="s">
        <v>73</v>
      </c>
      <c r="E1416" s="33" t="s">
        <v>2453</v>
      </c>
    </row>
    <row r="1417">
      <c r="A1417" s="1" t="s">
        <v>74</v>
      </c>
      <c r="E1417" s="27" t="s">
        <v>68</v>
      </c>
    </row>
    <row r="1418" ht="25.5">
      <c r="A1418" s="1" t="s">
        <v>66</v>
      </c>
      <c r="B1418" s="1">
        <v>17</v>
      </c>
      <c r="C1418" s="26" t="s">
        <v>761</v>
      </c>
      <c r="D1418" t="s">
        <v>68</v>
      </c>
      <c r="E1418" s="27" t="s">
        <v>762</v>
      </c>
      <c r="F1418" s="28" t="s">
        <v>763</v>
      </c>
      <c r="G1418" s="29">
        <v>3.4159999999999999</v>
      </c>
      <c r="H1418" s="28">
        <v>0</v>
      </c>
      <c r="I1418" s="30">
        <f>ROUND(G1418*H1418,P4)</f>
        <v>0</v>
      </c>
      <c r="L1418" s="31">
        <v>0</v>
      </c>
      <c r="M1418" s="24">
        <f>ROUND(G1418*L1418,P4)</f>
        <v>0</v>
      </c>
      <c r="N1418" s="25" t="s">
        <v>681</v>
      </c>
      <c r="O1418" s="32">
        <f>M1418*AA1418</f>
        <v>0</v>
      </c>
      <c r="P1418" s="1">
        <v>3</v>
      </c>
      <c r="AA1418" s="1">
        <f>IF(P1418=1,$O$3,IF(P1418=2,$O$4,$O$5))</f>
        <v>0</v>
      </c>
    </row>
    <row r="1419" ht="25.5">
      <c r="A1419" s="1" t="s">
        <v>72</v>
      </c>
      <c r="E1419" s="27" t="s">
        <v>762</v>
      </c>
    </row>
    <row r="1420">
      <c r="A1420" s="1" t="s">
        <v>73</v>
      </c>
      <c r="E1420" s="33" t="s">
        <v>2454</v>
      </c>
    </row>
    <row r="1421">
      <c r="A1421" s="1" t="s">
        <v>74</v>
      </c>
      <c r="E1421" s="27" t="s">
        <v>68</v>
      </c>
    </row>
    <row r="1422">
      <c r="A1422" s="1" t="s">
        <v>64</v>
      </c>
      <c r="C1422" s="22" t="s">
        <v>1484</v>
      </c>
      <c r="E1422" s="23" t="s">
        <v>1485</v>
      </c>
      <c r="L1422" s="24">
        <f>SUMIFS(L1423:L1478,A1423:A1478,"P")</f>
        <v>0</v>
      </c>
      <c r="M1422" s="24">
        <f>SUMIFS(M1423:M1478,A1423:A1478,"P")</f>
        <v>0</v>
      </c>
      <c r="N1422" s="25"/>
    </row>
    <row r="1423">
      <c r="A1423" s="1" t="s">
        <v>66</v>
      </c>
      <c r="B1423" s="1">
        <v>28</v>
      </c>
      <c r="C1423" s="26" t="s">
        <v>2455</v>
      </c>
      <c r="D1423" t="s">
        <v>68</v>
      </c>
      <c r="E1423" s="27" t="s">
        <v>2456</v>
      </c>
      <c r="F1423" s="28" t="s">
        <v>763</v>
      </c>
      <c r="G1423" s="29">
        <v>0.048000000000000001</v>
      </c>
      <c r="H1423" s="28">
        <v>1</v>
      </c>
      <c r="I1423" s="30">
        <f>ROUND(G1423*H1423,P4)</f>
        <v>0</v>
      </c>
      <c r="L1423" s="31">
        <v>0</v>
      </c>
      <c r="M1423" s="24">
        <f>ROUND(G1423*L1423,P4)</f>
        <v>0</v>
      </c>
      <c r="N1423" s="25" t="s">
        <v>681</v>
      </c>
      <c r="O1423" s="32">
        <f>M1423*AA1423</f>
        <v>0</v>
      </c>
      <c r="P1423" s="1">
        <v>3</v>
      </c>
      <c r="AA1423" s="1">
        <f>IF(P1423=1,$O$3,IF(P1423=2,$O$4,$O$5))</f>
        <v>0</v>
      </c>
    </row>
    <row r="1424">
      <c r="A1424" s="1" t="s">
        <v>72</v>
      </c>
      <c r="E1424" s="27" t="s">
        <v>2456</v>
      </c>
    </row>
    <row r="1425" ht="63.75">
      <c r="A1425" s="1" t="s">
        <v>73</v>
      </c>
      <c r="E1425" s="33" t="s">
        <v>2457</v>
      </c>
    </row>
    <row r="1426">
      <c r="A1426" s="1" t="s">
        <v>74</v>
      </c>
      <c r="E1426" s="27" t="s">
        <v>68</v>
      </c>
    </row>
    <row r="1427">
      <c r="A1427" s="1" t="s">
        <v>66</v>
      </c>
      <c r="B1427" s="1">
        <v>27</v>
      </c>
      <c r="C1427" s="26" t="s">
        <v>1486</v>
      </c>
      <c r="D1427" t="s">
        <v>68</v>
      </c>
      <c r="E1427" s="27" t="s">
        <v>1487</v>
      </c>
      <c r="F1427" s="28" t="s">
        <v>763</v>
      </c>
      <c r="G1427" s="29">
        <v>0.14699999999999999</v>
      </c>
      <c r="H1427" s="28">
        <v>1</v>
      </c>
      <c r="I1427" s="30">
        <f>ROUND(G1427*H1427,P4)</f>
        <v>0</v>
      </c>
      <c r="L1427" s="31">
        <v>0</v>
      </c>
      <c r="M1427" s="24">
        <f>ROUND(G1427*L1427,P4)</f>
        <v>0</v>
      </c>
      <c r="N1427" s="25" t="s">
        <v>681</v>
      </c>
      <c r="O1427" s="32">
        <f>M1427*AA1427</f>
        <v>0</v>
      </c>
      <c r="P1427" s="1">
        <v>3</v>
      </c>
      <c r="AA1427" s="1">
        <f>IF(P1427=1,$O$3,IF(P1427=2,$O$4,$O$5))</f>
        <v>0</v>
      </c>
    </row>
    <row r="1428">
      <c r="A1428" s="1" t="s">
        <v>72</v>
      </c>
      <c r="E1428" s="27" t="s">
        <v>1487</v>
      </c>
    </row>
    <row r="1429" ht="38.25">
      <c r="A1429" s="1" t="s">
        <v>73</v>
      </c>
      <c r="E1429" s="33" t="s">
        <v>2458</v>
      </c>
    </row>
    <row r="1430">
      <c r="A1430" s="1" t="s">
        <v>74</v>
      </c>
      <c r="E1430" s="27" t="s">
        <v>68</v>
      </c>
    </row>
    <row r="1431">
      <c r="A1431" s="1" t="s">
        <v>66</v>
      </c>
      <c r="B1431" s="1">
        <v>30</v>
      </c>
      <c r="C1431" s="26" t="s">
        <v>1489</v>
      </c>
      <c r="D1431" t="s">
        <v>68</v>
      </c>
      <c r="E1431" s="27" t="s">
        <v>1490</v>
      </c>
      <c r="F1431" s="28" t="s">
        <v>763</v>
      </c>
      <c r="G1431" s="29">
        <v>0.182</v>
      </c>
      <c r="H1431" s="28">
        <v>1</v>
      </c>
      <c r="I1431" s="30">
        <f>ROUND(G1431*H1431,P4)</f>
        <v>0</v>
      </c>
      <c r="L1431" s="31">
        <v>0</v>
      </c>
      <c r="M1431" s="24">
        <f>ROUND(G1431*L1431,P4)</f>
        <v>0</v>
      </c>
      <c r="N1431" s="25" t="s">
        <v>681</v>
      </c>
      <c r="O1431" s="32">
        <f>M1431*AA1431</f>
        <v>0</v>
      </c>
      <c r="P1431" s="1">
        <v>3</v>
      </c>
      <c r="AA1431" s="1">
        <f>IF(P1431=1,$O$3,IF(P1431=2,$O$4,$O$5))</f>
        <v>0</v>
      </c>
    </row>
    <row r="1432">
      <c r="A1432" s="1" t="s">
        <v>72</v>
      </c>
      <c r="E1432" s="27" t="s">
        <v>1490</v>
      </c>
    </row>
    <row r="1433" ht="63.75">
      <c r="A1433" s="1" t="s">
        <v>73</v>
      </c>
      <c r="E1433" s="33" t="s">
        <v>2459</v>
      </c>
    </row>
    <row r="1434">
      <c r="A1434" s="1" t="s">
        <v>74</v>
      </c>
      <c r="E1434" s="27" t="s">
        <v>68</v>
      </c>
    </row>
    <row r="1435" ht="25.5">
      <c r="A1435" s="1" t="s">
        <v>66</v>
      </c>
      <c r="B1435" s="1">
        <v>18</v>
      </c>
      <c r="C1435" s="26" t="s">
        <v>2460</v>
      </c>
      <c r="D1435" t="s">
        <v>68</v>
      </c>
      <c r="E1435" s="27" t="s">
        <v>2461</v>
      </c>
      <c r="F1435" s="28" t="s">
        <v>163</v>
      </c>
      <c r="G1435" s="29">
        <v>2.0259999999999998</v>
      </c>
      <c r="H1435" s="28">
        <v>1.8774999999999999</v>
      </c>
      <c r="I1435" s="30">
        <f>ROUND(G1435*H1435,P4)</f>
        <v>0</v>
      </c>
      <c r="L1435" s="31">
        <v>0</v>
      </c>
      <c r="M1435" s="24">
        <f>ROUND(G1435*L1435,P4)</f>
        <v>0</v>
      </c>
      <c r="N1435" s="25" t="s">
        <v>681</v>
      </c>
      <c r="O1435" s="32">
        <f>M1435*AA1435</f>
        <v>0</v>
      </c>
      <c r="P1435" s="1">
        <v>3</v>
      </c>
      <c r="AA1435" s="1">
        <f>IF(P1435=1,$O$3,IF(P1435=2,$O$4,$O$5))</f>
        <v>0</v>
      </c>
    </row>
    <row r="1436" ht="25.5">
      <c r="A1436" s="1" t="s">
        <v>72</v>
      </c>
      <c r="E1436" s="27" t="s">
        <v>2461</v>
      </c>
    </row>
    <row r="1437" ht="89.25">
      <c r="A1437" s="1" t="s">
        <v>73</v>
      </c>
      <c r="E1437" s="33" t="s">
        <v>2462</v>
      </c>
    </row>
    <row r="1438">
      <c r="A1438" s="1" t="s">
        <v>74</v>
      </c>
      <c r="E1438" s="27" t="s">
        <v>68</v>
      </c>
    </row>
    <row r="1439" ht="25.5">
      <c r="A1439" s="1" t="s">
        <v>66</v>
      </c>
      <c r="B1439" s="1">
        <v>19</v>
      </c>
      <c r="C1439" s="26" t="s">
        <v>2463</v>
      </c>
      <c r="D1439" t="s">
        <v>68</v>
      </c>
      <c r="E1439" s="27" t="s">
        <v>2464</v>
      </c>
      <c r="F1439" s="28" t="s">
        <v>163</v>
      </c>
      <c r="G1439" s="29">
        <v>2.7080000000000002</v>
      </c>
      <c r="H1439" s="28">
        <v>1.8774999999999999</v>
      </c>
      <c r="I1439" s="30">
        <f>ROUND(G1439*H1439,P4)</f>
        <v>0</v>
      </c>
      <c r="L1439" s="31">
        <v>0</v>
      </c>
      <c r="M1439" s="24">
        <f>ROUND(G1439*L1439,P4)</f>
        <v>0</v>
      </c>
      <c r="N1439" s="25" t="s">
        <v>681</v>
      </c>
      <c r="O1439" s="32">
        <f>M1439*AA1439</f>
        <v>0</v>
      </c>
      <c r="P1439" s="1">
        <v>3</v>
      </c>
      <c r="AA1439" s="1">
        <f>IF(P1439=1,$O$3,IF(P1439=2,$O$4,$O$5))</f>
        <v>0</v>
      </c>
    </row>
    <row r="1440" ht="25.5">
      <c r="A1440" s="1" t="s">
        <v>72</v>
      </c>
      <c r="E1440" s="27" t="s">
        <v>2464</v>
      </c>
    </row>
    <row r="1441" ht="127.5">
      <c r="A1441" s="1" t="s">
        <v>73</v>
      </c>
      <c r="E1441" s="33" t="s">
        <v>2465</v>
      </c>
    </row>
    <row r="1442">
      <c r="A1442" s="1" t="s">
        <v>74</v>
      </c>
      <c r="E1442" s="27" t="s">
        <v>68</v>
      </c>
    </row>
    <row r="1443" ht="25.5">
      <c r="A1443" s="1" t="s">
        <v>66</v>
      </c>
      <c r="B1443" s="1">
        <v>20</v>
      </c>
      <c r="C1443" s="26" t="s">
        <v>2466</v>
      </c>
      <c r="D1443" t="s">
        <v>68</v>
      </c>
      <c r="E1443" s="27" t="s">
        <v>2467</v>
      </c>
      <c r="F1443" s="28" t="s">
        <v>80</v>
      </c>
      <c r="G1443" s="29">
        <v>0.41999999999999998</v>
      </c>
      <c r="H1443" s="28">
        <v>0.18310000000000001</v>
      </c>
      <c r="I1443" s="30">
        <f>ROUND(G1443*H1443,P4)</f>
        <v>0</v>
      </c>
      <c r="L1443" s="31">
        <v>0</v>
      </c>
      <c r="M1443" s="24">
        <f>ROUND(G1443*L1443,P4)</f>
        <v>0</v>
      </c>
      <c r="N1443" s="25" t="s">
        <v>681</v>
      </c>
      <c r="O1443" s="32">
        <f>M1443*AA1443</f>
        <v>0</v>
      </c>
      <c r="P1443" s="1">
        <v>3</v>
      </c>
      <c r="AA1443" s="1">
        <f>IF(P1443=1,$O$3,IF(P1443=2,$O$4,$O$5))</f>
        <v>0</v>
      </c>
    </row>
    <row r="1444" ht="25.5">
      <c r="A1444" s="1" t="s">
        <v>72</v>
      </c>
      <c r="E1444" s="27" t="s">
        <v>2467</v>
      </c>
    </row>
    <row r="1445" ht="38.25">
      <c r="A1445" s="1" t="s">
        <v>73</v>
      </c>
      <c r="E1445" s="33" t="s">
        <v>2468</v>
      </c>
    </row>
    <row r="1446">
      <c r="A1446" s="1" t="s">
        <v>74</v>
      </c>
      <c r="E1446" s="27" t="s">
        <v>68</v>
      </c>
    </row>
    <row r="1447" ht="25.5">
      <c r="A1447" s="1" t="s">
        <v>66</v>
      </c>
      <c r="B1447" s="1">
        <v>21</v>
      </c>
      <c r="C1447" s="26" t="s">
        <v>2469</v>
      </c>
      <c r="D1447" t="s">
        <v>68</v>
      </c>
      <c r="E1447" s="27" t="s">
        <v>2470</v>
      </c>
      <c r="F1447" s="28" t="s">
        <v>80</v>
      </c>
      <c r="G1447" s="29">
        <v>12.449999999999999</v>
      </c>
      <c r="H1447" s="28">
        <v>0.27379999999999999</v>
      </c>
      <c r="I1447" s="30">
        <f>ROUND(G1447*H1447,P4)</f>
        <v>0</v>
      </c>
      <c r="L1447" s="31">
        <v>0</v>
      </c>
      <c r="M1447" s="24">
        <f>ROUND(G1447*L1447,P4)</f>
        <v>0</v>
      </c>
      <c r="N1447" s="25" t="s">
        <v>681</v>
      </c>
      <c r="O1447" s="32">
        <f>M1447*AA1447</f>
        <v>0</v>
      </c>
      <c r="P1447" s="1">
        <v>3</v>
      </c>
      <c r="AA1447" s="1">
        <f>IF(P1447=1,$O$3,IF(P1447=2,$O$4,$O$5))</f>
        <v>0</v>
      </c>
    </row>
    <row r="1448" ht="25.5">
      <c r="A1448" s="1" t="s">
        <v>72</v>
      </c>
      <c r="E1448" s="27" t="s">
        <v>2470</v>
      </c>
    </row>
    <row r="1449" ht="51">
      <c r="A1449" s="1" t="s">
        <v>73</v>
      </c>
      <c r="E1449" s="33" t="s">
        <v>2471</v>
      </c>
    </row>
    <row r="1450">
      <c r="A1450" s="1" t="s">
        <v>74</v>
      </c>
      <c r="E1450" s="27" t="s">
        <v>68</v>
      </c>
    </row>
    <row r="1451" ht="25.5">
      <c r="A1451" s="1" t="s">
        <v>66</v>
      </c>
      <c r="B1451" s="1">
        <v>22</v>
      </c>
      <c r="C1451" s="26" t="s">
        <v>2472</v>
      </c>
      <c r="D1451" t="s">
        <v>68</v>
      </c>
      <c r="E1451" s="27" t="s">
        <v>2473</v>
      </c>
      <c r="F1451" s="28" t="s">
        <v>80</v>
      </c>
      <c r="G1451" s="29">
        <v>21.600000000000001</v>
      </c>
      <c r="H1451" s="28">
        <v>0.18249000000000001</v>
      </c>
      <c r="I1451" s="30">
        <f>ROUND(G1451*H1451,P4)</f>
        <v>0</v>
      </c>
      <c r="L1451" s="31">
        <v>0</v>
      </c>
      <c r="M1451" s="24">
        <f>ROUND(G1451*L1451,P4)</f>
        <v>0</v>
      </c>
      <c r="N1451" s="25" t="s">
        <v>681</v>
      </c>
      <c r="O1451" s="32">
        <f>M1451*AA1451</f>
        <v>0</v>
      </c>
      <c r="P1451" s="1">
        <v>3</v>
      </c>
      <c r="AA1451" s="1">
        <f>IF(P1451=1,$O$3,IF(P1451=2,$O$4,$O$5))</f>
        <v>0</v>
      </c>
    </row>
    <row r="1452" ht="25.5">
      <c r="A1452" s="1" t="s">
        <v>72</v>
      </c>
      <c r="E1452" s="27" t="s">
        <v>2473</v>
      </c>
    </row>
    <row r="1453" ht="51">
      <c r="A1453" s="1" t="s">
        <v>73</v>
      </c>
      <c r="E1453" s="33" t="s">
        <v>2474</v>
      </c>
    </row>
    <row r="1454">
      <c r="A1454" s="1" t="s">
        <v>74</v>
      </c>
      <c r="E1454" s="27" t="s">
        <v>68</v>
      </c>
    </row>
    <row r="1455" ht="25.5">
      <c r="A1455" s="1" t="s">
        <v>66</v>
      </c>
      <c r="B1455" s="1">
        <v>23</v>
      </c>
      <c r="C1455" s="26" t="s">
        <v>2475</v>
      </c>
      <c r="D1455" t="s">
        <v>68</v>
      </c>
      <c r="E1455" s="27" t="s">
        <v>2476</v>
      </c>
      <c r="F1455" s="28" t="s">
        <v>80</v>
      </c>
      <c r="G1455" s="29">
        <v>12.65</v>
      </c>
      <c r="H1455" s="28">
        <v>0.24134</v>
      </c>
      <c r="I1455" s="30">
        <f>ROUND(G1455*H1455,P4)</f>
        <v>0</v>
      </c>
      <c r="L1455" s="31">
        <v>0</v>
      </c>
      <c r="M1455" s="24">
        <f>ROUND(G1455*L1455,P4)</f>
        <v>0</v>
      </c>
      <c r="N1455" s="25" t="s">
        <v>681</v>
      </c>
      <c r="O1455" s="32">
        <f>M1455*AA1455</f>
        <v>0</v>
      </c>
      <c r="P1455" s="1">
        <v>3</v>
      </c>
      <c r="AA1455" s="1">
        <f>IF(P1455=1,$O$3,IF(P1455=2,$O$4,$O$5))</f>
        <v>0</v>
      </c>
    </row>
    <row r="1456" ht="25.5">
      <c r="A1456" s="1" t="s">
        <v>72</v>
      </c>
      <c r="E1456" s="27" t="s">
        <v>2476</v>
      </c>
    </row>
    <row r="1457" ht="63.75">
      <c r="A1457" s="1" t="s">
        <v>73</v>
      </c>
      <c r="E1457" s="33" t="s">
        <v>2477</v>
      </c>
    </row>
    <row r="1458">
      <c r="A1458" s="1" t="s">
        <v>74</v>
      </c>
      <c r="E1458" s="27" t="s">
        <v>68</v>
      </c>
    </row>
    <row r="1459" ht="25.5">
      <c r="A1459" s="1" t="s">
        <v>66</v>
      </c>
      <c r="B1459" s="1">
        <v>24</v>
      </c>
      <c r="C1459" s="26" t="s">
        <v>2478</v>
      </c>
      <c r="D1459" t="s">
        <v>68</v>
      </c>
      <c r="E1459" s="27" t="s">
        <v>2479</v>
      </c>
      <c r="F1459" s="28" t="s">
        <v>80</v>
      </c>
      <c r="G1459" s="29">
        <v>52.109999999999999</v>
      </c>
      <c r="H1459" s="28">
        <v>0.24299999999999999</v>
      </c>
      <c r="I1459" s="30">
        <f>ROUND(G1459*H1459,P4)</f>
        <v>0</v>
      </c>
      <c r="L1459" s="31">
        <v>0</v>
      </c>
      <c r="M1459" s="24">
        <f>ROUND(G1459*L1459,P4)</f>
        <v>0</v>
      </c>
      <c r="N1459" s="25" t="s">
        <v>681</v>
      </c>
      <c r="O1459" s="32">
        <f>M1459*AA1459</f>
        <v>0</v>
      </c>
      <c r="P1459" s="1">
        <v>3</v>
      </c>
      <c r="AA1459" s="1">
        <f>IF(P1459=1,$O$3,IF(P1459=2,$O$4,$O$5))</f>
        <v>0</v>
      </c>
    </row>
    <row r="1460" ht="25.5">
      <c r="A1460" s="1" t="s">
        <v>72</v>
      </c>
      <c r="E1460" s="27" t="s">
        <v>2479</v>
      </c>
    </row>
    <row r="1461" ht="76.5">
      <c r="A1461" s="1" t="s">
        <v>73</v>
      </c>
      <c r="E1461" s="33" t="s">
        <v>2480</v>
      </c>
    </row>
    <row r="1462">
      <c r="A1462" s="1" t="s">
        <v>74</v>
      </c>
      <c r="E1462" s="27" t="s">
        <v>68</v>
      </c>
    </row>
    <row r="1463">
      <c r="A1463" s="1" t="s">
        <v>66</v>
      </c>
      <c r="B1463" s="1">
        <v>25</v>
      </c>
      <c r="C1463" s="26" t="s">
        <v>1519</v>
      </c>
      <c r="D1463" t="s">
        <v>68</v>
      </c>
      <c r="E1463" s="27" t="s">
        <v>1520</v>
      </c>
      <c r="F1463" s="28" t="s">
        <v>163</v>
      </c>
      <c r="G1463" s="29">
        <v>0.44900000000000001</v>
      </c>
      <c r="H1463" s="28">
        <v>1.94302</v>
      </c>
      <c r="I1463" s="30">
        <f>ROUND(G1463*H1463,P4)</f>
        <v>0</v>
      </c>
      <c r="L1463" s="31">
        <v>0</v>
      </c>
      <c r="M1463" s="24">
        <f>ROUND(G1463*L1463,P4)</f>
        <v>0</v>
      </c>
      <c r="N1463" s="25" t="s">
        <v>681</v>
      </c>
      <c r="O1463" s="32">
        <f>M1463*AA1463</f>
        <v>0</v>
      </c>
      <c r="P1463" s="1">
        <v>3</v>
      </c>
      <c r="AA1463" s="1">
        <f>IF(P1463=1,$O$3,IF(P1463=2,$O$4,$O$5))</f>
        <v>0</v>
      </c>
    </row>
    <row r="1464">
      <c r="A1464" s="1" t="s">
        <v>72</v>
      </c>
      <c r="E1464" s="27" t="s">
        <v>1520</v>
      </c>
    </row>
    <row r="1465" ht="127.5">
      <c r="A1465" s="1" t="s">
        <v>73</v>
      </c>
      <c r="E1465" s="33" t="s">
        <v>2481</v>
      </c>
    </row>
    <row r="1466">
      <c r="A1466" s="1" t="s">
        <v>74</v>
      </c>
      <c r="E1466" s="27" t="s">
        <v>68</v>
      </c>
    </row>
    <row r="1467" ht="25.5">
      <c r="A1467" s="1" t="s">
        <v>66</v>
      </c>
      <c r="B1467" s="1">
        <v>26</v>
      </c>
      <c r="C1467" s="26" t="s">
        <v>1522</v>
      </c>
      <c r="D1467" t="s">
        <v>68</v>
      </c>
      <c r="E1467" s="27" t="s">
        <v>1523</v>
      </c>
      <c r="F1467" s="28" t="s">
        <v>763</v>
      </c>
      <c r="G1467" s="29">
        <v>0.17799999999999999</v>
      </c>
      <c r="H1467" s="28">
        <v>0.019539999999999998</v>
      </c>
      <c r="I1467" s="30">
        <f>ROUND(G1467*H1467,P4)</f>
        <v>0</v>
      </c>
      <c r="L1467" s="31">
        <v>0</v>
      </c>
      <c r="M1467" s="24">
        <f>ROUND(G1467*L1467,P4)</f>
        <v>0</v>
      </c>
      <c r="N1467" s="25" t="s">
        <v>681</v>
      </c>
      <c r="O1467" s="32">
        <f>M1467*AA1467</f>
        <v>0</v>
      </c>
      <c r="P1467" s="1">
        <v>3</v>
      </c>
      <c r="AA1467" s="1">
        <f>IF(P1467=1,$O$3,IF(P1467=2,$O$4,$O$5))</f>
        <v>0</v>
      </c>
    </row>
    <row r="1468" ht="25.5">
      <c r="A1468" s="1" t="s">
        <v>72</v>
      </c>
      <c r="E1468" s="27" t="s">
        <v>1523</v>
      </c>
    </row>
    <row r="1469" ht="102">
      <c r="A1469" s="1" t="s">
        <v>73</v>
      </c>
      <c r="E1469" s="33" t="s">
        <v>2482</v>
      </c>
    </row>
    <row r="1470">
      <c r="A1470" s="1" t="s">
        <v>74</v>
      </c>
      <c r="E1470" s="27" t="s">
        <v>68</v>
      </c>
    </row>
    <row r="1471" ht="25.5">
      <c r="A1471" s="1" t="s">
        <v>66</v>
      </c>
      <c r="B1471" s="1">
        <v>29</v>
      </c>
      <c r="C1471" s="26" t="s">
        <v>1525</v>
      </c>
      <c r="D1471" t="s">
        <v>68</v>
      </c>
      <c r="E1471" s="27" t="s">
        <v>1526</v>
      </c>
      <c r="F1471" s="28" t="s">
        <v>763</v>
      </c>
      <c r="G1471" s="29">
        <v>0.16500000000000001</v>
      </c>
      <c r="H1471" s="28">
        <v>0.017090000000000001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681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 ht="25.5">
      <c r="A1472" s="1" t="s">
        <v>72</v>
      </c>
      <c r="E1472" s="27" t="s">
        <v>1526</v>
      </c>
    </row>
    <row r="1473" ht="51">
      <c r="A1473" s="1" t="s">
        <v>73</v>
      </c>
      <c r="E1473" s="33" t="s">
        <v>2483</v>
      </c>
    </row>
    <row r="1474">
      <c r="A1474" s="1" t="s">
        <v>74</v>
      </c>
      <c r="E1474" s="27" t="s">
        <v>68</v>
      </c>
    </row>
    <row r="1475" ht="25.5">
      <c r="A1475" s="1" t="s">
        <v>66</v>
      </c>
      <c r="B1475" s="1">
        <v>31</v>
      </c>
      <c r="C1475" s="26" t="s">
        <v>1528</v>
      </c>
      <c r="D1475" t="s">
        <v>68</v>
      </c>
      <c r="E1475" s="27" t="s">
        <v>1529</v>
      </c>
      <c r="F1475" s="28" t="s">
        <v>80</v>
      </c>
      <c r="G1475" s="29">
        <v>1.9319999999999999</v>
      </c>
      <c r="H1475" s="28">
        <v>0.17818000000000001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681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 ht="25.5">
      <c r="A1476" s="1" t="s">
        <v>72</v>
      </c>
      <c r="E1476" s="27" t="s">
        <v>1529</v>
      </c>
    </row>
    <row r="1477" ht="89.25">
      <c r="A1477" s="1" t="s">
        <v>73</v>
      </c>
      <c r="E1477" s="33" t="s">
        <v>2484</v>
      </c>
    </row>
    <row r="1478">
      <c r="A1478" s="1" t="s">
        <v>74</v>
      </c>
      <c r="E1478" s="27" t="s">
        <v>68</v>
      </c>
    </row>
    <row r="1479">
      <c r="A1479" s="1" t="s">
        <v>64</v>
      </c>
      <c r="C1479" s="22" t="s">
        <v>1531</v>
      </c>
      <c r="E1479" s="23" t="s">
        <v>1532</v>
      </c>
      <c r="L1479" s="24">
        <f>SUMIFS(L1480:L1483,A1480:A1483,"P")</f>
        <v>0</v>
      </c>
      <c r="M1479" s="24">
        <f>SUMIFS(M1480:M1483,A1480:A1483,"P")</f>
        <v>0</v>
      </c>
      <c r="N1479" s="25"/>
    </row>
    <row r="1480" ht="25.5">
      <c r="A1480" s="1" t="s">
        <v>66</v>
      </c>
      <c r="B1480" s="1">
        <v>32</v>
      </c>
      <c r="C1480" s="26" t="s">
        <v>1533</v>
      </c>
      <c r="D1480" t="s">
        <v>68</v>
      </c>
      <c r="E1480" s="27" t="s">
        <v>1534</v>
      </c>
      <c r="F1480" s="28" t="s">
        <v>80</v>
      </c>
      <c r="G1480" s="29">
        <v>57.850000000000001</v>
      </c>
      <c r="H1480" s="28">
        <v>0.069980000000000001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681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 ht="25.5">
      <c r="A1481" s="1" t="s">
        <v>72</v>
      </c>
      <c r="E1481" s="27" t="s">
        <v>1534</v>
      </c>
    </row>
    <row r="1482" ht="216.75">
      <c r="A1482" s="1" t="s">
        <v>73</v>
      </c>
      <c r="E1482" s="33" t="s">
        <v>2485</v>
      </c>
    </row>
    <row r="1483">
      <c r="A1483" s="1" t="s">
        <v>74</v>
      </c>
      <c r="E1483" s="27" t="s">
        <v>68</v>
      </c>
    </row>
    <row r="1484">
      <c r="A1484" s="1" t="s">
        <v>64</v>
      </c>
      <c r="C1484" s="22" t="s">
        <v>1555</v>
      </c>
      <c r="E1484" s="23" t="s">
        <v>1556</v>
      </c>
      <c r="L1484" s="24">
        <f>SUMIFS(L1485:L1508,A1485:A1508,"P")</f>
        <v>0</v>
      </c>
      <c r="M1484" s="24">
        <f>SUMIFS(M1485:M1508,A1485:A1508,"P")</f>
        <v>0</v>
      </c>
      <c r="N1484" s="25"/>
    </row>
    <row r="1485" ht="25.5">
      <c r="A1485" s="1" t="s">
        <v>66</v>
      </c>
      <c r="B1485" s="1">
        <v>33</v>
      </c>
      <c r="C1485" s="26" t="s">
        <v>2486</v>
      </c>
      <c r="D1485" t="s">
        <v>68</v>
      </c>
      <c r="E1485" s="27" t="s">
        <v>2487</v>
      </c>
      <c r="F1485" s="28" t="s">
        <v>80</v>
      </c>
      <c r="G1485" s="29">
        <v>130</v>
      </c>
      <c r="H1485" s="28">
        <v>0.021999999999999999</v>
      </c>
      <c r="I1485" s="30">
        <f>ROUND(G1485*H1485,P4)</f>
        <v>0</v>
      </c>
      <c r="L1485" s="31">
        <v>0</v>
      </c>
      <c r="M1485" s="24">
        <f>ROUND(G1485*L1485,P4)</f>
        <v>0</v>
      </c>
      <c r="N1485" s="25" t="s">
        <v>681</v>
      </c>
      <c r="O1485" s="32">
        <f>M1485*AA1485</f>
        <v>0</v>
      </c>
      <c r="P1485" s="1">
        <v>3</v>
      </c>
      <c r="AA1485" s="1">
        <f>IF(P1485=1,$O$3,IF(P1485=2,$O$4,$O$5))</f>
        <v>0</v>
      </c>
    </row>
    <row r="1486" ht="25.5">
      <c r="A1486" s="1" t="s">
        <v>72</v>
      </c>
      <c r="E1486" s="27" t="s">
        <v>2487</v>
      </c>
    </row>
    <row r="1487" ht="127.5">
      <c r="A1487" s="1" t="s">
        <v>73</v>
      </c>
      <c r="E1487" s="33" t="s">
        <v>2488</v>
      </c>
    </row>
    <row r="1488">
      <c r="A1488" s="1" t="s">
        <v>74</v>
      </c>
      <c r="E1488" s="27" t="s">
        <v>68</v>
      </c>
    </row>
    <row r="1489" ht="25.5">
      <c r="A1489" s="1" t="s">
        <v>66</v>
      </c>
      <c r="B1489" s="1">
        <v>34</v>
      </c>
      <c r="C1489" s="26" t="s">
        <v>1560</v>
      </c>
      <c r="D1489" t="s">
        <v>68</v>
      </c>
      <c r="E1489" s="27" t="s">
        <v>1561</v>
      </c>
      <c r="F1489" s="28" t="s">
        <v>80</v>
      </c>
      <c r="G1489" s="29">
        <v>352.32999999999998</v>
      </c>
      <c r="H1489" s="28">
        <v>0.0073499999999999998</v>
      </c>
      <c r="I1489" s="30">
        <f>ROUND(G1489*H1489,P4)</f>
        <v>0</v>
      </c>
      <c r="L1489" s="31">
        <v>0</v>
      </c>
      <c r="M1489" s="24">
        <f>ROUND(G1489*L1489,P4)</f>
        <v>0</v>
      </c>
      <c r="N1489" s="25" t="s">
        <v>681</v>
      </c>
      <c r="O1489" s="32">
        <f>M1489*AA1489</f>
        <v>0</v>
      </c>
      <c r="P1489" s="1">
        <v>3</v>
      </c>
      <c r="AA1489" s="1">
        <f>IF(P1489=1,$O$3,IF(P1489=2,$O$4,$O$5))</f>
        <v>0</v>
      </c>
    </row>
    <row r="1490" ht="25.5">
      <c r="A1490" s="1" t="s">
        <v>72</v>
      </c>
      <c r="E1490" s="27" t="s">
        <v>1561</v>
      </c>
    </row>
    <row r="1491" ht="306">
      <c r="A1491" s="1" t="s">
        <v>73</v>
      </c>
      <c r="E1491" s="33" t="s">
        <v>2489</v>
      </c>
    </row>
    <row r="1492">
      <c r="A1492" s="1" t="s">
        <v>74</v>
      </c>
      <c r="E1492" s="27" t="s">
        <v>68</v>
      </c>
    </row>
    <row r="1493" ht="25.5">
      <c r="A1493" s="1" t="s">
        <v>66</v>
      </c>
      <c r="B1493" s="1">
        <v>35</v>
      </c>
      <c r="C1493" s="26" t="s">
        <v>2490</v>
      </c>
      <c r="D1493" t="s">
        <v>68</v>
      </c>
      <c r="E1493" s="27" t="s">
        <v>2491</v>
      </c>
      <c r="F1493" s="28" t="s">
        <v>80</v>
      </c>
      <c r="G1493" s="29">
        <v>835.14999999999998</v>
      </c>
      <c r="H1493" s="28">
        <v>0.00025999999999999998</v>
      </c>
      <c r="I1493" s="30">
        <f>ROUND(G1493*H1493,P4)</f>
        <v>0</v>
      </c>
      <c r="L1493" s="31">
        <v>0</v>
      </c>
      <c r="M1493" s="24">
        <f>ROUND(G1493*L1493,P4)</f>
        <v>0</v>
      </c>
      <c r="N1493" s="25" t="s">
        <v>681</v>
      </c>
      <c r="O1493" s="32">
        <f>M1493*AA1493</f>
        <v>0</v>
      </c>
      <c r="P1493" s="1">
        <v>3</v>
      </c>
      <c r="AA1493" s="1">
        <f>IF(P1493=1,$O$3,IF(P1493=2,$O$4,$O$5))</f>
        <v>0</v>
      </c>
    </row>
    <row r="1494" ht="25.5">
      <c r="A1494" s="1" t="s">
        <v>72</v>
      </c>
      <c r="E1494" s="27" t="s">
        <v>2491</v>
      </c>
    </row>
    <row r="1495" ht="242.25">
      <c r="A1495" s="1" t="s">
        <v>73</v>
      </c>
      <c r="E1495" s="33" t="s">
        <v>2492</v>
      </c>
    </row>
    <row r="1496">
      <c r="A1496" s="1" t="s">
        <v>74</v>
      </c>
      <c r="E1496" s="27" t="s">
        <v>68</v>
      </c>
    </row>
    <row r="1497" ht="25.5">
      <c r="A1497" s="1" t="s">
        <v>66</v>
      </c>
      <c r="B1497" s="1">
        <v>36</v>
      </c>
      <c r="C1497" s="26" t="s">
        <v>1563</v>
      </c>
      <c r="D1497" t="s">
        <v>68</v>
      </c>
      <c r="E1497" s="27" t="s">
        <v>1564</v>
      </c>
      <c r="F1497" s="28" t="s">
        <v>80</v>
      </c>
      <c r="G1497" s="29">
        <v>352.32999999999998</v>
      </c>
      <c r="H1497" s="28">
        <v>0.0043800000000000002</v>
      </c>
      <c r="I1497" s="30">
        <f>ROUND(G1497*H1497,P4)</f>
        <v>0</v>
      </c>
      <c r="L1497" s="31">
        <v>0</v>
      </c>
      <c r="M1497" s="24">
        <f>ROUND(G1497*L1497,P4)</f>
        <v>0</v>
      </c>
      <c r="N1497" s="25" t="s">
        <v>681</v>
      </c>
      <c r="O1497" s="32">
        <f>M1497*AA1497</f>
        <v>0</v>
      </c>
      <c r="P1497" s="1">
        <v>3</v>
      </c>
      <c r="AA1497" s="1">
        <f>IF(P1497=1,$O$3,IF(P1497=2,$O$4,$O$5))</f>
        <v>0</v>
      </c>
    </row>
    <row r="1498" ht="25.5">
      <c r="A1498" s="1" t="s">
        <v>72</v>
      </c>
      <c r="E1498" s="27" t="s">
        <v>1564</v>
      </c>
    </row>
    <row r="1499" ht="306">
      <c r="A1499" s="1" t="s">
        <v>73</v>
      </c>
      <c r="E1499" s="33" t="s">
        <v>2489</v>
      </c>
    </row>
    <row r="1500">
      <c r="A1500" s="1" t="s">
        <v>74</v>
      </c>
      <c r="E1500" s="27" t="s">
        <v>68</v>
      </c>
    </row>
    <row r="1501" ht="25.5">
      <c r="A1501" s="1" t="s">
        <v>66</v>
      </c>
      <c r="B1501" s="1">
        <v>37</v>
      </c>
      <c r="C1501" s="26" t="s">
        <v>2493</v>
      </c>
      <c r="D1501" t="s">
        <v>68</v>
      </c>
      <c r="E1501" s="27" t="s">
        <v>2494</v>
      </c>
      <c r="F1501" s="28" t="s">
        <v>80</v>
      </c>
      <c r="G1501" s="29">
        <v>541.25</v>
      </c>
      <c r="H1501" s="28">
        <v>0.0207</v>
      </c>
      <c r="I1501" s="30">
        <f>ROUND(G1501*H1501,P4)</f>
        <v>0</v>
      </c>
      <c r="L1501" s="31">
        <v>0</v>
      </c>
      <c r="M1501" s="24">
        <f>ROUND(G1501*L1501,P4)</f>
        <v>0</v>
      </c>
      <c r="N1501" s="25" t="s">
        <v>681</v>
      </c>
      <c r="O1501" s="32">
        <f>M1501*AA1501</f>
        <v>0</v>
      </c>
      <c r="P1501" s="1">
        <v>3</v>
      </c>
      <c r="AA1501" s="1">
        <f>IF(P1501=1,$O$3,IF(P1501=2,$O$4,$O$5))</f>
        <v>0</v>
      </c>
    </row>
    <row r="1502" ht="25.5">
      <c r="A1502" s="1" t="s">
        <v>72</v>
      </c>
      <c r="E1502" s="27" t="s">
        <v>2494</v>
      </c>
    </row>
    <row r="1503" ht="140.25">
      <c r="A1503" s="1" t="s">
        <v>73</v>
      </c>
      <c r="E1503" s="33" t="s">
        <v>2495</v>
      </c>
    </row>
    <row r="1504">
      <c r="A1504" s="1" t="s">
        <v>74</v>
      </c>
      <c r="E1504" s="27" t="s">
        <v>68</v>
      </c>
    </row>
    <row r="1505" ht="25.5">
      <c r="A1505" s="1" t="s">
        <v>66</v>
      </c>
      <c r="B1505" s="1">
        <v>38</v>
      </c>
      <c r="C1505" s="26" t="s">
        <v>1566</v>
      </c>
      <c r="D1505" t="s">
        <v>68</v>
      </c>
      <c r="E1505" s="27" t="s">
        <v>1567</v>
      </c>
      <c r="F1505" s="28" t="s">
        <v>80</v>
      </c>
      <c r="G1505" s="29">
        <v>352.32999999999998</v>
      </c>
      <c r="H1505" s="28">
        <v>0.013129999999999999</v>
      </c>
      <c r="I1505" s="30">
        <f>ROUND(G1505*H1505,P4)</f>
        <v>0</v>
      </c>
      <c r="L1505" s="31">
        <v>0</v>
      </c>
      <c r="M1505" s="24">
        <f>ROUND(G1505*L1505,P4)</f>
        <v>0</v>
      </c>
      <c r="N1505" s="25" t="s">
        <v>681</v>
      </c>
      <c r="O1505" s="32">
        <f>M1505*AA1505</f>
        <v>0</v>
      </c>
      <c r="P1505" s="1">
        <v>3</v>
      </c>
      <c r="AA1505" s="1">
        <f>IF(P1505=1,$O$3,IF(P1505=2,$O$4,$O$5))</f>
        <v>0</v>
      </c>
    </row>
    <row r="1506" ht="25.5">
      <c r="A1506" s="1" t="s">
        <v>72</v>
      </c>
      <c r="E1506" s="27" t="s">
        <v>1568</v>
      </c>
    </row>
    <row r="1507" ht="306">
      <c r="A1507" s="1" t="s">
        <v>73</v>
      </c>
      <c r="E1507" s="33" t="s">
        <v>2489</v>
      </c>
    </row>
    <row r="1508">
      <c r="A1508" s="1" t="s">
        <v>74</v>
      </c>
      <c r="E1508" s="27" t="s">
        <v>68</v>
      </c>
    </row>
    <row r="1509">
      <c r="A1509" s="1" t="s">
        <v>64</v>
      </c>
      <c r="C1509" s="22" t="s">
        <v>1572</v>
      </c>
      <c r="E1509" s="23" t="s">
        <v>1573</v>
      </c>
      <c r="L1509" s="24">
        <f>SUMIFS(L1510:L1577,A1510:A1577,"P")</f>
        <v>0</v>
      </c>
      <c r="M1509" s="24">
        <f>SUMIFS(M1510:M1577,A1510:A1577,"P")</f>
        <v>0</v>
      </c>
      <c r="N1509" s="25"/>
    </row>
    <row r="1510">
      <c r="A1510" s="1" t="s">
        <v>66</v>
      </c>
      <c r="B1510" s="1">
        <v>43</v>
      </c>
      <c r="C1510" s="26" t="s">
        <v>1580</v>
      </c>
      <c r="D1510" t="s">
        <v>68</v>
      </c>
      <c r="E1510" s="27" t="s">
        <v>1581</v>
      </c>
      <c r="F1510" s="28" t="s">
        <v>80</v>
      </c>
      <c r="G1510" s="29">
        <v>317.10000000000002</v>
      </c>
      <c r="H1510" s="28">
        <v>0.0023999999999999998</v>
      </c>
      <c r="I1510" s="30">
        <f>ROUND(G1510*H1510,P4)</f>
        <v>0</v>
      </c>
      <c r="L1510" s="31">
        <v>0</v>
      </c>
      <c r="M1510" s="24">
        <f>ROUND(G1510*L1510,P4)</f>
        <v>0</v>
      </c>
      <c r="N1510" s="25" t="s">
        <v>681</v>
      </c>
      <c r="O1510" s="32">
        <f>M1510*AA1510</f>
        <v>0</v>
      </c>
      <c r="P1510" s="1">
        <v>3</v>
      </c>
      <c r="AA1510" s="1">
        <f>IF(P1510=1,$O$3,IF(P1510=2,$O$4,$O$5))</f>
        <v>0</v>
      </c>
    </row>
    <row r="1511">
      <c r="A1511" s="1" t="s">
        <v>72</v>
      </c>
      <c r="E1511" s="27" t="s">
        <v>1581</v>
      </c>
    </row>
    <row r="1512">
      <c r="A1512" s="1" t="s">
        <v>73</v>
      </c>
      <c r="E1512" s="33" t="s">
        <v>2496</v>
      </c>
    </row>
    <row r="1513">
      <c r="A1513" s="1" t="s">
        <v>74</v>
      </c>
      <c r="E1513" s="27" t="s">
        <v>68</v>
      </c>
    </row>
    <row r="1514">
      <c r="A1514" s="1" t="s">
        <v>66</v>
      </c>
      <c r="B1514" s="1">
        <v>45</v>
      </c>
      <c r="C1514" s="26" t="s">
        <v>1580</v>
      </c>
      <c r="D1514" t="s">
        <v>677</v>
      </c>
      <c r="E1514" s="27" t="s">
        <v>1581</v>
      </c>
      <c r="F1514" s="28" t="s">
        <v>80</v>
      </c>
      <c r="G1514" s="29">
        <v>141.75</v>
      </c>
      <c r="H1514" s="28">
        <v>0.0023999999999999998</v>
      </c>
      <c r="I1514" s="30">
        <f>ROUND(G1514*H1514,P4)</f>
        <v>0</v>
      </c>
      <c r="L1514" s="31">
        <v>0</v>
      </c>
      <c r="M1514" s="24">
        <f>ROUND(G1514*L1514,P4)</f>
        <v>0</v>
      </c>
      <c r="N1514" s="25" t="s">
        <v>681</v>
      </c>
      <c r="O1514" s="32">
        <f>M1514*AA1514</f>
        <v>0</v>
      </c>
      <c r="P1514" s="1">
        <v>3</v>
      </c>
      <c r="AA1514" s="1">
        <f>IF(P1514=1,$O$3,IF(P1514=2,$O$4,$O$5))</f>
        <v>0</v>
      </c>
    </row>
    <row r="1515">
      <c r="A1515" s="1" t="s">
        <v>72</v>
      </c>
      <c r="E1515" s="27" t="s">
        <v>1581</v>
      </c>
    </row>
    <row r="1516">
      <c r="A1516" s="1" t="s">
        <v>73</v>
      </c>
      <c r="E1516" s="33" t="s">
        <v>2497</v>
      </c>
    </row>
    <row r="1517">
      <c r="A1517" s="1" t="s">
        <v>74</v>
      </c>
      <c r="E1517" s="27" t="s">
        <v>68</v>
      </c>
    </row>
    <row r="1518">
      <c r="A1518" s="1" t="s">
        <v>66</v>
      </c>
      <c r="B1518" s="1">
        <v>41</v>
      </c>
      <c r="C1518" s="26" t="s">
        <v>1583</v>
      </c>
      <c r="D1518" t="s">
        <v>68</v>
      </c>
      <c r="E1518" s="27" t="s">
        <v>1584</v>
      </c>
      <c r="F1518" s="28" t="s">
        <v>80</v>
      </c>
      <c r="G1518" s="29">
        <v>42</v>
      </c>
      <c r="H1518" s="28">
        <v>0.0023999999999999998</v>
      </c>
      <c r="I1518" s="30">
        <f>ROUND(G1518*H1518,P4)</f>
        <v>0</v>
      </c>
      <c r="L1518" s="31">
        <v>0</v>
      </c>
      <c r="M1518" s="24">
        <f>ROUND(G1518*L1518,P4)</f>
        <v>0</v>
      </c>
      <c r="N1518" s="25" t="s">
        <v>681</v>
      </c>
      <c r="O1518" s="32">
        <f>M1518*AA1518</f>
        <v>0</v>
      </c>
      <c r="P1518" s="1">
        <v>3</v>
      </c>
      <c r="AA1518" s="1">
        <f>IF(P1518=1,$O$3,IF(P1518=2,$O$4,$O$5))</f>
        <v>0</v>
      </c>
    </row>
    <row r="1519">
      <c r="A1519" s="1" t="s">
        <v>72</v>
      </c>
      <c r="E1519" s="27" t="s">
        <v>1584</v>
      </c>
    </row>
    <row r="1520" ht="63.75">
      <c r="A1520" s="1" t="s">
        <v>73</v>
      </c>
      <c r="E1520" s="33" t="s">
        <v>2498</v>
      </c>
    </row>
    <row r="1521">
      <c r="A1521" s="1" t="s">
        <v>74</v>
      </c>
      <c r="E1521" s="27" t="s">
        <v>68</v>
      </c>
    </row>
    <row r="1522">
      <c r="A1522" s="1" t="s">
        <v>66</v>
      </c>
      <c r="B1522" s="1">
        <v>55</v>
      </c>
      <c r="C1522" s="26" t="s">
        <v>2499</v>
      </c>
      <c r="D1522" t="s">
        <v>68</v>
      </c>
      <c r="E1522" s="27" t="s">
        <v>1575</v>
      </c>
      <c r="F1522" s="28" t="s">
        <v>77</v>
      </c>
      <c r="G1522" s="29">
        <v>10</v>
      </c>
      <c r="H1522" s="28">
        <v>0.00050000000000000001</v>
      </c>
      <c r="I1522" s="30">
        <f>ROUND(G1522*H1522,P4)</f>
        <v>0</v>
      </c>
      <c r="L1522" s="31">
        <v>0</v>
      </c>
      <c r="M1522" s="24">
        <f>ROUND(G1522*L1522,P4)</f>
        <v>0</v>
      </c>
      <c r="N1522" s="25" t="s">
        <v>681</v>
      </c>
      <c r="O1522" s="32">
        <f>M1522*AA1522</f>
        <v>0</v>
      </c>
      <c r="P1522" s="1">
        <v>3</v>
      </c>
      <c r="AA1522" s="1">
        <f>IF(P1522=1,$O$3,IF(P1522=2,$O$4,$O$5))</f>
        <v>0</v>
      </c>
    </row>
    <row r="1523">
      <c r="A1523" s="1" t="s">
        <v>72</v>
      </c>
      <c r="E1523" s="27" t="s">
        <v>1575</v>
      </c>
    </row>
    <row r="1524" ht="76.5">
      <c r="A1524" s="1" t="s">
        <v>73</v>
      </c>
      <c r="E1524" s="33" t="s">
        <v>2500</v>
      </c>
    </row>
    <row r="1525">
      <c r="A1525" s="1" t="s">
        <v>74</v>
      </c>
      <c r="E1525" s="27" t="s">
        <v>68</v>
      </c>
    </row>
    <row r="1526">
      <c r="A1526" s="1" t="s">
        <v>66</v>
      </c>
      <c r="B1526" s="1">
        <v>53</v>
      </c>
      <c r="C1526" s="26" t="s">
        <v>1592</v>
      </c>
      <c r="D1526" t="s">
        <v>68</v>
      </c>
      <c r="E1526" s="27" t="s">
        <v>1593</v>
      </c>
      <c r="F1526" s="28" t="s">
        <v>77</v>
      </c>
      <c r="G1526" s="29">
        <v>25.829999999999998</v>
      </c>
      <c r="H1526" s="28">
        <v>0.00029999999999999997</v>
      </c>
      <c r="I1526" s="30">
        <f>ROUND(G1526*H1526,P4)</f>
        <v>0</v>
      </c>
      <c r="L1526" s="31">
        <v>0</v>
      </c>
      <c r="M1526" s="24">
        <f>ROUND(G1526*L1526,P4)</f>
        <v>0</v>
      </c>
      <c r="N1526" s="25" t="s">
        <v>681</v>
      </c>
      <c r="O1526" s="32">
        <f>M1526*AA1526</f>
        <v>0</v>
      </c>
      <c r="P1526" s="1">
        <v>3</v>
      </c>
      <c r="AA1526" s="1">
        <f>IF(P1526=1,$O$3,IF(P1526=2,$O$4,$O$5))</f>
        <v>0</v>
      </c>
    </row>
    <row r="1527">
      <c r="A1527" s="1" t="s">
        <v>72</v>
      </c>
      <c r="E1527" s="27" t="s">
        <v>1593</v>
      </c>
    </row>
    <row r="1528" ht="114.75">
      <c r="A1528" s="1" t="s">
        <v>73</v>
      </c>
      <c r="E1528" s="33" t="s">
        <v>2501</v>
      </c>
    </row>
    <row r="1529">
      <c r="A1529" s="1" t="s">
        <v>74</v>
      </c>
      <c r="E1529" s="27" t="s">
        <v>68</v>
      </c>
    </row>
    <row r="1530">
      <c r="A1530" s="1" t="s">
        <v>66</v>
      </c>
      <c r="B1530" s="1">
        <v>54</v>
      </c>
      <c r="C1530" s="26" t="s">
        <v>1595</v>
      </c>
      <c r="D1530" t="s">
        <v>68</v>
      </c>
      <c r="E1530" s="27" t="s">
        <v>1596</v>
      </c>
      <c r="F1530" s="28" t="s">
        <v>77</v>
      </c>
      <c r="G1530" s="29">
        <v>16.065000000000001</v>
      </c>
      <c r="H1530" s="28">
        <v>0.00020000000000000001</v>
      </c>
      <c r="I1530" s="30">
        <f>ROUND(G1530*H1530,P4)</f>
        <v>0</v>
      </c>
      <c r="L1530" s="31">
        <v>0</v>
      </c>
      <c r="M1530" s="24">
        <f>ROUND(G1530*L1530,P4)</f>
        <v>0</v>
      </c>
      <c r="N1530" s="25" t="s">
        <v>681</v>
      </c>
      <c r="O1530" s="32">
        <f>M1530*AA1530</f>
        <v>0</v>
      </c>
      <c r="P1530" s="1">
        <v>3</v>
      </c>
      <c r="AA1530" s="1">
        <f>IF(P1530=1,$O$3,IF(P1530=2,$O$4,$O$5))</f>
        <v>0</v>
      </c>
    </row>
    <row r="1531">
      <c r="A1531" s="1" t="s">
        <v>72</v>
      </c>
      <c r="E1531" s="27" t="s">
        <v>1596</v>
      </c>
    </row>
    <row r="1532" ht="76.5">
      <c r="A1532" s="1" t="s">
        <v>73</v>
      </c>
      <c r="E1532" s="33" t="s">
        <v>2502</v>
      </c>
    </row>
    <row r="1533">
      <c r="A1533" s="1" t="s">
        <v>74</v>
      </c>
      <c r="E1533" s="27" t="s">
        <v>68</v>
      </c>
    </row>
    <row r="1534">
      <c r="A1534" s="1" t="s">
        <v>66</v>
      </c>
      <c r="B1534" s="1">
        <v>50</v>
      </c>
      <c r="C1534" s="26" t="s">
        <v>1598</v>
      </c>
      <c r="D1534" t="s">
        <v>68</v>
      </c>
      <c r="E1534" s="27" t="s">
        <v>1599</v>
      </c>
      <c r="F1534" s="28" t="s">
        <v>77</v>
      </c>
      <c r="G1534" s="29">
        <v>80.325000000000003</v>
      </c>
      <c r="H1534" s="28">
        <v>0.00059999999999999995</v>
      </c>
      <c r="I1534" s="30">
        <f>ROUND(G1534*H1534,P4)</f>
        <v>0</v>
      </c>
      <c r="L1534" s="31">
        <v>0</v>
      </c>
      <c r="M1534" s="24">
        <f>ROUND(G1534*L1534,P4)</f>
        <v>0</v>
      </c>
      <c r="N1534" s="25" t="s">
        <v>681</v>
      </c>
      <c r="O1534" s="32">
        <f>M1534*AA1534</f>
        <v>0</v>
      </c>
      <c r="P1534" s="1">
        <v>3</v>
      </c>
      <c r="AA1534" s="1">
        <f>IF(P1534=1,$O$3,IF(P1534=2,$O$4,$O$5))</f>
        <v>0</v>
      </c>
    </row>
    <row r="1535">
      <c r="A1535" s="1" t="s">
        <v>72</v>
      </c>
      <c r="E1535" s="27" t="s">
        <v>1599</v>
      </c>
    </row>
    <row r="1536">
      <c r="A1536" s="1" t="s">
        <v>73</v>
      </c>
      <c r="E1536" s="33" t="s">
        <v>2503</v>
      </c>
    </row>
    <row r="1537">
      <c r="A1537" s="1" t="s">
        <v>74</v>
      </c>
      <c r="E1537" s="27" t="s">
        <v>68</v>
      </c>
    </row>
    <row r="1538">
      <c r="A1538" s="1" t="s">
        <v>66</v>
      </c>
      <c r="B1538" s="1">
        <v>39</v>
      </c>
      <c r="C1538" s="26" t="s">
        <v>1620</v>
      </c>
      <c r="D1538" t="s">
        <v>68</v>
      </c>
      <c r="E1538" s="27" t="s">
        <v>1621</v>
      </c>
      <c r="F1538" s="28" t="s">
        <v>80</v>
      </c>
      <c r="G1538" s="29">
        <v>477</v>
      </c>
      <c r="H1538" s="28">
        <v>0.00013999999999999999</v>
      </c>
      <c r="I1538" s="30">
        <f>ROUND(G1538*H1538,P4)</f>
        <v>0</v>
      </c>
      <c r="L1538" s="31">
        <v>0</v>
      </c>
      <c r="M1538" s="24">
        <f>ROUND(G1538*L1538,P4)</f>
        <v>0</v>
      </c>
      <c r="N1538" s="25" t="s">
        <v>681</v>
      </c>
      <c r="O1538" s="32">
        <f>M1538*AA1538</f>
        <v>0</v>
      </c>
      <c r="P1538" s="1">
        <v>3</v>
      </c>
      <c r="AA1538" s="1">
        <f>IF(P1538=1,$O$3,IF(P1538=2,$O$4,$O$5))</f>
        <v>0</v>
      </c>
    </row>
    <row r="1539">
      <c r="A1539" s="1" t="s">
        <v>72</v>
      </c>
      <c r="E1539" s="27" t="s">
        <v>1621</v>
      </c>
    </row>
    <row r="1540" ht="102">
      <c r="A1540" s="1" t="s">
        <v>73</v>
      </c>
      <c r="E1540" s="33" t="s">
        <v>2504</v>
      </c>
    </row>
    <row r="1541">
      <c r="A1541" s="1" t="s">
        <v>74</v>
      </c>
      <c r="E1541" s="27" t="s">
        <v>68</v>
      </c>
    </row>
    <row r="1542" ht="25.5">
      <c r="A1542" s="1" t="s">
        <v>66</v>
      </c>
      <c r="B1542" s="1">
        <v>40</v>
      </c>
      <c r="C1542" s="26" t="s">
        <v>1623</v>
      </c>
      <c r="D1542" t="s">
        <v>68</v>
      </c>
      <c r="E1542" s="27" t="s">
        <v>1624</v>
      </c>
      <c r="F1542" s="28" t="s">
        <v>80</v>
      </c>
      <c r="G1542" s="29">
        <v>40</v>
      </c>
      <c r="H1542" s="28">
        <v>0.0083499999999999998</v>
      </c>
      <c r="I1542" s="30">
        <f>ROUND(G1542*H1542,P4)</f>
        <v>0</v>
      </c>
      <c r="L1542" s="31">
        <v>0</v>
      </c>
      <c r="M1542" s="24">
        <f>ROUND(G1542*L1542,P4)</f>
        <v>0</v>
      </c>
      <c r="N1542" s="25" t="s">
        <v>681</v>
      </c>
      <c r="O1542" s="32">
        <f>M1542*AA1542</f>
        <v>0</v>
      </c>
      <c r="P1542" s="1">
        <v>3</v>
      </c>
      <c r="AA1542" s="1">
        <f>IF(P1542=1,$O$3,IF(P1542=2,$O$4,$O$5))</f>
        <v>0</v>
      </c>
    </row>
    <row r="1543" ht="51">
      <c r="A1543" s="1" t="s">
        <v>72</v>
      </c>
      <c r="E1543" s="27" t="s">
        <v>1625</v>
      </c>
    </row>
    <row r="1544" ht="51">
      <c r="A1544" s="1" t="s">
        <v>73</v>
      </c>
      <c r="E1544" s="33" t="s">
        <v>2505</v>
      </c>
    </row>
    <row r="1545">
      <c r="A1545" s="1" t="s">
        <v>74</v>
      </c>
      <c r="E1545" s="27" t="s">
        <v>68</v>
      </c>
    </row>
    <row r="1546" ht="25.5">
      <c r="A1546" s="1" t="s">
        <v>66</v>
      </c>
      <c r="B1546" s="1">
        <v>42</v>
      </c>
      <c r="C1546" s="26" t="s">
        <v>1627</v>
      </c>
      <c r="D1546" t="s">
        <v>68</v>
      </c>
      <c r="E1546" s="27" t="s">
        <v>1624</v>
      </c>
      <c r="F1546" s="28" t="s">
        <v>80</v>
      </c>
      <c r="G1546" s="29">
        <v>302</v>
      </c>
      <c r="H1546" s="28">
        <v>0.0086</v>
      </c>
      <c r="I1546" s="30">
        <f>ROUND(G1546*H1546,P4)</f>
        <v>0</v>
      </c>
      <c r="L1546" s="31">
        <v>0</v>
      </c>
      <c r="M1546" s="24">
        <f>ROUND(G1546*L1546,P4)</f>
        <v>0</v>
      </c>
      <c r="N1546" s="25" t="s">
        <v>681</v>
      </c>
      <c r="O1546" s="32">
        <f>M1546*AA1546</f>
        <v>0</v>
      </c>
      <c r="P1546" s="1">
        <v>3</v>
      </c>
      <c r="AA1546" s="1">
        <f>IF(P1546=1,$O$3,IF(P1546=2,$O$4,$O$5))</f>
        <v>0</v>
      </c>
    </row>
    <row r="1547" ht="51">
      <c r="A1547" s="1" t="s">
        <v>72</v>
      </c>
      <c r="E1547" s="27" t="s">
        <v>1628</v>
      </c>
    </row>
    <row r="1548" ht="25.5">
      <c r="A1548" s="1" t="s">
        <v>73</v>
      </c>
      <c r="E1548" s="33" t="s">
        <v>2506</v>
      </c>
    </row>
    <row r="1549">
      <c r="A1549" s="1" t="s">
        <v>74</v>
      </c>
      <c r="E1549" s="27" t="s">
        <v>68</v>
      </c>
    </row>
    <row r="1550" ht="25.5">
      <c r="A1550" s="1" t="s">
        <v>66</v>
      </c>
      <c r="B1550" s="1">
        <v>44</v>
      </c>
      <c r="C1550" s="26" t="s">
        <v>2507</v>
      </c>
      <c r="D1550" t="s">
        <v>68</v>
      </c>
      <c r="E1550" s="27" t="s">
        <v>2508</v>
      </c>
      <c r="F1550" s="28" t="s">
        <v>80</v>
      </c>
      <c r="G1550" s="29">
        <v>135</v>
      </c>
      <c r="H1550" s="28">
        <v>0.0086700000000000006</v>
      </c>
      <c r="I1550" s="30">
        <f>ROUND(G1550*H1550,P4)</f>
        <v>0</v>
      </c>
      <c r="L1550" s="31">
        <v>0</v>
      </c>
      <c r="M1550" s="24">
        <f>ROUND(G1550*L1550,P4)</f>
        <v>0</v>
      </c>
      <c r="N1550" s="25" t="s">
        <v>681</v>
      </c>
      <c r="O1550" s="32">
        <f>M1550*AA1550</f>
        <v>0</v>
      </c>
      <c r="P1550" s="1">
        <v>3</v>
      </c>
      <c r="AA1550" s="1">
        <f>IF(P1550=1,$O$3,IF(P1550=2,$O$4,$O$5))</f>
        <v>0</v>
      </c>
    </row>
    <row r="1551" ht="38.25">
      <c r="A1551" s="1" t="s">
        <v>72</v>
      </c>
      <c r="E1551" s="27" t="s">
        <v>2509</v>
      </c>
    </row>
    <row r="1552" ht="25.5">
      <c r="A1552" s="1" t="s">
        <v>73</v>
      </c>
      <c r="E1552" s="33" t="s">
        <v>2510</v>
      </c>
    </row>
    <row r="1553">
      <c r="A1553" s="1" t="s">
        <v>74</v>
      </c>
      <c r="E1553" s="27" t="s">
        <v>68</v>
      </c>
    </row>
    <row r="1554" ht="25.5">
      <c r="A1554" s="1" t="s">
        <v>66</v>
      </c>
      <c r="B1554" s="1">
        <v>48</v>
      </c>
      <c r="C1554" s="26" t="s">
        <v>1634</v>
      </c>
      <c r="D1554" t="s">
        <v>68</v>
      </c>
      <c r="E1554" s="27" t="s">
        <v>1635</v>
      </c>
      <c r="F1554" s="28" t="s">
        <v>80</v>
      </c>
      <c r="G1554" s="29">
        <v>437</v>
      </c>
      <c r="H1554" s="28">
        <v>8.0000000000000007E-05</v>
      </c>
      <c r="I1554" s="30">
        <f>ROUND(G1554*H1554,P4)</f>
        <v>0</v>
      </c>
      <c r="L1554" s="31">
        <v>0</v>
      </c>
      <c r="M1554" s="24">
        <f>ROUND(G1554*L1554,P4)</f>
        <v>0</v>
      </c>
      <c r="N1554" s="25" t="s">
        <v>681</v>
      </c>
      <c r="O1554" s="32">
        <f>M1554*AA1554</f>
        <v>0</v>
      </c>
      <c r="P1554" s="1">
        <v>3</v>
      </c>
      <c r="AA1554" s="1">
        <f>IF(P1554=1,$O$3,IF(P1554=2,$O$4,$O$5))</f>
        <v>0</v>
      </c>
    </row>
    <row r="1555" ht="38.25">
      <c r="A1555" s="1" t="s">
        <v>72</v>
      </c>
      <c r="E1555" s="27" t="s">
        <v>1636</v>
      </c>
    </row>
    <row r="1556" ht="63.75">
      <c r="A1556" s="1" t="s">
        <v>73</v>
      </c>
      <c r="E1556" s="33" t="s">
        <v>2511</v>
      </c>
    </row>
    <row r="1557">
      <c r="A1557" s="1" t="s">
        <v>74</v>
      </c>
      <c r="E1557" s="27" t="s">
        <v>68</v>
      </c>
    </row>
    <row r="1558">
      <c r="A1558" s="1" t="s">
        <v>66</v>
      </c>
      <c r="B1558" s="1">
        <v>49</v>
      </c>
      <c r="C1558" s="26" t="s">
        <v>1640</v>
      </c>
      <c r="D1558" t="s">
        <v>68</v>
      </c>
      <c r="E1558" s="27" t="s">
        <v>1641</v>
      </c>
      <c r="F1558" s="28" t="s">
        <v>77</v>
      </c>
      <c r="G1558" s="29">
        <v>76.5</v>
      </c>
      <c r="H1558" s="28">
        <v>5.0000000000000002E-05</v>
      </c>
      <c r="I1558" s="30">
        <f>ROUND(G1558*H1558,P4)</f>
        <v>0</v>
      </c>
      <c r="L1558" s="31">
        <v>0</v>
      </c>
      <c r="M1558" s="24">
        <f>ROUND(G1558*L1558,P4)</f>
        <v>0</v>
      </c>
      <c r="N1558" s="25" t="s">
        <v>681</v>
      </c>
      <c r="O1558" s="32">
        <f>M1558*AA1558</f>
        <v>0</v>
      </c>
      <c r="P1558" s="1">
        <v>3</v>
      </c>
      <c r="AA1558" s="1">
        <f>IF(P1558=1,$O$3,IF(P1558=2,$O$4,$O$5))</f>
        <v>0</v>
      </c>
    </row>
    <row r="1559">
      <c r="A1559" s="1" t="s">
        <v>72</v>
      </c>
      <c r="E1559" s="27" t="s">
        <v>1641</v>
      </c>
    </row>
    <row r="1560" ht="51">
      <c r="A1560" s="1" t="s">
        <v>73</v>
      </c>
      <c r="E1560" s="33" t="s">
        <v>2512</v>
      </c>
    </row>
    <row r="1561">
      <c r="A1561" s="1" t="s">
        <v>74</v>
      </c>
      <c r="E1561" s="27" t="s">
        <v>68</v>
      </c>
    </row>
    <row r="1562" ht="25.5">
      <c r="A1562" s="1" t="s">
        <v>66</v>
      </c>
      <c r="B1562" s="1">
        <v>51</v>
      </c>
      <c r="C1562" s="26" t="s">
        <v>1643</v>
      </c>
      <c r="D1562" t="s">
        <v>68</v>
      </c>
      <c r="E1562" s="27" t="s">
        <v>1644</v>
      </c>
      <c r="F1562" s="28" t="s">
        <v>77</v>
      </c>
      <c r="G1562" s="29">
        <v>148.5</v>
      </c>
      <c r="H1562" s="28">
        <v>0</v>
      </c>
      <c r="I1562" s="30">
        <f>ROUND(G1562*H1562,P4)</f>
        <v>0</v>
      </c>
      <c r="L1562" s="31">
        <v>0</v>
      </c>
      <c r="M1562" s="24">
        <f>ROUND(G1562*L1562,P4)</f>
        <v>0</v>
      </c>
      <c r="N1562" s="25" t="s">
        <v>681</v>
      </c>
      <c r="O1562" s="32">
        <f>M1562*AA1562</f>
        <v>0</v>
      </c>
      <c r="P1562" s="1">
        <v>3</v>
      </c>
      <c r="AA1562" s="1">
        <f>IF(P1562=1,$O$3,IF(P1562=2,$O$4,$O$5))</f>
        <v>0</v>
      </c>
    </row>
    <row r="1563" ht="25.5">
      <c r="A1563" s="1" t="s">
        <v>72</v>
      </c>
      <c r="E1563" s="27" t="s">
        <v>1644</v>
      </c>
    </row>
    <row r="1564" ht="267.75">
      <c r="A1564" s="1" t="s">
        <v>73</v>
      </c>
      <c r="E1564" s="33" t="s">
        <v>2513</v>
      </c>
    </row>
    <row r="1565">
      <c r="A1565" s="1" t="s">
        <v>74</v>
      </c>
      <c r="E1565" s="27" t="s">
        <v>68</v>
      </c>
    </row>
    <row r="1566" ht="25.5">
      <c r="A1566" s="1" t="s">
        <v>66</v>
      </c>
      <c r="B1566" s="1">
        <v>46</v>
      </c>
      <c r="C1566" s="26" t="s">
        <v>1646</v>
      </c>
      <c r="D1566" t="s">
        <v>68</v>
      </c>
      <c r="E1566" s="27" t="s">
        <v>1647</v>
      </c>
      <c r="F1566" s="28" t="s">
        <v>80</v>
      </c>
      <c r="G1566" s="29">
        <v>40</v>
      </c>
      <c r="H1566" s="28">
        <v>0.0018</v>
      </c>
      <c r="I1566" s="30">
        <f>ROUND(G1566*H1566,P4)</f>
        <v>0</v>
      </c>
      <c r="L1566" s="31">
        <v>0</v>
      </c>
      <c r="M1566" s="24">
        <f>ROUND(G1566*L1566,P4)</f>
        <v>0</v>
      </c>
      <c r="N1566" s="25" t="s">
        <v>681</v>
      </c>
      <c r="O1566" s="32">
        <f>M1566*AA1566</f>
        <v>0</v>
      </c>
      <c r="P1566" s="1">
        <v>3</v>
      </c>
      <c r="AA1566" s="1">
        <f>IF(P1566=1,$O$3,IF(P1566=2,$O$4,$O$5))</f>
        <v>0</v>
      </c>
    </row>
    <row r="1567" ht="25.5">
      <c r="A1567" s="1" t="s">
        <v>72</v>
      </c>
      <c r="E1567" s="27" t="s">
        <v>1647</v>
      </c>
    </row>
    <row r="1568" ht="51">
      <c r="A1568" s="1" t="s">
        <v>73</v>
      </c>
      <c r="E1568" s="33" t="s">
        <v>2505</v>
      </c>
    </row>
    <row r="1569">
      <c r="A1569" s="1" t="s">
        <v>74</v>
      </c>
      <c r="E1569" s="27" t="s">
        <v>68</v>
      </c>
    </row>
    <row r="1570" ht="25.5">
      <c r="A1570" s="1" t="s">
        <v>66</v>
      </c>
      <c r="B1570" s="1">
        <v>47</v>
      </c>
      <c r="C1570" s="26" t="s">
        <v>2514</v>
      </c>
      <c r="D1570" t="s">
        <v>68</v>
      </c>
      <c r="E1570" s="27" t="s">
        <v>2515</v>
      </c>
      <c r="F1570" s="28" t="s">
        <v>80</v>
      </c>
      <c r="G1570" s="29">
        <v>437</v>
      </c>
      <c r="H1570" s="28">
        <v>0.0028500000000000001</v>
      </c>
      <c r="I1570" s="30">
        <f>ROUND(G1570*H1570,P4)</f>
        <v>0</v>
      </c>
      <c r="L1570" s="31">
        <v>0</v>
      </c>
      <c r="M1570" s="24">
        <f>ROUND(G1570*L1570,P4)</f>
        <v>0</v>
      </c>
      <c r="N1570" s="25" t="s">
        <v>681</v>
      </c>
      <c r="O1570" s="32">
        <f>M1570*AA1570</f>
        <v>0</v>
      </c>
      <c r="P1570" s="1">
        <v>3</v>
      </c>
      <c r="AA1570" s="1">
        <f>IF(P1570=1,$O$3,IF(P1570=2,$O$4,$O$5))</f>
        <v>0</v>
      </c>
    </row>
    <row r="1571" ht="25.5">
      <c r="A1571" s="1" t="s">
        <v>72</v>
      </c>
      <c r="E1571" s="27" t="s">
        <v>2515</v>
      </c>
    </row>
    <row r="1572" ht="63.75">
      <c r="A1572" s="1" t="s">
        <v>73</v>
      </c>
      <c r="E1572" s="33" t="s">
        <v>2511</v>
      </c>
    </row>
    <row r="1573">
      <c r="A1573" s="1" t="s">
        <v>74</v>
      </c>
      <c r="E1573" s="27" t="s">
        <v>68</v>
      </c>
    </row>
    <row r="1574">
      <c r="A1574" s="1" t="s">
        <v>66</v>
      </c>
      <c r="B1574" s="1">
        <v>52</v>
      </c>
      <c r="C1574" s="26" t="s">
        <v>1652</v>
      </c>
      <c r="D1574" t="s">
        <v>68</v>
      </c>
      <c r="E1574" s="27" t="s">
        <v>1653</v>
      </c>
      <c r="F1574" s="28" t="s">
        <v>77</v>
      </c>
      <c r="G1574" s="29">
        <v>114.03</v>
      </c>
      <c r="H1574" s="28">
        <v>0.0001</v>
      </c>
      <c r="I1574" s="30">
        <f>ROUND(G1574*H1574,P4)</f>
        <v>0</v>
      </c>
      <c r="L1574" s="31">
        <v>0</v>
      </c>
      <c r="M1574" s="24">
        <f>ROUND(G1574*L1574,P4)</f>
        <v>0</v>
      </c>
      <c r="N1574" s="25" t="s">
        <v>681</v>
      </c>
      <c r="O1574" s="32">
        <f>M1574*AA1574</f>
        <v>0</v>
      </c>
      <c r="P1574" s="1">
        <v>3</v>
      </c>
      <c r="AA1574" s="1">
        <f>IF(P1574=1,$O$3,IF(P1574=2,$O$4,$O$5))</f>
        <v>0</v>
      </c>
    </row>
    <row r="1575">
      <c r="A1575" s="1" t="s">
        <v>72</v>
      </c>
      <c r="E1575" s="27" t="s">
        <v>1653</v>
      </c>
    </row>
    <row r="1576" ht="140.25">
      <c r="A1576" s="1" t="s">
        <v>73</v>
      </c>
      <c r="E1576" s="33" t="s">
        <v>2516</v>
      </c>
    </row>
    <row r="1577">
      <c r="A1577" s="1" t="s">
        <v>74</v>
      </c>
      <c r="E1577" s="27" t="s">
        <v>68</v>
      </c>
    </row>
    <row r="1578">
      <c r="A1578" s="1" t="s">
        <v>64</v>
      </c>
      <c r="C1578" s="22" t="s">
        <v>1658</v>
      </c>
      <c r="E1578" s="23" t="s">
        <v>1659</v>
      </c>
      <c r="L1578" s="24">
        <f>SUMIFS(L1579:L1598,A1579:A1598,"P")</f>
        <v>0</v>
      </c>
      <c r="M1578" s="24">
        <f>SUMIFS(M1579:M1598,A1579:A1598,"P")</f>
        <v>0</v>
      </c>
      <c r="N1578" s="25"/>
    </row>
    <row r="1579" ht="25.5">
      <c r="A1579" s="1" t="s">
        <v>66</v>
      </c>
      <c r="B1579" s="1">
        <v>56</v>
      </c>
      <c r="C1579" s="26" t="s">
        <v>992</v>
      </c>
      <c r="D1579" t="s">
        <v>68</v>
      </c>
      <c r="E1579" s="27" t="s">
        <v>993</v>
      </c>
      <c r="F1579" s="28" t="s">
        <v>163</v>
      </c>
      <c r="G1579" s="29">
        <v>1.26</v>
      </c>
      <c r="H1579" s="28">
        <v>2.3010199999999998</v>
      </c>
      <c r="I1579" s="30">
        <f>ROUND(G1579*H1579,P4)</f>
        <v>0</v>
      </c>
      <c r="L1579" s="31">
        <v>0</v>
      </c>
      <c r="M1579" s="24">
        <f>ROUND(G1579*L1579,P4)</f>
        <v>0</v>
      </c>
      <c r="N1579" s="25" t="s">
        <v>681</v>
      </c>
      <c r="O1579" s="32">
        <f>M1579*AA1579</f>
        <v>0</v>
      </c>
      <c r="P1579" s="1">
        <v>3</v>
      </c>
      <c r="AA1579" s="1">
        <f>IF(P1579=1,$O$3,IF(P1579=2,$O$4,$O$5))</f>
        <v>0</v>
      </c>
    </row>
    <row r="1580" ht="25.5">
      <c r="A1580" s="1" t="s">
        <v>72</v>
      </c>
      <c r="E1580" s="27" t="s">
        <v>993</v>
      </c>
    </row>
    <row r="1581" ht="89.25">
      <c r="A1581" s="1" t="s">
        <v>73</v>
      </c>
      <c r="E1581" s="33" t="s">
        <v>2517</v>
      </c>
    </row>
    <row r="1582">
      <c r="A1582" s="1" t="s">
        <v>74</v>
      </c>
      <c r="E1582" s="27" t="s">
        <v>68</v>
      </c>
    </row>
    <row r="1583" ht="25.5">
      <c r="A1583" s="1" t="s">
        <v>66</v>
      </c>
      <c r="B1583" s="1">
        <v>57</v>
      </c>
      <c r="C1583" s="26" t="s">
        <v>995</v>
      </c>
      <c r="D1583" t="s">
        <v>68</v>
      </c>
      <c r="E1583" s="27" t="s">
        <v>996</v>
      </c>
      <c r="F1583" s="28" t="s">
        <v>163</v>
      </c>
      <c r="G1583" s="29">
        <v>1.26</v>
      </c>
      <c r="H1583" s="28">
        <v>0</v>
      </c>
      <c r="I1583" s="30">
        <f>ROUND(G1583*H1583,P4)</f>
        <v>0</v>
      </c>
      <c r="L1583" s="31">
        <v>0</v>
      </c>
      <c r="M1583" s="24">
        <f>ROUND(G1583*L1583,P4)</f>
        <v>0</v>
      </c>
      <c r="N1583" s="25" t="s">
        <v>681</v>
      </c>
      <c r="O1583" s="32">
        <f>M1583*AA1583</f>
        <v>0</v>
      </c>
      <c r="P1583" s="1">
        <v>3</v>
      </c>
      <c r="AA1583" s="1">
        <f>IF(P1583=1,$O$3,IF(P1583=2,$O$4,$O$5))</f>
        <v>0</v>
      </c>
    </row>
    <row r="1584" ht="25.5">
      <c r="A1584" s="1" t="s">
        <v>72</v>
      </c>
      <c r="E1584" s="27" t="s">
        <v>996</v>
      </c>
    </row>
    <row r="1585" ht="89.25">
      <c r="A1585" s="1" t="s">
        <v>73</v>
      </c>
      <c r="E1585" s="33" t="s">
        <v>2517</v>
      </c>
    </row>
    <row r="1586">
      <c r="A1586" s="1" t="s">
        <v>74</v>
      </c>
      <c r="E1586" s="27" t="s">
        <v>68</v>
      </c>
    </row>
    <row r="1587">
      <c r="A1587" s="1" t="s">
        <v>66</v>
      </c>
      <c r="B1587" s="1">
        <v>58</v>
      </c>
      <c r="C1587" s="26" t="s">
        <v>998</v>
      </c>
      <c r="D1587" t="s">
        <v>68</v>
      </c>
      <c r="E1587" s="27" t="s">
        <v>999</v>
      </c>
      <c r="F1587" s="28" t="s">
        <v>763</v>
      </c>
      <c r="G1587" s="29">
        <v>0.035000000000000003</v>
      </c>
      <c r="H1587" s="28">
        <v>1.06277</v>
      </c>
      <c r="I1587" s="30">
        <f>ROUND(G1587*H1587,P4)</f>
        <v>0</v>
      </c>
      <c r="L1587" s="31">
        <v>0</v>
      </c>
      <c r="M1587" s="24">
        <f>ROUND(G1587*L1587,P4)</f>
        <v>0</v>
      </c>
      <c r="N1587" s="25" t="s">
        <v>681</v>
      </c>
      <c r="O1587" s="32">
        <f>M1587*AA1587</f>
        <v>0</v>
      </c>
      <c r="P1587" s="1">
        <v>3</v>
      </c>
      <c r="AA1587" s="1">
        <f>IF(P1587=1,$O$3,IF(P1587=2,$O$4,$O$5))</f>
        <v>0</v>
      </c>
    </row>
    <row r="1588">
      <c r="A1588" s="1" t="s">
        <v>72</v>
      </c>
      <c r="E1588" s="27" t="s">
        <v>999</v>
      </c>
    </row>
    <row r="1589" ht="89.25">
      <c r="A1589" s="1" t="s">
        <v>73</v>
      </c>
      <c r="E1589" s="33" t="s">
        <v>2518</v>
      </c>
    </row>
    <row r="1590">
      <c r="A1590" s="1" t="s">
        <v>74</v>
      </c>
      <c r="E1590" s="27" t="s">
        <v>68</v>
      </c>
    </row>
    <row r="1591">
      <c r="A1591" s="1" t="s">
        <v>66</v>
      </c>
      <c r="B1591" s="1">
        <v>60</v>
      </c>
      <c r="C1591" s="26" t="s">
        <v>2519</v>
      </c>
      <c r="D1591" t="s">
        <v>68</v>
      </c>
      <c r="E1591" s="27" t="s">
        <v>2520</v>
      </c>
      <c r="F1591" s="28" t="s">
        <v>80</v>
      </c>
      <c r="G1591" s="29">
        <v>18.210000000000001</v>
      </c>
      <c r="H1591" s="28">
        <v>0.1837</v>
      </c>
      <c r="I1591" s="30">
        <f>ROUND(G1591*H1591,P4)</f>
        <v>0</v>
      </c>
      <c r="L1591" s="31">
        <v>0</v>
      </c>
      <c r="M1591" s="24">
        <f>ROUND(G1591*L1591,P4)</f>
        <v>0</v>
      </c>
      <c r="N1591" s="25" t="s">
        <v>681</v>
      </c>
      <c r="O1591" s="32">
        <f>M1591*AA1591</f>
        <v>0</v>
      </c>
      <c r="P1591" s="1">
        <v>3</v>
      </c>
      <c r="AA1591" s="1">
        <f>IF(P1591=1,$O$3,IF(P1591=2,$O$4,$O$5))</f>
        <v>0</v>
      </c>
    </row>
    <row r="1592">
      <c r="A1592" s="1" t="s">
        <v>72</v>
      </c>
      <c r="E1592" s="27" t="s">
        <v>2520</v>
      </c>
    </row>
    <row r="1593" ht="51">
      <c r="A1593" s="1" t="s">
        <v>73</v>
      </c>
      <c r="E1593" s="33" t="s">
        <v>2521</v>
      </c>
    </row>
    <row r="1594">
      <c r="A1594" s="1" t="s">
        <v>74</v>
      </c>
      <c r="E1594" s="27" t="s">
        <v>68</v>
      </c>
    </row>
    <row r="1595">
      <c r="A1595" s="1" t="s">
        <v>66</v>
      </c>
      <c r="B1595" s="1">
        <v>59</v>
      </c>
      <c r="C1595" s="26" t="s">
        <v>2522</v>
      </c>
      <c r="D1595" t="s">
        <v>68</v>
      </c>
      <c r="E1595" s="27" t="s">
        <v>2523</v>
      </c>
      <c r="F1595" s="28" t="s">
        <v>80</v>
      </c>
      <c r="G1595" s="29">
        <v>38.600000000000001</v>
      </c>
      <c r="H1595" s="28">
        <v>0.27560000000000001</v>
      </c>
      <c r="I1595" s="30">
        <f>ROUND(G1595*H1595,P4)</f>
        <v>0</v>
      </c>
      <c r="L1595" s="31">
        <v>0</v>
      </c>
      <c r="M1595" s="24">
        <f>ROUND(G1595*L1595,P4)</f>
        <v>0</v>
      </c>
      <c r="N1595" s="25" t="s">
        <v>681</v>
      </c>
      <c r="O1595" s="32">
        <f>M1595*AA1595</f>
        <v>0</v>
      </c>
      <c r="P1595" s="1">
        <v>3</v>
      </c>
      <c r="AA1595" s="1">
        <f>IF(P1595=1,$O$3,IF(P1595=2,$O$4,$O$5))</f>
        <v>0</v>
      </c>
    </row>
    <row r="1596">
      <c r="A1596" s="1" t="s">
        <v>72</v>
      </c>
      <c r="E1596" s="27" t="s">
        <v>2523</v>
      </c>
    </row>
    <row r="1597" ht="76.5">
      <c r="A1597" s="1" t="s">
        <v>73</v>
      </c>
      <c r="E1597" s="33" t="s">
        <v>2524</v>
      </c>
    </row>
    <row r="1598">
      <c r="A1598" s="1" t="s">
        <v>74</v>
      </c>
      <c r="E1598" s="27" t="s">
        <v>68</v>
      </c>
    </row>
    <row r="1599">
      <c r="A1599" s="1" t="s">
        <v>64</v>
      </c>
      <c r="C1599" s="22" t="s">
        <v>1671</v>
      </c>
      <c r="E1599" s="23" t="s">
        <v>1672</v>
      </c>
      <c r="L1599" s="24">
        <f>SUMIFS(L1600:L1639,A1600:A1639,"P")</f>
        <v>0</v>
      </c>
      <c r="M1599" s="24">
        <f>SUMIFS(M1600:M1639,A1600:A1639,"P")</f>
        <v>0</v>
      </c>
      <c r="N1599" s="25"/>
    </row>
    <row r="1600">
      <c r="A1600" s="1" t="s">
        <v>66</v>
      </c>
      <c r="B1600" s="1">
        <v>62</v>
      </c>
      <c r="C1600" s="26" t="s">
        <v>1673</v>
      </c>
      <c r="D1600" t="s">
        <v>68</v>
      </c>
      <c r="E1600" s="27" t="s">
        <v>1674</v>
      </c>
      <c r="F1600" s="28" t="s">
        <v>70</v>
      </c>
      <c r="G1600" s="29">
        <v>2</v>
      </c>
      <c r="H1600" s="28">
        <v>0.014579999999999999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681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72</v>
      </c>
      <c r="E1601" s="27" t="s">
        <v>1674</v>
      </c>
    </row>
    <row r="1602" ht="25.5">
      <c r="A1602" s="1" t="s">
        <v>73</v>
      </c>
      <c r="E1602" s="33" t="s">
        <v>2525</v>
      </c>
    </row>
    <row r="1603">
      <c r="A1603" s="1" t="s">
        <v>74</v>
      </c>
      <c r="E1603" s="27" t="s">
        <v>68</v>
      </c>
    </row>
    <row r="1604">
      <c r="A1604" s="1" t="s">
        <v>66</v>
      </c>
      <c r="B1604" s="1">
        <v>63</v>
      </c>
      <c r="C1604" s="26" t="s">
        <v>1679</v>
      </c>
      <c r="D1604" t="s">
        <v>68</v>
      </c>
      <c r="E1604" s="27" t="s">
        <v>1680</v>
      </c>
      <c r="F1604" s="28" t="s">
        <v>70</v>
      </c>
      <c r="G1604" s="29">
        <v>1</v>
      </c>
      <c r="H1604" s="28">
        <v>0.01521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681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72</v>
      </c>
      <c r="E1605" s="27" t="s">
        <v>1680</v>
      </c>
    </row>
    <row r="1606" ht="25.5">
      <c r="A1606" s="1" t="s">
        <v>73</v>
      </c>
      <c r="E1606" s="33" t="s">
        <v>2526</v>
      </c>
    </row>
    <row r="1607">
      <c r="A1607" s="1" t="s">
        <v>74</v>
      </c>
      <c r="E1607" s="27" t="s">
        <v>68</v>
      </c>
    </row>
    <row r="1608">
      <c r="A1608" s="1" t="s">
        <v>66</v>
      </c>
      <c r="B1608" s="1">
        <v>64</v>
      </c>
      <c r="C1608" s="26" t="s">
        <v>1682</v>
      </c>
      <c r="D1608" t="s">
        <v>68</v>
      </c>
      <c r="E1608" s="27" t="s">
        <v>1683</v>
      </c>
      <c r="F1608" s="28" t="s">
        <v>70</v>
      </c>
      <c r="G1608" s="29">
        <v>1</v>
      </c>
      <c r="H1608" s="28">
        <v>0.01553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681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72</v>
      </c>
      <c r="E1609" s="27" t="s">
        <v>1683</v>
      </c>
    </row>
    <row r="1610" ht="38.25">
      <c r="A1610" s="1" t="s">
        <v>73</v>
      </c>
      <c r="E1610" s="33" t="s">
        <v>2527</v>
      </c>
    </row>
    <row r="1611">
      <c r="A1611" s="1" t="s">
        <v>74</v>
      </c>
      <c r="E1611" s="27" t="s">
        <v>68</v>
      </c>
    </row>
    <row r="1612" ht="25.5">
      <c r="A1612" s="1" t="s">
        <v>66</v>
      </c>
      <c r="B1612" s="1">
        <v>66</v>
      </c>
      <c r="C1612" s="26" t="s">
        <v>1685</v>
      </c>
      <c r="D1612" t="s">
        <v>68</v>
      </c>
      <c r="E1612" s="27" t="s">
        <v>1686</v>
      </c>
      <c r="F1612" s="28" t="s">
        <v>70</v>
      </c>
      <c r="G1612" s="29">
        <v>3</v>
      </c>
      <c r="H1612" s="28">
        <v>0.01521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681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 ht="25.5">
      <c r="A1613" s="1" t="s">
        <v>72</v>
      </c>
      <c r="E1613" s="27" t="s">
        <v>1686</v>
      </c>
    </row>
    <row r="1614" ht="89.25">
      <c r="A1614" s="1" t="s">
        <v>73</v>
      </c>
      <c r="E1614" s="33" t="s">
        <v>2528</v>
      </c>
    </row>
    <row r="1615">
      <c r="A1615" s="1" t="s">
        <v>74</v>
      </c>
      <c r="E1615" s="27" t="s">
        <v>68</v>
      </c>
    </row>
    <row r="1616" ht="25.5">
      <c r="A1616" s="1" t="s">
        <v>66</v>
      </c>
      <c r="B1616" s="1">
        <v>67</v>
      </c>
      <c r="C1616" s="26" t="s">
        <v>2529</v>
      </c>
      <c r="D1616" t="s">
        <v>68</v>
      </c>
      <c r="E1616" s="27" t="s">
        <v>2530</v>
      </c>
      <c r="F1616" s="28" t="s">
        <v>70</v>
      </c>
      <c r="G1616" s="29">
        <v>2</v>
      </c>
      <c r="H1616" s="28">
        <v>0.01553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681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 ht="25.5">
      <c r="A1617" s="1" t="s">
        <v>72</v>
      </c>
      <c r="E1617" s="27" t="s">
        <v>2530</v>
      </c>
    </row>
    <row r="1618" ht="25.5">
      <c r="A1618" s="1" t="s">
        <v>73</v>
      </c>
      <c r="E1618" s="33" t="s">
        <v>2531</v>
      </c>
    </row>
    <row r="1619">
      <c r="A1619" s="1" t="s">
        <v>74</v>
      </c>
      <c r="E1619" s="27" t="s">
        <v>68</v>
      </c>
    </row>
    <row r="1620" ht="25.5">
      <c r="A1620" s="1" t="s">
        <v>66</v>
      </c>
      <c r="B1620" s="1">
        <v>69</v>
      </c>
      <c r="C1620" s="26" t="s">
        <v>2532</v>
      </c>
      <c r="D1620" t="s">
        <v>68</v>
      </c>
      <c r="E1620" s="27" t="s">
        <v>2533</v>
      </c>
      <c r="F1620" s="28" t="s">
        <v>70</v>
      </c>
      <c r="G1620" s="29">
        <v>1</v>
      </c>
      <c r="H1620" s="28">
        <v>0.018679999999999999</v>
      </c>
      <c r="I1620" s="30">
        <f>ROUND(G1620*H1620,P4)</f>
        <v>0</v>
      </c>
      <c r="L1620" s="31">
        <v>0</v>
      </c>
      <c r="M1620" s="24">
        <f>ROUND(G1620*L1620,P4)</f>
        <v>0</v>
      </c>
      <c r="N1620" s="25" t="s">
        <v>681</v>
      </c>
      <c r="O1620" s="32">
        <f>M1620*AA1620</f>
        <v>0</v>
      </c>
      <c r="P1620" s="1">
        <v>3</v>
      </c>
      <c r="AA1620" s="1">
        <f>IF(P1620=1,$O$3,IF(P1620=2,$O$4,$O$5))</f>
        <v>0</v>
      </c>
    </row>
    <row r="1621" ht="25.5">
      <c r="A1621" s="1" t="s">
        <v>72</v>
      </c>
      <c r="E1621" s="27" t="s">
        <v>2533</v>
      </c>
    </row>
    <row r="1622" ht="25.5">
      <c r="A1622" s="1" t="s">
        <v>73</v>
      </c>
      <c r="E1622" s="33" t="s">
        <v>2534</v>
      </c>
    </row>
    <row r="1623">
      <c r="A1623" s="1" t="s">
        <v>74</v>
      </c>
      <c r="E1623" s="27" t="s">
        <v>68</v>
      </c>
    </row>
    <row r="1624" ht="25.5">
      <c r="A1624" s="1" t="s">
        <v>66</v>
      </c>
      <c r="B1624" s="1">
        <v>70</v>
      </c>
      <c r="C1624" s="26" t="s">
        <v>2535</v>
      </c>
      <c r="D1624" t="s">
        <v>68</v>
      </c>
      <c r="E1624" s="27" t="s">
        <v>2536</v>
      </c>
      <c r="F1624" s="28" t="s">
        <v>70</v>
      </c>
      <c r="G1624" s="29">
        <v>1</v>
      </c>
      <c r="H1624" s="28">
        <v>0.0195</v>
      </c>
      <c r="I1624" s="30">
        <f>ROUND(G1624*H1624,P4)</f>
        <v>0</v>
      </c>
      <c r="L1624" s="31">
        <v>0</v>
      </c>
      <c r="M1624" s="24">
        <f>ROUND(G1624*L1624,P4)</f>
        <v>0</v>
      </c>
      <c r="N1624" s="25" t="s">
        <v>681</v>
      </c>
      <c r="O1624" s="32">
        <f>M1624*AA1624</f>
        <v>0</v>
      </c>
      <c r="P1624" s="1">
        <v>3</v>
      </c>
      <c r="AA1624" s="1">
        <f>IF(P1624=1,$O$3,IF(P1624=2,$O$4,$O$5))</f>
        <v>0</v>
      </c>
    </row>
    <row r="1625" ht="25.5">
      <c r="A1625" s="1" t="s">
        <v>72</v>
      </c>
      <c r="E1625" s="27" t="s">
        <v>2536</v>
      </c>
    </row>
    <row r="1626" ht="25.5">
      <c r="A1626" s="1" t="s">
        <v>73</v>
      </c>
      <c r="E1626" s="33" t="s">
        <v>2537</v>
      </c>
    </row>
    <row r="1627">
      <c r="A1627" s="1" t="s">
        <v>74</v>
      </c>
      <c r="E1627" s="27" t="s">
        <v>68</v>
      </c>
    </row>
    <row r="1628" ht="25.5">
      <c r="A1628" s="1" t="s">
        <v>66</v>
      </c>
      <c r="B1628" s="1">
        <v>61</v>
      </c>
      <c r="C1628" s="26" t="s">
        <v>1691</v>
      </c>
      <c r="D1628" t="s">
        <v>68</v>
      </c>
      <c r="E1628" s="27" t="s">
        <v>1692</v>
      </c>
      <c r="F1628" s="28" t="s">
        <v>70</v>
      </c>
      <c r="G1628" s="29">
        <v>4</v>
      </c>
      <c r="H1628" s="28">
        <v>0.00048000000000000001</v>
      </c>
      <c r="I1628" s="30">
        <f>ROUND(G1628*H1628,P4)</f>
        <v>0</v>
      </c>
      <c r="L1628" s="31">
        <v>0</v>
      </c>
      <c r="M1628" s="24">
        <f>ROUND(G1628*L1628,P4)</f>
        <v>0</v>
      </c>
      <c r="N1628" s="25" t="s">
        <v>681</v>
      </c>
      <c r="O1628" s="32">
        <f>M1628*AA1628</f>
        <v>0</v>
      </c>
      <c r="P1628" s="1">
        <v>3</v>
      </c>
      <c r="AA1628" s="1">
        <f>IF(P1628=1,$O$3,IF(P1628=2,$O$4,$O$5))</f>
        <v>0</v>
      </c>
    </row>
    <row r="1629" ht="25.5">
      <c r="A1629" s="1" t="s">
        <v>72</v>
      </c>
      <c r="E1629" s="27" t="s">
        <v>1692</v>
      </c>
    </row>
    <row r="1630" ht="89.25">
      <c r="A1630" s="1" t="s">
        <v>73</v>
      </c>
      <c r="E1630" s="33" t="s">
        <v>2538</v>
      </c>
    </row>
    <row r="1631">
      <c r="A1631" s="1" t="s">
        <v>74</v>
      </c>
      <c r="E1631" s="27" t="s">
        <v>68</v>
      </c>
    </row>
    <row r="1632" ht="25.5">
      <c r="A1632" s="1" t="s">
        <v>66</v>
      </c>
      <c r="B1632" s="1">
        <v>65</v>
      </c>
      <c r="C1632" s="26" t="s">
        <v>1696</v>
      </c>
      <c r="D1632" t="s">
        <v>68</v>
      </c>
      <c r="E1632" s="27" t="s">
        <v>1697</v>
      </c>
      <c r="F1632" s="28" t="s">
        <v>70</v>
      </c>
      <c r="G1632" s="29">
        <v>5</v>
      </c>
      <c r="H1632" s="28">
        <v>0.42153000000000002</v>
      </c>
      <c r="I1632" s="30">
        <f>ROUND(G1632*H1632,P4)</f>
        <v>0</v>
      </c>
      <c r="L1632" s="31">
        <v>0</v>
      </c>
      <c r="M1632" s="24">
        <f>ROUND(G1632*L1632,P4)</f>
        <v>0</v>
      </c>
      <c r="N1632" s="25" t="s">
        <v>681</v>
      </c>
      <c r="O1632" s="32">
        <f>M1632*AA1632</f>
        <v>0</v>
      </c>
      <c r="P1632" s="1">
        <v>3</v>
      </c>
      <c r="AA1632" s="1">
        <f>IF(P1632=1,$O$3,IF(P1632=2,$O$4,$O$5))</f>
        <v>0</v>
      </c>
    </row>
    <row r="1633" ht="25.5">
      <c r="A1633" s="1" t="s">
        <v>72</v>
      </c>
      <c r="E1633" s="27" t="s">
        <v>1697</v>
      </c>
    </row>
    <row r="1634" ht="114.75">
      <c r="A1634" s="1" t="s">
        <v>73</v>
      </c>
      <c r="E1634" s="33" t="s">
        <v>2539</v>
      </c>
    </row>
    <row r="1635">
      <c r="A1635" s="1" t="s">
        <v>74</v>
      </c>
      <c r="E1635" s="27" t="s">
        <v>68</v>
      </c>
    </row>
    <row r="1636" ht="25.5">
      <c r="A1636" s="1" t="s">
        <v>66</v>
      </c>
      <c r="B1636" s="1">
        <v>68</v>
      </c>
      <c r="C1636" s="26" t="s">
        <v>2540</v>
      </c>
      <c r="D1636" t="s">
        <v>68</v>
      </c>
      <c r="E1636" s="27" t="s">
        <v>2541</v>
      </c>
      <c r="F1636" s="28" t="s">
        <v>70</v>
      </c>
      <c r="G1636" s="29">
        <v>2</v>
      </c>
      <c r="H1636" s="28">
        <v>0.52571000000000001</v>
      </c>
      <c r="I1636" s="30">
        <f>ROUND(G1636*H1636,P4)</f>
        <v>0</v>
      </c>
      <c r="L1636" s="31">
        <v>0</v>
      </c>
      <c r="M1636" s="24">
        <f>ROUND(G1636*L1636,P4)</f>
        <v>0</v>
      </c>
      <c r="N1636" s="25" t="s">
        <v>681</v>
      </c>
      <c r="O1636" s="32">
        <f>M1636*AA1636</f>
        <v>0</v>
      </c>
      <c r="P1636" s="1">
        <v>3</v>
      </c>
      <c r="AA1636" s="1">
        <f>IF(P1636=1,$O$3,IF(P1636=2,$O$4,$O$5))</f>
        <v>0</v>
      </c>
    </row>
    <row r="1637" ht="25.5">
      <c r="A1637" s="1" t="s">
        <v>72</v>
      </c>
      <c r="E1637" s="27" t="s">
        <v>2541</v>
      </c>
    </row>
    <row r="1638" ht="63.75">
      <c r="A1638" s="1" t="s">
        <v>73</v>
      </c>
      <c r="E1638" s="33" t="s">
        <v>2542</v>
      </c>
    </row>
    <row r="1639">
      <c r="A1639" s="1" t="s">
        <v>74</v>
      </c>
      <c r="E1639" s="27" t="s">
        <v>68</v>
      </c>
    </row>
    <row r="1640">
      <c r="A1640" s="1" t="s">
        <v>64</v>
      </c>
      <c r="C1640" s="22" t="s">
        <v>1001</v>
      </c>
      <c r="E1640" s="23" t="s">
        <v>1002</v>
      </c>
      <c r="L1640" s="24">
        <f>SUMIFS(L1641:L1672,A1641:A1672,"P")</f>
        <v>0</v>
      </c>
      <c r="M1640" s="24">
        <f>SUMIFS(M1641:M1672,A1641:A1672,"P")</f>
        <v>0</v>
      </c>
      <c r="N1640" s="25"/>
    </row>
    <row r="1641">
      <c r="A1641" s="1" t="s">
        <v>66</v>
      </c>
      <c r="B1641" s="1">
        <v>129</v>
      </c>
      <c r="C1641" s="26" t="s">
        <v>1003</v>
      </c>
      <c r="D1641" t="s">
        <v>68</v>
      </c>
      <c r="E1641" s="27" t="s">
        <v>1004</v>
      </c>
      <c r="F1641" s="28" t="s">
        <v>763</v>
      </c>
      <c r="G1641" s="29">
        <v>3.133</v>
      </c>
      <c r="H1641" s="28">
        <v>1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681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72</v>
      </c>
      <c r="E1642" s="27" t="s">
        <v>1004</v>
      </c>
    </row>
    <row r="1643">
      <c r="A1643" s="1" t="s">
        <v>73</v>
      </c>
      <c r="E1643" s="33" t="s">
        <v>2543</v>
      </c>
    </row>
    <row r="1644">
      <c r="A1644" s="1" t="s">
        <v>74</v>
      </c>
      <c r="E1644" s="27" t="s">
        <v>68</v>
      </c>
    </row>
    <row r="1645" ht="25.5">
      <c r="A1645" s="1" t="s">
        <v>66</v>
      </c>
      <c r="B1645" s="1">
        <v>134</v>
      </c>
      <c r="C1645" s="26" t="s">
        <v>1006</v>
      </c>
      <c r="D1645" t="s">
        <v>677</v>
      </c>
      <c r="E1645" s="27" t="s">
        <v>1007</v>
      </c>
      <c r="F1645" s="28" t="s">
        <v>80</v>
      </c>
      <c r="G1645" s="29">
        <v>8.1899999999999995</v>
      </c>
      <c r="H1645" s="28">
        <v>0.0054000000000000003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681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 ht="25.5">
      <c r="A1646" s="1" t="s">
        <v>72</v>
      </c>
      <c r="E1646" s="27" t="s">
        <v>1007</v>
      </c>
    </row>
    <row r="1647" ht="25.5">
      <c r="A1647" s="1" t="s">
        <v>73</v>
      </c>
      <c r="E1647" s="33" t="s">
        <v>2544</v>
      </c>
    </row>
    <row r="1648">
      <c r="A1648" s="1" t="s">
        <v>74</v>
      </c>
      <c r="E1648" s="27" t="s">
        <v>68</v>
      </c>
    </row>
    <row r="1649" ht="25.5">
      <c r="A1649" s="1" t="s">
        <v>66</v>
      </c>
      <c r="B1649" s="1">
        <v>131</v>
      </c>
      <c r="C1649" s="26" t="s">
        <v>1709</v>
      </c>
      <c r="D1649" t="s">
        <v>68</v>
      </c>
      <c r="E1649" s="27" t="s">
        <v>1710</v>
      </c>
      <c r="F1649" s="28" t="s">
        <v>80</v>
      </c>
      <c r="G1649" s="29">
        <v>148.75</v>
      </c>
      <c r="H1649" s="28">
        <v>0.0054000000000000003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681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 ht="25.5">
      <c r="A1650" s="1" t="s">
        <v>72</v>
      </c>
      <c r="E1650" s="27" t="s">
        <v>1710</v>
      </c>
    </row>
    <row r="1651">
      <c r="A1651" s="1" t="s">
        <v>73</v>
      </c>
      <c r="E1651" s="33" t="s">
        <v>2545</v>
      </c>
    </row>
    <row r="1652">
      <c r="A1652" s="1" t="s">
        <v>74</v>
      </c>
      <c r="E1652" s="27" t="s">
        <v>68</v>
      </c>
    </row>
    <row r="1653" ht="25.5">
      <c r="A1653" s="1" t="s">
        <v>66</v>
      </c>
      <c r="B1653" s="1">
        <v>128</v>
      </c>
      <c r="C1653" s="26" t="s">
        <v>1009</v>
      </c>
      <c r="D1653" t="s">
        <v>68</v>
      </c>
      <c r="E1653" s="27" t="s">
        <v>1010</v>
      </c>
      <c r="F1653" s="28" t="s">
        <v>80</v>
      </c>
      <c r="G1653" s="29">
        <v>125.3</v>
      </c>
      <c r="H1653" s="28">
        <v>0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681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 ht="25.5">
      <c r="A1654" s="1" t="s">
        <v>72</v>
      </c>
      <c r="E1654" s="27" t="s">
        <v>1010</v>
      </c>
    </row>
    <row r="1655" ht="114.75">
      <c r="A1655" s="1" t="s">
        <v>73</v>
      </c>
      <c r="E1655" s="33" t="s">
        <v>2546</v>
      </c>
    </row>
    <row r="1656">
      <c r="A1656" s="1" t="s">
        <v>74</v>
      </c>
      <c r="E1656" s="27" t="s">
        <v>68</v>
      </c>
    </row>
    <row r="1657">
      <c r="A1657" s="1" t="s">
        <v>66</v>
      </c>
      <c r="B1657" s="1">
        <v>133</v>
      </c>
      <c r="C1657" s="26" t="s">
        <v>1012</v>
      </c>
      <c r="D1657" t="s">
        <v>68</v>
      </c>
      <c r="E1657" s="27" t="s">
        <v>1013</v>
      </c>
      <c r="F1657" s="28" t="s">
        <v>80</v>
      </c>
      <c r="G1657" s="29">
        <v>6.2999999999999998</v>
      </c>
      <c r="H1657" s="28">
        <v>0.00040000000000000002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681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72</v>
      </c>
      <c r="E1658" s="27" t="s">
        <v>1013</v>
      </c>
    </row>
    <row r="1659" ht="89.25">
      <c r="A1659" s="1" t="s">
        <v>73</v>
      </c>
      <c r="E1659" s="33" t="s">
        <v>2547</v>
      </c>
    </row>
    <row r="1660">
      <c r="A1660" s="1" t="s">
        <v>74</v>
      </c>
      <c r="E1660" s="27" t="s">
        <v>68</v>
      </c>
    </row>
    <row r="1661" ht="25.5">
      <c r="A1661" s="1" t="s">
        <v>66</v>
      </c>
      <c r="B1661" s="1">
        <v>289</v>
      </c>
      <c r="C1661" s="26" t="s">
        <v>1014</v>
      </c>
      <c r="D1661" t="s">
        <v>68</v>
      </c>
      <c r="E1661" s="27" t="s">
        <v>1015</v>
      </c>
      <c r="F1661" s="28" t="s">
        <v>80</v>
      </c>
      <c r="G1661" s="29">
        <v>6.2999999999999998</v>
      </c>
      <c r="H1661" s="28">
        <v>0</v>
      </c>
      <c r="I1661" s="30">
        <f>ROUND(G1661*H1661,P4)</f>
        <v>0</v>
      </c>
      <c r="L1661" s="31">
        <v>0</v>
      </c>
      <c r="M1661" s="24">
        <f>ROUND(G1661*L1661,P4)</f>
        <v>0</v>
      </c>
      <c r="N1661" s="25" t="s">
        <v>681</v>
      </c>
      <c r="O1661" s="32">
        <f>M1661*AA1661</f>
        <v>0</v>
      </c>
      <c r="P1661" s="1">
        <v>3</v>
      </c>
      <c r="AA1661" s="1">
        <f>IF(P1661=1,$O$3,IF(P1661=2,$O$4,$O$5))</f>
        <v>0</v>
      </c>
    </row>
    <row r="1662" ht="25.5">
      <c r="A1662" s="1" t="s">
        <v>72</v>
      </c>
      <c r="E1662" s="27" t="s">
        <v>1015</v>
      </c>
    </row>
    <row r="1663">
      <c r="A1663" s="1" t="s">
        <v>73</v>
      </c>
      <c r="E1663" s="33" t="s">
        <v>2548</v>
      </c>
    </row>
    <row r="1664">
      <c r="A1664" s="1" t="s">
        <v>74</v>
      </c>
      <c r="E1664" s="27" t="s">
        <v>68</v>
      </c>
    </row>
    <row r="1665">
      <c r="A1665" s="1" t="s">
        <v>66</v>
      </c>
      <c r="B1665" s="1">
        <v>130</v>
      </c>
      <c r="C1665" s="26" t="s">
        <v>1717</v>
      </c>
      <c r="D1665" t="s">
        <v>68</v>
      </c>
      <c r="E1665" s="27" t="s">
        <v>1718</v>
      </c>
      <c r="F1665" s="28" t="s">
        <v>80</v>
      </c>
      <c r="G1665" s="29">
        <v>119</v>
      </c>
      <c r="H1665" s="28">
        <v>0.00040000000000000002</v>
      </c>
      <c r="I1665" s="30">
        <f>ROUND(G1665*H1665,P4)</f>
        <v>0</v>
      </c>
      <c r="L1665" s="31">
        <v>0</v>
      </c>
      <c r="M1665" s="24">
        <f>ROUND(G1665*L1665,P4)</f>
        <v>0</v>
      </c>
      <c r="N1665" s="25" t="s">
        <v>681</v>
      </c>
      <c r="O1665" s="32">
        <f>M1665*AA1665</f>
        <v>0</v>
      </c>
      <c r="P1665" s="1">
        <v>3</v>
      </c>
      <c r="AA1665" s="1">
        <f>IF(P1665=1,$O$3,IF(P1665=2,$O$4,$O$5))</f>
        <v>0</v>
      </c>
    </row>
    <row r="1666">
      <c r="A1666" s="1" t="s">
        <v>72</v>
      </c>
      <c r="E1666" s="27" t="s">
        <v>1718</v>
      </c>
    </row>
    <row r="1667" ht="25.5">
      <c r="A1667" s="1" t="s">
        <v>73</v>
      </c>
      <c r="E1667" s="33" t="s">
        <v>2549</v>
      </c>
    </row>
    <row r="1668">
      <c r="A1668" s="1" t="s">
        <v>74</v>
      </c>
      <c r="E1668" s="27" t="s">
        <v>68</v>
      </c>
    </row>
    <row r="1669" ht="25.5">
      <c r="A1669" s="1" t="s">
        <v>66</v>
      </c>
      <c r="B1669" s="1">
        <v>135</v>
      </c>
      <c r="C1669" s="26" t="s">
        <v>1016</v>
      </c>
      <c r="D1669" t="s">
        <v>68</v>
      </c>
      <c r="E1669" s="27" t="s">
        <v>1017</v>
      </c>
      <c r="F1669" s="28" t="s">
        <v>763</v>
      </c>
      <c r="G1669" s="29">
        <v>4.0309999999999997</v>
      </c>
      <c r="H1669" s="28">
        <v>0</v>
      </c>
      <c r="I1669" s="30">
        <f>ROUND(G1669*H1669,P4)</f>
        <v>0</v>
      </c>
      <c r="L1669" s="31">
        <v>0</v>
      </c>
      <c r="M1669" s="24">
        <f>ROUND(G1669*L1669,P4)</f>
        <v>0</v>
      </c>
      <c r="N1669" s="25" t="s">
        <v>681</v>
      </c>
      <c r="O1669" s="32">
        <f>M1669*AA1669</f>
        <v>0</v>
      </c>
      <c r="P1669" s="1">
        <v>3</v>
      </c>
      <c r="AA1669" s="1">
        <f>IF(P1669=1,$O$3,IF(P1669=2,$O$4,$O$5))</f>
        <v>0</v>
      </c>
    </row>
    <row r="1670" ht="38.25">
      <c r="A1670" s="1" t="s">
        <v>72</v>
      </c>
      <c r="E1670" s="27" t="s">
        <v>1018</v>
      </c>
    </row>
    <row r="1671">
      <c r="A1671" s="1" t="s">
        <v>73</v>
      </c>
    </row>
    <row r="1672">
      <c r="A1672" s="1" t="s">
        <v>74</v>
      </c>
      <c r="E1672" s="27" t="s">
        <v>68</v>
      </c>
    </row>
    <row r="1673">
      <c r="A1673" s="1" t="s">
        <v>64</v>
      </c>
      <c r="C1673" s="22" t="s">
        <v>1724</v>
      </c>
      <c r="E1673" s="23" t="s">
        <v>1725</v>
      </c>
      <c r="L1673" s="24">
        <f>SUMIFS(L1674:L1781,A1674:A1781,"P")</f>
        <v>0</v>
      </c>
      <c r="M1673" s="24">
        <f>SUMIFS(M1674:M1781,A1674:A1781,"P")</f>
        <v>0</v>
      </c>
      <c r="N1673" s="25"/>
    </row>
    <row r="1674">
      <c r="A1674" s="1" t="s">
        <v>66</v>
      </c>
      <c r="B1674" s="1">
        <v>157</v>
      </c>
      <c r="C1674" s="26" t="s">
        <v>2550</v>
      </c>
      <c r="D1674" t="s">
        <v>68</v>
      </c>
      <c r="E1674" s="27" t="s">
        <v>2551</v>
      </c>
      <c r="F1674" s="28" t="s">
        <v>163</v>
      </c>
      <c r="G1674" s="29">
        <v>10.800000000000001</v>
      </c>
      <c r="H1674" s="28">
        <v>0.65000000000000002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681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72</v>
      </c>
      <c r="E1675" s="27" t="s">
        <v>2551</v>
      </c>
    </row>
    <row r="1676" ht="38.25">
      <c r="A1676" s="1" t="s">
        <v>73</v>
      </c>
      <c r="E1676" s="33" t="s">
        <v>2552</v>
      </c>
    </row>
    <row r="1677">
      <c r="A1677" s="1" t="s">
        <v>74</v>
      </c>
      <c r="E1677" s="27" t="s">
        <v>68</v>
      </c>
    </row>
    <row r="1678">
      <c r="A1678" s="1" t="s">
        <v>66</v>
      </c>
      <c r="B1678" s="1">
        <v>137</v>
      </c>
      <c r="C1678" s="26" t="s">
        <v>1726</v>
      </c>
      <c r="D1678" t="s">
        <v>68</v>
      </c>
      <c r="E1678" s="27" t="s">
        <v>1727</v>
      </c>
      <c r="F1678" s="28" t="s">
        <v>1728</v>
      </c>
      <c r="G1678" s="29">
        <v>200.80000000000001</v>
      </c>
      <c r="H1678" s="28">
        <v>0.001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681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72</v>
      </c>
      <c r="E1679" s="27" t="s">
        <v>1727</v>
      </c>
    </row>
    <row r="1680" ht="76.5">
      <c r="A1680" s="1" t="s">
        <v>73</v>
      </c>
      <c r="E1680" s="33" t="s">
        <v>2553</v>
      </c>
    </row>
    <row r="1681">
      <c r="A1681" s="1" t="s">
        <v>74</v>
      </c>
      <c r="E1681" s="27" t="s">
        <v>68</v>
      </c>
    </row>
    <row r="1682">
      <c r="A1682" s="1" t="s">
        <v>66</v>
      </c>
      <c r="B1682" s="1">
        <v>145</v>
      </c>
      <c r="C1682" s="26" t="s">
        <v>2554</v>
      </c>
      <c r="D1682" t="s">
        <v>68</v>
      </c>
      <c r="E1682" s="27" t="s">
        <v>2555</v>
      </c>
      <c r="F1682" s="28" t="s">
        <v>80</v>
      </c>
      <c r="G1682" s="29">
        <v>132</v>
      </c>
      <c r="H1682" s="28">
        <v>0.0022000000000000001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681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72</v>
      </c>
      <c r="E1683" s="27" t="s">
        <v>2555</v>
      </c>
    </row>
    <row r="1684" ht="89.25">
      <c r="A1684" s="1" t="s">
        <v>73</v>
      </c>
      <c r="E1684" s="33" t="s">
        <v>2556</v>
      </c>
    </row>
    <row r="1685">
      <c r="A1685" s="1" t="s">
        <v>74</v>
      </c>
      <c r="E1685" s="27" t="s">
        <v>68</v>
      </c>
    </row>
    <row r="1686">
      <c r="A1686" s="1" t="s">
        <v>66</v>
      </c>
      <c r="B1686" s="1">
        <v>148</v>
      </c>
      <c r="C1686" s="26" t="s">
        <v>2554</v>
      </c>
      <c r="D1686" t="s">
        <v>677</v>
      </c>
      <c r="E1686" s="27" t="s">
        <v>2555</v>
      </c>
      <c r="F1686" s="28" t="s">
        <v>80</v>
      </c>
      <c r="G1686" s="29">
        <v>76.799999999999997</v>
      </c>
      <c r="H1686" s="28">
        <v>0.0022000000000000001</v>
      </c>
      <c r="I1686" s="30">
        <f>ROUND(G1686*H1686,P4)</f>
        <v>0</v>
      </c>
      <c r="L1686" s="31">
        <v>0</v>
      </c>
      <c r="M1686" s="24">
        <f>ROUND(G1686*L1686,P4)</f>
        <v>0</v>
      </c>
      <c r="N1686" s="25" t="s">
        <v>681</v>
      </c>
      <c r="O1686" s="32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72</v>
      </c>
      <c r="E1687" s="27" t="s">
        <v>2555</v>
      </c>
    </row>
    <row r="1688" ht="51">
      <c r="A1688" s="1" t="s">
        <v>73</v>
      </c>
      <c r="E1688" s="33" t="s">
        <v>2557</v>
      </c>
    </row>
    <row r="1689">
      <c r="A1689" s="1" t="s">
        <v>74</v>
      </c>
      <c r="E1689" s="27" t="s">
        <v>68</v>
      </c>
    </row>
    <row r="1690">
      <c r="A1690" s="1" t="s">
        <v>66</v>
      </c>
      <c r="B1690" s="1">
        <v>151</v>
      </c>
      <c r="C1690" s="26" t="s">
        <v>2554</v>
      </c>
      <c r="D1690" t="s">
        <v>775</v>
      </c>
      <c r="E1690" s="27" t="s">
        <v>2555</v>
      </c>
      <c r="F1690" s="28" t="s">
        <v>80</v>
      </c>
      <c r="G1690" s="29">
        <v>7.2000000000000002</v>
      </c>
      <c r="H1690" s="28">
        <v>0.0022000000000000001</v>
      </c>
      <c r="I1690" s="30">
        <f>ROUND(G1690*H1690,P4)</f>
        <v>0</v>
      </c>
      <c r="L1690" s="31">
        <v>0</v>
      </c>
      <c r="M1690" s="24">
        <f>ROUND(G1690*L1690,P4)</f>
        <v>0</v>
      </c>
      <c r="N1690" s="25" t="s">
        <v>681</v>
      </c>
      <c r="O1690" s="32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72</v>
      </c>
      <c r="E1691" s="27" t="s">
        <v>2555</v>
      </c>
    </row>
    <row r="1692" ht="51">
      <c r="A1692" s="1" t="s">
        <v>73</v>
      </c>
      <c r="E1692" s="33" t="s">
        <v>2558</v>
      </c>
    </row>
    <row r="1693">
      <c r="A1693" s="1" t="s">
        <v>74</v>
      </c>
      <c r="E1693" s="27" t="s">
        <v>68</v>
      </c>
    </row>
    <row r="1694">
      <c r="A1694" s="1" t="s">
        <v>66</v>
      </c>
      <c r="B1694" s="1">
        <v>144</v>
      </c>
      <c r="C1694" s="26" t="s">
        <v>1730</v>
      </c>
      <c r="D1694" t="s">
        <v>68</v>
      </c>
      <c r="E1694" s="27" t="s">
        <v>1731</v>
      </c>
      <c r="F1694" s="28" t="s">
        <v>80</v>
      </c>
      <c r="G1694" s="29">
        <v>243.59999999999999</v>
      </c>
      <c r="H1694" s="28">
        <v>0.0019</v>
      </c>
      <c r="I1694" s="30">
        <f>ROUND(G1694*H1694,P4)</f>
        <v>0</v>
      </c>
      <c r="L1694" s="31">
        <v>0</v>
      </c>
      <c r="M1694" s="24">
        <f>ROUND(G1694*L1694,P4)</f>
        <v>0</v>
      </c>
      <c r="N1694" s="25" t="s">
        <v>681</v>
      </c>
      <c r="O1694" s="32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72</v>
      </c>
      <c r="E1695" s="27" t="s">
        <v>1731</v>
      </c>
    </row>
    <row r="1696" ht="114.75">
      <c r="A1696" s="1" t="s">
        <v>73</v>
      </c>
      <c r="E1696" s="33" t="s">
        <v>2559</v>
      </c>
    </row>
    <row r="1697">
      <c r="A1697" s="1" t="s">
        <v>74</v>
      </c>
      <c r="E1697" s="27" t="s">
        <v>68</v>
      </c>
    </row>
    <row r="1698">
      <c r="A1698" s="1" t="s">
        <v>66</v>
      </c>
      <c r="B1698" s="1">
        <v>147</v>
      </c>
      <c r="C1698" s="26" t="s">
        <v>1730</v>
      </c>
      <c r="D1698" t="s">
        <v>677</v>
      </c>
      <c r="E1698" s="27" t="s">
        <v>1731</v>
      </c>
      <c r="F1698" s="28" t="s">
        <v>80</v>
      </c>
      <c r="G1698" s="29">
        <v>132</v>
      </c>
      <c r="H1698" s="28">
        <v>0.0019</v>
      </c>
      <c r="I1698" s="30">
        <f>ROUND(G1698*H1698,P4)</f>
        <v>0</v>
      </c>
      <c r="L1698" s="31">
        <v>0</v>
      </c>
      <c r="M1698" s="24">
        <f>ROUND(G1698*L1698,P4)</f>
        <v>0</v>
      </c>
      <c r="N1698" s="25" t="s">
        <v>681</v>
      </c>
      <c r="O1698" s="32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72</v>
      </c>
      <c r="E1699" s="27" t="s">
        <v>1731</v>
      </c>
    </row>
    <row r="1700" ht="76.5">
      <c r="A1700" s="1" t="s">
        <v>73</v>
      </c>
      <c r="E1700" s="33" t="s">
        <v>2560</v>
      </c>
    </row>
    <row r="1701">
      <c r="A1701" s="1" t="s">
        <v>74</v>
      </c>
      <c r="E1701" s="27" t="s">
        <v>68</v>
      </c>
    </row>
    <row r="1702">
      <c r="A1702" s="1" t="s">
        <v>66</v>
      </c>
      <c r="B1702" s="1">
        <v>150</v>
      </c>
      <c r="C1702" s="26" t="s">
        <v>1730</v>
      </c>
      <c r="D1702" t="s">
        <v>775</v>
      </c>
      <c r="E1702" s="27" t="s">
        <v>1731</v>
      </c>
      <c r="F1702" s="28" t="s">
        <v>80</v>
      </c>
      <c r="G1702" s="29">
        <v>10.800000000000001</v>
      </c>
      <c r="H1702" s="28">
        <v>0.0019</v>
      </c>
      <c r="I1702" s="30">
        <f>ROUND(G1702*H1702,P4)</f>
        <v>0</v>
      </c>
      <c r="L1702" s="31">
        <v>0</v>
      </c>
      <c r="M1702" s="24">
        <f>ROUND(G1702*L1702,P4)</f>
        <v>0</v>
      </c>
      <c r="N1702" s="25" t="s">
        <v>681</v>
      </c>
      <c r="O1702" s="32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72</v>
      </c>
      <c r="E1703" s="27" t="s">
        <v>1731</v>
      </c>
    </row>
    <row r="1704" ht="63.75">
      <c r="A1704" s="1" t="s">
        <v>73</v>
      </c>
      <c r="E1704" s="33" t="s">
        <v>2561</v>
      </c>
    </row>
    <row r="1705">
      <c r="A1705" s="1" t="s">
        <v>74</v>
      </c>
      <c r="E1705" s="27" t="s">
        <v>68</v>
      </c>
    </row>
    <row r="1706" ht="25.5">
      <c r="A1706" s="1" t="s">
        <v>66</v>
      </c>
      <c r="B1706" s="1">
        <v>141</v>
      </c>
      <c r="C1706" s="26" t="s">
        <v>1006</v>
      </c>
      <c r="D1706" t="s">
        <v>68</v>
      </c>
      <c r="E1706" s="27" t="s">
        <v>1007</v>
      </c>
      <c r="F1706" s="28" t="s">
        <v>80</v>
      </c>
      <c r="G1706" s="29">
        <v>386.39999999999998</v>
      </c>
      <c r="H1706" s="28">
        <v>0.0054000000000000003</v>
      </c>
      <c r="I1706" s="30">
        <f>ROUND(G1706*H1706,P4)</f>
        <v>0</v>
      </c>
      <c r="L1706" s="31">
        <v>0</v>
      </c>
      <c r="M1706" s="24">
        <f>ROUND(G1706*L1706,P4)</f>
        <v>0</v>
      </c>
      <c r="N1706" s="25" t="s">
        <v>681</v>
      </c>
      <c r="O1706" s="32">
        <f>M1706*AA1706</f>
        <v>0</v>
      </c>
      <c r="P1706" s="1">
        <v>3</v>
      </c>
      <c r="AA1706" s="1">
        <f>IF(P1706=1,$O$3,IF(P1706=2,$O$4,$O$5))</f>
        <v>0</v>
      </c>
    </row>
    <row r="1707" ht="25.5">
      <c r="A1707" s="1" t="s">
        <v>72</v>
      </c>
      <c r="E1707" s="27" t="s">
        <v>1007</v>
      </c>
    </row>
    <row r="1708" ht="51">
      <c r="A1708" s="1" t="s">
        <v>73</v>
      </c>
      <c r="E1708" s="33" t="s">
        <v>2562</v>
      </c>
    </row>
    <row r="1709">
      <c r="A1709" s="1" t="s">
        <v>74</v>
      </c>
      <c r="E1709" s="27" t="s">
        <v>68</v>
      </c>
    </row>
    <row r="1710" ht="25.5">
      <c r="A1710" s="1" t="s">
        <v>66</v>
      </c>
      <c r="B1710" s="1">
        <v>142</v>
      </c>
      <c r="C1710" s="26" t="s">
        <v>2563</v>
      </c>
      <c r="D1710" t="s">
        <v>68</v>
      </c>
      <c r="E1710" s="27" t="s">
        <v>2564</v>
      </c>
      <c r="F1710" s="28" t="s">
        <v>80</v>
      </c>
      <c r="G1710" s="29">
        <v>216</v>
      </c>
      <c r="H1710" s="28">
        <v>0.0054000000000000003</v>
      </c>
      <c r="I1710" s="30">
        <f>ROUND(G1710*H1710,P4)</f>
        <v>0</v>
      </c>
      <c r="L1710" s="31">
        <v>0</v>
      </c>
      <c r="M1710" s="24">
        <f>ROUND(G1710*L1710,P4)</f>
        <v>0</v>
      </c>
      <c r="N1710" s="25" t="s">
        <v>681</v>
      </c>
      <c r="O1710" s="32">
        <f>M1710*AA1710</f>
        <v>0</v>
      </c>
      <c r="P1710" s="1">
        <v>3</v>
      </c>
      <c r="AA1710" s="1">
        <f>IF(P1710=1,$O$3,IF(P1710=2,$O$4,$O$5))</f>
        <v>0</v>
      </c>
    </row>
    <row r="1711" ht="25.5">
      <c r="A1711" s="1" t="s">
        <v>72</v>
      </c>
      <c r="E1711" s="27" t="s">
        <v>2565</v>
      </c>
    </row>
    <row r="1712" ht="51">
      <c r="A1712" s="1" t="s">
        <v>73</v>
      </c>
      <c r="E1712" s="33" t="s">
        <v>2566</v>
      </c>
    </row>
    <row r="1713">
      <c r="A1713" s="1" t="s">
        <v>74</v>
      </c>
      <c r="E1713" s="27" t="s">
        <v>68</v>
      </c>
    </row>
    <row r="1714">
      <c r="A1714" s="1" t="s">
        <v>66</v>
      </c>
      <c r="B1714" s="1">
        <v>161</v>
      </c>
      <c r="C1714" s="26" t="s">
        <v>2567</v>
      </c>
      <c r="D1714" t="s">
        <v>68</v>
      </c>
      <c r="E1714" s="27" t="s">
        <v>2568</v>
      </c>
      <c r="F1714" s="28" t="s">
        <v>77</v>
      </c>
      <c r="G1714" s="29">
        <v>124.44</v>
      </c>
      <c r="H1714" s="28">
        <v>0.00050000000000000001</v>
      </c>
      <c r="I1714" s="30">
        <f>ROUND(G1714*H1714,P4)</f>
        <v>0</v>
      </c>
      <c r="L1714" s="31">
        <v>0</v>
      </c>
      <c r="M1714" s="24">
        <f>ROUND(G1714*L1714,P4)</f>
        <v>0</v>
      </c>
      <c r="N1714" s="25" t="s">
        <v>681</v>
      </c>
      <c r="O1714" s="32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72</v>
      </c>
      <c r="E1715" s="27" t="s">
        <v>2568</v>
      </c>
    </row>
    <row r="1716" ht="51">
      <c r="A1716" s="1" t="s">
        <v>73</v>
      </c>
      <c r="E1716" s="33" t="s">
        <v>2569</v>
      </c>
    </row>
    <row r="1717">
      <c r="A1717" s="1" t="s">
        <v>74</v>
      </c>
      <c r="E1717" s="27" t="s">
        <v>68</v>
      </c>
    </row>
    <row r="1718" ht="25.5">
      <c r="A1718" s="1" t="s">
        <v>66</v>
      </c>
      <c r="B1718" s="1">
        <v>155</v>
      </c>
      <c r="C1718" s="26" t="s">
        <v>2570</v>
      </c>
      <c r="D1718" t="s">
        <v>68</v>
      </c>
      <c r="E1718" s="27" t="s">
        <v>2571</v>
      </c>
      <c r="F1718" s="28" t="s">
        <v>80</v>
      </c>
      <c r="G1718" s="29">
        <v>198</v>
      </c>
      <c r="H1718" s="28">
        <v>0.0023500000000000001</v>
      </c>
      <c r="I1718" s="30">
        <f>ROUND(G1718*H1718,P4)</f>
        <v>0</v>
      </c>
      <c r="L1718" s="31">
        <v>0</v>
      </c>
      <c r="M1718" s="24">
        <f>ROUND(G1718*L1718,P4)</f>
        <v>0</v>
      </c>
      <c r="N1718" s="25" t="s">
        <v>681</v>
      </c>
      <c r="O1718" s="32">
        <f>M1718*AA1718</f>
        <v>0</v>
      </c>
      <c r="P1718" s="1">
        <v>3</v>
      </c>
      <c r="AA1718" s="1">
        <f>IF(P1718=1,$O$3,IF(P1718=2,$O$4,$O$5))</f>
        <v>0</v>
      </c>
    </row>
    <row r="1719" ht="25.5">
      <c r="A1719" s="1" t="s">
        <v>72</v>
      </c>
      <c r="E1719" s="27" t="s">
        <v>2571</v>
      </c>
    </row>
    <row r="1720" ht="38.25">
      <c r="A1720" s="1" t="s">
        <v>73</v>
      </c>
      <c r="E1720" s="33" t="s">
        <v>2572</v>
      </c>
    </row>
    <row r="1721">
      <c r="A1721" s="1" t="s">
        <v>74</v>
      </c>
      <c r="E1721" s="27" t="s">
        <v>68</v>
      </c>
    </row>
    <row r="1722">
      <c r="A1722" s="1" t="s">
        <v>66</v>
      </c>
      <c r="B1722" s="1">
        <v>153</v>
      </c>
      <c r="C1722" s="26" t="s">
        <v>2573</v>
      </c>
      <c r="D1722" t="s">
        <v>68</v>
      </c>
      <c r="E1722" s="27" t="s">
        <v>2574</v>
      </c>
      <c r="F1722" s="28" t="s">
        <v>70</v>
      </c>
      <c r="G1722" s="29">
        <v>3</v>
      </c>
      <c r="H1722" s="28">
        <v>0.0025000000000000001</v>
      </c>
      <c r="I1722" s="30">
        <f>ROUND(G1722*H1722,P4)</f>
        <v>0</v>
      </c>
      <c r="L1722" s="31">
        <v>0</v>
      </c>
      <c r="M1722" s="24">
        <f>ROUND(G1722*L1722,P4)</f>
        <v>0</v>
      </c>
      <c r="N1722" s="25" t="s">
        <v>681</v>
      </c>
      <c r="O1722" s="32">
        <f>M1722*AA1722</f>
        <v>0</v>
      </c>
      <c r="P1722" s="1">
        <v>3</v>
      </c>
      <c r="AA1722" s="1">
        <f>IF(P1722=1,$O$3,IF(P1722=2,$O$4,$O$5))</f>
        <v>0</v>
      </c>
    </row>
    <row r="1723">
      <c r="A1723" s="1" t="s">
        <v>72</v>
      </c>
      <c r="E1723" s="27" t="s">
        <v>2574</v>
      </c>
    </row>
    <row r="1724" ht="38.25">
      <c r="A1724" s="1" t="s">
        <v>73</v>
      </c>
      <c r="E1724" s="33" t="s">
        <v>2575</v>
      </c>
    </row>
    <row r="1725">
      <c r="A1725" s="1" t="s">
        <v>74</v>
      </c>
      <c r="E1725" s="27" t="s">
        <v>68</v>
      </c>
    </row>
    <row r="1726">
      <c r="A1726" s="1" t="s">
        <v>66</v>
      </c>
      <c r="B1726" s="1">
        <v>159</v>
      </c>
      <c r="C1726" s="26" t="s">
        <v>2576</v>
      </c>
      <c r="D1726" t="s">
        <v>68</v>
      </c>
      <c r="E1726" s="27" t="s">
        <v>2577</v>
      </c>
      <c r="F1726" s="28" t="s">
        <v>80</v>
      </c>
      <c r="G1726" s="29">
        <v>180</v>
      </c>
      <c r="H1726" s="28">
        <v>0.010999999999999999</v>
      </c>
      <c r="I1726" s="30">
        <f>ROUND(G1726*H1726,P4)</f>
        <v>0</v>
      </c>
      <c r="L1726" s="31">
        <v>0</v>
      </c>
      <c r="M1726" s="24">
        <f>ROUND(G1726*L1726,P4)</f>
        <v>0</v>
      </c>
      <c r="N1726" s="25" t="s">
        <v>681</v>
      </c>
      <c r="O1726" s="32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72</v>
      </c>
      <c r="E1727" s="27" t="s">
        <v>2577</v>
      </c>
    </row>
    <row r="1728" ht="25.5">
      <c r="A1728" s="1" t="s">
        <v>73</v>
      </c>
      <c r="E1728" s="33" t="s">
        <v>2578</v>
      </c>
    </row>
    <row r="1729">
      <c r="A1729" s="1" t="s">
        <v>74</v>
      </c>
      <c r="E1729" s="27" t="s">
        <v>68</v>
      </c>
    </row>
    <row r="1730" ht="25.5">
      <c r="A1730" s="1" t="s">
        <v>66</v>
      </c>
      <c r="B1730" s="1">
        <v>136</v>
      </c>
      <c r="C1730" s="26" t="s">
        <v>1736</v>
      </c>
      <c r="D1730" t="s">
        <v>68</v>
      </c>
      <c r="E1730" s="27" t="s">
        <v>1737</v>
      </c>
      <c r="F1730" s="28" t="s">
        <v>80</v>
      </c>
      <c r="G1730" s="29">
        <v>502</v>
      </c>
      <c r="H1730" s="28">
        <v>0</v>
      </c>
      <c r="I1730" s="30">
        <f>ROUND(G1730*H1730,P4)</f>
        <v>0</v>
      </c>
      <c r="L1730" s="31">
        <v>0</v>
      </c>
      <c r="M1730" s="24">
        <f>ROUND(G1730*L1730,P4)</f>
        <v>0</v>
      </c>
      <c r="N1730" s="25" t="s">
        <v>681</v>
      </c>
      <c r="O1730" s="32">
        <f>M1730*AA1730</f>
        <v>0</v>
      </c>
      <c r="P1730" s="1">
        <v>3</v>
      </c>
      <c r="AA1730" s="1">
        <f>IF(P1730=1,$O$3,IF(P1730=2,$O$4,$O$5))</f>
        <v>0</v>
      </c>
    </row>
    <row r="1731" ht="25.5">
      <c r="A1731" s="1" t="s">
        <v>72</v>
      </c>
      <c r="E1731" s="27" t="s">
        <v>1737</v>
      </c>
    </row>
    <row r="1732" ht="63.75">
      <c r="A1732" s="1" t="s">
        <v>73</v>
      </c>
      <c r="E1732" s="33" t="s">
        <v>2579</v>
      </c>
    </row>
    <row r="1733">
      <c r="A1733" s="1" t="s">
        <v>74</v>
      </c>
      <c r="E1733" s="27" t="s">
        <v>68</v>
      </c>
    </row>
    <row r="1734" ht="25.5">
      <c r="A1734" s="1" t="s">
        <v>66</v>
      </c>
      <c r="B1734" s="1">
        <v>138</v>
      </c>
      <c r="C1734" s="26" t="s">
        <v>1739</v>
      </c>
      <c r="D1734" t="s">
        <v>68</v>
      </c>
      <c r="E1734" s="27" t="s">
        <v>1740</v>
      </c>
      <c r="F1734" s="28" t="s">
        <v>80</v>
      </c>
      <c r="G1734" s="29">
        <v>328.75</v>
      </c>
      <c r="H1734" s="28">
        <v>0</v>
      </c>
      <c r="I1734" s="30">
        <f>ROUND(G1734*H1734,P4)</f>
        <v>0</v>
      </c>
      <c r="L1734" s="31">
        <v>0</v>
      </c>
      <c r="M1734" s="24">
        <f>ROUND(G1734*L1734,P4)</f>
        <v>0</v>
      </c>
      <c r="N1734" s="25" t="s">
        <v>681</v>
      </c>
      <c r="O1734" s="32">
        <f>M1734*AA1734</f>
        <v>0</v>
      </c>
      <c r="P1734" s="1">
        <v>3</v>
      </c>
      <c r="AA1734" s="1">
        <f>IF(P1734=1,$O$3,IF(P1734=2,$O$4,$O$5))</f>
        <v>0</v>
      </c>
    </row>
    <row r="1735" ht="25.5">
      <c r="A1735" s="1" t="s">
        <v>72</v>
      </c>
      <c r="E1735" s="27" t="s">
        <v>1740</v>
      </c>
    </row>
    <row r="1736" ht="89.25">
      <c r="A1736" s="1" t="s">
        <v>73</v>
      </c>
      <c r="E1736" s="33" t="s">
        <v>2580</v>
      </c>
    </row>
    <row r="1737">
      <c r="A1737" s="1" t="s">
        <v>74</v>
      </c>
      <c r="E1737" s="27" t="s">
        <v>68</v>
      </c>
    </row>
    <row r="1738" ht="25.5">
      <c r="A1738" s="1" t="s">
        <v>66</v>
      </c>
      <c r="B1738" s="1">
        <v>139</v>
      </c>
      <c r="C1738" s="26" t="s">
        <v>1742</v>
      </c>
      <c r="D1738" t="s">
        <v>68</v>
      </c>
      <c r="E1738" s="27" t="s">
        <v>1743</v>
      </c>
      <c r="F1738" s="28" t="s">
        <v>80</v>
      </c>
      <c r="G1738" s="29">
        <v>328.75</v>
      </c>
      <c r="H1738" s="28">
        <v>0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681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 ht="25.5">
      <c r="A1739" s="1" t="s">
        <v>72</v>
      </c>
      <c r="E1739" s="27" t="s">
        <v>1743</v>
      </c>
    </row>
    <row r="1740" ht="89.25">
      <c r="A1740" s="1" t="s">
        <v>73</v>
      </c>
      <c r="E1740" s="33" t="s">
        <v>2580</v>
      </c>
    </row>
    <row r="1741">
      <c r="A1741" s="1" t="s">
        <v>74</v>
      </c>
      <c r="E1741" s="27" t="s">
        <v>68</v>
      </c>
    </row>
    <row r="1742">
      <c r="A1742" s="1" t="s">
        <v>66</v>
      </c>
      <c r="B1742" s="1">
        <v>140</v>
      </c>
      <c r="C1742" s="26" t="s">
        <v>1744</v>
      </c>
      <c r="D1742" t="s">
        <v>68</v>
      </c>
      <c r="E1742" s="27" t="s">
        <v>1745</v>
      </c>
      <c r="F1742" s="28" t="s">
        <v>80</v>
      </c>
      <c r="G1742" s="29">
        <v>502</v>
      </c>
      <c r="H1742" s="28">
        <v>0.00088000000000000003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681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72</v>
      </c>
      <c r="E1743" s="27" t="s">
        <v>1745</v>
      </c>
    </row>
    <row r="1744" ht="63.75">
      <c r="A1744" s="1" t="s">
        <v>73</v>
      </c>
      <c r="E1744" s="33" t="s">
        <v>2579</v>
      </c>
    </row>
    <row r="1745">
      <c r="A1745" s="1" t="s">
        <v>74</v>
      </c>
      <c r="E1745" s="27" t="s">
        <v>68</v>
      </c>
    </row>
    <row r="1746" ht="25.5">
      <c r="A1746" s="1" t="s">
        <v>66</v>
      </c>
      <c r="B1746" s="1">
        <v>143</v>
      </c>
      <c r="C1746" s="26" t="s">
        <v>1746</v>
      </c>
      <c r="D1746" t="s">
        <v>68</v>
      </c>
      <c r="E1746" s="27" t="s">
        <v>1747</v>
      </c>
      <c r="F1746" s="28" t="s">
        <v>80</v>
      </c>
      <c r="G1746" s="29">
        <v>313</v>
      </c>
      <c r="H1746" s="28">
        <v>0.00011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681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 ht="38.25">
      <c r="A1747" s="1" t="s">
        <v>72</v>
      </c>
      <c r="E1747" s="27" t="s">
        <v>1748</v>
      </c>
    </row>
    <row r="1748" ht="140.25">
      <c r="A1748" s="1" t="s">
        <v>73</v>
      </c>
      <c r="E1748" s="33" t="s">
        <v>2581</v>
      </c>
    </row>
    <row r="1749">
      <c r="A1749" s="1" t="s">
        <v>74</v>
      </c>
      <c r="E1749" s="27" t="s">
        <v>68</v>
      </c>
    </row>
    <row r="1750" ht="25.5">
      <c r="A1750" s="1" t="s">
        <v>66</v>
      </c>
      <c r="B1750" s="1">
        <v>146</v>
      </c>
      <c r="C1750" s="26" t="s">
        <v>1750</v>
      </c>
      <c r="D1750" t="s">
        <v>68</v>
      </c>
      <c r="E1750" s="27" t="s">
        <v>1747</v>
      </c>
      <c r="F1750" s="28" t="s">
        <v>80</v>
      </c>
      <c r="G1750" s="29">
        <v>174</v>
      </c>
      <c r="H1750" s="28">
        <v>0.00022000000000000001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681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 ht="38.25">
      <c r="A1751" s="1" t="s">
        <v>72</v>
      </c>
      <c r="E1751" s="27" t="s">
        <v>1751</v>
      </c>
    </row>
    <row r="1752" ht="102">
      <c r="A1752" s="1" t="s">
        <v>73</v>
      </c>
      <c r="E1752" s="33" t="s">
        <v>2582</v>
      </c>
    </row>
    <row r="1753">
      <c r="A1753" s="1" t="s">
        <v>74</v>
      </c>
      <c r="E1753" s="27" t="s">
        <v>68</v>
      </c>
    </row>
    <row r="1754" ht="25.5">
      <c r="A1754" s="1" t="s">
        <v>66</v>
      </c>
      <c r="B1754" s="1">
        <v>149</v>
      </c>
      <c r="C1754" s="26" t="s">
        <v>1753</v>
      </c>
      <c r="D1754" t="s">
        <v>68</v>
      </c>
      <c r="E1754" s="27" t="s">
        <v>1747</v>
      </c>
      <c r="F1754" s="28" t="s">
        <v>80</v>
      </c>
      <c r="G1754" s="29">
        <v>15</v>
      </c>
      <c r="H1754" s="28">
        <v>0.00033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681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 ht="38.25">
      <c r="A1755" s="1" t="s">
        <v>72</v>
      </c>
      <c r="E1755" s="27" t="s">
        <v>1754</v>
      </c>
    </row>
    <row r="1756" ht="102">
      <c r="A1756" s="1" t="s">
        <v>73</v>
      </c>
      <c r="E1756" s="33" t="s">
        <v>2583</v>
      </c>
    </row>
    <row r="1757">
      <c r="A1757" s="1" t="s">
        <v>74</v>
      </c>
      <c r="E1757" s="27" t="s">
        <v>68</v>
      </c>
    </row>
    <row r="1758" ht="25.5">
      <c r="A1758" s="1" t="s">
        <v>66</v>
      </c>
      <c r="B1758" s="1">
        <v>152</v>
      </c>
      <c r="C1758" s="26" t="s">
        <v>2584</v>
      </c>
      <c r="D1758" t="s">
        <v>68</v>
      </c>
      <c r="E1758" s="27" t="s">
        <v>2585</v>
      </c>
      <c r="F1758" s="28" t="s">
        <v>70</v>
      </c>
      <c r="G1758" s="29">
        <v>3</v>
      </c>
      <c r="H1758" s="28">
        <v>0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681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 ht="25.5">
      <c r="A1759" s="1" t="s">
        <v>72</v>
      </c>
      <c r="E1759" s="27" t="s">
        <v>2585</v>
      </c>
    </row>
    <row r="1760" ht="38.25">
      <c r="A1760" s="1" t="s">
        <v>73</v>
      </c>
      <c r="E1760" s="33" t="s">
        <v>2575</v>
      </c>
    </row>
    <row r="1761">
      <c r="A1761" s="1" t="s">
        <v>74</v>
      </c>
      <c r="E1761" s="27" t="s">
        <v>68</v>
      </c>
    </row>
    <row r="1762" ht="25.5">
      <c r="A1762" s="1" t="s">
        <v>66</v>
      </c>
      <c r="B1762" s="1">
        <v>154</v>
      </c>
      <c r="C1762" s="26" t="s">
        <v>2586</v>
      </c>
      <c r="D1762" t="s">
        <v>68</v>
      </c>
      <c r="E1762" s="27" t="s">
        <v>2587</v>
      </c>
      <c r="F1762" s="28" t="s">
        <v>80</v>
      </c>
      <c r="G1762" s="29">
        <v>180</v>
      </c>
      <c r="H1762" s="28">
        <v>0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681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 ht="25.5">
      <c r="A1763" s="1" t="s">
        <v>72</v>
      </c>
      <c r="E1763" s="27" t="s">
        <v>2587</v>
      </c>
    </row>
    <row r="1764" ht="25.5">
      <c r="A1764" s="1" t="s">
        <v>73</v>
      </c>
      <c r="E1764" s="33" t="s">
        <v>2578</v>
      </c>
    </row>
    <row r="1765">
      <c r="A1765" s="1" t="s">
        <v>74</v>
      </c>
      <c r="E1765" s="27" t="s">
        <v>68</v>
      </c>
    </row>
    <row r="1766" ht="25.5">
      <c r="A1766" s="1" t="s">
        <v>66</v>
      </c>
      <c r="B1766" s="1">
        <v>156</v>
      </c>
      <c r="C1766" s="26" t="s">
        <v>2588</v>
      </c>
      <c r="D1766" t="s">
        <v>68</v>
      </c>
      <c r="E1766" s="27" t="s">
        <v>2589</v>
      </c>
      <c r="F1766" s="28" t="s">
        <v>80</v>
      </c>
      <c r="G1766" s="29">
        <v>180</v>
      </c>
      <c r="H1766" s="28">
        <v>0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681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 ht="25.5">
      <c r="A1767" s="1" t="s">
        <v>72</v>
      </c>
      <c r="E1767" s="27" t="s">
        <v>2589</v>
      </c>
    </row>
    <row r="1768" ht="25.5">
      <c r="A1768" s="1" t="s">
        <v>73</v>
      </c>
      <c r="E1768" s="33" t="s">
        <v>2578</v>
      </c>
    </row>
    <row r="1769">
      <c r="A1769" s="1" t="s">
        <v>74</v>
      </c>
      <c r="E1769" s="27" t="s">
        <v>68</v>
      </c>
    </row>
    <row r="1770" ht="25.5">
      <c r="A1770" s="1" t="s">
        <v>66</v>
      </c>
      <c r="B1770" s="1">
        <v>158</v>
      </c>
      <c r="C1770" s="26" t="s">
        <v>2590</v>
      </c>
      <c r="D1770" t="s">
        <v>68</v>
      </c>
      <c r="E1770" s="27" t="s">
        <v>2591</v>
      </c>
      <c r="F1770" s="28" t="s">
        <v>80</v>
      </c>
      <c r="G1770" s="29">
        <v>180</v>
      </c>
      <c r="H1770" s="28">
        <v>0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681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 ht="25.5">
      <c r="A1771" s="1" t="s">
        <v>72</v>
      </c>
      <c r="E1771" s="27" t="s">
        <v>2591</v>
      </c>
    </row>
    <row r="1772" ht="25.5">
      <c r="A1772" s="1" t="s">
        <v>73</v>
      </c>
      <c r="E1772" s="33" t="s">
        <v>2578</v>
      </c>
    </row>
    <row r="1773">
      <c r="A1773" s="1" t="s">
        <v>74</v>
      </c>
      <c r="E1773" s="27" t="s">
        <v>68</v>
      </c>
    </row>
    <row r="1774" ht="25.5">
      <c r="A1774" s="1" t="s">
        <v>66</v>
      </c>
      <c r="B1774" s="1">
        <v>160</v>
      </c>
      <c r="C1774" s="26" t="s">
        <v>2592</v>
      </c>
      <c r="D1774" t="s">
        <v>68</v>
      </c>
      <c r="E1774" s="27" t="s">
        <v>2593</v>
      </c>
      <c r="F1774" s="28" t="s">
        <v>77</v>
      </c>
      <c r="G1774" s="29">
        <v>122</v>
      </c>
      <c r="H1774" s="28">
        <v>2.0000000000000002E-05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681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 ht="25.5">
      <c r="A1775" s="1" t="s">
        <v>72</v>
      </c>
      <c r="E1775" s="27" t="s">
        <v>2593</v>
      </c>
    </row>
    <row r="1776" ht="38.25">
      <c r="A1776" s="1" t="s">
        <v>73</v>
      </c>
      <c r="E1776" s="33" t="s">
        <v>2594</v>
      </c>
    </row>
    <row r="1777">
      <c r="A1777" s="1" t="s">
        <v>74</v>
      </c>
      <c r="E1777" s="27" t="s">
        <v>68</v>
      </c>
    </row>
    <row r="1778" ht="25.5">
      <c r="A1778" s="1" t="s">
        <v>66</v>
      </c>
      <c r="B1778" s="1">
        <v>162</v>
      </c>
      <c r="C1778" s="26" t="s">
        <v>2595</v>
      </c>
      <c r="D1778" t="s">
        <v>68</v>
      </c>
      <c r="E1778" s="27" t="s">
        <v>2596</v>
      </c>
      <c r="F1778" s="28" t="s">
        <v>763</v>
      </c>
      <c r="G1778" s="29">
        <v>14.720000000000001</v>
      </c>
      <c r="H1778" s="28">
        <v>0</v>
      </c>
      <c r="I1778" s="30">
        <f>ROUND(G1778*H1778,P4)</f>
        <v>0</v>
      </c>
      <c r="L1778" s="31">
        <v>0</v>
      </c>
      <c r="M1778" s="24">
        <f>ROUND(G1778*L1778,P4)</f>
        <v>0</v>
      </c>
      <c r="N1778" s="25" t="s">
        <v>681</v>
      </c>
      <c r="O1778" s="32">
        <f>M1778*AA1778</f>
        <v>0</v>
      </c>
      <c r="P1778" s="1">
        <v>3</v>
      </c>
      <c r="AA1778" s="1">
        <f>IF(P1778=1,$O$3,IF(P1778=2,$O$4,$O$5))</f>
        <v>0</v>
      </c>
    </row>
    <row r="1779" ht="38.25">
      <c r="A1779" s="1" t="s">
        <v>72</v>
      </c>
      <c r="E1779" s="27" t="s">
        <v>2597</v>
      </c>
    </row>
    <row r="1780">
      <c r="A1780" s="1" t="s">
        <v>73</v>
      </c>
    </row>
    <row r="1781">
      <c r="A1781" s="1" t="s">
        <v>74</v>
      </c>
      <c r="E1781" s="27" t="s">
        <v>68</v>
      </c>
    </row>
    <row r="1782">
      <c r="A1782" s="1" t="s">
        <v>64</v>
      </c>
      <c r="C1782" s="22" t="s">
        <v>1019</v>
      </c>
      <c r="E1782" s="23" t="s">
        <v>1020</v>
      </c>
      <c r="L1782" s="24">
        <f>SUMIFS(L1783:L1822,A1783:A1822,"P")</f>
        <v>0</v>
      </c>
      <c r="M1782" s="24">
        <f>SUMIFS(M1783:M1822,A1783:A1822,"P")</f>
        <v>0</v>
      </c>
      <c r="N1782" s="25"/>
    </row>
    <row r="1783">
      <c r="A1783" s="1" t="s">
        <v>66</v>
      </c>
      <c r="B1783" s="1">
        <v>171</v>
      </c>
      <c r="C1783" s="26" t="s">
        <v>1759</v>
      </c>
      <c r="D1783" t="s">
        <v>68</v>
      </c>
      <c r="E1783" s="27" t="s">
        <v>1760</v>
      </c>
      <c r="F1783" s="28" t="s">
        <v>70</v>
      </c>
      <c r="G1783" s="29">
        <v>2</v>
      </c>
      <c r="H1783" s="28">
        <v>0.0013600000000000001</v>
      </c>
      <c r="I1783" s="30">
        <f>ROUND(G1783*H1783,P4)</f>
        <v>0</v>
      </c>
      <c r="L1783" s="31">
        <v>0</v>
      </c>
      <c r="M1783" s="24">
        <f>ROUND(G1783*L1783,P4)</f>
        <v>0</v>
      </c>
      <c r="N1783" s="25" t="s">
        <v>681</v>
      </c>
      <c r="O1783" s="32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72</v>
      </c>
      <c r="E1784" s="27" t="s">
        <v>1760</v>
      </c>
    </row>
    <row r="1785">
      <c r="A1785" s="1" t="s">
        <v>73</v>
      </c>
    </row>
    <row r="1786">
      <c r="A1786" s="1" t="s">
        <v>74</v>
      </c>
      <c r="E1786" s="27" t="s">
        <v>68</v>
      </c>
    </row>
    <row r="1787">
      <c r="A1787" s="1" t="s">
        <v>66</v>
      </c>
      <c r="B1787" s="1">
        <v>167</v>
      </c>
      <c r="C1787" s="26" t="s">
        <v>1764</v>
      </c>
      <c r="D1787" t="s">
        <v>68</v>
      </c>
      <c r="E1787" s="27" t="s">
        <v>1765</v>
      </c>
      <c r="F1787" s="28" t="s">
        <v>80</v>
      </c>
      <c r="G1787" s="29">
        <v>328.44</v>
      </c>
      <c r="H1787" s="28">
        <v>0.0044999999999999997</v>
      </c>
      <c r="I1787" s="30">
        <f>ROUND(G1787*H1787,P4)</f>
        <v>0</v>
      </c>
      <c r="L1787" s="31">
        <v>0</v>
      </c>
      <c r="M1787" s="24">
        <f>ROUND(G1787*L1787,P4)</f>
        <v>0</v>
      </c>
      <c r="N1787" s="25" t="s">
        <v>681</v>
      </c>
      <c r="O1787" s="32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72</v>
      </c>
      <c r="E1788" s="27" t="s">
        <v>1765</v>
      </c>
    </row>
    <row r="1789" ht="51">
      <c r="A1789" s="1" t="s">
        <v>73</v>
      </c>
      <c r="E1789" s="33" t="s">
        <v>2598</v>
      </c>
    </row>
    <row r="1790">
      <c r="A1790" s="1" t="s">
        <v>74</v>
      </c>
      <c r="E1790" s="27" t="s">
        <v>68</v>
      </c>
    </row>
    <row r="1791">
      <c r="A1791" s="1" t="s">
        <v>66</v>
      </c>
      <c r="B1791" s="1">
        <v>169</v>
      </c>
      <c r="C1791" s="26" t="s">
        <v>1770</v>
      </c>
      <c r="D1791" t="s">
        <v>68</v>
      </c>
      <c r="E1791" s="27" t="s">
        <v>1771</v>
      </c>
      <c r="F1791" s="28" t="s">
        <v>163</v>
      </c>
      <c r="G1791" s="29">
        <v>51.204000000000001</v>
      </c>
      <c r="H1791" s="28">
        <v>0.025000000000000001</v>
      </c>
      <c r="I1791" s="30">
        <f>ROUND(G1791*H1791,P4)</f>
        <v>0</v>
      </c>
      <c r="L1791" s="31">
        <v>0</v>
      </c>
      <c r="M1791" s="24">
        <f>ROUND(G1791*L1791,P4)</f>
        <v>0</v>
      </c>
      <c r="N1791" s="25" t="s">
        <v>681</v>
      </c>
      <c r="O1791" s="32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72</v>
      </c>
      <c r="E1792" s="27" t="s">
        <v>1771</v>
      </c>
    </row>
    <row r="1793" ht="102">
      <c r="A1793" s="1" t="s">
        <v>73</v>
      </c>
      <c r="E1793" s="33" t="s">
        <v>2599</v>
      </c>
    </row>
    <row r="1794">
      <c r="A1794" s="1" t="s">
        <v>74</v>
      </c>
      <c r="E1794" s="27" t="s">
        <v>68</v>
      </c>
    </row>
    <row r="1795">
      <c r="A1795" s="1" t="s">
        <v>66</v>
      </c>
      <c r="B1795" s="1">
        <v>164</v>
      </c>
      <c r="C1795" s="26" t="s">
        <v>1773</v>
      </c>
      <c r="D1795" t="s">
        <v>68</v>
      </c>
      <c r="E1795" s="27" t="s">
        <v>1774</v>
      </c>
      <c r="F1795" s="28" t="s">
        <v>80</v>
      </c>
      <c r="G1795" s="29">
        <v>113.22</v>
      </c>
      <c r="H1795" s="28">
        <v>0.0015</v>
      </c>
      <c r="I1795" s="30">
        <f>ROUND(G1795*H1795,P4)</f>
        <v>0</v>
      </c>
      <c r="L1795" s="31">
        <v>0</v>
      </c>
      <c r="M1795" s="24">
        <f>ROUND(G1795*L1795,P4)</f>
        <v>0</v>
      </c>
      <c r="N1795" s="25" t="s">
        <v>681</v>
      </c>
      <c r="O1795" s="32">
        <f>M1795*AA1795</f>
        <v>0</v>
      </c>
      <c r="P1795" s="1">
        <v>3</v>
      </c>
      <c r="AA1795" s="1">
        <f>IF(P1795=1,$O$3,IF(P1795=2,$O$4,$O$5))</f>
        <v>0</v>
      </c>
    </row>
    <row r="1796">
      <c r="A1796" s="1" t="s">
        <v>72</v>
      </c>
      <c r="E1796" s="27" t="s">
        <v>1774</v>
      </c>
    </row>
    <row r="1797" ht="51">
      <c r="A1797" s="1" t="s">
        <v>73</v>
      </c>
      <c r="E1797" s="33" t="s">
        <v>2600</v>
      </c>
    </row>
    <row r="1798">
      <c r="A1798" s="1" t="s">
        <v>74</v>
      </c>
      <c r="E1798" s="27" t="s">
        <v>68</v>
      </c>
    </row>
    <row r="1799" ht="25.5">
      <c r="A1799" s="1" t="s">
        <v>66</v>
      </c>
      <c r="B1799" s="1">
        <v>163</v>
      </c>
      <c r="C1799" s="26" t="s">
        <v>1780</v>
      </c>
      <c r="D1799" t="s">
        <v>68</v>
      </c>
      <c r="E1799" s="27" t="s">
        <v>1781</v>
      </c>
      <c r="F1799" s="28" t="s">
        <v>80</v>
      </c>
      <c r="G1799" s="29">
        <v>111</v>
      </c>
      <c r="H1799" s="28">
        <v>0.0060000000000000001</v>
      </c>
      <c r="I1799" s="30">
        <f>ROUND(G1799*H1799,P4)</f>
        <v>0</v>
      </c>
      <c r="L1799" s="31">
        <v>0</v>
      </c>
      <c r="M1799" s="24">
        <f>ROUND(G1799*L1799,P4)</f>
        <v>0</v>
      </c>
      <c r="N1799" s="25" t="s">
        <v>681</v>
      </c>
      <c r="O1799" s="32">
        <f>M1799*AA1799</f>
        <v>0</v>
      </c>
      <c r="P1799" s="1">
        <v>3</v>
      </c>
      <c r="AA1799" s="1">
        <f>IF(P1799=1,$O$3,IF(P1799=2,$O$4,$O$5))</f>
        <v>0</v>
      </c>
    </row>
    <row r="1800" ht="25.5">
      <c r="A1800" s="1" t="s">
        <v>72</v>
      </c>
      <c r="E1800" s="27" t="s">
        <v>1781</v>
      </c>
    </row>
    <row r="1801" ht="38.25">
      <c r="A1801" s="1" t="s">
        <v>73</v>
      </c>
      <c r="E1801" s="33" t="s">
        <v>2601</v>
      </c>
    </row>
    <row r="1802">
      <c r="A1802" s="1" t="s">
        <v>74</v>
      </c>
      <c r="E1802" s="27" t="s">
        <v>68</v>
      </c>
    </row>
    <row r="1803" ht="25.5">
      <c r="A1803" s="1" t="s">
        <v>66</v>
      </c>
      <c r="B1803" s="1">
        <v>165</v>
      </c>
      <c r="C1803" s="26" t="s">
        <v>1790</v>
      </c>
      <c r="D1803" t="s">
        <v>68</v>
      </c>
      <c r="E1803" s="27" t="s">
        <v>1791</v>
      </c>
      <c r="F1803" s="28" t="s">
        <v>80</v>
      </c>
      <c r="G1803" s="29">
        <v>328.75</v>
      </c>
      <c r="H1803" s="28">
        <v>0</v>
      </c>
      <c r="I1803" s="30">
        <f>ROUND(G1803*H1803,P4)</f>
        <v>0</v>
      </c>
      <c r="L1803" s="31">
        <v>0</v>
      </c>
      <c r="M1803" s="24">
        <f>ROUND(G1803*L1803,P4)</f>
        <v>0</v>
      </c>
      <c r="N1803" s="25" t="s">
        <v>681</v>
      </c>
      <c r="O1803" s="32">
        <f>M1803*AA1803</f>
        <v>0</v>
      </c>
      <c r="P1803" s="1">
        <v>3</v>
      </c>
      <c r="AA1803" s="1">
        <f>IF(P1803=1,$O$3,IF(P1803=2,$O$4,$O$5))</f>
        <v>0</v>
      </c>
    </row>
    <row r="1804" ht="25.5">
      <c r="A1804" s="1" t="s">
        <v>72</v>
      </c>
      <c r="E1804" s="27" t="s">
        <v>1791</v>
      </c>
    </row>
    <row r="1805" ht="89.25">
      <c r="A1805" s="1" t="s">
        <v>73</v>
      </c>
      <c r="E1805" s="33" t="s">
        <v>2580</v>
      </c>
    </row>
    <row r="1806">
      <c r="A1806" s="1" t="s">
        <v>74</v>
      </c>
      <c r="E1806" s="27" t="s">
        <v>68</v>
      </c>
    </row>
    <row r="1807" ht="25.5">
      <c r="A1807" s="1" t="s">
        <v>66</v>
      </c>
      <c r="B1807" s="1">
        <v>166</v>
      </c>
      <c r="C1807" s="26" t="s">
        <v>1796</v>
      </c>
      <c r="D1807" t="s">
        <v>68</v>
      </c>
      <c r="E1807" s="27" t="s">
        <v>1797</v>
      </c>
      <c r="F1807" s="28" t="s">
        <v>80</v>
      </c>
      <c r="G1807" s="29">
        <v>322</v>
      </c>
      <c r="H1807" s="28">
        <v>0.0001</v>
      </c>
      <c r="I1807" s="30">
        <f>ROUND(G1807*H1807,P4)</f>
        <v>0</v>
      </c>
      <c r="L1807" s="31">
        <v>0</v>
      </c>
      <c r="M1807" s="24">
        <f>ROUND(G1807*L1807,P4)</f>
        <v>0</v>
      </c>
      <c r="N1807" s="25" t="s">
        <v>681</v>
      </c>
      <c r="O1807" s="32">
        <f>M1807*AA1807</f>
        <v>0</v>
      </c>
      <c r="P1807" s="1">
        <v>3</v>
      </c>
      <c r="AA1807" s="1">
        <f>IF(P1807=1,$O$3,IF(P1807=2,$O$4,$O$5))</f>
        <v>0</v>
      </c>
    </row>
    <row r="1808" ht="25.5">
      <c r="A1808" s="1" t="s">
        <v>72</v>
      </c>
      <c r="E1808" s="27" t="s">
        <v>1797</v>
      </c>
    </row>
    <row r="1809" ht="25.5">
      <c r="A1809" s="1" t="s">
        <v>73</v>
      </c>
      <c r="E1809" s="33" t="s">
        <v>2602</v>
      </c>
    </row>
    <row r="1810">
      <c r="A1810" s="1" t="s">
        <v>74</v>
      </c>
      <c r="E1810" s="27" t="s">
        <v>68</v>
      </c>
    </row>
    <row r="1811" ht="25.5">
      <c r="A1811" s="1" t="s">
        <v>66</v>
      </c>
      <c r="B1811" s="1">
        <v>168</v>
      </c>
      <c r="C1811" s="26" t="s">
        <v>1799</v>
      </c>
      <c r="D1811" t="s">
        <v>68</v>
      </c>
      <c r="E1811" s="27" t="s">
        <v>1800</v>
      </c>
      <c r="F1811" s="28" t="s">
        <v>80</v>
      </c>
      <c r="G1811" s="29">
        <v>502</v>
      </c>
      <c r="H1811" s="28">
        <v>0.00012</v>
      </c>
      <c r="I1811" s="30">
        <f>ROUND(G1811*H1811,P4)</f>
        <v>0</v>
      </c>
      <c r="L1811" s="31">
        <v>0</v>
      </c>
      <c r="M1811" s="24">
        <f>ROUND(G1811*L1811,P4)</f>
        <v>0</v>
      </c>
      <c r="N1811" s="25" t="s">
        <v>681</v>
      </c>
      <c r="O1811" s="32">
        <f>M1811*AA1811</f>
        <v>0</v>
      </c>
      <c r="P1811" s="1">
        <v>3</v>
      </c>
      <c r="AA1811" s="1">
        <f>IF(P1811=1,$O$3,IF(P1811=2,$O$4,$O$5))</f>
        <v>0</v>
      </c>
    </row>
    <row r="1812" ht="25.5">
      <c r="A1812" s="1" t="s">
        <v>72</v>
      </c>
      <c r="E1812" s="27" t="s">
        <v>1800</v>
      </c>
    </row>
    <row r="1813" ht="63.75">
      <c r="A1813" s="1" t="s">
        <v>73</v>
      </c>
      <c r="E1813" s="33" t="s">
        <v>2579</v>
      </c>
    </row>
    <row r="1814">
      <c r="A1814" s="1" t="s">
        <v>74</v>
      </c>
      <c r="E1814" s="27" t="s">
        <v>68</v>
      </c>
    </row>
    <row r="1815" ht="25.5">
      <c r="A1815" s="1" t="s">
        <v>66</v>
      </c>
      <c r="B1815" s="1">
        <v>170</v>
      </c>
      <c r="C1815" s="26" t="s">
        <v>1802</v>
      </c>
      <c r="D1815" t="s">
        <v>68</v>
      </c>
      <c r="E1815" s="27" t="s">
        <v>1803</v>
      </c>
      <c r="F1815" s="28" t="s">
        <v>70</v>
      </c>
      <c r="G1815" s="29">
        <v>2</v>
      </c>
      <c r="H1815" s="28">
        <v>0</v>
      </c>
      <c r="I1815" s="30">
        <f>ROUND(G1815*H1815,P4)</f>
        <v>0</v>
      </c>
      <c r="L1815" s="31">
        <v>0</v>
      </c>
      <c r="M1815" s="24">
        <f>ROUND(G1815*L1815,P4)</f>
        <v>0</v>
      </c>
      <c r="N1815" s="25" t="s">
        <v>681</v>
      </c>
      <c r="O1815" s="32">
        <f>M1815*AA1815</f>
        <v>0</v>
      </c>
      <c r="P1815" s="1">
        <v>3</v>
      </c>
      <c r="AA1815" s="1">
        <f>IF(P1815=1,$O$3,IF(P1815=2,$O$4,$O$5))</f>
        <v>0</v>
      </c>
    </row>
    <row r="1816" ht="25.5">
      <c r="A1816" s="1" t="s">
        <v>72</v>
      </c>
      <c r="E1816" s="27" t="s">
        <v>1803</v>
      </c>
    </row>
    <row r="1817" ht="25.5">
      <c r="A1817" s="1" t="s">
        <v>73</v>
      </c>
      <c r="E1817" s="33" t="s">
        <v>2603</v>
      </c>
    </row>
    <row r="1818">
      <c r="A1818" s="1" t="s">
        <v>74</v>
      </c>
      <c r="E1818" s="27" t="s">
        <v>68</v>
      </c>
    </row>
    <row r="1819" ht="25.5">
      <c r="A1819" s="1" t="s">
        <v>66</v>
      </c>
      <c r="B1819" s="1">
        <v>172</v>
      </c>
      <c r="C1819" s="26" t="s">
        <v>2604</v>
      </c>
      <c r="D1819" t="s">
        <v>68</v>
      </c>
      <c r="E1819" s="27" t="s">
        <v>2605</v>
      </c>
      <c r="F1819" s="28" t="s">
        <v>763</v>
      </c>
      <c r="G1819" s="29">
        <v>3.6890000000000001</v>
      </c>
      <c r="H1819" s="28">
        <v>0</v>
      </c>
      <c r="I1819" s="30">
        <f>ROUND(G1819*H1819,P4)</f>
        <v>0</v>
      </c>
      <c r="L1819" s="31">
        <v>0</v>
      </c>
      <c r="M1819" s="24">
        <f>ROUND(G1819*L1819,P4)</f>
        <v>0</v>
      </c>
      <c r="N1819" s="25" t="s">
        <v>681</v>
      </c>
      <c r="O1819" s="32">
        <f>M1819*AA1819</f>
        <v>0</v>
      </c>
      <c r="P1819" s="1">
        <v>3</v>
      </c>
      <c r="AA1819" s="1">
        <f>IF(P1819=1,$O$3,IF(P1819=2,$O$4,$O$5))</f>
        <v>0</v>
      </c>
    </row>
    <row r="1820" ht="38.25">
      <c r="A1820" s="1" t="s">
        <v>72</v>
      </c>
      <c r="E1820" s="27" t="s">
        <v>2606</v>
      </c>
    </row>
    <row r="1821">
      <c r="A1821" s="1" t="s">
        <v>73</v>
      </c>
    </row>
    <row r="1822">
      <c r="A1822" s="1" t="s">
        <v>74</v>
      </c>
      <c r="E1822" s="27" t="s">
        <v>68</v>
      </c>
    </row>
    <row r="1823">
      <c r="A1823" s="1" t="s">
        <v>64</v>
      </c>
      <c r="C1823" s="22" t="s">
        <v>1808</v>
      </c>
      <c r="E1823" s="23" t="s">
        <v>1809</v>
      </c>
      <c r="L1823" s="24">
        <f>SUMIFS(L1824:L1835,A1824:A1835,"P")</f>
        <v>0</v>
      </c>
      <c r="M1823" s="24">
        <f>SUMIFS(M1824:M1835,A1824:A1835,"P")</f>
        <v>0</v>
      </c>
      <c r="N1823" s="25"/>
    </row>
    <row r="1824" ht="25.5">
      <c r="A1824" s="1" t="s">
        <v>66</v>
      </c>
      <c r="B1824" s="1">
        <v>173</v>
      </c>
      <c r="C1824" s="26" t="s">
        <v>1810</v>
      </c>
      <c r="D1824" t="s">
        <v>68</v>
      </c>
      <c r="E1824" s="27" t="s">
        <v>1811</v>
      </c>
      <c r="F1824" s="28" t="s">
        <v>70</v>
      </c>
      <c r="G1824" s="29">
        <v>1</v>
      </c>
      <c r="H1824" s="28">
        <v>0.0021199999999999999</v>
      </c>
      <c r="I1824" s="30">
        <f>ROUND(G1824*H1824,P4)</f>
        <v>0</v>
      </c>
      <c r="L1824" s="31">
        <v>0</v>
      </c>
      <c r="M1824" s="24">
        <f>ROUND(G1824*L1824,P4)</f>
        <v>0</v>
      </c>
      <c r="N1824" s="25" t="s">
        <v>681</v>
      </c>
      <c r="O1824" s="32">
        <f>M1824*AA1824</f>
        <v>0</v>
      </c>
      <c r="P1824" s="1">
        <v>3</v>
      </c>
      <c r="AA1824" s="1">
        <f>IF(P1824=1,$O$3,IF(P1824=2,$O$4,$O$5))</f>
        <v>0</v>
      </c>
    </row>
    <row r="1825" ht="25.5">
      <c r="A1825" s="1" t="s">
        <v>72</v>
      </c>
      <c r="E1825" s="27" t="s">
        <v>1811</v>
      </c>
    </row>
    <row r="1826" ht="38.25">
      <c r="A1826" s="1" t="s">
        <v>73</v>
      </c>
      <c r="E1826" s="33" t="s">
        <v>2607</v>
      </c>
    </row>
    <row r="1827">
      <c r="A1827" s="1" t="s">
        <v>74</v>
      </c>
      <c r="E1827" s="27" t="s">
        <v>68</v>
      </c>
    </row>
    <row r="1828" ht="25.5">
      <c r="A1828" s="1" t="s">
        <v>66</v>
      </c>
      <c r="B1828" s="1">
        <v>174</v>
      </c>
      <c r="C1828" s="26" t="s">
        <v>1813</v>
      </c>
      <c r="D1828" t="s">
        <v>68</v>
      </c>
      <c r="E1828" s="27" t="s">
        <v>1814</v>
      </c>
      <c r="F1828" s="28" t="s">
        <v>70</v>
      </c>
      <c r="G1828" s="29">
        <v>5</v>
      </c>
      <c r="H1828" s="28">
        <v>0.0022499999999999998</v>
      </c>
      <c r="I1828" s="30">
        <f>ROUND(G1828*H1828,P4)</f>
        <v>0</v>
      </c>
      <c r="L1828" s="31">
        <v>0</v>
      </c>
      <c r="M1828" s="24">
        <f>ROUND(G1828*L1828,P4)</f>
        <v>0</v>
      </c>
      <c r="N1828" s="25" t="s">
        <v>681</v>
      </c>
      <c r="O1828" s="32">
        <f>M1828*AA1828</f>
        <v>0</v>
      </c>
      <c r="P1828" s="1">
        <v>3</v>
      </c>
      <c r="AA1828" s="1">
        <f>IF(P1828=1,$O$3,IF(P1828=2,$O$4,$O$5))</f>
        <v>0</v>
      </c>
    </row>
    <row r="1829" ht="25.5">
      <c r="A1829" s="1" t="s">
        <v>72</v>
      </c>
      <c r="E1829" s="27" t="s">
        <v>1814</v>
      </c>
    </row>
    <row r="1830" ht="38.25">
      <c r="A1830" s="1" t="s">
        <v>73</v>
      </c>
      <c r="E1830" s="33" t="s">
        <v>2608</v>
      </c>
    </row>
    <row r="1831">
      <c r="A1831" s="1" t="s">
        <v>74</v>
      </c>
      <c r="E1831" s="27" t="s">
        <v>68</v>
      </c>
    </row>
    <row r="1832" ht="25.5">
      <c r="A1832" s="1" t="s">
        <v>66</v>
      </c>
      <c r="B1832" s="1">
        <v>175</v>
      </c>
      <c r="C1832" s="26" t="s">
        <v>1816</v>
      </c>
      <c r="D1832" t="s">
        <v>68</v>
      </c>
      <c r="E1832" s="27" t="s">
        <v>1817</v>
      </c>
      <c r="F1832" s="28" t="s">
        <v>763</v>
      </c>
      <c r="G1832" s="29">
        <v>0.012999999999999999</v>
      </c>
      <c r="H1832" s="28">
        <v>0</v>
      </c>
      <c r="I1832" s="30">
        <f>ROUND(G1832*H1832,P4)</f>
        <v>0</v>
      </c>
      <c r="L1832" s="31">
        <v>0</v>
      </c>
      <c r="M1832" s="24">
        <f>ROUND(G1832*L1832,P4)</f>
        <v>0</v>
      </c>
      <c r="N1832" s="25" t="s">
        <v>681</v>
      </c>
      <c r="O1832" s="32">
        <f>M1832*AA1832</f>
        <v>0</v>
      </c>
      <c r="P1832" s="1">
        <v>3</v>
      </c>
      <c r="AA1832" s="1">
        <f>IF(P1832=1,$O$3,IF(P1832=2,$O$4,$O$5))</f>
        <v>0</v>
      </c>
    </row>
    <row r="1833" ht="38.25">
      <c r="A1833" s="1" t="s">
        <v>72</v>
      </c>
      <c r="E1833" s="27" t="s">
        <v>1818</v>
      </c>
    </row>
    <row r="1834">
      <c r="A1834" s="1" t="s">
        <v>73</v>
      </c>
    </row>
    <row r="1835">
      <c r="A1835" s="1" t="s">
        <v>74</v>
      </c>
      <c r="E1835" s="27" t="s">
        <v>68</v>
      </c>
    </row>
    <row r="1836">
      <c r="A1836" s="1" t="s">
        <v>64</v>
      </c>
      <c r="C1836" s="22" t="s">
        <v>1824</v>
      </c>
      <c r="E1836" s="23" t="s">
        <v>1825</v>
      </c>
      <c r="L1836" s="24">
        <f>SUMIFS(L1837:L1852,A1837:A1852,"P")</f>
        <v>0</v>
      </c>
      <c r="M1836" s="24">
        <f>SUMIFS(M1837:M1852,A1837:A1852,"P")</f>
        <v>0</v>
      </c>
      <c r="N1836" s="25"/>
    </row>
    <row r="1837" ht="25.5">
      <c r="A1837" s="1" t="s">
        <v>66</v>
      </c>
      <c r="B1837" s="1">
        <v>187</v>
      </c>
      <c r="C1837" s="26" t="s">
        <v>1832</v>
      </c>
      <c r="D1837" t="s">
        <v>68</v>
      </c>
      <c r="E1837" s="27" t="s">
        <v>1833</v>
      </c>
      <c r="F1837" s="28" t="s">
        <v>80</v>
      </c>
      <c r="G1837" s="29">
        <v>1.8</v>
      </c>
      <c r="H1837" s="28">
        <v>0.013559999999999999</v>
      </c>
      <c r="I1837" s="30">
        <f>ROUND(G1837*H1837,P4)</f>
        <v>0</v>
      </c>
      <c r="L1837" s="31">
        <v>0</v>
      </c>
      <c r="M1837" s="24">
        <f>ROUND(G1837*L1837,P4)</f>
        <v>0</v>
      </c>
      <c r="N1837" s="25" t="s">
        <v>681</v>
      </c>
      <c r="O1837" s="32">
        <f>M1837*AA1837</f>
        <v>0</v>
      </c>
      <c r="P1837" s="1">
        <v>3</v>
      </c>
      <c r="AA1837" s="1">
        <f>IF(P1837=1,$O$3,IF(P1837=2,$O$4,$O$5))</f>
        <v>0</v>
      </c>
    </row>
    <row r="1838" ht="38.25">
      <c r="A1838" s="1" t="s">
        <v>72</v>
      </c>
      <c r="E1838" s="27" t="s">
        <v>1834</v>
      </c>
    </row>
    <row r="1839" ht="38.25">
      <c r="A1839" s="1" t="s">
        <v>73</v>
      </c>
      <c r="E1839" s="33" t="s">
        <v>2609</v>
      </c>
    </row>
    <row r="1840">
      <c r="A1840" s="1" t="s">
        <v>74</v>
      </c>
      <c r="E1840" s="27" t="s">
        <v>68</v>
      </c>
    </row>
    <row r="1841" ht="38.25">
      <c r="A1841" s="1" t="s">
        <v>66</v>
      </c>
      <c r="B1841" s="1">
        <v>188</v>
      </c>
      <c r="C1841" s="26" t="s">
        <v>1836</v>
      </c>
      <c r="D1841" t="s">
        <v>68</v>
      </c>
      <c r="E1841" s="27" t="s">
        <v>1837</v>
      </c>
      <c r="F1841" s="28" t="s">
        <v>80</v>
      </c>
      <c r="G1841" s="29">
        <v>3.2000000000000002</v>
      </c>
      <c r="H1841" s="28">
        <v>0.012200000000000001</v>
      </c>
      <c r="I1841" s="30">
        <f>ROUND(G1841*H1841,P4)</f>
        <v>0</v>
      </c>
      <c r="L1841" s="31">
        <v>0</v>
      </c>
      <c r="M1841" s="24">
        <f>ROUND(G1841*L1841,P4)</f>
        <v>0</v>
      </c>
      <c r="N1841" s="25" t="s">
        <v>681</v>
      </c>
      <c r="O1841" s="32">
        <f>M1841*AA1841</f>
        <v>0</v>
      </c>
      <c r="P1841" s="1">
        <v>3</v>
      </c>
      <c r="AA1841" s="1">
        <f>IF(P1841=1,$O$3,IF(P1841=2,$O$4,$O$5))</f>
        <v>0</v>
      </c>
    </row>
    <row r="1842" ht="38.25">
      <c r="A1842" s="1" t="s">
        <v>72</v>
      </c>
      <c r="E1842" s="27" t="s">
        <v>1838</v>
      </c>
    </row>
    <row r="1843" ht="63.75">
      <c r="A1843" s="1" t="s">
        <v>73</v>
      </c>
      <c r="E1843" s="33" t="s">
        <v>2610</v>
      </c>
    </row>
    <row r="1844">
      <c r="A1844" s="1" t="s">
        <v>74</v>
      </c>
      <c r="E1844" s="27" t="s">
        <v>68</v>
      </c>
    </row>
    <row r="1845" ht="38.25">
      <c r="A1845" s="1" t="s">
        <v>66</v>
      </c>
      <c r="B1845" s="1">
        <v>189</v>
      </c>
      <c r="C1845" s="26" t="s">
        <v>1840</v>
      </c>
      <c r="D1845" t="s">
        <v>68</v>
      </c>
      <c r="E1845" s="27" t="s">
        <v>1841</v>
      </c>
      <c r="F1845" s="28" t="s">
        <v>80</v>
      </c>
      <c r="G1845" s="29">
        <v>99.299999999999997</v>
      </c>
      <c r="H1845" s="28">
        <v>0.0126</v>
      </c>
      <c r="I1845" s="30">
        <f>ROUND(G1845*H1845,P4)</f>
        <v>0</v>
      </c>
      <c r="L1845" s="31">
        <v>0</v>
      </c>
      <c r="M1845" s="24">
        <f>ROUND(G1845*L1845,P4)</f>
        <v>0</v>
      </c>
      <c r="N1845" s="25" t="s">
        <v>681</v>
      </c>
      <c r="O1845" s="32">
        <f>M1845*AA1845</f>
        <v>0</v>
      </c>
      <c r="P1845" s="1">
        <v>3</v>
      </c>
      <c r="AA1845" s="1">
        <f>IF(P1845=1,$O$3,IF(P1845=2,$O$4,$O$5))</f>
        <v>0</v>
      </c>
    </row>
    <row r="1846" ht="38.25">
      <c r="A1846" s="1" t="s">
        <v>72</v>
      </c>
      <c r="E1846" s="27" t="s">
        <v>1842</v>
      </c>
    </row>
    <row r="1847" ht="102">
      <c r="A1847" s="1" t="s">
        <v>73</v>
      </c>
      <c r="E1847" s="33" t="s">
        <v>2611</v>
      </c>
    </row>
    <row r="1848">
      <c r="A1848" s="1" t="s">
        <v>74</v>
      </c>
      <c r="E1848" s="27" t="s">
        <v>68</v>
      </c>
    </row>
    <row r="1849" ht="25.5">
      <c r="A1849" s="1" t="s">
        <v>66</v>
      </c>
      <c r="B1849" s="1">
        <v>190</v>
      </c>
      <c r="C1849" s="26" t="s">
        <v>2612</v>
      </c>
      <c r="D1849" t="s">
        <v>68</v>
      </c>
      <c r="E1849" s="27" t="s">
        <v>1856</v>
      </c>
      <c r="F1849" s="28" t="s">
        <v>763</v>
      </c>
      <c r="G1849" s="29">
        <v>1.3149999999999999</v>
      </c>
      <c r="H1849" s="28">
        <v>0</v>
      </c>
      <c r="I1849" s="30">
        <f>ROUND(G1849*H1849,P4)</f>
        <v>0</v>
      </c>
      <c r="L1849" s="31">
        <v>0</v>
      </c>
      <c r="M1849" s="24">
        <f>ROUND(G1849*L1849,P4)</f>
        <v>0</v>
      </c>
      <c r="N1849" s="25" t="s">
        <v>681</v>
      </c>
      <c r="O1849" s="32">
        <f>M1849*AA1849</f>
        <v>0</v>
      </c>
      <c r="P1849" s="1">
        <v>3</v>
      </c>
      <c r="AA1849" s="1">
        <f>IF(P1849=1,$O$3,IF(P1849=2,$O$4,$O$5))</f>
        <v>0</v>
      </c>
    </row>
    <row r="1850" ht="51">
      <c r="A1850" s="1" t="s">
        <v>72</v>
      </c>
      <c r="E1850" s="27" t="s">
        <v>2613</v>
      </c>
    </row>
    <row r="1851">
      <c r="A1851" s="1" t="s">
        <v>73</v>
      </c>
    </row>
    <row r="1852">
      <c r="A1852" s="1" t="s">
        <v>74</v>
      </c>
      <c r="E1852" s="27" t="s">
        <v>68</v>
      </c>
    </row>
    <row r="1853">
      <c r="A1853" s="1" t="s">
        <v>64</v>
      </c>
      <c r="C1853" s="22" t="s">
        <v>1858</v>
      </c>
      <c r="E1853" s="23" t="s">
        <v>1859</v>
      </c>
      <c r="L1853" s="24">
        <f>SUMIFS(L1854:L1897,A1854:A1897,"P")</f>
        <v>0</v>
      </c>
      <c r="M1853" s="24">
        <f>SUMIFS(M1854:M1897,A1854:A1897,"P")</f>
        <v>0</v>
      </c>
      <c r="N1853" s="25"/>
    </row>
    <row r="1854">
      <c r="A1854" s="1" t="s">
        <v>66</v>
      </c>
      <c r="B1854" s="1">
        <v>178</v>
      </c>
      <c r="C1854" s="26" t="s">
        <v>1860</v>
      </c>
      <c r="D1854" t="s">
        <v>68</v>
      </c>
      <c r="E1854" s="27" t="s">
        <v>1861</v>
      </c>
      <c r="F1854" s="28" t="s">
        <v>77</v>
      </c>
      <c r="G1854" s="29">
        <v>60</v>
      </c>
      <c r="H1854" s="28">
        <v>0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681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72</v>
      </c>
      <c r="E1855" s="27" t="s">
        <v>1861</v>
      </c>
    </row>
    <row r="1856" ht="25.5">
      <c r="A1856" s="1" t="s">
        <v>73</v>
      </c>
      <c r="E1856" s="33" t="s">
        <v>2614</v>
      </c>
    </row>
    <row r="1857">
      <c r="A1857" s="1" t="s">
        <v>74</v>
      </c>
      <c r="E1857" s="27" t="s">
        <v>68</v>
      </c>
    </row>
    <row r="1858">
      <c r="A1858" s="1" t="s">
        <v>66</v>
      </c>
      <c r="B1858" s="1">
        <v>179</v>
      </c>
      <c r="C1858" s="26" t="s">
        <v>1863</v>
      </c>
      <c r="D1858" t="s">
        <v>68</v>
      </c>
      <c r="E1858" s="27" t="s">
        <v>1864</v>
      </c>
      <c r="F1858" s="28" t="s">
        <v>77</v>
      </c>
      <c r="G1858" s="29">
        <v>13.1</v>
      </c>
      <c r="H1858" s="28">
        <v>0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681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72</v>
      </c>
      <c r="E1859" s="27" t="s">
        <v>1864</v>
      </c>
    </row>
    <row r="1860" ht="25.5">
      <c r="A1860" s="1" t="s">
        <v>73</v>
      </c>
      <c r="E1860" s="33" t="s">
        <v>2615</v>
      </c>
    </row>
    <row r="1861">
      <c r="A1861" s="1" t="s">
        <v>74</v>
      </c>
      <c r="E1861" s="27" t="s">
        <v>68</v>
      </c>
    </row>
    <row r="1862">
      <c r="A1862" s="1" t="s">
        <v>66</v>
      </c>
      <c r="B1862" s="1">
        <v>180</v>
      </c>
      <c r="C1862" s="26" t="s">
        <v>1866</v>
      </c>
      <c r="D1862" t="s">
        <v>68</v>
      </c>
      <c r="E1862" s="27" t="s">
        <v>1867</v>
      </c>
      <c r="F1862" s="28" t="s">
        <v>77</v>
      </c>
      <c r="G1862" s="29">
        <v>16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681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72</v>
      </c>
      <c r="E1863" s="27" t="s">
        <v>1867</v>
      </c>
    </row>
    <row r="1864" ht="25.5">
      <c r="A1864" s="1" t="s">
        <v>73</v>
      </c>
      <c r="E1864" s="33" t="s">
        <v>2616</v>
      </c>
    </row>
    <row r="1865">
      <c r="A1865" s="1" t="s">
        <v>74</v>
      </c>
      <c r="E1865" s="27" t="s">
        <v>68</v>
      </c>
    </row>
    <row r="1866" ht="25.5">
      <c r="A1866" s="1" t="s">
        <v>66</v>
      </c>
      <c r="B1866" s="1">
        <v>181</v>
      </c>
      <c r="C1866" s="26" t="s">
        <v>2617</v>
      </c>
      <c r="D1866" t="s">
        <v>68</v>
      </c>
      <c r="E1866" s="27" t="s">
        <v>2618</v>
      </c>
      <c r="F1866" s="28" t="s">
        <v>77</v>
      </c>
      <c r="G1866" s="29">
        <v>24.300000000000001</v>
      </c>
      <c r="H1866" s="28">
        <v>0.0035100000000000001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681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 ht="25.5">
      <c r="A1867" s="1" t="s">
        <v>72</v>
      </c>
      <c r="E1867" s="27" t="s">
        <v>2618</v>
      </c>
    </row>
    <row r="1868" ht="38.25">
      <c r="A1868" s="1" t="s">
        <v>73</v>
      </c>
      <c r="E1868" s="33" t="s">
        <v>2619</v>
      </c>
    </row>
    <row r="1869">
      <c r="A1869" s="1" t="s">
        <v>74</v>
      </c>
      <c r="E1869" s="27" t="s">
        <v>68</v>
      </c>
    </row>
    <row r="1870" ht="25.5">
      <c r="A1870" s="1" t="s">
        <v>66</v>
      </c>
      <c r="B1870" s="1">
        <v>182</v>
      </c>
      <c r="C1870" s="26" t="s">
        <v>1872</v>
      </c>
      <c r="D1870" t="s">
        <v>68</v>
      </c>
      <c r="E1870" s="27" t="s">
        <v>1873</v>
      </c>
      <c r="F1870" s="28" t="s">
        <v>77</v>
      </c>
      <c r="G1870" s="29">
        <v>116.5</v>
      </c>
      <c r="H1870" s="28">
        <v>0.0056499999999999996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681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 ht="25.5">
      <c r="A1871" s="1" t="s">
        <v>72</v>
      </c>
      <c r="E1871" s="27" t="s">
        <v>1873</v>
      </c>
    </row>
    <row r="1872" ht="63.75">
      <c r="A1872" s="1" t="s">
        <v>73</v>
      </c>
      <c r="E1872" s="33" t="s">
        <v>2620</v>
      </c>
    </row>
    <row r="1873">
      <c r="A1873" s="1" t="s">
        <v>74</v>
      </c>
      <c r="E1873" s="27" t="s">
        <v>68</v>
      </c>
    </row>
    <row r="1874" ht="25.5">
      <c r="A1874" s="1" t="s">
        <v>66</v>
      </c>
      <c r="B1874" s="1">
        <v>183</v>
      </c>
      <c r="C1874" s="26" t="s">
        <v>1875</v>
      </c>
      <c r="D1874" t="s">
        <v>68</v>
      </c>
      <c r="E1874" s="27" t="s">
        <v>1876</v>
      </c>
      <c r="F1874" s="28" t="s">
        <v>77</v>
      </c>
      <c r="G1874" s="29">
        <v>12.5</v>
      </c>
      <c r="H1874" s="28">
        <v>0.0071199999999999996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681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 ht="25.5">
      <c r="A1875" s="1" t="s">
        <v>72</v>
      </c>
      <c r="E1875" s="27" t="s">
        <v>1876</v>
      </c>
    </row>
    <row r="1876" ht="38.25">
      <c r="A1876" s="1" t="s">
        <v>73</v>
      </c>
      <c r="E1876" s="33" t="s">
        <v>2621</v>
      </c>
    </row>
    <row r="1877">
      <c r="A1877" s="1" t="s">
        <v>74</v>
      </c>
      <c r="E1877" s="27" t="s">
        <v>68</v>
      </c>
    </row>
    <row r="1878" ht="25.5">
      <c r="A1878" s="1" t="s">
        <v>66</v>
      </c>
      <c r="B1878" s="1">
        <v>184</v>
      </c>
      <c r="C1878" s="26" t="s">
        <v>2622</v>
      </c>
      <c r="D1878" t="s">
        <v>68</v>
      </c>
      <c r="E1878" s="27" t="s">
        <v>1891</v>
      </c>
      <c r="F1878" s="28" t="s">
        <v>70</v>
      </c>
      <c r="G1878" s="29">
        <v>2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681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 ht="38.25">
      <c r="A1879" s="1" t="s">
        <v>72</v>
      </c>
      <c r="E1879" s="27" t="s">
        <v>2623</v>
      </c>
    </row>
    <row r="1880" ht="38.25">
      <c r="A1880" s="1" t="s">
        <v>73</v>
      </c>
      <c r="E1880" s="33" t="s">
        <v>2624</v>
      </c>
    </row>
    <row r="1881">
      <c r="A1881" s="1" t="s">
        <v>74</v>
      </c>
      <c r="E1881" s="27" t="s">
        <v>68</v>
      </c>
    </row>
    <row r="1882" ht="25.5">
      <c r="A1882" s="1" t="s">
        <v>66</v>
      </c>
      <c r="B1882" s="1">
        <v>185</v>
      </c>
      <c r="C1882" s="26" t="s">
        <v>2625</v>
      </c>
      <c r="D1882" t="s">
        <v>68</v>
      </c>
      <c r="E1882" s="27" t="s">
        <v>2626</v>
      </c>
      <c r="F1882" s="28" t="s">
        <v>77</v>
      </c>
      <c r="G1882" s="29">
        <v>27.5</v>
      </c>
      <c r="H1882" s="28">
        <v>0.0020600000000000002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681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 ht="25.5">
      <c r="A1883" s="1" t="s">
        <v>72</v>
      </c>
      <c r="E1883" s="27" t="s">
        <v>2626</v>
      </c>
    </row>
    <row r="1884" ht="89.25">
      <c r="A1884" s="1" t="s">
        <v>73</v>
      </c>
      <c r="E1884" s="33" t="s">
        <v>2627</v>
      </c>
    </row>
    <row r="1885">
      <c r="A1885" s="1" t="s">
        <v>74</v>
      </c>
      <c r="E1885" s="27" t="s">
        <v>68</v>
      </c>
    </row>
    <row r="1886" ht="38.25">
      <c r="A1886" s="1" t="s">
        <v>66</v>
      </c>
      <c r="B1886" s="1">
        <v>186</v>
      </c>
      <c r="C1886" s="26" t="s">
        <v>2628</v>
      </c>
      <c r="D1886" t="s">
        <v>68</v>
      </c>
      <c r="E1886" s="27" t="s">
        <v>2629</v>
      </c>
      <c r="F1886" s="28" t="s">
        <v>763</v>
      </c>
      <c r="G1886" s="29">
        <v>7.8289999999999997</v>
      </c>
      <c r="H1886" s="28">
        <v>0</v>
      </c>
      <c r="I1886" s="30">
        <f>ROUND(G1886*H1886,P4)</f>
        <v>0</v>
      </c>
      <c r="L1886" s="31">
        <v>0</v>
      </c>
      <c r="M1886" s="24">
        <f>ROUND(G1886*L1886,P4)</f>
        <v>0</v>
      </c>
      <c r="N1886" s="25" t="s">
        <v>681</v>
      </c>
      <c r="O1886" s="32">
        <f>M1886*AA1886</f>
        <v>0</v>
      </c>
      <c r="P1886" s="1">
        <v>3</v>
      </c>
      <c r="AA1886" s="1">
        <f>IF(P1886=1,$O$3,IF(P1886=2,$O$4,$O$5))</f>
        <v>0</v>
      </c>
    </row>
    <row r="1887" ht="38.25">
      <c r="A1887" s="1" t="s">
        <v>72</v>
      </c>
      <c r="E1887" s="27" t="s">
        <v>2630</v>
      </c>
    </row>
    <row r="1888">
      <c r="A1888" s="1" t="s">
        <v>73</v>
      </c>
    </row>
    <row r="1889">
      <c r="A1889" s="1" t="s">
        <v>74</v>
      </c>
      <c r="E1889" s="27" t="s">
        <v>68</v>
      </c>
    </row>
    <row r="1890">
      <c r="A1890" s="1" t="s">
        <v>66</v>
      </c>
      <c r="B1890" s="1">
        <v>176</v>
      </c>
      <c r="C1890" s="26" t="s">
        <v>2631</v>
      </c>
      <c r="D1890" t="s">
        <v>68</v>
      </c>
      <c r="E1890" s="27" t="s">
        <v>2632</v>
      </c>
      <c r="F1890" s="28" t="s">
        <v>77</v>
      </c>
      <c r="G1890" s="29">
        <v>1.7</v>
      </c>
      <c r="H1890" s="28">
        <v>0</v>
      </c>
      <c r="I1890" s="30">
        <f>ROUND(G1890*H1890,P4)</f>
        <v>0</v>
      </c>
      <c r="L1890" s="31">
        <v>0</v>
      </c>
      <c r="M1890" s="24">
        <f>ROUND(G1890*L1890,P4)</f>
        <v>0</v>
      </c>
      <c r="N1890" s="25" t="s">
        <v>111</v>
      </c>
      <c r="O1890" s="32">
        <f>M1890*AA1890</f>
        <v>0</v>
      </c>
      <c r="P1890" s="1">
        <v>3</v>
      </c>
      <c r="AA1890" s="1">
        <f>IF(P1890=1,$O$3,IF(P1890=2,$O$4,$O$5))</f>
        <v>0</v>
      </c>
    </row>
    <row r="1891">
      <c r="A1891" s="1" t="s">
        <v>72</v>
      </c>
      <c r="E1891" s="27" t="s">
        <v>2632</v>
      </c>
    </row>
    <row r="1892" ht="38.25">
      <c r="A1892" s="1" t="s">
        <v>73</v>
      </c>
      <c r="E1892" s="33" t="s">
        <v>2633</v>
      </c>
    </row>
    <row r="1893">
      <c r="A1893" s="1" t="s">
        <v>74</v>
      </c>
      <c r="E1893" s="27" t="s">
        <v>68</v>
      </c>
    </row>
    <row r="1894">
      <c r="A1894" s="1" t="s">
        <v>66</v>
      </c>
      <c r="B1894" s="1">
        <v>177</v>
      </c>
      <c r="C1894" s="26" t="s">
        <v>2634</v>
      </c>
      <c r="D1894" t="s">
        <v>68</v>
      </c>
      <c r="E1894" s="27" t="s">
        <v>2635</v>
      </c>
      <c r="F1894" s="28" t="s">
        <v>77</v>
      </c>
      <c r="G1894" s="29">
        <v>3.5</v>
      </c>
      <c r="H1894" s="28">
        <v>0</v>
      </c>
      <c r="I1894" s="30">
        <f>ROUND(G1894*H1894,P4)</f>
        <v>0</v>
      </c>
      <c r="L1894" s="31">
        <v>0</v>
      </c>
      <c r="M1894" s="24">
        <f>ROUND(G1894*L1894,P4)</f>
        <v>0</v>
      </c>
      <c r="N1894" s="25" t="s">
        <v>111</v>
      </c>
      <c r="O1894" s="32">
        <f>M1894*AA1894</f>
        <v>0</v>
      </c>
      <c r="P1894" s="1">
        <v>3</v>
      </c>
      <c r="AA1894" s="1">
        <f>IF(P1894=1,$O$3,IF(P1894=2,$O$4,$O$5))</f>
        <v>0</v>
      </c>
    </row>
    <row r="1895">
      <c r="A1895" s="1" t="s">
        <v>72</v>
      </c>
      <c r="E1895" s="27" t="s">
        <v>2635</v>
      </c>
    </row>
    <row r="1896" ht="38.25">
      <c r="A1896" s="1" t="s">
        <v>73</v>
      </c>
      <c r="E1896" s="33" t="s">
        <v>2636</v>
      </c>
    </row>
    <row r="1897">
      <c r="A1897" s="1" t="s">
        <v>74</v>
      </c>
      <c r="E1897" s="27" t="s">
        <v>68</v>
      </c>
    </row>
    <row r="1898">
      <c r="A1898" s="1" t="s">
        <v>64</v>
      </c>
      <c r="C1898" s="22" t="s">
        <v>1900</v>
      </c>
      <c r="E1898" s="23" t="s">
        <v>1901</v>
      </c>
      <c r="L1898" s="24">
        <f>SUMIFS(L1899:L1978,A1899:A1978,"P")</f>
        <v>0</v>
      </c>
      <c r="M1898" s="24">
        <f>SUMIFS(M1899:M1978,A1899:A1978,"P")</f>
        <v>0</v>
      </c>
      <c r="N1898" s="25"/>
    </row>
    <row r="1899">
      <c r="A1899" s="1" t="s">
        <v>66</v>
      </c>
      <c r="B1899" s="1">
        <v>222</v>
      </c>
      <c r="C1899" s="26" t="s">
        <v>1951</v>
      </c>
      <c r="D1899" t="s">
        <v>68</v>
      </c>
      <c r="E1899" s="27" t="s">
        <v>1952</v>
      </c>
      <c r="F1899" s="28" t="s">
        <v>70</v>
      </c>
      <c r="G1899" s="29">
        <v>3</v>
      </c>
      <c r="H1899" s="28">
        <v>0.0023999999999999998</v>
      </c>
      <c r="I1899" s="30">
        <f>ROUND(G1899*H1899,P4)</f>
        <v>0</v>
      </c>
      <c r="L1899" s="31">
        <v>0</v>
      </c>
      <c r="M1899" s="24">
        <f>ROUND(G1899*L1899,P4)</f>
        <v>0</v>
      </c>
      <c r="N1899" s="25" t="s">
        <v>681</v>
      </c>
      <c r="O1899" s="32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72</v>
      </c>
      <c r="E1900" s="27" t="s">
        <v>1952</v>
      </c>
    </row>
    <row r="1901" ht="63.75">
      <c r="A1901" s="1" t="s">
        <v>73</v>
      </c>
      <c r="E1901" s="33" t="s">
        <v>2637</v>
      </c>
    </row>
    <row r="1902">
      <c r="A1902" s="1" t="s">
        <v>74</v>
      </c>
      <c r="E1902" s="27" t="s">
        <v>68</v>
      </c>
    </row>
    <row r="1903">
      <c r="A1903" s="1" t="s">
        <v>66</v>
      </c>
      <c r="B1903" s="1">
        <v>226</v>
      </c>
      <c r="C1903" s="26" t="s">
        <v>2638</v>
      </c>
      <c r="D1903" t="s">
        <v>68</v>
      </c>
      <c r="E1903" s="27" t="s">
        <v>2639</v>
      </c>
      <c r="F1903" s="28" t="s">
        <v>77</v>
      </c>
      <c r="G1903" s="29">
        <v>20.399999999999999</v>
      </c>
      <c r="H1903" s="28">
        <v>0.0040000000000000001</v>
      </c>
      <c r="I1903" s="30">
        <f>ROUND(G1903*H1903,P4)</f>
        <v>0</v>
      </c>
      <c r="L1903" s="31">
        <v>0</v>
      </c>
      <c r="M1903" s="24">
        <f>ROUND(G1903*L1903,P4)</f>
        <v>0</v>
      </c>
      <c r="N1903" s="25" t="s">
        <v>681</v>
      </c>
      <c r="O1903" s="32">
        <f>M1903*AA1903</f>
        <v>0</v>
      </c>
      <c r="P1903" s="1">
        <v>3</v>
      </c>
      <c r="AA1903" s="1">
        <f>IF(P1903=1,$O$3,IF(P1903=2,$O$4,$O$5))</f>
        <v>0</v>
      </c>
    </row>
    <row r="1904">
      <c r="A1904" s="1" t="s">
        <v>72</v>
      </c>
      <c r="E1904" s="27" t="s">
        <v>2639</v>
      </c>
    </row>
    <row r="1905" ht="89.25">
      <c r="A1905" s="1" t="s">
        <v>73</v>
      </c>
      <c r="E1905" s="33" t="s">
        <v>2640</v>
      </c>
    </row>
    <row r="1906">
      <c r="A1906" s="1" t="s">
        <v>74</v>
      </c>
      <c r="E1906" s="27" t="s">
        <v>68</v>
      </c>
    </row>
    <row r="1907">
      <c r="A1907" s="1" t="s">
        <v>66</v>
      </c>
      <c r="B1907" s="1">
        <v>228</v>
      </c>
      <c r="C1907" s="26" t="s">
        <v>2641</v>
      </c>
      <c r="D1907" t="s">
        <v>68</v>
      </c>
      <c r="E1907" s="27" t="s">
        <v>2642</v>
      </c>
      <c r="F1907" s="28" t="s">
        <v>77</v>
      </c>
      <c r="G1907" s="29">
        <v>15.800000000000001</v>
      </c>
      <c r="H1907" s="28">
        <v>0.0060000000000000001</v>
      </c>
      <c r="I1907" s="30">
        <f>ROUND(G1907*H1907,P4)</f>
        <v>0</v>
      </c>
      <c r="L1907" s="31">
        <v>0</v>
      </c>
      <c r="M1907" s="24">
        <f>ROUND(G1907*L1907,P4)</f>
        <v>0</v>
      </c>
      <c r="N1907" s="25" t="s">
        <v>681</v>
      </c>
      <c r="O1907" s="32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72</v>
      </c>
      <c r="E1908" s="27" t="s">
        <v>2642</v>
      </c>
    </row>
    <row r="1909" ht="63.75">
      <c r="A1909" s="1" t="s">
        <v>73</v>
      </c>
      <c r="E1909" s="33" t="s">
        <v>2643</v>
      </c>
    </row>
    <row r="1910">
      <c r="A1910" s="1" t="s">
        <v>74</v>
      </c>
      <c r="E1910" s="27" t="s">
        <v>68</v>
      </c>
    </row>
    <row r="1911" ht="25.5">
      <c r="A1911" s="1" t="s">
        <v>66</v>
      </c>
      <c r="B1911" s="1">
        <v>210</v>
      </c>
      <c r="C1911" s="26" t="s">
        <v>1920</v>
      </c>
      <c r="D1911" t="s">
        <v>68</v>
      </c>
      <c r="E1911" s="27" t="s">
        <v>1921</v>
      </c>
      <c r="F1911" s="28" t="s">
        <v>70</v>
      </c>
      <c r="G1911" s="29">
        <v>2</v>
      </c>
      <c r="H1911" s="28">
        <v>0</v>
      </c>
      <c r="I1911" s="30">
        <f>ROUND(G1911*H1911,P4)</f>
        <v>0</v>
      </c>
      <c r="L1911" s="31">
        <v>0</v>
      </c>
      <c r="M1911" s="24">
        <f>ROUND(G1911*L1911,P4)</f>
        <v>0</v>
      </c>
      <c r="N1911" s="25" t="s">
        <v>681</v>
      </c>
      <c r="O1911" s="32">
        <f>M1911*AA1911</f>
        <v>0</v>
      </c>
      <c r="P1911" s="1">
        <v>3</v>
      </c>
      <c r="AA1911" s="1">
        <f>IF(P1911=1,$O$3,IF(P1911=2,$O$4,$O$5))</f>
        <v>0</v>
      </c>
    </row>
    <row r="1912" ht="25.5">
      <c r="A1912" s="1" t="s">
        <v>72</v>
      </c>
      <c r="E1912" s="27" t="s">
        <v>1921</v>
      </c>
    </row>
    <row r="1913" ht="63.75">
      <c r="A1913" s="1" t="s">
        <v>73</v>
      </c>
      <c r="E1913" s="33" t="s">
        <v>2644</v>
      </c>
    </row>
    <row r="1914">
      <c r="A1914" s="1" t="s">
        <v>74</v>
      </c>
      <c r="E1914" s="27" t="s">
        <v>68</v>
      </c>
    </row>
    <row r="1915" ht="25.5">
      <c r="A1915" s="1" t="s">
        <v>66</v>
      </c>
      <c r="B1915" s="1">
        <v>213</v>
      </c>
      <c r="C1915" s="26" t="s">
        <v>1923</v>
      </c>
      <c r="D1915" t="s">
        <v>68</v>
      </c>
      <c r="E1915" s="27" t="s">
        <v>1924</v>
      </c>
      <c r="F1915" s="28" t="s">
        <v>70</v>
      </c>
      <c r="G1915" s="29">
        <v>1</v>
      </c>
      <c r="H1915" s="28">
        <v>0</v>
      </c>
      <c r="I1915" s="30">
        <f>ROUND(G1915*H1915,P4)</f>
        <v>0</v>
      </c>
      <c r="L1915" s="31">
        <v>0</v>
      </c>
      <c r="M1915" s="24">
        <f>ROUND(G1915*L1915,P4)</f>
        <v>0</v>
      </c>
      <c r="N1915" s="25" t="s">
        <v>681</v>
      </c>
      <c r="O1915" s="32">
        <f>M1915*AA1915</f>
        <v>0</v>
      </c>
      <c r="P1915" s="1">
        <v>3</v>
      </c>
      <c r="AA1915" s="1">
        <f>IF(P1915=1,$O$3,IF(P1915=2,$O$4,$O$5))</f>
        <v>0</v>
      </c>
    </row>
    <row r="1916" ht="25.5">
      <c r="A1916" s="1" t="s">
        <v>72</v>
      </c>
      <c r="E1916" s="27" t="s">
        <v>1924</v>
      </c>
    </row>
    <row r="1917" ht="38.25">
      <c r="A1917" s="1" t="s">
        <v>73</v>
      </c>
      <c r="E1917" s="33" t="s">
        <v>2527</v>
      </c>
    </row>
    <row r="1918">
      <c r="A1918" s="1" t="s">
        <v>74</v>
      </c>
      <c r="E1918" s="27" t="s">
        <v>68</v>
      </c>
    </row>
    <row r="1919" ht="25.5">
      <c r="A1919" s="1" t="s">
        <v>66</v>
      </c>
      <c r="B1919" s="1">
        <v>215</v>
      </c>
      <c r="C1919" s="26" t="s">
        <v>1927</v>
      </c>
      <c r="D1919" t="s">
        <v>68</v>
      </c>
      <c r="E1919" s="27" t="s">
        <v>1928</v>
      </c>
      <c r="F1919" s="28" t="s">
        <v>70</v>
      </c>
      <c r="G1919" s="29">
        <v>3</v>
      </c>
      <c r="H1919" s="28">
        <v>0</v>
      </c>
      <c r="I1919" s="30">
        <f>ROUND(G1919*H1919,P4)</f>
        <v>0</v>
      </c>
      <c r="L1919" s="31">
        <v>0</v>
      </c>
      <c r="M1919" s="24">
        <f>ROUND(G1919*L1919,P4)</f>
        <v>0</v>
      </c>
      <c r="N1919" s="25" t="s">
        <v>681</v>
      </c>
      <c r="O1919" s="32">
        <f>M1919*AA1919</f>
        <v>0</v>
      </c>
      <c r="P1919" s="1">
        <v>3</v>
      </c>
      <c r="AA1919" s="1">
        <f>IF(P1919=1,$O$3,IF(P1919=2,$O$4,$O$5))</f>
        <v>0</v>
      </c>
    </row>
    <row r="1920" ht="25.5">
      <c r="A1920" s="1" t="s">
        <v>72</v>
      </c>
      <c r="E1920" s="27" t="s">
        <v>1928</v>
      </c>
    </row>
    <row r="1921" ht="89.25">
      <c r="A1921" s="1" t="s">
        <v>73</v>
      </c>
      <c r="E1921" s="33" t="s">
        <v>2645</v>
      </c>
    </row>
    <row r="1922">
      <c r="A1922" s="1" t="s">
        <v>74</v>
      </c>
      <c r="E1922" s="27" t="s">
        <v>68</v>
      </c>
    </row>
    <row r="1923" ht="25.5">
      <c r="A1923" s="1" t="s">
        <v>66</v>
      </c>
      <c r="B1923" s="1">
        <v>217</v>
      </c>
      <c r="C1923" s="26" t="s">
        <v>1929</v>
      </c>
      <c r="D1923" t="s">
        <v>68</v>
      </c>
      <c r="E1923" s="27" t="s">
        <v>1930</v>
      </c>
      <c r="F1923" s="28" t="s">
        <v>70</v>
      </c>
      <c r="G1923" s="29">
        <v>2</v>
      </c>
      <c r="H1923" s="28">
        <v>0</v>
      </c>
      <c r="I1923" s="30">
        <f>ROUND(G1923*H1923,P4)</f>
        <v>0</v>
      </c>
      <c r="L1923" s="31">
        <v>0</v>
      </c>
      <c r="M1923" s="24">
        <f>ROUND(G1923*L1923,P4)</f>
        <v>0</v>
      </c>
      <c r="N1923" s="25" t="s">
        <v>681</v>
      </c>
      <c r="O1923" s="32">
        <f>M1923*AA1923</f>
        <v>0</v>
      </c>
      <c r="P1923" s="1">
        <v>3</v>
      </c>
      <c r="AA1923" s="1">
        <f>IF(P1923=1,$O$3,IF(P1923=2,$O$4,$O$5))</f>
        <v>0</v>
      </c>
    </row>
    <row r="1924" ht="25.5">
      <c r="A1924" s="1" t="s">
        <v>72</v>
      </c>
      <c r="E1924" s="27" t="s">
        <v>1930</v>
      </c>
    </row>
    <row r="1925" ht="38.25">
      <c r="A1925" s="1" t="s">
        <v>73</v>
      </c>
      <c r="E1925" s="33" t="s">
        <v>2646</v>
      </c>
    </row>
    <row r="1926">
      <c r="A1926" s="1" t="s">
        <v>74</v>
      </c>
      <c r="E1926" s="27" t="s">
        <v>68</v>
      </c>
    </row>
    <row r="1927" ht="25.5">
      <c r="A1927" s="1" t="s">
        <v>66</v>
      </c>
      <c r="B1927" s="1">
        <v>219</v>
      </c>
      <c r="C1927" s="26" t="s">
        <v>2647</v>
      </c>
      <c r="D1927" t="s">
        <v>68</v>
      </c>
      <c r="E1927" s="27" t="s">
        <v>2648</v>
      </c>
      <c r="F1927" s="28" t="s">
        <v>70</v>
      </c>
      <c r="G1927" s="29">
        <v>1</v>
      </c>
      <c r="H1927" s="28">
        <v>0</v>
      </c>
      <c r="I1927" s="30">
        <f>ROUND(G1927*H1927,P4)</f>
        <v>0</v>
      </c>
      <c r="L1927" s="31">
        <v>0</v>
      </c>
      <c r="M1927" s="24">
        <f>ROUND(G1927*L1927,P4)</f>
        <v>0</v>
      </c>
      <c r="N1927" s="25" t="s">
        <v>681</v>
      </c>
      <c r="O1927" s="32">
        <f>M1927*AA1927</f>
        <v>0</v>
      </c>
      <c r="P1927" s="1">
        <v>3</v>
      </c>
      <c r="AA1927" s="1">
        <f>IF(P1927=1,$O$3,IF(P1927=2,$O$4,$O$5))</f>
        <v>0</v>
      </c>
    </row>
    <row r="1928" ht="25.5">
      <c r="A1928" s="1" t="s">
        <v>72</v>
      </c>
      <c r="E1928" s="27" t="s">
        <v>2648</v>
      </c>
    </row>
    <row r="1929" ht="38.25">
      <c r="A1929" s="1" t="s">
        <v>73</v>
      </c>
      <c r="E1929" s="33" t="s">
        <v>2649</v>
      </c>
    </row>
    <row r="1930">
      <c r="A1930" s="1" t="s">
        <v>74</v>
      </c>
      <c r="E1930" s="27" t="s">
        <v>68</v>
      </c>
    </row>
    <row r="1931">
      <c r="A1931" s="1" t="s">
        <v>66</v>
      </c>
      <c r="B1931" s="1">
        <v>221</v>
      </c>
      <c r="C1931" s="26" t="s">
        <v>2650</v>
      </c>
      <c r="D1931" t="s">
        <v>68</v>
      </c>
      <c r="E1931" s="27" t="s">
        <v>2651</v>
      </c>
      <c r="F1931" s="28" t="s">
        <v>70</v>
      </c>
      <c r="G1931" s="29">
        <v>3</v>
      </c>
      <c r="H1931" s="28">
        <v>0</v>
      </c>
      <c r="I1931" s="30">
        <f>ROUND(G1931*H1931,P4)</f>
        <v>0</v>
      </c>
      <c r="L1931" s="31">
        <v>0</v>
      </c>
      <c r="M1931" s="24">
        <f>ROUND(G1931*L1931,P4)</f>
        <v>0</v>
      </c>
      <c r="N1931" s="25" t="s">
        <v>681</v>
      </c>
      <c r="O1931" s="32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72</v>
      </c>
      <c r="E1932" s="27" t="s">
        <v>2651</v>
      </c>
    </row>
    <row r="1933" ht="63.75">
      <c r="A1933" s="1" t="s">
        <v>73</v>
      </c>
      <c r="E1933" s="33" t="s">
        <v>2637</v>
      </c>
    </row>
    <row r="1934">
      <c r="A1934" s="1" t="s">
        <v>74</v>
      </c>
      <c r="E1934" s="27" t="s">
        <v>68</v>
      </c>
    </row>
    <row r="1935">
      <c r="A1935" s="1" t="s">
        <v>66</v>
      </c>
      <c r="B1935" s="1">
        <v>223</v>
      </c>
      <c r="C1935" s="26" t="s">
        <v>2652</v>
      </c>
      <c r="D1935" t="s">
        <v>68</v>
      </c>
      <c r="E1935" s="27" t="s">
        <v>2653</v>
      </c>
      <c r="F1935" s="28" t="s">
        <v>70</v>
      </c>
      <c r="G1935" s="29">
        <v>3</v>
      </c>
      <c r="H1935" s="28">
        <v>0</v>
      </c>
      <c r="I1935" s="30">
        <f>ROUND(G1935*H1935,P4)</f>
        <v>0</v>
      </c>
      <c r="L1935" s="31">
        <v>0</v>
      </c>
      <c r="M1935" s="24">
        <f>ROUND(G1935*L1935,P4)</f>
        <v>0</v>
      </c>
      <c r="N1935" s="25" t="s">
        <v>681</v>
      </c>
      <c r="O1935" s="32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72</v>
      </c>
      <c r="E1936" s="27" t="s">
        <v>2653</v>
      </c>
    </row>
    <row r="1937" ht="89.25">
      <c r="A1937" s="1" t="s">
        <v>73</v>
      </c>
      <c r="E1937" s="33" t="s">
        <v>2654</v>
      </c>
    </row>
    <row r="1938">
      <c r="A1938" s="1" t="s">
        <v>74</v>
      </c>
      <c r="E1938" s="27" t="s">
        <v>68</v>
      </c>
    </row>
    <row r="1939">
      <c r="A1939" s="1" t="s">
        <v>66</v>
      </c>
      <c r="B1939" s="1">
        <v>224</v>
      </c>
      <c r="C1939" s="26" t="s">
        <v>2655</v>
      </c>
      <c r="D1939" t="s">
        <v>68</v>
      </c>
      <c r="E1939" s="27" t="s">
        <v>2656</v>
      </c>
      <c r="F1939" s="28" t="s">
        <v>70</v>
      </c>
      <c r="G1939" s="29">
        <v>5</v>
      </c>
      <c r="H1939" s="28">
        <v>0</v>
      </c>
      <c r="I1939" s="30">
        <f>ROUND(G1939*H1939,P4)</f>
        <v>0</v>
      </c>
      <c r="L1939" s="31">
        <v>0</v>
      </c>
      <c r="M1939" s="24">
        <f>ROUND(G1939*L1939,P4)</f>
        <v>0</v>
      </c>
      <c r="N1939" s="25" t="s">
        <v>681</v>
      </c>
      <c r="O1939" s="32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72</v>
      </c>
      <c r="E1940" s="27" t="s">
        <v>2656</v>
      </c>
    </row>
    <row r="1941" ht="114.75">
      <c r="A1941" s="1" t="s">
        <v>73</v>
      </c>
      <c r="E1941" s="33" t="s">
        <v>2657</v>
      </c>
    </row>
    <row r="1942">
      <c r="A1942" s="1" t="s">
        <v>74</v>
      </c>
      <c r="E1942" s="27" t="s">
        <v>68</v>
      </c>
    </row>
    <row r="1943" ht="25.5">
      <c r="A1943" s="1" t="s">
        <v>66</v>
      </c>
      <c r="B1943" s="1">
        <v>225</v>
      </c>
      <c r="C1943" s="26" t="s">
        <v>2658</v>
      </c>
      <c r="D1943" t="s">
        <v>68</v>
      </c>
      <c r="E1943" s="27" t="s">
        <v>2659</v>
      </c>
      <c r="F1943" s="28" t="s">
        <v>77</v>
      </c>
      <c r="G1943" s="29">
        <v>20.399999999999999</v>
      </c>
      <c r="H1943" s="28">
        <v>0</v>
      </c>
      <c r="I1943" s="30">
        <f>ROUND(G1943*H1943,P4)</f>
        <v>0</v>
      </c>
      <c r="L1943" s="31">
        <v>0</v>
      </c>
      <c r="M1943" s="24">
        <f>ROUND(G1943*L1943,P4)</f>
        <v>0</v>
      </c>
      <c r="N1943" s="25" t="s">
        <v>681</v>
      </c>
      <c r="O1943" s="32">
        <f>M1943*AA1943</f>
        <v>0</v>
      </c>
      <c r="P1943" s="1">
        <v>3</v>
      </c>
      <c r="AA1943" s="1">
        <f>IF(P1943=1,$O$3,IF(P1943=2,$O$4,$O$5))</f>
        <v>0</v>
      </c>
    </row>
    <row r="1944" ht="25.5">
      <c r="A1944" s="1" t="s">
        <v>72</v>
      </c>
      <c r="E1944" s="27" t="s">
        <v>2659</v>
      </c>
    </row>
    <row r="1945" ht="89.25">
      <c r="A1945" s="1" t="s">
        <v>73</v>
      </c>
      <c r="E1945" s="33" t="s">
        <v>2640</v>
      </c>
    </row>
    <row r="1946">
      <c r="A1946" s="1" t="s">
        <v>74</v>
      </c>
      <c r="E1946" s="27" t="s">
        <v>68</v>
      </c>
    </row>
    <row r="1947" ht="25.5">
      <c r="A1947" s="1" t="s">
        <v>66</v>
      </c>
      <c r="B1947" s="1">
        <v>227</v>
      </c>
      <c r="C1947" s="26" t="s">
        <v>2660</v>
      </c>
      <c r="D1947" t="s">
        <v>68</v>
      </c>
      <c r="E1947" s="27" t="s">
        <v>2661</v>
      </c>
      <c r="F1947" s="28" t="s">
        <v>77</v>
      </c>
      <c r="G1947" s="29">
        <v>15.800000000000001</v>
      </c>
      <c r="H1947" s="28">
        <v>0</v>
      </c>
      <c r="I1947" s="30">
        <f>ROUND(G1947*H1947,P4)</f>
        <v>0</v>
      </c>
      <c r="L1947" s="31">
        <v>0</v>
      </c>
      <c r="M1947" s="24">
        <f>ROUND(G1947*L1947,P4)</f>
        <v>0</v>
      </c>
      <c r="N1947" s="25" t="s">
        <v>681</v>
      </c>
      <c r="O1947" s="32">
        <f>M1947*AA1947</f>
        <v>0</v>
      </c>
      <c r="P1947" s="1">
        <v>3</v>
      </c>
      <c r="AA1947" s="1">
        <f>IF(P1947=1,$O$3,IF(P1947=2,$O$4,$O$5))</f>
        <v>0</v>
      </c>
    </row>
    <row r="1948" ht="25.5">
      <c r="A1948" s="1" t="s">
        <v>72</v>
      </c>
      <c r="E1948" s="27" t="s">
        <v>2661</v>
      </c>
    </row>
    <row r="1949" ht="63.75">
      <c r="A1949" s="1" t="s">
        <v>73</v>
      </c>
      <c r="E1949" s="33" t="s">
        <v>2643</v>
      </c>
    </row>
    <row r="1950">
      <c r="A1950" s="1" t="s">
        <v>74</v>
      </c>
      <c r="E1950" s="27" t="s">
        <v>68</v>
      </c>
    </row>
    <row r="1951" ht="25.5">
      <c r="A1951" s="1" t="s">
        <v>66</v>
      </c>
      <c r="B1951" s="1">
        <v>229</v>
      </c>
      <c r="C1951" s="26" t="s">
        <v>1934</v>
      </c>
      <c r="D1951" t="s">
        <v>68</v>
      </c>
      <c r="E1951" s="27" t="s">
        <v>1935</v>
      </c>
      <c r="F1951" s="28" t="s">
        <v>763</v>
      </c>
      <c r="G1951" s="29">
        <v>0.42399999999999999</v>
      </c>
      <c r="H1951" s="28">
        <v>0</v>
      </c>
      <c r="I1951" s="30">
        <f>ROUND(G1951*H1951,P4)</f>
        <v>0</v>
      </c>
      <c r="L1951" s="31">
        <v>0</v>
      </c>
      <c r="M1951" s="24">
        <f>ROUND(G1951*L1951,P4)</f>
        <v>0</v>
      </c>
      <c r="N1951" s="25" t="s">
        <v>681</v>
      </c>
      <c r="O1951" s="32">
        <f>M1951*AA1951</f>
        <v>0</v>
      </c>
      <c r="P1951" s="1">
        <v>3</v>
      </c>
      <c r="AA1951" s="1">
        <f>IF(P1951=1,$O$3,IF(P1951=2,$O$4,$O$5))</f>
        <v>0</v>
      </c>
    </row>
    <row r="1952" ht="38.25">
      <c r="A1952" s="1" t="s">
        <v>72</v>
      </c>
      <c r="E1952" s="27" t="s">
        <v>1936</v>
      </c>
    </row>
    <row r="1953">
      <c r="A1953" s="1" t="s">
        <v>73</v>
      </c>
    </row>
    <row r="1954">
      <c r="A1954" s="1" t="s">
        <v>74</v>
      </c>
      <c r="E1954" s="27" t="s">
        <v>68</v>
      </c>
    </row>
    <row r="1955" ht="25.5">
      <c r="A1955" s="1" t="s">
        <v>66</v>
      </c>
      <c r="B1955" s="1">
        <v>220</v>
      </c>
      <c r="C1955" s="26" t="s">
        <v>2662</v>
      </c>
      <c r="D1955" t="s">
        <v>68</v>
      </c>
      <c r="E1955" s="27" t="s">
        <v>2663</v>
      </c>
      <c r="F1955" s="28" t="s">
        <v>70</v>
      </c>
      <c r="G1955" s="29">
        <v>1</v>
      </c>
      <c r="H1955" s="28">
        <v>0.040000000000000001</v>
      </c>
      <c r="I1955" s="30">
        <f>ROUND(G1955*H1955,P4)</f>
        <v>0</v>
      </c>
      <c r="L1955" s="31">
        <v>0</v>
      </c>
      <c r="M1955" s="24">
        <f>ROUND(G1955*L1955,P4)</f>
        <v>0</v>
      </c>
      <c r="N1955" s="25" t="s">
        <v>111</v>
      </c>
      <c r="O1955" s="32">
        <f>M1955*AA1955</f>
        <v>0</v>
      </c>
      <c r="P1955" s="1">
        <v>3</v>
      </c>
      <c r="AA1955" s="1">
        <f>IF(P1955=1,$O$3,IF(P1955=2,$O$4,$O$5))</f>
        <v>0</v>
      </c>
    </row>
    <row r="1956" ht="25.5">
      <c r="A1956" s="1" t="s">
        <v>72</v>
      </c>
      <c r="E1956" s="27" t="s">
        <v>2663</v>
      </c>
    </row>
    <row r="1957" ht="25.5">
      <c r="A1957" s="1" t="s">
        <v>73</v>
      </c>
      <c r="E1957" s="33" t="s">
        <v>2537</v>
      </c>
    </row>
    <row r="1958">
      <c r="A1958" s="1" t="s">
        <v>74</v>
      </c>
      <c r="E1958" s="27" t="s">
        <v>68</v>
      </c>
    </row>
    <row r="1959">
      <c r="A1959" s="1" t="s">
        <v>66</v>
      </c>
      <c r="B1959" s="1">
        <v>211</v>
      </c>
      <c r="C1959" s="26" t="s">
        <v>2664</v>
      </c>
      <c r="D1959" t="s">
        <v>68</v>
      </c>
      <c r="E1959" s="27" t="s">
        <v>2665</v>
      </c>
      <c r="F1959" s="28" t="s">
        <v>70</v>
      </c>
      <c r="G1959" s="29">
        <v>1</v>
      </c>
      <c r="H1959" s="28">
        <v>0.016</v>
      </c>
      <c r="I1959" s="30">
        <f>ROUND(G1959*H1959,P4)</f>
        <v>0</v>
      </c>
      <c r="L1959" s="31">
        <v>0</v>
      </c>
      <c r="M1959" s="24">
        <f>ROUND(G1959*L1959,P4)</f>
        <v>0</v>
      </c>
      <c r="N1959" s="25" t="s">
        <v>111</v>
      </c>
      <c r="O1959" s="32">
        <f>M1959*AA1959</f>
        <v>0</v>
      </c>
      <c r="P1959" s="1">
        <v>3</v>
      </c>
      <c r="AA1959" s="1">
        <f>IF(P1959=1,$O$3,IF(P1959=2,$O$4,$O$5))</f>
        <v>0</v>
      </c>
    </row>
    <row r="1960">
      <c r="A1960" s="1" t="s">
        <v>72</v>
      </c>
      <c r="E1960" s="27" t="s">
        <v>2665</v>
      </c>
    </row>
    <row r="1961" ht="25.5">
      <c r="A1961" s="1" t="s">
        <v>73</v>
      </c>
      <c r="E1961" s="33" t="s">
        <v>2666</v>
      </c>
    </row>
    <row r="1962">
      <c r="A1962" s="1" t="s">
        <v>74</v>
      </c>
      <c r="E1962" s="27" t="s">
        <v>68</v>
      </c>
    </row>
    <row r="1963" ht="25.5">
      <c r="A1963" s="1" t="s">
        <v>66</v>
      </c>
      <c r="B1963" s="1">
        <v>212</v>
      </c>
      <c r="C1963" s="26" t="s">
        <v>2667</v>
      </c>
      <c r="D1963" t="s">
        <v>68</v>
      </c>
      <c r="E1963" s="27" t="s">
        <v>2668</v>
      </c>
      <c r="F1963" s="28" t="s">
        <v>70</v>
      </c>
      <c r="G1963" s="29">
        <v>1</v>
      </c>
      <c r="H1963" s="28">
        <v>0.0195</v>
      </c>
      <c r="I1963" s="30">
        <f>ROUND(G1963*H1963,P4)</f>
        <v>0</v>
      </c>
      <c r="L1963" s="31">
        <v>0</v>
      </c>
      <c r="M1963" s="24">
        <f>ROUND(G1963*L1963,P4)</f>
        <v>0</v>
      </c>
      <c r="N1963" s="25" t="s">
        <v>111</v>
      </c>
      <c r="O1963" s="32">
        <f>M1963*AA1963</f>
        <v>0</v>
      </c>
      <c r="P1963" s="1">
        <v>3</v>
      </c>
      <c r="AA1963" s="1">
        <f>IF(P1963=1,$O$3,IF(P1963=2,$O$4,$O$5))</f>
        <v>0</v>
      </c>
    </row>
    <row r="1964" ht="25.5">
      <c r="A1964" s="1" t="s">
        <v>72</v>
      </c>
      <c r="E1964" s="27" t="s">
        <v>2668</v>
      </c>
    </row>
    <row r="1965" ht="38.25">
      <c r="A1965" s="1" t="s">
        <v>73</v>
      </c>
      <c r="E1965" s="33" t="s">
        <v>2669</v>
      </c>
    </row>
    <row r="1966">
      <c r="A1966" s="1" t="s">
        <v>74</v>
      </c>
      <c r="E1966" s="27" t="s">
        <v>68</v>
      </c>
    </row>
    <row r="1967" ht="25.5">
      <c r="A1967" s="1" t="s">
        <v>66</v>
      </c>
      <c r="B1967" s="1">
        <v>214</v>
      </c>
      <c r="C1967" s="26" t="s">
        <v>2670</v>
      </c>
      <c r="D1967" t="s">
        <v>68</v>
      </c>
      <c r="E1967" s="27" t="s">
        <v>2671</v>
      </c>
      <c r="F1967" s="28" t="s">
        <v>70</v>
      </c>
      <c r="G1967" s="29">
        <v>1</v>
      </c>
      <c r="H1967" s="28">
        <v>0.020500000000000001</v>
      </c>
      <c r="I1967" s="30">
        <f>ROUND(G1967*H1967,P4)</f>
        <v>0</v>
      </c>
      <c r="L1967" s="31">
        <v>0</v>
      </c>
      <c r="M1967" s="24">
        <f>ROUND(G1967*L1967,P4)</f>
        <v>0</v>
      </c>
      <c r="N1967" s="25" t="s">
        <v>111</v>
      </c>
      <c r="O1967" s="32">
        <f>M1967*AA1967</f>
        <v>0</v>
      </c>
      <c r="P1967" s="1">
        <v>3</v>
      </c>
      <c r="AA1967" s="1">
        <f>IF(P1967=1,$O$3,IF(P1967=2,$O$4,$O$5))</f>
        <v>0</v>
      </c>
    </row>
    <row r="1968" ht="25.5">
      <c r="A1968" s="1" t="s">
        <v>72</v>
      </c>
      <c r="E1968" s="27" t="s">
        <v>2671</v>
      </c>
    </row>
    <row r="1969" ht="38.25">
      <c r="A1969" s="1" t="s">
        <v>73</v>
      </c>
      <c r="E1969" s="33" t="s">
        <v>2527</v>
      </c>
    </row>
    <row r="1970">
      <c r="A1970" s="1" t="s">
        <v>74</v>
      </c>
      <c r="E1970" s="27" t="s">
        <v>68</v>
      </c>
    </row>
    <row r="1971" ht="25.5">
      <c r="A1971" s="1" t="s">
        <v>66</v>
      </c>
      <c r="B1971" s="1">
        <v>216</v>
      </c>
      <c r="C1971" s="26" t="s">
        <v>2672</v>
      </c>
      <c r="D1971" t="s">
        <v>68</v>
      </c>
      <c r="E1971" s="27" t="s">
        <v>2673</v>
      </c>
      <c r="F1971" s="28" t="s">
        <v>70</v>
      </c>
      <c r="G1971" s="29">
        <v>3</v>
      </c>
      <c r="H1971" s="28">
        <v>0.0195</v>
      </c>
      <c r="I1971" s="30">
        <f>ROUND(G1971*H1971,P4)</f>
        <v>0</v>
      </c>
      <c r="L1971" s="31">
        <v>0</v>
      </c>
      <c r="M1971" s="24">
        <f>ROUND(G1971*L1971,P4)</f>
        <v>0</v>
      </c>
      <c r="N1971" s="25" t="s">
        <v>111</v>
      </c>
      <c r="O1971" s="32">
        <f>M1971*AA1971</f>
        <v>0</v>
      </c>
      <c r="P1971" s="1">
        <v>3</v>
      </c>
      <c r="AA1971" s="1">
        <f>IF(P1971=1,$O$3,IF(P1971=2,$O$4,$O$5))</f>
        <v>0</v>
      </c>
    </row>
    <row r="1972" ht="25.5">
      <c r="A1972" s="1" t="s">
        <v>72</v>
      </c>
      <c r="E1972" s="27" t="s">
        <v>2673</v>
      </c>
    </row>
    <row r="1973" ht="89.25">
      <c r="A1973" s="1" t="s">
        <v>73</v>
      </c>
      <c r="E1973" s="33" t="s">
        <v>2645</v>
      </c>
    </row>
    <row r="1974">
      <c r="A1974" s="1" t="s">
        <v>74</v>
      </c>
      <c r="E1974" s="27" t="s">
        <v>68</v>
      </c>
    </row>
    <row r="1975" ht="25.5">
      <c r="A1975" s="1" t="s">
        <v>66</v>
      </c>
      <c r="B1975" s="1">
        <v>218</v>
      </c>
      <c r="C1975" s="26" t="s">
        <v>2674</v>
      </c>
      <c r="D1975" t="s">
        <v>68</v>
      </c>
      <c r="E1975" s="27" t="s">
        <v>2675</v>
      </c>
      <c r="F1975" s="28" t="s">
        <v>70</v>
      </c>
      <c r="G1975" s="29">
        <v>2</v>
      </c>
      <c r="H1975" s="28">
        <v>0.042999999999999997</v>
      </c>
      <c r="I1975" s="30">
        <f>ROUND(G1975*H1975,P4)</f>
        <v>0</v>
      </c>
      <c r="L1975" s="31">
        <v>0</v>
      </c>
      <c r="M1975" s="24">
        <f>ROUND(G1975*L1975,P4)</f>
        <v>0</v>
      </c>
      <c r="N1975" s="25" t="s">
        <v>111</v>
      </c>
      <c r="O1975" s="32">
        <f>M1975*AA1975</f>
        <v>0</v>
      </c>
      <c r="P1975" s="1">
        <v>3</v>
      </c>
      <c r="AA1975" s="1">
        <f>IF(P1975=1,$O$3,IF(P1975=2,$O$4,$O$5))</f>
        <v>0</v>
      </c>
    </row>
    <row r="1976" ht="25.5">
      <c r="A1976" s="1" t="s">
        <v>72</v>
      </c>
      <c r="E1976" s="27" t="s">
        <v>2675</v>
      </c>
    </row>
    <row r="1977" ht="38.25">
      <c r="A1977" s="1" t="s">
        <v>73</v>
      </c>
      <c r="E1977" s="33" t="s">
        <v>2646</v>
      </c>
    </row>
    <row r="1978">
      <c r="A1978" s="1" t="s">
        <v>74</v>
      </c>
      <c r="E1978" s="27" t="s">
        <v>68</v>
      </c>
    </row>
    <row r="1979">
      <c r="A1979" s="1" t="s">
        <v>64</v>
      </c>
      <c r="C1979" s="22" t="s">
        <v>1940</v>
      </c>
      <c r="E1979" s="23" t="s">
        <v>1941</v>
      </c>
      <c r="L1979" s="24">
        <f>SUMIFS(L1980:L2119,A1980:A2119,"P")</f>
        <v>0</v>
      </c>
      <c r="M1979" s="24">
        <f>SUMIFS(M1980:M2119,A1980:A2119,"P")</f>
        <v>0</v>
      </c>
      <c r="N1979" s="25"/>
    </row>
    <row r="1980" ht="25.5">
      <c r="A1980" s="1" t="s">
        <v>66</v>
      </c>
      <c r="B1980" s="1">
        <v>260</v>
      </c>
      <c r="C1980" s="26" t="s">
        <v>1945</v>
      </c>
      <c r="D1980" t="s">
        <v>68</v>
      </c>
      <c r="E1980" s="27" t="s">
        <v>1946</v>
      </c>
      <c r="F1980" s="28" t="s">
        <v>77</v>
      </c>
      <c r="G1980" s="29">
        <v>4</v>
      </c>
      <c r="H1980" s="28">
        <v>0.053100000000000001</v>
      </c>
      <c r="I1980" s="30">
        <f>ROUND(G1980*H1980,P4)</f>
        <v>0</v>
      </c>
      <c r="L1980" s="31">
        <v>0</v>
      </c>
      <c r="M1980" s="24">
        <f>ROUND(G1980*L1980,P4)</f>
        <v>0</v>
      </c>
      <c r="N1980" s="25" t="s">
        <v>681</v>
      </c>
      <c r="O1980" s="32">
        <f>M1980*AA1980</f>
        <v>0</v>
      </c>
      <c r="P1980" s="1">
        <v>3</v>
      </c>
      <c r="AA1980" s="1">
        <f>IF(P1980=1,$O$3,IF(P1980=2,$O$4,$O$5))</f>
        <v>0</v>
      </c>
    </row>
    <row r="1981" ht="25.5">
      <c r="A1981" s="1" t="s">
        <v>72</v>
      </c>
      <c r="E1981" s="27" t="s">
        <v>1946</v>
      </c>
    </row>
    <row r="1982" ht="25.5">
      <c r="A1982" s="1" t="s">
        <v>73</v>
      </c>
      <c r="E1982" s="33" t="s">
        <v>2676</v>
      </c>
    </row>
    <row r="1983">
      <c r="A1983" s="1" t="s">
        <v>74</v>
      </c>
      <c r="E1983" s="27" t="s">
        <v>68</v>
      </c>
    </row>
    <row r="1984">
      <c r="A1984" s="1" t="s">
        <v>66</v>
      </c>
      <c r="B1984" s="1">
        <v>255</v>
      </c>
      <c r="C1984" s="26" t="s">
        <v>1948</v>
      </c>
      <c r="D1984" t="s">
        <v>68</v>
      </c>
      <c r="E1984" s="27" t="s">
        <v>1949</v>
      </c>
      <c r="F1984" s="28" t="s">
        <v>70</v>
      </c>
      <c r="G1984" s="29">
        <v>3</v>
      </c>
      <c r="H1984" s="28">
        <v>0.0022000000000000001</v>
      </c>
      <c r="I1984" s="30">
        <f>ROUND(G1984*H1984,P4)</f>
        <v>0</v>
      </c>
      <c r="L1984" s="31">
        <v>0</v>
      </c>
      <c r="M1984" s="24">
        <f>ROUND(G1984*L1984,P4)</f>
        <v>0</v>
      </c>
      <c r="N1984" s="25" t="s">
        <v>681</v>
      </c>
      <c r="O1984" s="32">
        <f>M1984*AA1984</f>
        <v>0</v>
      </c>
      <c r="P1984" s="1">
        <v>3</v>
      </c>
      <c r="AA1984" s="1">
        <f>IF(P1984=1,$O$3,IF(P1984=2,$O$4,$O$5))</f>
        <v>0</v>
      </c>
    </row>
    <row r="1985">
      <c r="A1985" s="1" t="s">
        <v>72</v>
      </c>
      <c r="E1985" s="27" t="s">
        <v>1949</v>
      </c>
    </row>
    <row r="1986" ht="38.25">
      <c r="A1986" s="1" t="s">
        <v>73</v>
      </c>
      <c r="E1986" s="33" t="s">
        <v>2677</v>
      </c>
    </row>
    <row r="1987">
      <c r="A1987" s="1" t="s">
        <v>74</v>
      </c>
      <c r="E1987" s="27" t="s">
        <v>68</v>
      </c>
    </row>
    <row r="1988">
      <c r="A1988" s="1" t="s">
        <v>66</v>
      </c>
      <c r="B1988" s="1">
        <v>257</v>
      </c>
      <c r="C1988" s="26" t="s">
        <v>1948</v>
      </c>
      <c r="D1988" t="s">
        <v>677</v>
      </c>
      <c r="E1988" s="27" t="s">
        <v>1949</v>
      </c>
      <c r="F1988" s="28" t="s">
        <v>70</v>
      </c>
      <c r="G1988" s="29">
        <v>2</v>
      </c>
      <c r="H1988" s="28">
        <v>0.0022000000000000001</v>
      </c>
      <c r="I1988" s="30">
        <f>ROUND(G1988*H1988,P4)</f>
        <v>0</v>
      </c>
      <c r="L1988" s="31">
        <v>0</v>
      </c>
      <c r="M1988" s="24">
        <f>ROUND(G1988*L1988,P4)</f>
        <v>0</v>
      </c>
      <c r="N1988" s="25" t="s">
        <v>681</v>
      </c>
      <c r="O1988" s="32">
        <f>M1988*AA1988</f>
        <v>0</v>
      </c>
      <c r="P1988" s="1">
        <v>3</v>
      </c>
      <c r="AA1988" s="1">
        <f>IF(P1988=1,$O$3,IF(P1988=2,$O$4,$O$5))</f>
        <v>0</v>
      </c>
    </row>
    <row r="1989">
      <c r="A1989" s="1" t="s">
        <v>72</v>
      </c>
      <c r="E1989" s="27" t="s">
        <v>1949</v>
      </c>
    </row>
    <row r="1990" ht="63.75">
      <c r="A1990" s="1" t="s">
        <v>73</v>
      </c>
      <c r="E1990" s="33" t="s">
        <v>2678</v>
      </c>
    </row>
    <row r="1991">
      <c r="A1991" s="1" t="s">
        <v>74</v>
      </c>
      <c r="E1991" s="27" t="s">
        <v>68</v>
      </c>
    </row>
    <row r="1992">
      <c r="A1992" s="1" t="s">
        <v>66</v>
      </c>
      <c r="B1992" s="1">
        <v>240</v>
      </c>
      <c r="C1992" s="26" t="s">
        <v>2679</v>
      </c>
      <c r="D1992" t="s">
        <v>68</v>
      </c>
      <c r="E1992" s="27" t="s">
        <v>2680</v>
      </c>
      <c r="F1992" s="28" t="s">
        <v>80</v>
      </c>
      <c r="G1992" s="29">
        <v>19.739999999999998</v>
      </c>
      <c r="H1992" s="28">
        <v>0.025999999999999999</v>
      </c>
      <c r="I1992" s="30">
        <f>ROUND(G1992*H1992,P4)</f>
        <v>0</v>
      </c>
      <c r="L1992" s="31">
        <v>0</v>
      </c>
      <c r="M1992" s="24">
        <f>ROUND(G1992*L1992,P4)</f>
        <v>0</v>
      </c>
      <c r="N1992" s="25" t="s">
        <v>681</v>
      </c>
      <c r="O1992" s="32">
        <f>M1992*AA1992</f>
        <v>0</v>
      </c>
      <c r="P1992" s="1">
        <v>3</v>
      </c>
      <c r="AA1992" s="1">
        <f>IF(P1992=1,$O$3,IF(P1992=2,$O$4,$O$5))</f>
        <v>0</v>
      </c>
    </row>
    <row r="1993">
      <c r="A1993" s="1" t="s">
        <v>72</v>
      </c>
      <c r="E1993" s="27" t="s">
        <v>2680</v>
      </c>
    </row>
    <row r="1994" ht="89.25">
      <c r="A1994" s="1" t="s">
        <v>73</v>
      </c>
      <c r="E1994" s="33" t="s">
        <v>2681</v>
      </c>
    </row>
    <row r="1995">
      <c r="A1995" s="1" t="s">
        <v>74</v>
      </c>
      <c r="E1995" s="27" t="s">
        <v>68</v>
      </c>
    </row>
    <row r="1996">
      <c r="A1996" s="1" t="s">
        <v>66</v>
      </c>
      <c r="B1996" s="1">
        <v>241</v>
      </c>
      <c r="C1996" s="26" t="s">
        <v>1957</v>
      </c>
      <c r="D1996" t="s">
        <v>68</v>
      </c>
      <c r="E1996" s="27" t="s">
        <v>1958</v>
      </c>
      <c r="F1996" s="28" t="s">
        <v>80</v>
      </c>
      <c r="G1996" s="29">
        <v>6.2999999999999998</v>
      </c>
      <c r="H1996" s="28">
        <v>0.028000000000000001</v>
      </c>
      <c r="I1996" s="30">
        <f>ROUND(G1996*H1996,P4)</f>
        <v>0</v>
      </c>
      <c r="L1996" s="31">
        <v>0</v>
      </c>
      <c r="M1996" s="24">
        <f>ROUND(G1996*L1996,P4)</f>
        <v>0</v>
      </c>
      <c r="N1996" s="25" t="s">
        <v>681</v>
      </c>
      <c r="O1996" s="32">
        <f>M1996*AA1996</f>
        <v>0</v>
      </c>
      <c r="P1996" s="1">
        <v>3</v>
      </c>
      <c r="AA1996" s="1">
        <f>IF(P1996=1,$O$3,IF(P1996=2,$O$4,$O$5))</f>
        <v>0</v>
      </c>
    </row>
    <row r="1997">
      <c r="A1997" s="1" t="s">
        <v>72</v>
      </c>
      <c r="E1997" s="27" t="s">
        <v>1958</v>
      </c>
    </row>
    <row r="1998" ht="63.75">
      <c r="A1998" s="1" t="s">
        <v>73</v>
      </c>
      <c r="E1998" s="33" t="s">
        <v>2682</v>
      </c>
    </row>
    <row r="1999">
      <c r="A1999" s="1" t="s">
        <v>74</v>
      </c>
      <c r="E1999" s="27" t="s">
        <v>68</v>
      </c>
    </row>
    <row r="2000">
      <c r="A2000" s="1" t="s">
        <v>66</v>
      </c>
      <c r="B2000" s="1">
        <v>243</v>
      </c>
      <c r="C2000" s="26" t="s">
        <v>1963</v>
      </c>
      <c r="D2000" t="s">
        <v>68</v>
      </c>
      <c r="E2000" s="27" t="s">
        <v>1964</v>
      </c>
      <c r="F2000" s="28" t="s">
        <v>80</v>
      </c>
      <c r="G2000" s="29">
        <v>3.2400000000000002</v>
      </c>
      <c r="H2000" s="28">
        <v>0.027799999999999998</v>
      </c>
      <c r="I2000" s="30">
        <f>ROUND(G2000*H2000,P4)</f>
        <v>0</v>
      </c>
      <c r="L2000" s="31">
        <v>0</v>
      </c>
      <c r="M2000" s="24">
        <f>ROUND(G2000*L2000,P4)</f>
        <v>0</v>
      </c>
      <c r="N2000" s="25" t="s">
        <v>681</v>
      </c>
      <c r="O2000" s="32">
        <f>M2000*AA2000</f>
        <v>0</v>
      </c>
      <c r="P2000" s="1">
        <v>3</v>
      </c>
      <c r="AA2000" s="1">
        <f>IF(P2000=1,$O$3,IF(P2000=2,$O$4,$O$5))</f>
        <v>0</v>
      </c>
    </row>
    <row r="2001">
      <c r="A2001" s="1" t="s">
        <v>72</v>
      </c>
      <c r="E2001" s="27" t="s">
        <v>1964</v>
      </c>
    </row>
    <row r="2002" ht="38.25">
      <c r="A2002" s="1" t="s">
        <v>73</v>
      </c>
      <c r="E2002" s="33" t="s">
        <v>2683</v>
      </c>
    </row>
    <row r="2003">
      <c r="A2003" s="1" t="s">
        <v>74</v>
      </c>
      <c r="E2003" s="27" t="s">
        <v>68</v>
      </c>
    </row>
    <row r="2004">
      <c r="A2004" s="1" t="s">
        <v>66</v>
      </c>
      <c r="B2004" s="1">
        <v>245</v>
      </c>
      <c r="C2004" s="26" t="s">
        <v>1966</v>
      </c>
      <c r="D2004" t="s">
        <v>68</v>
      </c>
      <c r="E2004" s="27" t="s">
        <v>1967</v>
      </c>
      <c r="F2004" s="28" t="s">
        <v>80</v>
      </c>
      <c r="G2004" s="29">
        <v>7.5599999999999996</v>
      </c>
      <c r="H2004" s="28">
        <v>0.02741</v>
      </c>
      <c r="I2004" s="30">
        <f>ROUND(G2004*H2004,P4)</f>
        <v>0</v>
      </c>
      <c r="L2004" s="31">
        <v>0</v>
      </c>
      <c r="M2004" s="24">
        <f>ROUND(G2004*L2004,P4)</f>
        <v>0</v>
      </c>
      <c r="N2004" s="25" t="s">
        <v>681</v>
      </c>
      <c r="O2004" s="32">
        <f>M2004*AA2004</f>
        <v>0</v>
      </c>
      <c r="P2004" s="1">
        <v>3</v>
      </c>
      <c r="AA2004" s="1">
        <f>IF(P2004=1,$O$3,IF(P2004=2,$O$4,$O$5))</f>
        <v>0</v>
      </c>
    </row>
    <row r="2005">
      <c r="A2005" s="1" t="s">
        <v>72</v>
      </c>
      <c r="E2005" s="27" t="s">
        <v>1967</v>
      </c>
    </row>
    <row r="2006" ht="63.75">
      <c r="A2006" s="1" t="s">
        <v>73</v>
      </c>
      <c r="E2006" s="33" t="s">
        <v>2684</v>
      </c>
    </row>
    <row r="2007">
      <c r="A2007" s="1" t="s">
        <v>74</v>
      </c>
      <c r="E2007" s="27" t="s">
        <v>68</v>
      </c>
    </row>
    <row r="2008">
      <c r="A2008" s="1" t="s">
        <v>66</v>
      </c>
      <c r="B2008" s="1">
        <v>250</v>
      </c>
      <c r="C2008" s="26" t="s">
        <v>2685</v>
      </c>
      <c r="D2008" t="s">
        <v>68</v>
      </c>
      <c r="E2008" s="27" t="s">
        <v>2686</v>
      </c>
      <c r="F2008" s="28" t="s">
        <v>80</v>
      </c>
      <c r="G2008" s="29">
        <v>8.25</v>
      </c>
      <c r="H2008" s="28">
        <v>0.024230000000000002</v>
      </c>
      <c r="I2008" s="30">
        <f>ROUND(G2008*H2008,P4)</f>
        <v>0</v>
      </c>
      <c r="L2008" s="31">
        <v>0</v>
      </c>
      <c r="M2008" s="24">
        <f>ROUND(G2008*L2008,P4)</f>
        <v>0</v>
      </c>
      <c r="N2008" s="25" t="s">
        <v>681</v>
      </c>
      <c r="O2008" s="32">
        <f>M2008*AA2008</f>
        <v>0</v>
      </c>
      <c r="P2008" s="1">
        <v>3</v>
      </c>
      <c r="AA2008" s="1">
        <f>IF(P2008=1,$O$3,IF(P2008=2,$O$4,$O$5))</f>
        <v>0</v>
      </c>
    </row>
    <row r="2009">
      <c r="A2009" s="1" t="s">
        <v>72</v>
      </c>
      <c r="E2009" s="27" t="s">
        <v>2686</v>
      </c>
    </row>
    <row r="2010" ht="63.75">
      <c r="A2010" s="1" t="s">
        <v>73</v>
      </c>
      <c r="E2010" s="33" t="s">
        <v>2687</v>
      </c>
    </row>
    <row r="2011">
      <c r="A2011" s="1" t="s">
        <v>74</v>
      </c>
      <c r="E2011" s="27" t="s">
        <v>68</v>
      </c>
    </row>
    <row r="2012">
      <c r="A2012" s="1" t="s">
        <v>66</v>
      </c>
      <c r="B2012" s="1">
        <v>251</v>
      </c>
      <c r="C2012" s="26" t="s">
        <v>2688</v>
      </c>
      <c r="D2012" t="s">
        <v>68</v>
      </c>
      <c r="E2012" s="27" t="s">
        <v>2689</v>
      </c>
      <c r="F2012" s="28" t="s">
        <v>80</v>
      </c>
      <c r="G2012" s="29">
        <v>4.5</v>
      </c>
      <c r="H2012" s="28">
        <v>0.024230000000000002</v>
      </c>
      <c r="I2012" s="30">
        <f>ROUND(G2012*H2012,P4)</f>
        <v>0</v>
      </c>
      <c r="L2012" s="31">
        <v>0</v>
      </c>
      <c r="M2012" s="24">
        <f>ROUND(G2012*L2012,P4)</f>
        <v>0</v>
      </c>
      <c r="N2012" s="25" t="s">
        <v>111</v>
      </c>
      <c r="O2012" s="32">
        <f>M2012*AA2012</f>
        <v>0</v>
      </c>
      <c r="P2012" s="1">
        <v>3</v>
      </c>
      <c r="AA2012" s="1">
        <f>IF(P2012=1,$O$3,IF(P2012=2,$O$4,$O$5))</f>
        <v>0</v>
      </c>
    </row>
    <row r="2013">
      <c r="A2013" s="1" t="s">
        <v>72</v>
      </c>
      <c r="E2013" s="27" t="s">
        <v>2689</v>
      </c>
    </row>
    <row r="2014" ht="38.25">
      <c r="A2014" s="1" t="s">
        <v>73</v>
      </c>
      <c r="E2014" s="33" t="s">
        <v>2690</v>
      </c>
    </row>
    <row r="2015">
      <c r="A2015" s="1" t="s">
        <v>74</v>
      </c>
      <c r="E2015" s="27" t="s">
        <v>68</v>
      </c>
    </row>
    <row r="2016">
      <c r="A2016" s="1" t="s">
        <v>66</v>
      </c>
      <c r="B2016" s="1">
        <v>253</v>
      </c>
      <c r="C2016" s="26" t="s">
        <v>2691</v>
      </c>
      <c r="D2016" t="s">
        <v>68</v>
      </c>
      <c r="E2016" s="27" t="s">
        <v>2692</v>
      </c>
      <c r="F2016" s="28" t="s">
        <v>80</v>
      </c>
      <c r="G2016" s="29">
        <v>4.5</v>
      </c>
      <c r="H2016" s="28">
        <v>0.038289999999999998</v>
      </c>
      <c r="I2016" s="30">
        <f>ROUND(G2016*H2016,P4)</f>
        <v>0</v>
      </c>
      <c r="L2016" s="31">
        <v>0</v>
      </c>
      <c r="M2016" s="24">
        <f>ROUND(G2016*L2016,P4)</f>
        <v>0</v>
      </c>
      <c r="N2016" s="25" t="s">
        <v>681</v>
      </c>
      <c r="O2016" s="32">
        <f>M2016*AA2016</f>
        <v>0</v>
      </c>
      <c r="P2016" s="1">
        <v>3</v>
      </c>
      <c r="AA2016" s="1">
        <f>IF(P2016=1,$O$3,IF(P2016=2,$O$4,$O$5))</f>
        <v>0</v>
      </c>
    </row>
    <row r="2017">
      <c r="A2017" s="1" t="s">
        <v>72</v>
      </c>
      <c r="E2017" s="27" t="s">
        <v>2692</v>
      </c>
    </row>
    <row r="2018" ht="38.25">
      <c r="A2018" s="1" t="s">
        <v>73</v>
      </c>
      <c r="E2018" s="33" t="s">
        <v>2693</v>
      </c>
    </row>
    <row r="2019">
      <c r="A2019" s="1" t="s">
        <v>74</v>
      </c>
      <c r="E2019" s="27" t="s">
        <v>68</v>
      </c>
    </row>
    <row r="2020" ht="25.5">
      <c r="A2020" s="1" t="s">
        <v>66</v>
      </c>
      <c r="B2020" s="1">
        <v>247</v>
      </c>
      <c r="C2020" s="26" t="s">
        <v>2694</v>
      </c>
      <c r="D2020" t="s">
        <v>68</v>
      </c>
      <c r="E2020" s="27" t="s">
        <v>2695</v>
      </c>
      <c r="F2020" s="28" t="s">
        <v>80</v>
      </c>
      <c r="G2020" s="29">
        <v>13.800000000000001</v>
      </c>
      <c r="H2020" s="28">
        <v>0.01908</v>
      </c>
      <c r="I2020" s="30">
        <f>ROUND(G2020*H2020,P4)</f>
        <v>0</v>
      </c>
      <c r="L2020" s="31">
        <v>0</v>
      </c>
      <c r="M2020" s="24">
        <f>ROUND(G2020*L2020,P4)</f>
        <v>0</v>
      </c>
      <c r="N2020" s="25" t="s">
        <v>681</v>
      </c>
      <c r="O2020" s="32">
        <f>M2020*AA2020</f>
        <v>0</v>
      </c>
      <c r="P2020" s="1">
        <v>3</v>
      </c>
      <c r="AA2020" s="1">
        <f>IF(P2020=1,$O$3,IF(P2020=2,$O$4,$O$5))</f>
        <v>0</v>
      </c>
    </row>
    <row r="2021" ht="25.5">
      <c r="A2021" s="1" t="s">
        <v>72</v>
      </c>
      <c r="E2021" s="27" t="s">
        <v>2695</v>
      </c>
    </row>
    <row r="2022" ht="63.75">
      <c r="A2022" s="1" t="s">
        <v>73</v>
      </c>
      <c r="E2022" s="33" t="s">
        <v>2696</v>
      </c>
    </row>
    <row r="2023">
      <c r="A2023" s="1" t="s">
        <v>74</v>
      </c>
      <c r="E2023" s="27" t="s">
        <v>68</v>
      </c>
    </row>
    <row r="2024" ht="25.5">
      <c r="A2024" s="1" t="s">
        <v>66</v>
      </c>
      <c r="B2024" s="1">
        <v>248</v>
      </c>
      <c r="C2024" s="26" t="s">
        <v>2697</v>
      </c>
      <c r="D2024" t="s">
        <v>68</v>
      </c>
      <c r="E2024" s="27" t="s">
        <v>2698</v>
      </c>
      <c r="F2024" s="28" t="s">
        <v>80</v>
      </c>
      <c r="G2024" s="29">
        <v>3.6000000000000001</v>
      </c>
      <c r="H2024" s="28">
        <v>0.038150000000000003</v>
      </c>
      <c r="I2024" s="30">
        <f>ROUND(G2024*H2024,P4)</f>
        <v>0</v>
      </c>
      <c r="L2024" s="31">
        <v>0</v>
      </c>
      <c r="M2024" s="24">
        <f>ROUND(G2024*L2024,P4)</f>
        <v>0</v>
      </c>
      <c r="N2024" s="25" t="s">
        <v>681</v>
      </c>
      <c r="O2024" s="32">
        <f>M2024*AA2024</f>
        <v>0</v>
      </c>
      <c r="P2024" s="1">
        <v>3</v>
      </c>
      <c r="AA2024" s="1">
        <f>IF(P2024=1,$O$3,IF(P2024=2,$O$4,$O$5))</f>
        <v>0</v>
      </c>
    </row>
    <row r="2025" ht="25.5">
      <c r="A2025" s="1" t="s">
        <v>72</v>
      </c>
      <c r="E2025" s="27" t="s">
        <v>2698</v>
      </c>
    </row>
    <row r="2026" ht="38.25">
      <c r="A2026" s="1" t="s">
        <v>73</v>
      </c>
      <c r="E2026" s="33" t="s">
        <v>2699</v>
      </c>
    </row>
    <row r="2027">
      <c r="A2027" s="1" t="s">
        <v>74</v>
      </c>
      <c r="E2027" s="27" t="s">
        <v>68</v>
      </c>
    </row>
    <row r="2028" ht="25.5">
      <c r="A2028" s="1" t="s">
        <v>66</v>
      </c>
      <c r="B2028" s="1">
        <v>237</v>
      </c>
      <c r="C2028" s="26" t="s">
        <v>2700</v>
      </c>
      <c r="D2028" t="s">
        <v>68</v>
      </c>
      <c r="E2028" s="27" t="s">
        <v>2701</v>
      </c>
      <c r="F2028" s="28" t="s">
        <v>80</v>
      </c>
      <c r="G2028" s="29">
        <v>5.7599999999999998</v>
      </c>
      <c r="H2028" s="28">
        <v>0.00051999999999999995</v>
      </c>
      <c r="I2028" s="30">
        <f>ROUND(G2028*H2028,P4)</f>
        <v>0</v>
      </c>
      <c r="L2028" s="31">
        <v>0</v>
      </c>
      <c r="M2028" s="24">
        <f>ROUND(G2028*L2028,P4)</f>
        <v>0</v>
      </c>
      <c r="N2028" s="25" t="s">
        <v>681</v>
      </c>
      <c r="O2028" s="32">
        <f>M2028*AA2028</f>
        <v>0</v>
      </c>
      <c r="P2028" s="1">
        <v>3</v>
      </c>
      <c r="AA2028" s="1">
        <f>IF(P2028=1,$O$3,IF(P2028=2,$O$4,$O$5))</f>
        <v>0</v>
      </c>
    </row>
    <row r="2029" ht="25.5">
      <c r="A2029" s="1" t="s">
        <v>72</v>
      </c>
      <c r="E2029" s="27" t="s">
        <v>2701</v>
      </c>
    </row>
    <row r="2030" ht="63.75">
      <c r="A2030" s="1" t="s">
        <v>73</v>
      </c>
      <c r="E2030" s="33" t="s">
        <v>2702</v>
      </c>
    </row>
    <row r="2031">
      <c r="A2031" s="1" t="s">
        <v>74</v>
      </c>
      <c r="E2031" s="27" t="s">
        <v>68</v>
      </c>
    </row>
    <row r="2032" ht="25.5">
      <c r="A2032" s="1" t="s">
        <v>66</v>
      </c>
      <c r="B2032" s="1">
        <v>238</v>
      </c>
      <c r="C2032" s="26" t="s">
        <v>2703</v>
      </c>
      <c r="D2032" t="s">
        <v>68</v>
      </c>
      <c r="E2032" s="27" t="s">
        <v>2704</v>
      </c>
      <c r="F2032" s="28" t="s">
        <v>80</v>
      </c>
      <c r="G2032" s="29">
        <v>7.7800000000000002</v>
      </c>
      <c r="H2032" s="28">
        <v>0.00012</v>
      </c>
      <c r="I2032" s="30">
        <f>ROUND(G2032*H2032,P4)</f>
        <v>0</v>
      </c>
      <c r="L2032" s="31">
        <v>0</v>
      </c>
      <c r="M2032" s="24">
        <f>ROUND(G2032*L2032,P4)</f>
        <v>0</v>
      </c>
      <c r="N2032" s="25" t="s">
        <v>681</v>
      </c>
      <c r="O2032" s="32">
        <f>M2032*AA2032</f>
        <v>0</v>
      </c>
      <c r="P2032" s="1">
        <v>3</v>
      </c>
      <c r="AA2032" s="1">
        <f>IF(P2032=1,$O$3,IF(P2032=2,$O$4,$O$5))</f>
        <v>0</v>
      </c>
    </row>
    <row r="2033" ht="25.5">
      <c r="A2033" s="1" t="s">
        <v>72</v>
      </c>
      <c r="E2033" s="27" t="s">
        <v>2704</v>
      </c>
    </row>
    <row r="2034" ht="63.75">
      <c r="A2034" s="1" t="s">
        <v>73</v>
      </c>
      <c r="E2034" s="33" t="s">
        <v>2705</v>
      </c>
    </row>
    <row r="2035">
      <c r="A2035" s="1" t="s">
        <v>74</v>
      </c>
      <c r="E2035" s="27" t="s">
        <v>68</v>
      </c>
    </row>
    <row r="2036" ht="25.5">
      <c r="A2036" s="1" t="s">
        <v>66</v>
      </c>
      <c r="B2036" s="1">
        <v>239</v>
      </c>
      <c r="C2036" s="26" t="s">
        <v>2706</v>
      </c>
      <c r="D2036" t="s">
        <v>68</v>
      </c>
      <c r="E2036" s="27" t="s">
        <v>2707</v>
      </c>
      <c r="F2036" s="28" t="s">
        <v>80</v>
      </c>
      <c r="G2036" s="29">
        <v>12.5</v>
      </c>
      <c r="H2036" s="28">
        <v>0.00020000000000000001</v>
      </c>
      <c r="I2036" s="30">
        <f>ROUND(G2036*H2036,P4)</f>
        <v>0</v>
      </c>
      <c r="L2036" s="31">
        <v>0</v>
      </c>
      <c r="M2036" s="24">
        <f>ROUND(G2036*L2036,P4)</f>
        <v>0</v>
      </c>
      <c r="N2036" s="25" t="s">
        <v>681</v>
      </c>
      <c r="O2036" s="32">
        <f>M2036*AA2036</f>
        <v>0</v>
      </c>
      <c r="P2036" s="1">
        <v>3</v>
      </c>
      <c r="AA2036" s="1">
        <f>IF(P2036=1,$O$3,IF(P2036=2,$O$4,$O$5))</f>
        <v>0</v>
      </c>
    </row>
    <row r="2037" ht="25.5">
      <c r="A2037" s="1" t="s">
        <v>72</v>
      </c>
      <c r="E2037" s="27" t="s">
        <v>2707</v>
      </c>
    </row>
    <row r="2038" ht="38.25">
      <c r="A2038" s="1" t="s">
        <v>73</v>
      </c>
      <c r="E2038" s="33" t="s">
        <v>2708</v>
      </c>
    </row>
    <row r="2039">
      <c r="A2039" s="1" t="s">
        <v>74</v>
      </c>
      <c r="E2039" s="27" t="s">
        <v>68</v>
      </c>
    </row>
    <row r="2040" ht="25.5">
      <c r="A2040" s="1" t="s">
        <v>66</v>
      </c>
      <c r="B2040" s="1">
        <v>242</v>
      </c>
      <c r="C2040" s="26" t="s">
        <v>2006</v>
      </c>
      <c r="D2040" t="s">
        <v>68</v>
      </c>
      <c r="E2040" s="27" t="s">
        <v>2007</v>
      </c>
      <c r="F2040" s="28" t="s">
        <v>80</v>
      </c>
      <c r="G2040" s="29">
        <v>3.2400000000000002</v>
      </c>
      <c r="H2040" s="28">
        <v>0.00058</v>
      </c>
      <c r="I2040" s="30">
        <f>ROUND(G2040*H2040,P4)</f>
        <v>0</v>
      </c>
      <c r="L2040" s="31">
        <v>0</v>
      </c>
      <c r="M2040" s="24">
        <f>ROUND(G2040*L2040,P4)</f>
        <v>0</v>
      </c>
      <c r="N2040" s="25" t="s">
        <v>681</v>
      </c>
      <c r="O2040" s="32">
        <f>M2040*AA2040</f>
        <v>0</v>
      </c>
      <c r="P2040" s="1">
        <v>3</v>
      </c>
      <c r="AA2040" s="1">
        <f>IF(P2040=1,$O$3,IF(P2040=2,$O$4,$O$5))</f>
        <v>0</v>
      </c>
    </row>
    <row r="2041" ht="25.5">
      <c r="A2041" s="1" t="s">
        <v>72</v>
      </c>
      <c r="E2041" s="27" t="s">
        <v>2007</v>
      </c>
    </row>
    <row r="2042" ht="38.25">
      <c r="A2042" s="1" t="s">
        <v>73</v>
      </c>
      <c r="E2042" s="33" t="s">
        <v>2683</v>
      </c>
    </row>
    <row r="2043">
      <c r="A2043" s="1" t="s">
        <v>74</v>
      </c>
      <c r="E2043" s="27" t="s">
        <v>68</v>
      </c>
    </row>
    <row r="2044" ht="25.5">
      <c r="A2044" s="1" t="s">
        <v>66</v>
      </c>
      <c r="B2044" s="1">
        <v>244</v>
      </c>
      <c r="C2044" s="26" t="s">
        <v>2709</v>
      </c>
      <c r="D2044" t="s">
        <v>68</v>
      </c>
      <c r="E2044" s="27" t="s">
        <v>2710</v>
      </c>
      <c r="F2044" s="28" t="s">
        <v>80</v>
      </c>
      <c r="G2044" s="29">
        <v>7.5599999999999996</v>
      </c>
      <c r="H2044" s="28">
        <v>0.00012999999999999999</v>
      </c>
      <c r="I2044" s="30">
        <f>ROUND(G2044*H2044,P4)</f>
        <v>0</v>
      </c>
      <c r="L2044" s="31">
        <v>0</v>
      </c>
      <c r="M2044" s="24">
        <f>ROUND(G2044*L2044,P4)</f>
        <v>0</v>
      </c>
      <c r="N2044" s="25" t="s">
        <v>681</v>
      </c>
      <c r="O2044" s="32">
        <f>M2044*AA2044</f>
        <v>0</v>
      </c>
      <c r="P2044" s="1">
        <v>3</v>
      </c>
      <c r="AA2044" s="1">
        <f>IF(P2044=1,$O$3,IF(P2044=2,$O$4,$O$5))</f>
        <v>0</v>
      </c>
    </row>
    <row r="2045" ht="25.5">
      <c r="A2045" s="1" t="s">
        <v>72</v>
      </c>
      <c r="E2045" s="27" t="s">
        <v>2710</v>
      </c>
    </row>
    <row r="2046" ht="63.75">
      <c r="A2046" s="1" t="s">
        <v>73</v>
      </c>
      <c r="E2046" s="33" t="s">
        <v>2684</v>
      </c>
    </row>
    <row r="2047">
      <c r="A2047" s="1" t="s">
        <v>74</v>
      </c>
      <c r="E2047" s="27" t="s">
        <v>68</v>
      </c>
    </row>
    <row r="2048">
      <c r="A2048" s="1" t="s">
        <v>66</v>
      </c>
      <c r="B2048" s="1">
        <v>246</v>
      </c>
      <c r="C2048" s="26" t="s">
        <v>2711</v>
      </c>
      <c r="D2048" t="s">
        <v>68</v>
      </c>
      <c r="E2048" s="27" t="s">
        <v>2712</v>
      </c>
      <c r="F2048" s="28" t="s">
        <v>70</v>
      </c>
      <c r="G2048" s="29">
        <v>5</v>
      </c>
      <c r="H2048" s="28">
        <v>0</v>
      </c>
      <c r="I2048" s="30">
        <f>ROUND(G2048*H2048,P4)</f>
        <v>0</v>
      </c>
      <c r="L2048" s="31">
        <v>0</v>
      </c>
      <c r="M2048" s="24">
        <f>ROUND(G2048*L2048,P4)</f>
        <v>0</v>
      </c>
      <c r="N2048" s="25" t="s">
        <v>681</v>
      </c>
      <c r="O2048" s="32">
        <f>M2048*AA2048</f>
        <v>0</v>
      </c>
      <c r="P2048" s="1">
        <v>3</v>
      </c>
      <c r="AA2048" s="1">
        <f>IF(P2048=1,$O$3,IF(P2048=2,$O$4,$O$5))</f>
        <v>0</v>
      </c>
    </row>
    <row r="2049">
      <c r="A2049" s="1" t="s">
        <v>72</v>
      </c>
      <c r="E2049" s="27" t="s">
        <v>2712</v>
      </c>
    </row>
    <row r="2050" ht="89.25">
      <c r="A2050" s="1" t="s">
        <v>73</v>
      </c>
      <c r="E2050" s="33" t="s">
        <v>2713</v>
      </c>
    </row>
    <row r="2051">
      <c r="A2051" s="1" t="s">
        <v>74</v>
      </c>
      <c r="E2051" s="27" t="s">
        <v>68</v>
      </c>
    </row>
    <row r="2052">
      <c r="A2052" s="1" t="s">
        <v>66</v>
      </c>
      <c r="B2052" s="1">
        <v>249</v>
      </c>
      <c r="C2052" s="26" t="s">
        <v>2714</v>
      </c>
      <c r="D2052" t="s">
        <v>68</v>
      </c>
      <c r="E2052" s="27" t="s">
        <v>2715</v>
      </c>
      <c r="F2052" s="28" t="s">
        <v>70</v>
      </c>
      <c r="G2052" s="29">
        <v>2</v>
      </c>
      <c r="H2052" s="28">
        <v>0</v>
      </c>
      <c r="I2052" s="30">
        <f>ROUND(G2052*H2052,P4)</f>
        <v>0</v>
      </c>
      <c r="L2052" s="31">
        <v>0</v>
      </c>
      <c r="M2052" s="24">
        <f>ROUND(G2052*L2052,P4)</f>
        <v>0</v>
      </c>
      <c r="N2052" s="25" t="s">
        <v>681</v>
      </c>
      <c r="O2052" s="32">
        <f>M2052*AA2052</f>
        <v>0</v>
      </c>
      <c r="P2052" s="1">
        <v>3</v>
      </c>
      <c r="AA2052" s="1">
        <f>IF(P2052=1,$O$3,IF(P2052=2,$O$4,$O$5))</f>
        <v>0</v>
      </c>
    </row>
    <row r="2053">
      <c r="A2053" s="1" t="s">
        <v>72</v>
      </c>
      <c r="E2053" s="27" t="s">
        <v>2715</v>
      </c>
    </row>
    <row r="2054" ht="63.75">
      <c r="A2054" s="1" t="s">
        <v>73</v>
      </c>
      <c r="E2054" s="33" t="s">
        <v>2716</v>
      </c>
    </row>
    <row r="2055">
      <c r="A2055" s="1" t="s">
        <v>74</v>
      </c>
      <c r="E2055" s="27" t="s">
        <v>68</v>
      </c>
    </row>
    <row r="2056">
      <c r="A2056" s="1" t="s">
        <v>66</v>
      </c>
      <c r="B2056" s="1">
        <v>252</v>
      </c>
      <c r="C2056" s="26" t="s">
        <v>2717</v>
      </c>
      <c r="D2056" t="s">
        <v>68</v>
      </c>
      <c r="E2056" s="27" t="s">
        <v>2718</v>
      </c>
      <c r="F2056" s="28" t="s">
        <v>70</v>
      </c>
      <c r="G2056" s="29">
        <v>2</v>
      </c>
      <c r="H2056" s="28">
        <v>0</v>
      </c>
      <c r="I2056" s="30">
        <f>ROUND(G2056*H2056,P4)</f>
        <v>0</v>
      </c>
      <c r="L2056" s="31">
        <v>0</v>
      </c>
      <c r="M2056" s="24">
        <f>ROUND(G2056*L2056,P4)</f>
        <v>0</v>
      </c>
      <c r="N2056" s="25" t="s">
        <v>681</v>
      </c>
      <c r="O2056" s="32">
        <f>M2056*AA2056</f>
        <v>0</v>
      </c>
      <c r="P2056" s="1">
        <v>3</v>
      </c>
      <c r="AA2056" s="1">
        <f>IF(P2056=1,$O$3,IF(P2056=2,$O$4,$O$5))</f>
        <v>0</v>
      </c>
    </row>
    <row r="2057">
      <c r="A2057" s="1" t="s">
        <v>72</v>
      </c>
      <c r="E2057" s="27" t="s">
        <v>2718</v>
      </c>
    </row>
    <row r="2058" ht="63.75">
      <c r="A2058" s="1" t="s">
        <v>73</v>
      </c>
      <c r="E2058" s="33" t="s">
        <v>2719</v>
      </c>
    </row>
    <row r="2059">
      <c r="A2059" s="1" t="s">
        <v>74</v>
      </c>
      <c r="E2059" s="27" t="s">
        <v>68</v>
      </c>
    </row>
    <row r="2060" ht="25.5">
      <c r="A2060" s="1" t="s">
        <v>66</v>
      </c>
      <c r="B2060" s="1">
        <v>254</v>
      </c>
      <c r="C2060" s="26" t="s">
        <v>2017</v>
      </c>
      <c r="D2060" t="s">
        <v>68</v>
      </c>
      <c r="E2060" s="27" t="s">
        <v>2018</v>
      </c>
      <c r="F2060" s="28" t="s">
        <v>70</v>
      </c>
      <c r="G2060" s="29">
        <v>3</v>
      </c>
      <c r="H2060" s="28">
        <v>0</v>
      </c>
      <c r="I2060" s="30">
        <f>ROUND(G2060*H2060,P4)</f>
        <v>0</v>
      </c>
      <c r="L2060" s="31">
        <v>0</v>
      </c>
      <c r="M2060" s="24">
        <f>ROUND(G2060*L2060,P4)</f>
        <v>0</v>
      </c>
      <c r="N2060" s="25" t="s">
        <v>681</v>
      </c>
      <c r="O2060" s="32">
        <f>M2060*AA2060</f>
        <v>0</v>
      </c>
      <c r="P2060" s="1">
        <v>3</v>
      </c>
      <c r="AA2060" s="1">
        <f>IF(P2060=1,$O$3,IF(P2060=2,$O$4,$O$5))</f>
        <v>0</v>
      </c>
    </row>
    <row r="2061" ht="25.5">
      <c r="A2061" s="1" t="s">
        <v>72</v>
      </c>
      <c r="E2061" s="27" t="s">
        <v>2018</v>
      </c>
    </row>
    <row r="2062" ht="38.25">
      <c r="A2062" s="1" t="s">
        <v>73</v>
      </c>
      <c r="E2062" s="33" t="s">
        <v>2677</v>
      </c>
    </row>
    <row r="2063">
      <c r="A2063" s="1" t="s">
        <v>74</v>
      </c>
      <c r="E2063" s="27" t="s">
        <v>68</v>
      </c>
    </row>
    <row r="2064" ht="25.5">
      <c r="A2064" s="1" t="s">
        <v>66</v>
      </c>
      <c r="B2064" s="1">
        <v>256</v>
      </c>
      <c r="C2064" s="26" t="s">
        <v>2720</v>
      </c>
      <c r="D2064" t="s">
        <v>68</v>
      </c>
      <c r="E2064" s="27" t="s">
        <v>2721</v>
      </c>
      <c r="F2064" s="28" t="s">
        <v>70</v>
      </c>
      <c r="G2064" s="29">
        <v>1</v>
      </c>
      <c r="H2064" s="28">
        <v>0</v>
      </c>
      <c r="I2064" s="30">
        <f>ROUND(G2064*H2064,P4)</f>
        <v>0</v>
      </c>
      <c r="L2064" s="31">
        <v>0</v>
      </c>
      <c r="M2064" s="24">
        <f>ROUND(G2064*L2064,P4)</f>
        <v>0</v>
      </c>
      <c r="N2064" s="25" t="s">
        <v>681</v>
      </c>
      <c r="O2064" s="32">
        <f>M2064*AA2064</f>
        <v>0</v>
      </c>
      <c r="P2064" s="1">
        <v>3</v>
      </c>
      <c r="AA2064" s="1">
        <f>IF(P2064=1,$O$3,IF(P2064=2,$O$4,$O$5))</f>
        <v>0</v>
      </c>
    </row>
    <row r="2065" ht="25.5">
      <c r="A2065" s="1" t="s">
        <v>72</v>
      </c>
      <c r="E2065" s="27" t="s">
        <v>2721</v>
      </c>
    </row>
    <row r="2066" ht="51">
      <c r="A2066" s="1" t="s">
        <v>73</v>
      </c>
      <c r="E2066" s="33" t="s">
        <v>2722</v>
      </c>
    </row>
    <row r="2067">
      <c r="A2067" s="1" t="s">
        <v>74</v>
      </c>
      <c r="E2067" s="27" t="s">
        <v>68</v>
      </c>
    </row>
    <row r="2068">
      <c r="A2068" s="1" t="s">
        <v>66</v>
      </c>
      <c r="B2068" s="1">
        <v>258</v>
      </c>
      <c r="C2068" s="26" t="s">
        <v>2723</v>
      </c>
      <c r="D2068" t="s">
        <v>68</v>
      </c>
      <c r="E2068" s="27" t="s">
        <v>2724</v>
      </c>
      <c r="F2068" s="28" t="s">
        <v>80</v>
      </c>
      <c r="G2068" s="29">
        <v>8.25</v>
      </c>
      <c r="H2068" s="28">
        <v>0.00020000000000000001</v>
      </c>
      <c r="I2068" s="30">
        <f>ROUND(G2068*H2068,P4)</f>
        <v>0</v>
      </c>
      <c r="L2068" s="31">
        <v>0</v>
      </c>
      <c r="M2068" s="24">
        <f>ROUND(G2068*L2068,P4)</f>
        <v>0</v>
      </c>
      <c r="N2068" s="25" t="s">
        <v>1393</v>
      </c>
      <c r="O2068" s="32">
        <f>M2068*AA2068</f>
        <v>0</v>
      </c>
      <c r="P2068" s="1">
        <v>3</v>
      </c>
      <c r="AA2068" s="1">
        <f>IF(P2068=1,$O$3,IF(P2068=2,$O$4,$O$5))</f>
        <v>0</v>
      </c>
    </row>
    <row r="2069">
      <c r="A2069" s="1" t="s">
        <v>72</v>
      </c>
      <c r="E2069" s="27" t="s">
        <v>2724</v>
      </c>
    </row>
    <row r="2070">
      <c r="A2070" s="1" t="s">
        <v>73</v>
      </c>
    </row>
    <row r="2071">
      <c r="A2071" s="1" t="s">
        <v>74</v>
      </c>
      <c r="E2071" s="27" t="s">
        <v>68</v>
      </c>
    </row>
    <row r="2072">
      <c r="A2072" s="1" t="s">
        <v>66</v>
      </c>
      <c r="B2072" s="1">
        <v>259</v>
      </c>
      <c r="C2072" s="26" t="s">
        <v>2019</v>
      </c>
      <c r="D2072" t="s">
        <v>68</v>
      </c>
      <c r="E2072" s="27" t="s">
        <v>2020</v>
      </c>
      <c r="F2072" s="28" t="s">
        <v>77</v>
      </c>
      <c r="G2072" s="29">
        <v>4</v>
      </c>
      <c r="H2072" s="28">
        <v>0</v>
      </c>
      <c r="I2072" s="30">
        <f>ROUND(G2072*H2072,P4)</f>
        <v>0</v>
      </c>
      <c r="L2072" s="31">
        <v>0</v>
      </c>
      <c r="M2072" s="24">
        <f>ROUND(G2072*L2072,P4)</f>
        <v>0</v>
      </c>
      <c r="N2072" s="25" t="s">
        <v>681</v>
      </c>
      <c r="O2072" s="32">
        <f>M2072*AA2072</f>
        <v>0</v>
      </c>
      <c r="P2072" s="1">
        <v>3</v>
      </c>
      <c r="AA2072" s="1">
        <f>IF(P2072=1,$O$3,IF(P2072=2,$O$4,$O$5))</f>
        <v>0</v>
      </c>
    </row>
    <row r="2073">
      <c r="A2073" s="1" t="s">
        <v>72</v>
      </c>
      <c r="E2073" s="27" t="s">
        <v>2020</v>
      </c>
    </row>
    <row r="2074" ht="25.5">
      <c r="A2074" s="1" t="s">
        <v>73</v>
      </c>
      <c r="E2074" s="33" t="s">
        <v>2676</v>
      </c>
    </row>
    <row r="2075">
      <c r="A2075" s="1" t="s">
        <v>74</v>
      </c>
      <c r="E2075" s="27" t="s">
        <v>68</v>
      </c>
    </row>
    <row r="2076" ht="25.5">
      <c r="A2076" s="1" t="s">
        <v>66</v>
      </c>
      <c r="B2076" s="1">
        <v>261</v>
      </c>
      <c r="C2076" s="26" t="s">
        <v>2024</v>
      </c>
      <c r="D2076" t="s">
        <v>68</v>
      </c>
      <c r="E2076" s="27" t="s">
        <v>2025</v>
      </c>
      <c r="F2076" s="28" t="s">
        <v>1137</v>
      </c>
      <c r="G2076" s="29">
        <v>200</v>
      </c>
      <c r="H2076" s="28">
        <v>0</v>
      </c>
      <c r="I2076" s="30">
        <f>ROUND(G2076*H2076,P4)</f>
        <v>0</v>
      </c>
      <c r="L2076" s="31">
        <v>0</v>
      </c>
      <c r="M2076" s="24">
        <f>ROUND(G2076*L2076,P4)</f>
        <v>0</v>
      </c>
      <c r="N2076" s="25" t="s">
        <v>681</v>
      </c>
      <c r="O2076" s="32">
        <f>M2076*AA2076</f>
        <v>0</v>
      </c>
      <c r="P2076" s="1">
        <v>3</v>
      </c>
      <c r="AA2076" s="1">
        <f>IF(P2076=1,$O$3,IF(P2076=2,$O$4,$O$5))</f>
        <v>0</v>
      </c>
    </row>
    <row r="2077" ht="25.5">
      <c r="A2077" s="1" t="s">
        <v>72</v>
      </c>
      <c r="E2077" s="27" t="s">
        <v>2025</v>
      </c>
    </row>
    <row r="2078" ht="38.25">
      <c r="A2078" s="1" t="s">
        <v>73</v>
      </c>
      <c r="E2078" s="33" t="s">
        <v>2725</v>
      </c>
    </row>
    <row r="2079">
      <c r="A2079" s="1" t="s">
        <v>74</v>
      </c>
      <c r="E2079" s="27" t="s">
        <v>68</v>
      </c>
    </row>
    <row r="2080" ht="25.5">
      <c r="A2080" s="1" t="s">
        <v>66</v>
      </c>
      <c r="B2080" s="1">
        <v>262</v>
      </c>
      <c r="C2080" s="26" t="s">
        <v>2726</v>
      </c>
      <c r="D2080" t="s">
        <v>68</v>
      </c>
      <c r="E2080" s="27" t="s">
        <v>2727</v>
      </c>
      <c r="F2080" s="28" t="s">
        <v>1137</v>
      </c>
      <c r="G2080" s="29">
        <v>200</v>
      </c>
      <c r="H2080" s="28">
        <v>0</v>
      </c>
      <c r="I2080" s="30">
        <f>ROUND(G2080*H2080,P4)</f>
        <v>0</v>
      </c>
      <c r="L2080" s="31">
        <v>0</v>
      </c>
      <c r="M2080" s="24">
        <f>ROUND(G2080*L2080,P4)</f>
        <v>0</v>
      </c>
      <c r="N2080" s="25" t="s">
        <v>681</v>
      </c>
      <c r="O2080" s="32">
        <f>M2080*AA2080</f>
        <v>0</v>
      </c>
      <c r="P2080" s="1">
        <v>3</v>
      </c>
      <c r="AA2080" s="1">
        <f>IF(P2080=1,$O$3,IF(P2080=2,$O$4,$O$5))</f>
        <v>0</v>
      </c>
    </row>
    <row r="2081" ht="25.5">
      <c r="A2081" s="1" t="s">
        <v>72</v>
      </c>
      <c r="E2081" s="27" t="s">
        <v>2727</v>
      </c>
    </row>
    <row r="2082" ht="25.5">
      <c r="A2082" s="1" t="s">
        <v>73</v>
      </c>
      <c r="E2082" s="33" t="s">
        <v>2728</v>
      </c>
    </row>
    <row r="2083">
      <c r="A2083" s="1" t="s">
        <v>74</v>
      </c>
      <c r="E2083" s="27" t="s">
        <v>68</v>
      </c>
    </row>
    <row r="2084" ht="25.5">
      <c r="A2084" s="1" t="s">
        <v>66</v>
      </c>
      <c r="B2084" s="1">
        <v>263</v>
      </c>
      <c r="C2084" s="26" t="s">
        <v>2030</v>
      </c>
      <c r="D2084" t="s">
        <v>68</v>
      </c>
      <c r="E2084" s="27" t="s">
        <v>2031</v>
      </c>
      <c r="F2084" s="28" t="s">
        <v>2032</v>
      </c>
      <c r="G2084" s="29">
        <v>15212.203</v>
      </c>
      <c r="H2084" s="28">
        <v>0</v>
      </c>
      <c r="I2084" s="30">
        <f>ROUND(G2084*H2084,P4)</f>
        <v>0</v>
      </c>
      <c r="L2084" s="31">
        <v>0</v>
      </c>
      <c r="M2084" s="24">
        <f>ROUND(G2084*L2084,P4)</f>
        <v>0</v>
      </c>
      <c r="N2084" s="25" t="s">
        <v>681</v>
      </c>
      <c r="O2084" s="32">
        <f>M2084*AA2084</f>
        <v>0</v>
      </c>
      <c r="P2084" s="1">
        <v>3</v>
      </c>
      <c r="AA2084" s="1">
        <f>IF(P2084=1,$O$3,IF(P2084=2,$O$4,$O$5))</f>
        <v>0</v>
      </c>
    </row>
    <row r="2085" ht="38.25">
      <c r="A2085" s="1" t="s">
        <v>72</v>
      </c>
      <c r="E2085" s="27" t="s">
        <v>2033</v>
      </c>
    </row>
    <row r="2086">
      <c r="A2086" s="1" t="s">
        <v>73</v>
      </c>
    </row>
    <row r="2087">
      <c r="A2087" s="1" t="s">
        <v>74</v>
      </c>
      <c r="E2087" s="27" t="s">
        <v>68</v>
      </c>
    </row>
    <row r="2088" ht="25.5">
      <c r="A2088" s="1" t="s">
        <v>66</v>
      </c>
      <c r="B2088" s="1">
        <v>230</v>
      </c>
      <c r="C2088" s="26" t="s">
        <v>2729</v>
      </c>
      <c r="D2088" t="s">
        <v>68</v>
      </c>
      <c r="E2088" s="27" t="s">
        <v>2730</v>
      </c>
      <c r="F2088" s="28" t="s">
        <v>901</v>
      </c>
      <c r="G2088" s="29">
        <v>1</v>
      </c>
      <c r="H2088" s="28">
        <v>0.00040000000000000002</v>
      </c>
      <c r="I2088" s="30">
        <f>ROUND(G2088*H2088,P4)</f>
        <v>0</v>
      </c>
      <c r="L2088" s="31">
        <v>0</v>
      </c>
      <c r="M2088" s="24">
        <f>ROUND(G2088*L2088,P4)</f>
        <v>0</v>
      </c>
      <c r="N2088" s="25" t="s">
        <v>111</v>
      </c>
      <c r="O2088" s="32">
        <f>M2088*AA2088</f>
        <v>0</v>
      </c>
      <c r="P2088" s="1">
        <v>3</v>
      </c>
      <c r="AA2088" s="1">
        <f>IF(P2088=1,$O$3,IF(P2088=2,$O$4,$O$5))</f>
        <v>0</v>
      </c>
    </row>
    <row r="2089" ht="25.5">
      <c r="A2089" s="1" t="s">
        <v>72</v>
      </c>
      <c r="E2089" s="27" t="s">
        <v>2730</v>
      </c>
    </row>
    <row r="2090" ht="25.5">
      <c r="A2090" s="1" t="s">
        <v>73</v>
      </c>
      <c r="E2090" s="33" t="s">
        <v>2731</v>
      </c>
    </row>
    <row r="2091">
      <c r="A2091" s="1" t="s">
        <v>74</v>
      </c>
      <c r="E2091" s="27" t="s">
        <v>68</v>
      </c>
    </row>
    <row r="2092" ht="25.5">
      <c r="A2092" s="1" t="s">
        <v>66</v>
      </c>
      <c r="B2092" s="1">
        <v>231</v>
      </c>
      <c r="C2092" s="26" t="s">
        <v>2732</v>
      </c>
      <c r="D2092" t="s">
        <v>68</v>
      </c>
      <c r="E2092" s="27" t="s">
        <v>2733</v>
      </c>
      <c r="F2092" s="28" t="s">
        <v>70</v>
      </c>
      <c r="G2092" s="29">
        <v>1</v>
      </c>
      <c r="H2092" s="28">
        <v>0.00040000000000000002</v>
      </c>
      <c r="I2092" s="30">
        <f>ROUND(G2092*H2092,P4)</f>
        <v>0</v>
      </c>
      <c r="L2092" s="31">
        <v>0</v>
      </c>
      <c r="M2092" s="24">
        <f>ROUND(G2092*L2092,P4)</f>
        <v>0</v>
      </c>
      <c r="N2092" s="25" t="s">
        <v>111</v>
      </c>
      <c r="O2092" s="32">
        <f>M2092*AA2092</f>
        <v>0</v>
      </c>
      <c r="P2092" s="1">
        <v>3</v>
      </c>
      <c r="AA2092" s="1">
        <f>IF(P2092=1,$O$3,IF(P2092=2,$O$4,$O$5))</f>
        <v>0</v>
      </c>
    </row>
    <row r="2093" ht="25.5">
      <c r="A2093" s="1" t="s">
        <v>72</v>
      </c>
      <c r="E2093" s="27" t="s">
        <v>2733</v>
      </c>
    </row>
    <row r="2094" ht="25.5">
      <c r="A2094" s="1" t="s">
        <v>73</v>
      </c>
      <c r="E2094" s="33" t="s">
        <v>2734</v>
      </c>
    </row>
    <row r="2095">
      <c r="A2095" s="1" t="s">
        <v>74</v>
      </c>
      <c r="E2095" s="27" t="s">
        <v>68</v>
      </c>
    </row>
    <row r="2096" ht="25.5">
      <c r="A2096" s="1" t="s">
        <v>66</v>
      </c>
      <c r="B2096" s="1">
        <v>232</v>
      </c>
      <c r="C2096" s="26" t="s">
        <v>2735</v>
      </c>
      <c r="D2096" t="s">
        <v>68</v>
      </c>
      <c r="E2096" s="27" t="s">
        <v>2736</v>
      </c>
      <c r="F2096" s="28" t="s">
        <v>70</v>
      </c>
      <c r="G2096" s="29">
        <v>1</v>
      </c>
      <c r="H2096" s="28">
        <v>0.00040000000000000002</v>
      </c>
      <c r="I2096" s="30">
        <f>ROUND(G2096*H2096,P4)</f>
        <v>0</v>
      </c>
      <c r="L2096" s="31">
        <v>0</v>
      </c>
      <c r="M2096" s="24">
        <f>ROUND(G2096*L2096,P4)</f>
        <v>0</v>
      </c>
      <c r="N2096" s="25" t="s">
        <v>111</v>
      </c>
      <c r="O2096" s="32">
        <f>M2096*AA2096</f>
        <v>0</v>
      </c>
      <c r="P2096" s="1">
        <v>3</v>
      </c>
      <c r="AA2096" s="1">
        <f>IF(P2096=1,$O$3,IF(P2096=2,$O$4,$O$5))</f>
        <v>0</v>
      </c>
    </row>
    <row r="2097" ht="25.5">
      <c r="A2097" s="1" t="s">
        <v>72</v>
      </c>
      <c r="E2097" s="27" t="s">
        <v>2736</v>
      </c>
    </row>
    <row r="2098" ht="25.5">
      <c r="A2098" s="1" t="s">
        <v>73</v>
      </c>
      <c r="E2098" s="33" t="s">
        <v>2737</v>
      </c>
    </row>
    <row r="2099">
      <c r="A2099" s="1" t="s">
        <v>74</v>
      </c>
      <c r="E2099" s="27" t="s">
        <v>68</v>
      </c>
    </row>
    <row r="2100" ht="25.5">
      <c r="A2100" s="1" t="s">
        <v>66</v>
      </c>
      <c r="B2100" s="1">
        <v>233</v>
      </c>
      <c r="C2100" s="26" t="s">
        <v>2738</v>
      </c>
      <c r="D2100" t="s">
        <v>68</v>
      </c>
      <c r="E2100" s="27" t="s">
        <v>2739</v>
      </c>
      <c r="F2100" s="28" t="s">
        <v>70</v>
      </c>
      <c r="G2100" s="29">
        <v>1</v>
      </c>
      <c r="H2100" s="28">
        <v>0.00040000000000000002</v>
      </c>
      <c r="I2100" s="30">
        <f>ROUND(G2100*H2100,P4)</f>
        <v>0</v>
      </c>
      <c r="L2100" s="31">
        <v>0</v>
      </c>
      <c r="M2100" s="24">
        <f>ROUND(G2100*L2100,P4)</f>
        <v>0</v>
      </c>
      <c r="N2100" s="25" t="s">
        <v>111</v>
      </c>
      <c r="O2100" s="32">
        <f>M2100*AA2100</f>
        <v>0</v>
      </c>
      <c r="P2100" s="1">
        <v>3</v>
      </c>
      <c r="AA2100" s="1">
        <f>IF(P2100=1,$O$3,IF(P2100=2,$O$4,$O$5))</f>
        <v>0</v>
      </c>
    </row>
    <row r="2101" ht="25.5">
      <c r="A2101" s="1" t="s">
        <v>72</v>
      </c>
      <c r="E2101" s="27" t="s">
        <v>2739</v>
      </c>
    </row>
    <row r="2102" ht="25.5">
      <c r="A2102" s="1" t="s">
        <v>73</v>
      </c>
      <c r="E2102" s="33" t="s">
        <v>2740</v>
      </c>
    </row>
    <row r="2103">
      <c r="A2103" s="1" t="s">
        <v>74</v>
      </c>
      <c r="E2103" s="27" t="s">
        <v>68</v>
      </c>
    </row>
    <row r="2104" ht="25.5">
      <c r="A2104" s="1" t="s">
        <v>66</v>
      </c>
      <c r="B2104" s="1">
        <v>234</v>
      </c>
      <c r="C2104" s="26" t="s">
        <v>2741</v>
      </c>
      <c r="D2104" t="s">
        <v>68</v>
      </c>
      <c r="E2104" s="27" t="s">
        <v>2742</v>
      </c>
      <c r="F2104" s="28" t="s">
        <v>77</v>
      </c>
      <c r="G2104" s="29">
        <v>3.2999999999999998</v>
      </c>
      <c r="H2104" s="28">
        <v>0.00040000000000000002</v>
      </c>
      <c r="I2104" s="30">
        <f>ROUND(G2104*H2104,P4)</f>
        <v>0</v>
      </c>
      <c r="L2104" s="31">
        <v>0</v>
      </c>
      <c r="M2104" s="24">
        <f>ROUND(G2104*L2104,P4)</f>
        <v>0</v>
      </c>
      <c r="N2104" s="25" t="s">
        <v>111</v>
      </c>
      <c r="O2104" s="32">
        <f>M2104*AA2104</f>
        <v>0</v>
      </c>
      <c r="P2104" s="1">
        <v>3</v>
      </c>
      <c r="AA2104" s="1">
        <f>IF(P2104=1,$O$3,IF(P2104=2,$O$4,$O$5))</f>
        <v>0</v>
      </c>
    </row>
    <row r="2105" ht="25.5">
      <c r="A2105" s="1" t="s">
        <v>72</v>
      </c>
      <c r="E2105" s="27" t="s">
        <v>2742</v>
      </c>
    </row>
    <row r="2106" ht="25.5">
      <c r="A2106" s="1" t="s">
        <v>73</v>
      </c>
      <c r="E2106" s="33" t="s">
        <v>2743</v>
      </c>
    </row>
    <row r="2107">
      <c r="A2107" s="1" t="s">
        <v>74</v>
      </c>
      <c r="E2107" s="27" t="s">
        <v>68</v>
      </c>
    </row>
    <row r="2108" ht="25.5">
      <c r="A2108" s="1" t="s">
        <v>66</v>
      </c>
      <c r="B2108" s="1">
        <v>235</v>
      </c>
      <c r="C2108" s="26" t="s">
        <v>2744</v>
      </c>
      <c r="D2108" t="s">
        <v>68</v>
      </c>
      <c r="E2108" s="27" t="s">
        <v>2745</v>
      </c>
      <c r="F2108" s="28" t="s">
        <v>77</v>
      </c>
      <c r="G2108" s="29">
        <v>4.7999999999999998</v>
      </c>
      <c r="H2108" s="28">
        <v>0.00040000000000000002</v>
      </c>
      <c r="I2108" s="30">
        <f>ROUND(G2108*H2108,P4)</f>
        <v>0</v>
      </c>
      <c r="L2108" s="31">
        <v>0</v>
      </c>
      <c r="M2108" s="24">
        <f>ROUND(G2108*L2108,P4)</f>
        <v>0</v>
      </c>
      <c r="N2108" s="25" t="s">
        <v>111</v>
      </c>
      <c r="O2108" s="32">
        <f>M2108*AA2108</f>
        <v>0</v>
      </c>
      <c r="P2108" s="1">
        <v>3</v>
      </c>
      <c r="AA2108" s="1">
        <f>IF(P2108=1,$O$3,IF(P2108=2,$O$4,$O$5))</f>
        <v>0</v>
      </c>
    </row>
    <row r="2109" ht="25.5">
      <c r="A2109" s="1" t="s">
        <v>72</v>
      </c>
      <c r="E2109" s="27" t="s">
        <v>2745</v>
      </c>
    </row>
    <row r="2110" ht="25.5">
      <c r="A2110" s="1" t="s">
        <v>73</v>
      </c>
      <c r="E2110" s="33" t="s">
        <v>2746</v>
      </c>
    </row>
    <row r="2111">
      <c r="A2111" s="1" t="s">
        <v>74</v>
      </c>
      <c r="E2111" s="27" t="s">
        <v>68</v>
      </c>
    </row>
    <row r="2112" ht="25.5">
      <c r="A2112" s="1" t="s">
        <v>66</v>
      </c>
      <c r="B2112" s="1">
        <v>236</v>
      </c>
      <c r="C2112" s="26" t="s">
        <v>2747</v>
      </c>
      <c r="D2112" t="s">
        <v>68</v>
      </c>
      <c r="E2112" s="27" t="s">
        <v>2748</v>
      </c>
      <c r="F2112" s="28" t="s">
        <v>77</v>
      </c>
      <c r="G2112" s="29">
        <v>30</v>
      </c>
      <c r="H2112" s="28">
        <v>0.00040000000000000002</v>
      </c>
      <c r="I2112" s="30">
        <f>ROUND(G2112*H2112,P4)</f>
        <v>0</v>
      </c>
      <c r="L2112" s="31">
        <v>0</v>
      </c>
      <c r="M2112" s="24">
        <f>ROUND(G2112*L2112,P4)</f>
        <v>0</v>
      </c>
      <c r="N2112" s="25" t="s">
        <v>111</v>
      </c>
      <c r="O2112" s="32">
        <f>M2112*AA2112</f>
        <v>0</v>
      </c>
      <c r="P2112" s="1">
        <v>3</v>
      </c>
      <c r="AA2112" s="1">
        <f>IF(P2112=1,$O$3,IF(P2112=2,$O$4,$O$5))</f>
        <v>0</v>
      </c>
    </row>
    <row r="2113" ht="25.5">
      <c r="A2113" s="1" t="s">
        <v>72</v>
      </c>
      <c r="E2113" s="27" t="s">
        <v>2748</v>
      </c>
    </row>
    <row r="2114" ht="25.5">
      <c r="A2114" s="1" t="s">
        <v>73</v>
      </c>
      <c r="E2114" s="33" t="s">
        <v>2749</v>
      </c>
    </row>
    <row r="2115">
      <c r="A2115" s="1" t="s">
        <v>74</v>
      </c>
      <c r="E2115" s="27" t="s">
        <v>68</v>
      </c>
    </row>
    <row r="2116">
      <c r="A2116" s="1" t="s">
        <v>66</v>
      </c>
      <c r="B2116" s="1">
        <v>264</v>
      </c>
      <c r="C2116" s="26" t="s">
        <v>2750</v>
      </c>
      <c r="D2116" t="s">
        <v>68</v>
      </c>
      <c r="E2116" s="27" t="s">
        <v>2751</v>
      </c>
      <c r="F2116" s="28" t="s">
        <v>70</v>
      </c>
      <c r="G2116" s="29">
        <v>3</v>
      </c>
      <c r="H2116" s="28">
        <v>0</v>
      </c>
      <c r="I2116" s="30">
        <f>ROUND(G2116*H2116,P4)</f>
        <v>0</v>
      </c>
      <c r="L2116" s="31">
        <v>0</v>
      </c>
      <c r="M2116" s="24">
        <f>ROUND(G2116*L2116,P4)</f>
        <v>0</v>
      </c>
      <c r="N2116" s="25" t="s">
        <v>111</v>
      </c>
      <c r="O2116" s="32">
        <f>M2116*AA2116</f>
        <v>0</v>
      </c>
      <c r="P2116" s="1">
        <v>3</v>
      </c>
      <c r="AA2116" s="1">
        <f>IF(P2116=1,$O$3,IF(P2116=2,$O$4,$O$5))</f>
        <v>0</v>
      </c>
    </row>
    <row r="2117">
      <c r="A2117" s="1" t="s">
        <v>72</v>
      </c>
      <c r="E2117" s="27" t="s">
        <v>2751</v>
      </c>
    </row>
    <row r="2118" ht="38.25">
      <c r="A2118" s="1" t="s">
        <v>73</v>
      </c>
      <c r="E2118" s="33" t="s">
        <v>2752</v>
      </c>
    </row>
    <row r="2119">
      <c r="A2119" s="1" t="s">
        <v>74</v>
      </c>
      <c r="E2119" s="27" t="s">
        <v>68</v>
      </c>
    </row>
    <row r="2120">
      <c r="A2120" s="1" t="s">
        <v>64</v>
      </c>
      <c r="C2120" s="22" t="s">
        <v>2073</v>
      </c>
      <c r="E2120" s="23" t="s">
        <v>2074</v>
      </c>
      <c r="L2120" s="24">
        <f>SUMIFS(L2121:L2168,A2121:A2168,"P")</f>
        <v>0</v>
      </c>
      <c r="M2120" s="24">
        <f>SUMIFS(M2121:M2168,A2121:A2168,"P")</f>
        <v>0</v>
      </c>
      <c r="N2120" s="25"/>
    </row>
    <row r="2121" ht="25.5">
      <c r="A2121" s="1" t="s">
        <v>66</v>
      </c>
      <c r="B2121" s="1">
        <v>197</v>
      </c>
      <c r="C2121" s="26" t="s">
        <v>2753</v>
      </c>
      <c r="D2121" t="s">
        <v>68</v>
      </c>
      <c r="E2121" s="27" t="s">
        <v>2754</v>
      </c>
      <c r="F2121" s="28" t="s">
        <v>80</v>
      </c>
      <c r="G2121" s="29">
        <v>36.225000000000001</v>
      </c>
      <c r="H2121" s="28">
        <v>0.021999999999999999</v>
      </c>
      <c r="I2121" s="30">
        <f>ROUND(G2121*H2121,P4)</f>
        <v>0</v>
      </c>
      <c r="L2121" s="31">
        <v>0</v>
      </c>
      <c r="M2121" s="24">
        <f>ROUND(G2121*L2121,P4)</f>
        <v>0</v>
      </c>
      <c r="N2121" s="25" t="s">
        <v>681</v>
      </c>
      <c r="O2121" s="32">
        <f>M2121*AA2121</f>
        <v>0</v>
      </c>
      <c r="P2121" s="1">
        <v>3</v>
      </c>
      <c r="AA2121" s="1">
        <f>IF(P2121=1,$O$3,IF(P2121=2,$O$4,$O$5))</f>
        <v>0</v>
      </c>
    </row>
    <row r="2122" ht="25.5">
      <c r="A2122" s="1" t="s">
        <v>72</v>
      </c>
      <c r="E2122" s="27" t="s">
        <v>2754</v>
      </c>
    </row>
    <row r="2123" ht="76.5">
      <c r="A2123" s="1" t="s">
        <v>73</v>
      </c>
      <c r="E2123" s="33" t="s">
        <v>2755</v>
      </c>
    </row>
    <row r="2124">
      <c r="A2124" s="1" t="s">
        <v>74</v>
      </c>
      <c r="E2124" s="27" t="s">
        <v>68</v>
      </c>
    </row>
    <row r="2125" ht="25.5">
      <c r="A2125" s="1" t="s">
        <v>66</v>
      </c>
      <c r="B2125" s="1">
        <v>199</v>
      </c>
      <c r="C2125" s="26" t="s">
        <v>2084</v>
      </c>
      <c r="D2125" t="s">
        <v>68</v>
      </c>
      <c r="E2125" s="27" t="s">
        <v>2756</v>
      </c>
      <c r="F2125" s="28" t="s">
        <v>80</v>
      </c>
      <c r="G2125" s="29">
        <v>64.680000000000007</v>
      </c>
      <c r="H2125" s="28">
        <v>0.021999999999999999</v>
      </c>
      <c r="I2125" s="30">
        <f>ROUND(G2125*H2125,P4)</f>
        <v>0</v>
      </c>
      <c r="L2125" s="31">
        <v>0</v>
      </c>
      <c r="M2125" s="24">
        <f>ROUND(G2125*L2125,P4)</f>
        <v>0</v>
      </c>
      <c r="N2125" s="25" t="s">
        <v>681</v>
      </c>
      <c r="O2125" s="32">
        <f>M2125*AA2125</f>
        <v>0</v>
      </c>
      <c r="P2125" s="1">
        <v>3</v>
      </c>
      <c r="AA2125" s="1">
        <f>IF(P2125=1,$O$3,IF(P2125=2,$O$4,$O$5))</f>
        <v>0</v>
      </c>
    </row>
    <row r="2126" ht="25.5">
      <c r="A2126" s="1" t="s">
        <v>72</v>
      </c>
      <c r="E2126" s="27" t="s">
        <v>2756</v>
      </c>
    </row>
    <row r="2127">
      <c r="A2127" s="1" t="s">
        <v>73</v>
      </c>
      <c r="E2127" s="33" t="s">
        <v>2757</v>
      </c>
    </row>
    <row r="2128">
      <c r="A2128" s="1" t="s">
        <v>74</v>
      </c>
      <c r="E2128" s="27" t="s">
        <v>68</v>
      </c>
    </row>
    <row r="2129" ht="25.5">
      <c r="A2129" s="1" t="s">
        <v>66</v>
      </c>
      <c r="B2129" s="1">
        <v>195</v>
      </c>
      <c r="C2129" s="26" t="s">
        <v>2091</v>
      </c>
      <c r="D2129" t="s">
        <v>68</v>
      </c>
      <c r="E2129" s="27" t="s">
        <v>2092</v>
      </c>
      <c r="F2129" s="28" t="s">
        <v>77</v>
      </c>
      <c r="G2129" s="29">
        <v>119.34999999999999</v>
      </c>
      <c r="H2129" s="28">
        <v>0.00264</v>
      </c>
      <c r="I2129" s="30">
        <f>ROUND(G2129*H2129,P4)</f>
        <v>0</v>
      </c>
      <c r="L2129" s="31">
        <v>0</v>
      </c>
      <c r="M2129" s="24">
        <f>ROUND(G2129*L2129,P4)</f>
        <v>0</v>
      </c>
      <c r="N2129" s="25" t="s">
        <v>681</v>
      </c>
      <c r="O2129" s="32">
        <f>M2129*AA2129</f>
        <v>0</v>
      </c>
      <c r="P2129" s="1">
        <v>3</v>
      </c>
      <c r="AA2129" s="1">
        <f>IF(P2129=1,$O$3,IF(P2129=2,$O$4,$O$5))</f>
        <v>0</v>
      </c>
    </row>
    <row r="2130" ht="25.5">
      <c r="A2130" s="1" t="s">
        <v>72</v>
      </c>
      <c r="E2130" s="27" t="s">
        <v>2092</v>
      </c>
    </row>
    <row r="2131">
      <c r="A2131" s="1" t="s">
        <v>73</v>
      </c>
      <c r="E2131" s="33" t="s">
        <v>2758</v>
      </c>
    </row>
    <row r="2132">
      <c r="A2132" s="1" t="s">
        <v>74</v>
      </c>
      <c r="E2132" s="27" t="s">
        <v>68</v>
      </c>
    </row>
    <row r="2133">
      <c r="A2133" s="1" t="s">
        <v>66</v>
      </c>
      <c r="B2133" s="1">
        <v>191</v>
      </c>
      <c r="C2133" s="26" t="s">
        <v>2094</v>
      </c>
      <c r="D2133" t="s">
        <v>68</v>
      </c>
      <c r="E2133" s="27" t="s">
        <v>2095</v>
      </c>
      <c r="F2133" s="28" t="s">
        <v>80</v>
      </c>
      <c r="G2133" s="29">
        <v>90.299999999999997</v>
      </c>
      <c r="H2133" s="28">
        <v>0</v>
      </c>
      <c r="I2133" s="30">
        <f>ROUND(G2133*H2133,P4)</f>
        <v>0</v>
      </c>
      <c r="L2133" s="31">
        <v>0</v>
      </c>
      <c r="M2133" s="24">
        <f>ROUND(G2133*L2133,P4)</f>
        <v>0</v>
      </c>
      <c r="N2133" s="25" t="s">
        <v>681</v>
      </c>
      <c r="O2133" s="32">
        <f>M2133*AA2133</f>
        <v>0</v>
      </c>
      <c r="P2133" s="1">
        <v>3</v>
      </c>
      <c r="AA2133" s="1">
        <f>IF(P2133=1,$O$3,IF(P2133=2,$O$4,$O$5))</f>
        <v>0</v>
      </c>
    </row>
    <row r="2134">
      <c r="A2134" s="1" t="s">
        <v>72</v>
      </c>
      <c r="E2134" s="27" t="s">
        <v>2095</v>
      </c>
    </row>
    <row r="2135" ht="191.25">
      <c r="A2135" s="1" t="s">
        <v>73</v>
      </c>
      <c r="E2135" s="33" t="s">
        <v>2759</v>
      </c>
    </row>
    <row r="2136">
      <c r="A2136" s="1" t="s">
        <v>74</v>
      </c>
      <c r="E2136" s="27" t="s">
        <v>68</v>
      </c>
    </row>
    <row r="2137">
      <c r="A2137" s="1" t="s">
        <v>66</v>
      </c>
      <c r="B2137" s="1">
        <v>192</v>
      </c>
      <c r="C2137" s="26" t="s">
        <v>2097</v>
      </c>
      <c r="D2137" t="s">
        <v>68</v>
      </c>
      <c r="E2137" s="27" t="s">
        <v>2098</v>
      </c>
      <c r="F2137" s="28" t="s">
        <v>80</v>
      </c>
      <c r="G2137" s="29">
        <v>90.299999999999997</v>
      </c>
      <c r="H2137" s="28">
        <v>0.00029999999999999997</v>
      </c>
      <c r="I2137" s="30">
        <f>ROUND(G2137*H2137,P4)</f>
        <v>0</v>
      </c>
      <c r="L2137" s="31">
        <v>0</v>
      </c>
      <c r="M2137" s="24">
        <f>ROUND(G2137*L2137,P4)</f>
        <v>0</v>
      </c>
      <c r="N2137" s="25" t="s">
        <v>681</v>
      </c>
      <c r="O2137" s="32">
        <f>M2137*AA2137</f>
        <v>0</v>
      </c>
      <c r="P2137" s="1">
        <v>3</v>
      </c>
      <c r="AA2137" s="1">
        <f>IF(P2137=1,$O$3,IF(P2137=2,$O$4,$O$5))</f>
        <v>0</v>
      </c>
    </row>
    <row r="2138">
      <c r="A2138" s="1" t="s">
        <v>72</v>
      </c>
      <c r="E2138" s="27" t="s">
        <v>2098</v>
      </c>
    </row>
    <row r="2139" ht="191.25">
      <c r="A2139" s="1" t="s">
        <v>73</v>
      </c>
      <c r="E2139" s="33" t="s">
        <v>2759</v>
      </c>
    </row>
    <row r="2140">
      <c r="A2140" s="1" t="s">
        <v>74</v>
      </c>
      <c r="E2140" s="27" t="s">
        <v>68</v>
      </c>
    </row>
    <row r="2141" ht="25.5">
      <c r="A2141" s="1" t="s">
        <v>66</v>
      </c>
      <c r="B2141" s="1">
        <v>193</v>
      </c>
      <c r="C2141" s="26" t="s">
        <v>2099</v>
      </c>
      <c r="D2141" t="s">
        <v>68</v>
      </c>
      <c r="E2141" s="27" t="s">
        <v>2100</v>
      </c>
      <c r="F2141" s="28" t="s">
        <v>80</v>
      </c>
      <c r="G2141" s="29">
        <v>90.299999999999997</v>
      </c>
      <c r="H2141" s="28">
        <v>0.0074999999999999997</v>
      </c>
      <c r="I2141" s="30">
        <f>ROUND(G2141*H2141,P4)</f>
        <v>0</v>
      </c>
      <c r="L2141" s="31">
        <v>0</v>
      </c>
      <c r="M2141" s="24">
        <f>ROUND(G2141*L2141,P4)</f>
        <v>0</v>
      </c>
      <c r="N2141" s="25" t="s">
        <v>681</v>
      </c>
      <c r="O2141" s="32">
        <f>M2141*AA2141</f>
        <v>0</v>
      </c>
      <c r="P2141" s="1">
        <v>3</v>
      </c>
      <c r="AA2141" s="1">
        <f>IF(P2141=1,$O$3,IF(P2141=2,$O$4,$O$5))</f>
        <v>0</v>
      </c>
    </row>
    <row r="2142" ht="25.5">
      <c r="A2142" s="1" t="s">
        <v>72</v>
      </c>
      <c r="E2142" s="27" t="s">
        <v>2100</v>
      </c>
    </row>
    <row r="2143" ht="191.25">
      <c r="A2143" s="1" t="s">
        <v>73</v>
      </c>
      <c r="E2143" s="33" t="s">
        <v>2759</v>
      </c>
    </row>
    <row r="2144">
      <c r="A2144" s="1" t="s">
        <v>74</v>
      </c>
      <c r="E2144" s="27" t="s">
        <v>68</v>
      </c>
    </row>
    <row r="2145" ht="25.5">
      <c r="A2145" s="1" t="s">
        <v>66</v>
      </c>
      <c r="B2145" s="1">
        <v>194</v>
      </c>
      <c r="C2145" s="26" t="s">
        <v>2119</v>
      </c>
      <c r="D2145" t="s">
        <v>68</v>
      </c>
      <c r="E2145" s="27" t="s">
        <v>2120</v>
      </c>
      <c r="F2145" s="28" t="s">
        <v>77</v>
      </c>
      <c r="G2145" s="29">
        <v>108.5</v>
      </c>
      <c r="H2145" s="28">
        <v>0.00058</v>
      </c>
      <c r="I2145" s="30">
        <f>ROUND(G2145*H2145,P4)</f>
        <v>0</v>
      </c>
      <c r="L2145" s="31">
        <v>0</v>
      </c>
      <c r="M2145" s="24">
        <f>ROUND(G2145*L2145,P4)</f>
        <v>0</v>
      </c>
      <c r="N2145" s="25" t="s">
        <v>681</v>
      </c>
      <c r="O2145" s="32">
        <f>M2145*AA2145</f>
        <v>0</v>
      </c>
      <c r="P2145" s="1">
        <v>3</v>
      </c>
      <c r="AA2145" s="1">
        <f>IF(P2145=1,$O$3,IF(P2145=2,$O$4,$O$5))</f>
        <v>0</v>
      </c>
    </row>
    <row r="2146" ht="25.5">
      <c r="A2146" s="1" t="s">
        <v>72</v>
      </c>
      <c r="E2146" s="27" t="s">
        <v>2120</v>
      </c>
    </row>
    <row r="2147" ht="140.25">
      <c r="A2147" s="1" t="s">
        <v>73</v>
      </c>
      <c r="E2147" s="33" t="s">
        <v>2760</v>
      </c>
    </row>
    <row r="2148">
      <c r="A2148" s="1" t="s">
        <v>74</v>
      </c>
      <c r="E2148" s="27" t="s">
        <v>68</v>
      </c>
    </row>
    <row r="2149" ht="25.5">
      <c r="A2149" s="1" t="s">
        <v>66</v>
      </c>
      <c r="B2149" s="1">
        <v>196</v>
      </c>
      <c r="C2149" s="26" t="s">
        <v>2761</v>
      </c>
      <c r="D2149" t="s">
        <v>68</v>
      </c>
      <c r="E2149" s="27" t="s">
        <v>2762</v>
      </c>
      <c r="F2149" s="28" t="s">
        <v>80</v>
      </c>
      <c r="G2149" s="29">
        <v>31.5</v>
      </c>
      <c r="H2149" s="28">
        <v>0.0090900000000000009</v>
      </c>
      <c r="I2149" s="30">
        <f>ROUND(G2149*H2149,P4)</f>
        <v>0</v>
      </c>
      <c r="L2149" s="31">
        <v>0</v>
      </c>
      <c r="M2149" s="24">
        <f>ROUND(G2149*L2149,P4)</f>
        <v>0</v>
      </c>
      <c r="N2149" s="25" t="s">
        <v>681</v>
      </c>
      <c r="O2149" s="32">
        <f>M2149*AA2149</f>
        <v>0</v>
      </c>
      <c r="P2149" s="1">
        <v>3</v>
      </c>
      <c r="AA2149" s="1">
        <f>IF(P2149=1,$O$3,IF(P2149=2,$O$4,$O$5))</f>
        <v>0</v>
      </c>
    </row>
    <row r="2150" ht="25.5">
      <c r="A2150" s="1" t="s">
        <v>72</v>
      </c>
      <c r="E2150" s="27" t="s">
        <v>2762</v>
      </c>
    </row>
    <row r="2151" ht="63.75">
      <c r="A2151" s="1" t="s">
        <v>73</v>
      </c>
      <c r="E2151" s="33" t="s">
        <v>2763</v>
      </c>
    </row>
    <row r="2152">
      <c r="A2152" s="1" t="s">
        <v>74</v>
      </c>
      <c r="E2152" s="27" t="s">
        <v>68</v>
      </c>
    </row>
    <row r="2153" ht="25.5">
      <c r="A2153" s="1" t="s">
        <v>66</v>
      </c>
      <c r="B2153" s="1">
        <v>198</v>
      </c>
      <c r="C2153" s="26" t="s">
        <v>2131</v>
      </c>
      <c r="D2153" t="s">
        <v>68</v>
      </c>
      <c r="E2153" s="27" t="s">
        <v>2132</v>
      </c>
      <c r="F2153" s="28" t="s">
        <v>80</v>
      </c>
      <c r="G2153" s="29">
        <v>58.799999999999997</v>
      </c>
      <c r="H2153" s="28">
        <v>0.0060000000000000001</v>
      </c>
      <c r="I2153" s="30">
        <f>ROUND(G2153*H2153,P4)</f>
        <v>0</v>
      </c>
      <c r="L2153" s="31">
        <v>0</v>
      </c>
      <c r="M2153" s="24">
        <f>ROUND(G2153*L2153,P4)</f>
        <v>0</v>
      </c>
      <c r="N2153" s="25" t="s">
        <v>681</v>
      </c>
      <c r="O2153" s="32">
        <f>M2153*AA2153</f>
        <v>0</v>
      </c>
      <c r="P2153" s="1">
        <v>3</v>
      </c>
      <c r="AA2153" s="1">
        <f>IF(P2153=1,$O$3,IF(P2153=2,$O$4,$O$5))</f>
        <v>0</v>
      </c>
    </row>
    <row r="2154" ht="25.5">
      <c r="A2154" s="1" t="s">
        <v>72</v>
      </c>
      <c r="E2154" s="27" t="s">
        <v>2132</v>
      </c>
    </row>
    <row r="2155" ht="153">
      <c r="A2155" s="1" t="s">
        <v>73</v>
      </c>
      <c r="E2155" s="33" t="s">
        <v>2764</v>
      </c>
    </row>
    <row r="2156">
      <c r="A2156" s="1" t="s">
        <v>74</v>
      </c>
      <c r="E2156" s="27" t="s">
        <v>68</v>
      </c>
    </row>
    <row r="2157">
      <c r="A2157" s="1" t="s">
        <v>66</v>
      </c>
      <c r="B2157" s="1">
        <v>200</v>
      </c>
      <c r="C2157" s="26" t="s">
        <v>2134</v>
      </c>
      <c r="D2157" t="s">
        <v>68</v>
      </c>
      <c r="E2157" s="27" t="s">
        <v>2135</v>
      </c>
      <c r="F2157" s="28" t="s">
        <v>80</v>
      </c>
      <c r="G2157" s="29">
        <v>10.4</v>
      </c>
      <c r="H2157" s="28">
        <v>0.0015</v>
      </c>
      <c r="I2157" s="30">
        <f>ROUND(G2157*H2157,P4)</f>
        <v>0</v>
      </c>
      <c r="L2157" s="31">
        <v>0</v>
      </c>
      <c r="M2157" s="24">
        <f>ROUND(G2157*L2157,P4)</f>
        <v>0</v>
      </c>
      <c r="N2157" s="25" t="s">
        <v>681</v>
      </c>
      <c r="O2157" s="32">
        <f>M2157*AA2157</f>
        <v>0</v>
      </c>
      <c r="P2157" s="1">
        <v>3</v>
      </c>
      <c r="AA2157" s="1">
        <f>IF(P2157=1,$O$3,IF(P2157=2,$O$4,$O$5))</f>
        <v>0</v>
      </c>
    </row>
    <row r="2158">
      <c r="A2158" s="1" t="s">
        <v>72</v>
      </c>
      <c r="E2158" s="27" t="s">
        <v>2135</v>
      </c>
    </row>
    <row r="2159" ht="102">
      <c r="A2159" s="1" t="s">
        <v>73</v>
      </c>
      <c r="E2159" s="33" t="s">
        <v>2765</v>
      </c>
    </row>
    <row r="2160">
      <c r="A2160" s="1" t="s">
        <v>74</v>
      </c>
      <c r="E2160" s="27" t="s">
        <v>68</v>
      </c>
    </row>
    <row r="2161">
      <c r="A2161" s="1" t="s">
        <v>66</v>
      </c>
      <c r="B2161" s="1">
        <v>201</v>
      </c>
      <c r="C2161" s="26" t="s">
        <v>2149</v>
      </c>
      <c r="D2161" t="s">
        <v>68</v>
      </c>
      <c r="E2161" s="27" t="s">
        <v>2150</v>
      </c>
      <c r="F2161" s="28" t="s">
        <v>77</v>
      </c>
      <c r="G2161" s="29">
        <v>9.1999999999999993</v>
      </c>
      <c r="H2161" s="28">
        <v>0.00142</v>
      </c>
      <c r="I2161" s="30">
        <f>ROUND(G2161*H2161,P4)</f>
        <v>0</v>
      </c>
      <c r="L2161" s="31">
        <v>0</v>
      </c>
      <c r="M2161" s="24">
        <f>ROUND(G2161*L2161,P4)</f>
        <v>0</v>
      </c>
      <c r="N2161" s="25" t="s">
        <v>681</v>
      </c>
      <c r="O2161" s="32">
        <f>M2161*AA2161</f>
        <v>0</v>
      </c>
      <c r="P2161" s="1">
        <v>3</v>
      </c>
      <c r="AA2161" s="1">
        <f>IF(P2161=1,$O$3,IF(P2161=2,$O$4,$O$5))</f>
        <v>0</v>
      </c>
    </row>
    <row r="2162">
      <c r="A2162" s="1" t="s">
        <v>72</v>
      </c>
      <c r="E2162" s="27" t="s">
        <v>2150</v>
      </c>
    </row>
    <row r="2163" ht="76.5">
      <c r="A2163" s="1" t="s">
        <v>73</v>
      </c>
      <c r="E2163" s="33" t="s">
        <v>2766</v>
      </c>
    </row>
    <row r="2164">
      <c r="A2164" s="1" t="s">
        <v>74</v>
      </c>
      <c r="E2164" s="27" t="s">
        <v>68</v>
      </c>
    </row>
    <row r="2165" ht="25.5">
      <c r="A2165" s="1" t="s">
        <v>66</v>
      </c>
      <c r="B2165" s="1">
        <v>202</v>
      </c>
      <c r="C2165" s="26" t="s">
        <v>2767</v>
      </c>
      <c r="D2165" t="s">
        <v>68</v>
      </c>
      <c r="E2165" s="27" t="s">
        <v>2768</v>
      </c>
      <c r="F2165" s="28" t="s">
        <v>763</v>
      </c>
      <c r="G2165" s="29">
        <v>3.9700000000000002</v>
      </c>
      <c r="H2165" s="28">
        <v>0</v>
      </c>
      <c r="I2165" s="30">
        <f>ROUND(G2165*H2165,P4)</f>
        <v>0</v>
      </c>
      <c r="L2165" s="31">
        <v>0</v>
      </c>
      <c r="M2165" s="24">
        <f>ROUND(G2165*L2165,P4)</f>
        <v>0</v>
      </c>
      <c r="N2165" s="25" t="s">
        <v>681</v>
      </c>
      <c r="O2165" s="32">
        <f>M2165*AA2165</f>
        <v>0</v>
      </c>
      <c r="P2165" s="1">
        <v>3</v>
      </c>
      <c r="AA2165" s="1">
        <f>IF(P2165=1,$O$3,IF(P2165=2,$O$4,$O$5))</f>
        <v>0</v>
      </c>
    </row>
    <row r="2166" ht="38.25">
      <c r="A2166" s="1" t="s">
        <v>72</v>
      </c>
      <c r="E2166" s="27" t="s">
        <v>2769</v>
      </c>
    </row>
    <row r="2167">
      <c r="A2167" s="1" t="s">
        <v>73</v>
      </c>
    </row>
    <row r="2168">
      <c r="A2168" s="1" t="s">
        <v>74</v>
      </c>
      <c r="E2168" s="27" t="s">
        <v>68</v>
      </c>
    </row>
    <row r="2169">
      <c r="A2169" s="1" t="s">
        <v>64</v>
      </c>
      <c r="C2169" s="22" t="s">
        <v>2165</v>
      </c>
      <c r="E2169" s="23" t="s">
        <v>2166</v>
      </c>
      <c r="L2169" s="24">
        <f>SUMIFS(L2170:L2201,A2170:A2201,"P")</f>
        <v>0</v>
      </c>
      <c r="M2169" s="24">
        <f>SUMIFS(M2170:M2201,A2170:A2201,"P")</f>
        <v>0</v>
      </c>
      <c r="N2169" s="25"/>
    </row>
    <row r="2170">
      <c r="A2170" s="1" t="s">
        <v>66</v>
      </c>
      <c r="B2170" s="1">
        <v>271</v>
      </c>
      <c r="C2170" s="26" t="s">
        <v>2770</v>
      </c>
      <c r="D2170" t="s">
        <v>68</v>
      </c>
      <c r="E2170" s="27" t="s">
        <v>2771</v>
      </c>
      <c r="F2170" s="28" t="s">
        <v>80</v>
      </c>
      <c r="G2170" s="29">
        <v>39.710000000000001</v>
      </c>
      <c r="H2170" s="28">
        <v>0.0032000000000000002</v>
      </c>
      <c r="I2170" s="30">
        <f>ROUND(G2170*H2170,P4)</f>
        <v>0</v>
      </c>
      <c r="L2170" s="31">
        <v>0</v>
      </c>
      <c r="M2170" s="24">
        <f>ROUND(G2170*L2170,P4)</f>
        <v>0</v>
      </c>
      <c r="N2170" s="25" t="s">
        <v>681</v>
      </c>
      <c r="O2170" s="32">
        <f>M2170*AA2170</f>
        <v>0</v>
      </c>
      <c r="P2170" s="1">
        <v>3</v>
      </c>
      <c r="AA2170" s="1">
        <f>IF(P2170=1,$O$3,IF(P2170=2,$O$4,$O$5))</f>
        <v>0</v>
      </c>
    </row>
    <row r="2171">
      <c r="A2171" s="1" t="s">
        <v>72</v>
      </c>
      <c r="E2171" s="27" t="s">
        <v>2771</v>
      </c>
    </row>
    <row r="2172">
      <c r="A2172" s="1" t="s">
        <v>73</v>
      </c>
      <c r="E2172" s="33" t="s">
        <v>2772</v>
      </c>
    </row>
    <row r="2173">
      <c r="A2173" s="1" t="s">
        <v>74</v>
      </c>
      <c r="E2173" s="27" t="s">
        <v>68</v>
      </c>
    </row>
    <row r="2174">
      <c r="A2174" s="1" t="s">
        <v>66</v>
      </c>
      <c r="B2174" s="1">
        <v>265</v>
      </c>
      <c r="C2174" s="26" t="s">
        <v>2773</v>
      </c>
      <c r="D2174" t="s">
        <v>68</v>
      </c>
      <c r="E2174" s="27" t="s">
        <v>2774</v>
      </c>
      <c r="F2174" s="28" t="s">
        <v>80</v>
      </c>
      <c r="G2174" s="29">
        <v>36.100000000000001</v>
      </c>
      <c r="H2174" s="28">
        <v>0</v>
      </c>
      <c r="I2174" s="30">
        <f>ROUND(G2174*H2174,P4)</f>
        <v>0</v>
      </c>
      <c r="L2174" s="31">
        <v>0</v>
      </c>
      <c r="M2174" s="24">
        <f>ROUND(G2174*L2174,P4)</f>
        <v>0</v>
      </c>
      <c r="N2174" s="25" t="s">
        <v>681</v>
      </c>
      <c r="O2174" s="32">
        <f>M2174*AA2174</f>
        <v>0</v>
      </c>
      <c r="P2174" s="1">
        <v>3</v>
      </c>
      <c r="AA2174" s="1">
        <f>IF(P2174=1,$O$3,IF(P2174=2,$O$4,$O$5))</f>
        <v>0</v>
      </c>
    </row>
    <row r="2175">
      <c r="A2175" s="1" t="s">
        <v>72</v>
      </c>
      <c r="E2175" s="27" t="s">
        <v>2774</v>
      </c>
    </row>
    <row r="2176" ht="25.5">
      <c r="A2176" s="1" t="s">
        <v>73</v>
      </c>
      <c r="E2176" s="33" t="s">
        <v>2775</v>
      </c>
    </row>
    <row r="2177">
      <c r="A2177" s="1" t="s">
        <v>74</v>
      </c>
      <c r="E2177" s="27" t="s">
        <v>68</v>
      </c>
    </row>
    <row r="2178">
      <c r="A2178" s="1" t="s">
        <v>66</v>
      </c>
      <c r="B2178" s="1">
        <v>266</v>
      </c>
      <c r="C2178" s="26" t="s">
        <v>2776</v>
      </c>
      <c r="D2178" t="s">
        <v>68</v>
      </c>
      <c r="E2178" s="27" t="s">
        <v>2777</v>
      </c>
      <c r="F2178" s="28" t="s">
        <v>80</v>
      </c>
      <c r="G2178" s="29">
        <v>36.100000000000001</v>
      </c>
      <c r="H2178" s="28">
        <v>3.0000000000000001E-05</v>
      </c>
      <c r="I2178" s="30">
        <f>ROUND(G2178*H2178,P4)</f>
        <v>0</v>
      </c>
      <c r="L2178" s="31">
        <v>0</v>
      </c>
      <c r="M2178" s="24">
        <f>ROUND(G2178*L2178,P4)</f>
        <v>0</v>
      </c>
      <c r="N2178" s="25" t="s">
        <v>681</v>
      </c>
      <c r="O2178" s="32">
        <f>M2178*AA2178</f>
        <v>0</v>
      </c>
      <c r="P2178" s="1">
        <v>3</v>
      </c>
      <c r="AA2178" s="1">
        <f>IF(P2178=1,$O$3,IF(P2178=2,$O$4,$O$5))</f>
        <v>0</v>
      </c>
    </row>
    <row r="2179">
      <c r="A2179" s="1" t="s">
        <v>72</v>
      </c>
      <c r="E2179" s="27" t="s">
        <v>2777</v>
      </c>
    </row>
    <row r="2180" ht="25.5">
      <c r="A2180" s="1" t="s">
        <v>73</v>
      </c>
      <c r="E2180" s="33" t="s">
        <v>2775</v>
      </c>
    </row>
    <row r="2181">
      <c r="A2181" s="1" t="s">
        <v>74</v>
      </c>
      <c r="E2181" s="27" t="s">
        <v>68</v>
      </c>
    </row>
    <row r="2182" ht="25.5">
      <c r="A2182" s="1" t="s">
        <v>66</v>
      </c>
      <c r="B2182" s="1">
        <v>267</v>
      </c>
      <c r="C2182" s="26" t="s">
        <v>2778</v>
      </c>
      <c r="D2182" t="s">
        <v>68</v>
      </c>
      <c r="E2182" s="27" t="s">
        <v>2779</v>
      </c>
      <c r="F2182" s="28" t="s">
        <v>80</v>
      </c>
      <c r="G2182" s="29">
        <v>36.100000000000001</v>
      </c>
      <c r="H2182" s="28">
        <v>0.0074999999999999997</v>
      </c>
      <c r="I2182" s="30">
        <f>ROUND(G2182*H2182,P4)</f>
        <v>0</v>
      </c>
      <c r="L2182" s="31">
        <v>0</v>
      </c>
      <c r="M2182" s="24">
        <f>ROUND(G2182*L2182,P4)</f>
        <v>0</v>
      </c>
      <c r="N2182" s="25" t="s">
        <v>681</v>
      </c>
      <c r="O2182" s="32">
        <f>M2182*AA2182</f>
        <v>0</v>
      </c>
      <c r="P2182" s="1">
        <v>3</v>
      </c>
      <c r="AA2182" s="1">
        <f>IF(P2182=1,$O$3,IF(P2182=2,$O$4,$O$5))</f>
        <v>0</v>
      </c>
    </row>
    <row r="2183" ht="25.5">
      <c r="A2183" s="1" t="s">
        <v>72</v>
      </c>
      <c r="E2183" s="27" t="s">
        <v>2779</v>
      </c>
    </row>
    <row r="2184" ht="25.5">
      <c r="A2184" s="1" t="s">
        <v>73</v>
      </c>
      <c r="E2184" s="33" t="s">
        <v>2775</v>
      </c>
    </row>
    <row r="2185">
      <c r="A2185" s="1" t="s">
        <v>74</v>
      </c>
      <c r="E2185" s="27" t="s">
        <v>68</v>
      </c>
    </row>
    <row r="2186">
      <c r="A2186" s="1" t="s">
        <v>66</v>
      </c>
      <c r="B2186" s="1">
        <v>268</v>
      </c>
      <c r="C2186" s="26" t="s">
        <v>2167</v>
      </c>
      <c r="D2186" t="s">
        <v>68</v>
      </c>
      <c r="E2186" s="27" t="s">
        <v>2168</v>
      </c>
      <c r="F2186" s="28" t="s">
        <v>80</v>
      </c>
      <c r="G2186" s="29">
        <v>32</v>
      </c>
      <c r="H2186" s="28">
        <v>0</v>
      </c>
      <c r="I2186" s="30">
        <f>ROUND(G2186*H2186,P4)</f>
        <v>0</v>
      </c>
      <c r="L2186" s="31">
        <v>0</v>
      </c>
      <c r="M2186" s="24">
        <f>ROUND(G2186*L2186,P4)</f>
        <v>0</v>
      </c>
      <c r="N2186" s="25" t="s">
        <v>681</v>
      </c>
      <c r="O2186" s="32">
        <f>M2186*AA2186</f>
        <v>0</v>
      </c>
      <c r="P2186" s="1">
        <v>3</v>
      </c>
      <c r="AA2186" s="1">
        <f>IF(P2186=1,$O$3,IF(P2186=2,$O$4,$O$5))</f>
        <v>0</v>
      </c>
    </row>
    <row r="2187">
      <c r="A2187" s="1" t="s">
        <v>72</v>
      </c>
      <c r="E2187" s="27" t="s">
        <v>2168</v>
      </c>
    </row>
    <row r="2188" ht="25.5">
      <c r="A2188" s="1" t="s">
        <v>73</v>
      </c>
      <c r="E2188" s="33" t="s">
        <v>2780</v>
      </c>
    </row>
    <row r="2189">
      <c r="A2189" s="1" t="s">
        <v>74</v>
      </c>
      <c r="E2189" s="27" t="s">
        <v>68</v>
      </c>
    </row>
    <row r="2190">
      <c r="A2190" s="1" t="s">
        <v>66</v>
      </c>
      <c r="B2190" s="1">
        <v>269</v>
      </c>
      <c r="C2190" s="26" t="s">
        <v>2167</v>
      </c>
      <c r="D2190" t="s">
        <v>677</v>
      </c>
      <c r="E2190" s="27" t="s">
        <v>2168</v>
      </c>
      <c r="F2190" s="28" t="s">
        <v>80</v>
      </c>
      <c r="G2190" s="29">
        <v>36.100000000000001</v>
      </c>
      <c r="H2190" s="28">
        <v>0</v>
      </c>
      <c r="I2190" s="30">
        <f>ROUND(G2190*H2190,P4)</f>
        <v>0</v>
      </c>
      <c r="L2190" s="31">
        <v>0</v>
      </c>
      <c r="M2190" s="24">
        <f>ROUND(G2190*L2190,P4)</f>
        <v>0</v>
      </c>
      <c r="N2190" s="25" t="s">
        <v>681</v>
      </c>
      <c r="O2190" s="32">
        <f>M2190*AA2190</f>
        <v>0</v>
      </c>
      <c r="P2190" s="1">
        <v>3</v>
      </c>
      <c r="AA2190" s="1">
        <f>IF(P2190=1,$O$3,IF(P2190=2,$O$4,$O$5))</f>
        <v>0</v>
      </c>
    </row>
    <row r="2191">
      <c r="A2191" s="1" t="s">
        <v>72</v>
      </c>
      <c r="E2191" s="27" t="s">
        <v>2168</v>
      </c>
    </row>
    <row r="2192" ht="25.5">
      <c r="A2192" s="1" t="s">
        <v>73</v>
      </c>
      <c r="E2192" s="33" t="s">
        <v>2775</v>
      </c>
    </row>
    <row r="2193">
      <c r="A2193" s="1" t="s">
        <v>74</v>
      </c>
      <c r="E2193" s="27" t="s">
        <v>68</v>
      </c>
    </row>
    <row r="2194">
      <c r="A2194" s="1" t="s">
        <v>66</v>
      </c>
      <c r="B2194" s="1">
        <v>270</v>
      </c>
      <c r="C2194" s="26" t="s">
        <v>2781</v>
      </c>
      <c r="D2194" t="s">
        <v>68</v>
      </c>
      <c r="E2194" s="27" t="s">
        <v>2782</v>
      </c>
      <c r="F2194" s="28" t="s">
        <v>80</v>
      </c>
      <c r="G2194" s="29">
        <v>36.100000000000001</v>
      </c>
      <c r="H2194" s="28">
        <v>0.00029999999999999997</v>
      </c>
      <c r="I2194" s="30">
        <f>ROUND(G2194*H2194,P4)</f>
        <v>0</v>
      </c>
      <c r="L2194" s="31">
        <v>0</v>
      </c>
      <c r="M2194" s="24">
        <f>ROUND(G2194*L2194,P4)</f>
        <v>0</v>
      </c>
      <c r="N2194" s="25" t="s">
        <v>681</v>
      </c>
      <c r="O2194" s="32">
        <f>M2194*AA2194</f>
        <v>0</v>
      </c>
      <c r="P2194" s="1">
        <v>3</v>
      </c>
      <c r="AA2194" s="1">
        <f>IF(P2194=1,$O$3,IF(P2194=2,$O$4,$O$5))</f>
        <v>0</v>
      </c>
    </row>
    <row r="2195">
      <c r="A2195" s="1" t="s">
        <v>72</v>
      </c>
      <c r="E2195" s="27" t="s">
        <v>2782</v>
      </c>
    </row>
    <row r="2196" ht="25.5">
      <c r="A2196" s="1" t="s">
        <v>73</v>
      </c>
      <c r="E2196" s="33" t="s">
        <v>2775</v>
      </c>
    </row>
    <row r="2197">
      <c r="A2197" s="1" t="s">
        <v>74</v>
      </c>
      <c r="E2197" s="27" t="s">
        <v>68</v>
      </c>
    </row>
    <row r="2198" ht="25.5">
      <c r="A2198" s="1" t="s">
        <v>66</v>
      </c>
      <c r="B2198" s="1">
        <v>272</v>
      </c>
      <c r="C2198" s="26" t="s">
        <v>2783</v>
      </c>
      <c r="D2198" t="s">
        <v>68</v>
      </c>
      <c r="E2198" s="27" t="s">
        <v>2784</v>
      </c>
      <c r="F2198" s="28" t="s">
        <v>763</v>
      </c>
      <c r="G2198" s="29">
        <v>0.40999999999999998</v>
      </c>
      <c r="H2198" s="28">
        <v>0</v>
      </c>
      <c r="I2198" s="30">
        <f>ROUND(G2198*H2198,P4)</f>
        <v>0</v>
      </c>
      <c r="L2198" s="31">
        <v>0</v>
      </c>
      <c r="M2198" s="24">
        <f>ROUND(G2198*L2198,P4)</f>
        <v>0</v>
      </c>
      <c r="N2198" s="25" t="s">
        <v>681</v>
      </c>
      <c r="O2198" s="32">
        <f>M2198*AA2198</f>
        <v>0</v>
      </c>
      <c r="P2198" s="1">
        <v>3</v>
      </c>
      <c r="AA2198" s="1">
        <f>IF(P2198=1,$O$3,IF(P2198=2,$O$4,$O$5))</f>
        <v>0</v>
      </c>
    </row>
    <row r="2199" ht="38.25">
      <c r="A2199" s="1" t="s">
        <v>72</v>
      </c>
      <c r="E2199" s="27" t="s">
        <v>2785</v>
      </c>
    </row>
    <row r="2200">
      <c r="A2200" s="1" t="s">
        <v>73</v>
      </c>
    </row>
    <row r="2201">
      <c r="A2201" s="1" t="s">
        <v>74</v>
      </c>
      <c r="E2201" s="27" t="s">
        <v>68</v>
      </c>
    </row>
    <row r="2202">
      <c r="A2202" s="1" t="s">
        <v>64</v>
      </c>
      <c r="C2202" s="22" t="s">
        <v>2170</v>
      </c>
      <c r="E2202" s="23" t="s">
        <v>2171</v>
      </c>
      <c r="L2202" s="24">
        <f>SUMIFS(L2203:L2230,A2203:A2230,"P")</f>
        <v>0</v>
      </c>
      <c r="M2202" s="24">
        <f>SUMIFS(M2203:M2230,A2203:A2230,"P")</f>
        <v>0</v>
      </c>
      <c r="N2202" s="25"/>
    </row>
    <row r="2203">
      <c r="A2203" s="1" t="s">
        <v>66</v>
      </c>
      <c r="B2203" s="1">
        <v>208</v>
      </c>
      <c r="C2203" s="26" t="s">
        <v>2172</v>
      </c>
      <c r="D2203" t="s">
        <v>68</v>
      </c>
      <c r="E2203" s="27" t="s">
        <v>2173</v>
      </c>
      <c r="F2203" s="28" t="s">
        <v>80</v>
      </c>
      <c r="G2203" s="29">
        <v>57.5</v>
      </c>
      <c r="H2203" s="28">
        <v>0.019</v>
      </c>
      <c r="I2203" s="30">
        <f>ROUND(G2203*H2203,P4)</f>
        <v>0</v>
      </c>
      <c r="L2203" s="31">
        <v>0</v>
      </c>
      <c r="M2203" s="24">
        <f>ROUND(G2203*L2203,P4)</f>
        <v>0</v>
      </c>
      <c r="N2203" s="25" t="s">
        <v>681</v>
      </c>
      <c r="O2203" s="32">
        <f>M2203*AA2203</f>
        <v>0</v>
      </c>
      <c r="P2203" s="1">
        <v>3</v>
      </c>
      <c r="AA2203" s="1">
        <f>IF(P2203=1,$O$3,IF(P2203=2,$O$4,$O$5))</f>
        <v>0</v>
      </c>
    </row>
    <row r="2204">
      <c r="A2204" s="1" t="s">
        <v>72</v>
      </c>
      <c r="E2204" s="27" t="s">
        <v>2173</v>
      </c>
    </row>
    <row r="2205" ht="153">
      <c r="A2205" s="1" t="s">
        <v>73</v>
      </c>
      <c r="E2205" s="33" t="s">
        <v>2786</v>
      </c>
    </row>
    <row r="2206">
      <c r="A2206" s="1" t="s">
        <v>74</v>
      </c>
      <c r="E2206" s="27" t="s">
        <v>68</v>
      </c>
    </row>
    <row r="2207">
      <c r="A2207" s="1" t="s">
        <v>66</v>
      </c>
      <c r="B2207" s="1">
        <v>203</v>
      </c>
      <c r="C2207" s="26" t="s">
        <v>2175</v>
      </c>
      <c r="D2207" t="s">
        <v>68</v>
      </c>
      <c r="E2207" s="27" t="s">
        <v>2176</v>
      </c>
      <c r="F2207" s="28" t="s">
        <v>80</v>
      </c>
      <c r="G2207" s="29">
        <v>50</v>
      </c>
      <c r="H2207" s="28">
        <v>0</v>
      </c>
      <c r="I2207" s="30">
        <f>ROUND(G2207*H2207,P4)</f>
        <v>0</v>
      </c>
      <c r="L2207" s="31">
        <v>0</v>
      </c>
      <c r="M2207" s="24">
        <f>ROUND(G2207*L2207,P4)</f>
        <v>0</v>
      </c>
      <c r="N2207" s="25" t="s">
        <v>681</v>
      </c>
      <c r="O2207" s="32">
        <f>M2207*AA2207</f>
        <v>0</v>
      </c>
      <c r="P2207" s="1">
        <v>3</v>
      </c>
      <c r="AA2207" s="1">
        <f>IF(P2207=1,$O$3,IF(P2207=2,$O$4,$O$5))</f>
        <v>0</v>
      </c>
    </row>
    <row r="2208">
      <c r="A2208" s="1" t="s">
        <v>72</v>
      </c>
      <c r="E2208" s="27" t="s">
        <v>2176</v>
      </c>
    </row>
    <row r="2209" ht="114.75">
      <c r="A2209" s="1" t="s">
        <v>73</v>
      </c>
      <c r="E2209" s="33" t="s">
        <v>2787</v>
      </c>
    </row>
    <row r="2210">
      <c r="A2210" s="1" t="s">
        <v>74</v>
      </c>
      <c r="E2210" s="27" t="s">
        <v>68</v>
      </c>
    </row>
    <row r="2211">
      <c r="A2211" s="1" t="s">
        <v>66</v>
      </c>
      <c r="B2211" s="1">
        <v>204</v>
      </c>
      <c r="C2211" s="26" t="s">
        <v>2178</v>
      </c>
      <c r="D2211" t="s">
        <v>68</v>
      </c>
      <c r="E2211" s="27" t="s">
        <v>2179</v>
      </c>
      <c r="F2211" s="28" t="s">
        <v>80</v>
      </c>
      <c r="G2211" s="29">
        <v>50</v>
      </c>
      <c r="H2211" s="28">
        <v>0.00029999999999999997</v>
      </c>
      <c r="I2211" s="30">
        <f>ROUND(G2211*H2211,P4)</f>
        <v>0</v>
      </c>
      <c r="L2211" s="31">
        <v>0</v>
      </c>
      <c r="M2211" s="24">
        <f>ROUND(G2211*L2211,P4)</f>
        <v>0</v>
      </c>
      <c r="N2211" s="25" t="s">
        <v>681</v>
      </c>
      <c r="O2211" s="32">
        <f>M2211*AA2211</f>
        <v>0</v>
      </c>
      <c r="P2211" s="1">
        <v>3</v>
      </c>
      <c r="AA2211" s="1">
        <f>IF(P2211=1,$O$3,IF(P2211=2,$O$4,$O$5))</f>
        <v>0</v>
      </c>
    </row>
    <row r="2212">
      <c r="A2212" s="1" t="s">
        <v>72</v>
      </c>
      <c r="E2212" s="27" t="s">
        <v>2179</v>
      </c>
    </row>
    <row r="2213" ht="114.75">
      <c r="A2213" s="1" t="s">
        <v>73</v>
      </c>
      <c r="E2213" s="33" t="s">
        <v>2787</v>
      </c>
    </row>
    <row r="2214">
      <c r="A2214" s="1" t="s">
        <v>74</v>
      </c>
      <c r="E2214" s="27" t="s">
        <v>68</v>
      </c>
    </row>
    <row r="2215">
      <c r="A2215" s="1" t="s">
        <v>66</v>
      </c>
      <c r="B2215" s="1">
        <v>205</v>
      </c>
      <c r="C2215" s="26" t="s">
        <v>2181</v>
      </c>
      <c r="D2215" t="s">
        <v>68</v>
      </c>
      <c r="E2215" s="27" t="s">
        <v>2182</v>
      </c>
      <c r="F2215" s="28" t="s">
        <v>80</v>
      </c>
      <c r="G2215" s="29">
        <v>38.799999999999997</v>
      </c>
      <c r="H2215" s="28">
        <v>0.0015</v>
      </c>
      <c r="I2215" s="30">
        <f>ROUND(G2215*H2215,P4)</f>
        <v>0</v>
      </c>
      <c r="L2215" s="31">
        <v>0</v>
      </c>
      <c r="M2215" s="24">
        <f>ROUND(G2215*L2215,P4)</f>
        <v>0</v>
      </c>
      <c r="N2215" s="25" t="s">
        <v>681</v>
      </c>
      <c r="O2215" s="32">
        <f>M2215*AA2215</f>
        <v>0</v>
      </c>
      <c r="P2215" s="1">
        <v>3</v>
      </c>
      <c r="AA2215" s="1">
        <f>IF(P2215=1,$O$3,IF(P2215=2,$O$4,$O$5))</f>
        <v>0</v>
      </c>
    </row>
    <row r="2216">
      <c r="A2216" s="1" t="s">
        <v>72</v>
      </c>
      <c r="E2216" s="27" t="s">
        <v>2182</v>
      </c>
    </row>
    <row r="2217" ht="114.75">
      <c r="A2217" s="1" t="s">
        <v>73</v>
      </c>
      <c r="E2217" s="33" t="s">
        <v>2788</v>
      </c>
    </row>
    <row r="2218">
      <c r="A2218" s="1" t="s">
        <v>74</v>
      </c>
      <c r="E2218" s="27" t="s">
        <v>68</v>
      </c>
    </row>
    <row r="2219" ht="25.5">
      <c r="A2219" s="1" t="s">
        <v>66</v>
      </c>
      <c r="B2219" s="1">
        <v>206</v>
      </c>
      <c r="C2219" s="26" t="s">
        <v>2184</v>
      </c>
      <c r="D2219" t="s">
        <v>68</v>
      </c>
      <c r="E2219" s="27" t="s">
        <v>2185</v>
      </c>
      <c r="F2219" s="28" t="s">
        <v>80</v>
      </c>
      <c r="G2219" s="29">
        <v>7.7000000000000002</v>
      </c>
      <c r="H2219" s="28">
        <v>0.0044999999999999997</v>
      </c>
      <c r="I2219" s="30">
        <f>ROUND(G2219*H2219,P4)</f>
        <v>0</v>
      </c>
      <c r="L2219" s="31">
        <v>0</v>
      </c>
      <c r="M2219" s="24">
        <f>ROUND(G2219*L2219,P4)</f>
        <v>0</v>
      </c>
      <c r="N2219" s="25" t="s">
        <v>681</v>
      </c>
      <c r="O2219" s="32">
        <f>M2219*AA2219</f>
        <v>0</v>
      </c>
      <c r="P2219" s="1">
        <v>3</v>
      </c>
      <c r="AA2219" s="1">
        <f>IF(P2219=1,$O$3,IF(P2219=2,$O$4,$O$5))</f>
        <v>0</v>
      </c>
    </row>
    <row r="2220" ht="25.5">
      <c r="A2220" s="1" t="s">
        <v>72</v>
      </c>
      <c r="E2220" s="27" t="s">
        <v>2185</v>
      </c>
    </row>
    <row r="2221" ht="38.25">
      <c r="A2221" s="1" t="s">
        <v>73</v>
      </c>
      <c r="E2221" s="33" t="s">
        <v>2789</v>
      </c>
    </row>
    <row r="2222">
      <c r="A2222" s="1" t="s">
        <v>74</v>
      </c>
      <c r="E2222" s="27" t="s">
        <v>68</v>
      </c>
    </row>
    <row r="2223" ht="25.5">
      <c r="A2223" s="1" t="s">
        <v>66</v>
      </c>
      <c r="B2223" s="1">
        <v>207</v>
      </c>
      <c r="C2223" s="26" t="s">
        <v>2190</v>
      </c>
      <c r="D2223" t="s">
        <v>68</v>
      </c>
      <c r="E2223" s="27" t="s">
        <v>2191</v>
      </c>
      <c r="F2223" s="28" t="s">
        <v>80</v>
      </c>
      <c r="G2223" s="29">
        <v>50</v>
      </c>
      <c r="H2223" s="28">
        <v>0.0090900000000000009</v>
      </c>
      <c r="I2223" s="30">
        <f>ROUND(G2223*H2223,P4)</f>
        <v>0</v>
      </c>
      <c r="L2223" s="31">
        <v>0</v>
      </c>
      <c r="M2223" s="24">
        <f>ROUND(G2223*L2223,P4)</f>
        <v>0</v>
      </c>
      <c r="N2223" s="25" t="s">
        <v>681</v>
      </c>
      <c r="O2223" s="32">
        <f>M2223*AA2223</f>
        <v>0</v>
      </c>
      <c r="P2223" s="1">
        <v>3</v>
      </c>
      <c r="AA2223" s="1">
        <f>IF(P2223=1,$O$3,IF(P2223=2,$O$4,$O$5))</f>
        <v>0</v>
      </c>
    </row>
    <row r="2224" ht="25.5">
      <c r="A2224" s="1" t="s">
        <v>72</v>
      </c>
      <c r="E2224" s="27" t="s">
        <v>2191</v>
      </c>
    </row>
    <row r="2225" ht="127.5">
      <c r="A2225" s="1" t="s">
        <v>73</v>
      </c>
      <c r="E2225" s="33" t="s">
        <v>2790</v>
      </c>
    </row>
    <row r="2226">
      <c r="A2226" s="1" t="s">
        <v>74</v>
      </c>
      <c r="E2226" s="27" t="s">
        <v>68</v>
      </c>
    </row>
    <row r="2227" ht="25.5">
      <c r="A2227" s="1" t="s">
        <v>66</v>
      </c>
      <c r="B2227" s="1">
        <v>209</v>
      </c>
      <c r="C2227" s="26" t="s">
        <v>2791</v>
      </c>
      <c r="D2227" t="s">
        <v>68</v>
      </c>
      <c r="E2227" s="27" t="s">
        <v>2792</v>
      </c>
      <c r="F2227" s="28" t="s">
        <v>763</v>
      </c>
      <c r="G2227" s="29">
        <v>1.655</v>
      </c>
      <c r="H2227" s="28">
        <v>0</v>
      </c>
      <c r="I2227" s="30">
        <f>ROUND(G2227*H2227,P4)</f>
        <v>0</v>
      </c>
      <c r="L2227" s="31">
        <v>0</v>
      </c>
      <c r="M2227" s="24">
        <f>ROUND(G2227*L2227,P4)</f>
        <v>0</v>
      </c>
      <c r="N2227" s="25" t="s">
        <v>681</v>
      </c>
      <c r="O2227" s="32">
        <f>M2227*AA2227</f>
        <v>0</v>
      </c>
      <c r="P2227" s="1">
        <v>3</v>
      </c>
      <c r="AA2227" s="1">
        <f>IF(P2227=1,$O$3,IF(P2227=2,$O$4,$O$5))</f>
        <v>0</v>
      </c>
    </row>
    <row r="2228" ht="38.25">
      <c r="A2228" s="1" t="s">
        <v>72</v>
      </c>
      <c r="E2228" s="27" t="s">
        <v>2793</v>
      </c>
    </row>
    <row r="2229">
      <c r="A2229" s="1" t="s">
        <v>73</v>
      </c>
    </row>
    <row r="2230">
      <c r="A2230" s="1" t="s">
        <v>74</v>
      </c>
      <c r="E2230" s="27" t="s">
        <v>68</v>
      </c>
    </row>
    <row r="2231">
      <c r="A2231" s="1" t="s">
        <v>64</v>
      </c>
      <c r="C2231" s="22" t="s">
        <v>2206</v>
      </c>
      <c r="E2231" s="23" t="s">
        <v>2207</v>
      </c>
      <c r="L2231" s="24">
        <f>SUMIFS(L2232:L2239,A2232:A2239,"P")</f>
        <v>0</v>
      </c>
      <c r="M2231" s="24">
        <f>SUMIFS(M2232:M2239,A2232:A2239,"P")</f>
        <v>0</v>
      </c>
      <c r="N2231" s="25"/>
    </row>
    <row r="2232">
      <c r="A2232" s="1" t="s">
        <v>66</v>
      </c>
      <c r="B2232" s="1">
        <v>274</v>
      </c>
      <c r="C2232" s="26" t="s">
        <v>2794</v>
      </c>
      <c r="D2232" t="s">
        <v>68</v>
      </c>
      <c r="E2232" s="27" t="s">
        <v>2795</v>
      </c>
      <c r="F2232" s="28" t="s">
        <v>80</v>
      </c>
      <c r="G2232" s="29">
        <v>420</v>
      </c>
      <c r="H2232" s="28">
        <v>0.00020000000000000001</v>
      </c>
      <c r="I2232" s="30">
        <f>ROUND(G2232*H2232,P4)</f>
        <v>0</v>
      </c>
      <c r="L2232" s="31">
        <v>0</v>
      </c>
      <c r="M2232" s="24">
        <f>ROUND(G2232*L2232,P4)</f>
        <v>0</v>
      </c>
      <c r="N2232" s="25" t="s">
        <v>681</v>
      </c>
      <c r="O2232" s="32">
        <f>M2232*AA2232</f>
        <v>0</v>
      </c>
      <c r="P2232" s="1">
        <v>3</v>
      </c>
      <c r="AA2232" s="1">
        <f>IF(P2232=1,$O$3,IF(P2232=2,$O$4,$O$5))</f>
        <v>0</v>
      </c>
    </row>
    <row r="2233">
      <c r="A2233" s="1" t="s">
        <v>72</v>
      </c>
      <c r="E2233" s="27" t="s">
        <v>2795</v>
      </c>
    </row>
    <row r="2234">
      <c r="A2234" s="1" t="s">
        <v>73</v>
      </c>
      <c r="E2234" s="33" t="s">
        <v>2796</v>
      </c>
    </row>
    <row r="2235">
      <c r="A2235" s="1" t="s">
        <v>74</v>
      </c>
      <c r="E2235" s="27" t="s">
        <v>68</v>
      </c>
    </row>
    <row r="2236">
      <c r="A2236" s="1" t="s">
        <v>66</v>
      </c>
      <c r="B2236" s="1">
        <v>273</v>
      </c>
      <c r="C2236" s="26" t="s">
        <v>2797</v>
      </c>
      <c r="D2236" t="s">
        <v>68</v>
      </c>
      <c r="E2236" s="27" t="s">
        <v>2798</v>
      </c>
      <c r="F2236" s="28" t="s">
        <v>80</v>
      </c>
      <c r="G2236" s="29">
        <v>400</v>
      </c>
      <c r="H2236" s="28">
        <v>0</v>
      </c>
      <c r="I2236" s="30">
        <f>ROUND(G2236*H2236,P4)</f>
        <v>0</v>
      </c>
      <c r="L2236" s="31">
        <v>0</v>
      </c>
      <c r="M2236" s="24">
        <f>ROUND(G2236*L2236,P4)</f>
        <v>0</v>
      </c>
      <c r="N2236" s="25" t="s">
        <v>681</v>
      </c>
      <c r="O2236" s="32">
        <f>M2236*AA2236</f>
        <v>0</v>
      </c>
      <c r="P2236" s="1">
        <v>3</v>
      </c>
      <c r="AA2236" s="1">
        <f>IF(P2236=1,$O$3,IF(P2236=2,$O$4,$O$5))</f>
        <v>0</v>
      </c>
    </row>
    <row r="2237">
      <c r="A2237" s="1" t="s">
        <v>72</v>
      </c>
      <c r="E2237" s="27" t="s">
        <v>2798</v>
      </c>
    </row>
    <row r="2238">
      <c r="A2238" s="1" t="s">
        <v>73</v>
      </c>
      <c r="E2238" s="33" t="s">
        <v>2799</v>
      </c>
    </row>
    <row r="2239">
      <c r="A2239" s="1" t="s">
        <v>74</v>
      </c>
      <c r="E2239" s="27" t="s">
        <v>68</v>
      </c>
    </row>
    <row r="2240">
      <c r="A2240" s="1" t="s">
        <v>64</v>
      </c>
      <c r="C2240" s="22" t="s">
        <v>2218</v>
      </c>
      <c r="E2240" s="23" t="s">
        <v>2219</v>
      </c>
      <c r="L2240" s="24">
        <f>SUMIFS(L2241:L2264,A2241:A2264,"P")</f>
        <v>0</v>
      </c>
      <c r="M2240" s="24">
        <f>SUMIFS(M2241:M2264,A2241:A2264,"P")</f>
        <v>0</v>
      </c>
      <c r="N2240" s="25"/>
    </row>
    <row r="2241">
      <c r="A2241" s="1" t="s">
        <v>66</v>
      </c>
      <c r="B2241" s="1">
        <v>275</v>
      </c>
      <c r="C2241" s="26" t="s">
        <v>2800</v>
      </c>
      <c r="D2241" t="s">
        <v>68</v>
      </c>
      <c r="E2241" s="27" t="s">
        <v>2801</v>
      </c>
      <c r="F2241" s="28" t="s">
        <v>80</v>
      </c>
      <c r="G2241" s="29">
        <v>853.17999999999995</v>
      </c>
      <c r="H2241" s="28">
        <v>0.001</v>
      </c>
      <c r="I2241" s="30">
        <f>ROUND(G2241*H2241,P4)</f>
        <v>0</v>
      </c>
      <c r="L2241" s="31">
        <v>0</v>
      </c>
      <c r="M2241" s="24">
        <f>ROUND(G2241*L2241,P4)</f>
        <v>0</v>
      </c>
      <c r="N2241" s="25" t="s">
        <v>681</v>
      </c>
      <c r="O2241" s="32">
        <f>M2241*AA2241</f>
        <v>0</v>
      </c>
      <c r="P2241" s="1">
        <v>3</v>
      </c>
      <c r="AA2241" s="1">
        <f>IF(P2241=1,$O$3,IF(P2241=2,$O$4,$O$5))</f>
        <v>0</v>
      </c>
    </row>
    <row r="2242">
      <c r="A2242" s="1" t="s">
        <v>72</v>
      </c>
      <c r="E2242" s="27" t="s">
        <v>2801</v>
      </c>
    </row>
    <row r="2243" ht="306">
      <c r="A2243" s="1" t="s">
        <v>73</v>
      </c>
      <c r="E2243" s="33" t="s">
        <v>2802</v>
      </c>
    </row>
    <row r="2244">
      <c r="A2244" s="1" t="s">
        <v>74</v>
      </c>
      <c r="E2244" s="27" t="s">
        <v>68</v>
      </c>
    </row>
    <row r="2245">
      <c r="A2245" s="1" t="s">
        <v>66</v>
      </c>
      <c r="B2245" s="1">
        <v>276</v>
      </c>
      <c r="C2245" s="26" t="s">
        <v>2803</v>
      </c>
      <c r="D2245" t="s">
        <v>68</v>
      </c>
      <c r="E2245" s="27" t="s">
        <v>2804</v>
      </c>
      <c r="F2245" s="28" t="s">
        <v>80</v>
      </c>
      <c r="G2245" s="29">
        <v>853.17999999999995</v>
      </c>
      <c r="H2245" s="28">
        <v>0</v>
      </c>
      <c r="I2245" s="30">
        <f>ROUND(G2245*H2245,P4)</f>
        <v>0</v>
      </c>
      <c r="L2245" s="31">
        <v>0</v>
      </c>
      <c r="M2245" s="24">
        <f>ROUND(G2245*L2245,P4)</f>
        <v>0</v>
      </c>
      <c r="N2245" s="25" t="s">
        <v>681</v>
      </c>
      <c r="O2245" s="32">
        <f>M2245*AA2245</f>
        <v>0</v>
      </c>
      <c r="P2245" s="1">
        <v>3</v>
      </c>
      <c r="AA2245" s="1">
        <f>IF(P2245=1,$O$3,IF(P2245=2,$O$4,$O$5))</f>
        <v>0</v>
      </c>
    </row>
    <row r="2246">
      <c r="A2246" s="1" t="s">
        <v>72</v>
      </c>
      <c r="E2246" s="27" t="s">
        <v>2804</v>
      </c>
    </row>
    <row r="2247" ht="306">
      <c r="A2247" s="1" t="s">
        <v>73</v>
      </c>
      <c r="E2247" s="33" t="s">
        <v>2802</v>
      </c>
    </row>
    <row r="2248">
      <c r="A2248" s="1" t="s">
        <v>74</v>
      </c>
      <c r="E2248" s="27" t="s">
        <v>68</v>
      </c>
    </row>
    <row r="2249" ht="25.5">
      <c r="A2249" s="1" t="s">
        <v>66</v>
      </c>
      <c r="B2249" s="1">
        <v>277</v>
      </c>
      <c r="C2249" s="26" t="s">
        <v>2805</v>
      </c>
      <c r="D2249" t="s">
        <v>68</v>
      </c>
      <c r="E2249" s="27" t="s">
        <v>2806</v>
      </c>
      <c r="F2249" s="28" t="s">
        <v>80</v>
      </c>
      <c r="G2249" s="29">
        <v>482.81999999999999</v>
      </c>
      <c r="H2249" s="28">
        <v>0.00021000000000000001</v>
      </c>
      <c r="I2249" s="30">
        <f>ROUND(G2249*H2249,P4)</f>
        <v>0</v>
      </c>
      <c r="L2249" s="31">
        <v>0</v>
      </c>
      <c r="M2249" s="24">
        <f>ROUND(G2249*L2249,P4)</f>
        <v>0</v>
      </c>
      <c r="N2249" s="25" t="s">
        <v>681</v>
      </c>
      <c r="O2249" s="32">
        <f>M2249*AA2249</f>
        <v>0</v>
      </c>
      <c r="P2249" s="1">
        <v>3</v>
      </c>
      <c r="AA2249" s="1">
        <f>IF(P2249=1,$O$3,IF(P2249=2,$O$4,$O$5))</f>
        <v>0</v>
      </c>
    </row>
    <row r="2250" ht="25.5">
      <c r="A2250" s="1" t="s">
        <v>72</v>
      </c>
      <c r="E2250" s="27" t="s">
        <v>2806</v>
      </c>
    </row>
    <row r="2251" ht="76.5">
      <c r="A2251" s="1" t="s">
        <v>73</v>
      </c>
      <c r="E2251" s="33" t="s">
        <v>2807</v>
      </c>
    </row>
    <row r="2252">
      <c r="A2252" s="1" t="s">
        <v>74</v>
      </c>
      <c r="E2252" s="27" t="s">
        <v>68</v>
      </c>
    </row>
    <row r="2253" ht="25.5">
      <c r="A2253" s="1" t="s">
        <v>66</v>
      </c>
      <c r="B2253" s="1">
        <v>278</v>
      </c>
      <c r="C2253" s="26" t="s">
        <v>2220</v>
      </c>
      <c r="D2253" t="s">
        <v>68</v>
      </c>
      <c r="E2253" s="27" t="s">
        <v>2221</v>
      </c>
      <c r="F2253" s="28" t="s">
        <v>80</v>
      </c>
      <c r="G2253" s="29">
        <v>454.82999999999998</v>
      </c>
      <c r="H2253" s="28">
        <v>0.00020000000000000001</v>
      </c>
      <c r="I2253" s="30">
        <f>ROUND(G2253*H2253,P4)</f>
        <v>0</v>
      </c>
      <c r="L2253" s="31">
        <v>0</v>
      </c>
      <c r="M2253" s="24">
        <f>ROUND(G2253*L2253,P4)</f>
        <v>0</v>
      </c>
      <c r="N2253" s="25" t="s">
        <v>681</v>
      </c>
      <c r="O2253" s="32">
        <f>M2253*AA2253</f>
        <v>0</v>
      </c>
      <c r="P2253" s="1">
        <v>3</v>
      </c>
      <c r="AA2253" s="1">
        <f>IF(P2253=1,$O$3,IF(P2253=2,$O$4,$O$5))</f>
        <v>0</v>
      </c>
    </row>
    <row r="2254" ht="25.5">
      <c r="A2254" s="1" t="s">
        <v>72</v>
      </c>
      <c r="E2254" s="27" t="s">
        <v>2221</v>
      </c>
    </row>
    <row r="2255" ht="89.25">
      <c r="A2255" s="1" t="s">
        <v>73</v>
      </c>
      <c r="E2255" s="33" t="s">
        <v>2808</v>
      </c>
    </row>
    <row r="2256">
      <c r="A2256" s="1" t="s">
        <v>74</v>
      </c>
      <c r="E2256" s="27" t="s">
        <v>68</v>
      </c>
    </row>
    <row r="2257" ht="25.5">
      <c r="A2257" s="1" t="s">
        <v>66</v>
      </c>
      <c r="B2257" s="1">
        <v>279</v>
      </c>
      <c r="C2257" s="26" t="s">
        <v>2809</v>
      </c>
      <c r="D2257" t="s">
        <v>68</v>
      </c>
      <c r="E2257" s="27" t="s">
        <v>2810</v>
      </c>
      <c r="F2257" s="28" t="s">
        <v>80</v>
      </c>
      <c r="G2257" s="29">
        <v>835.14999999999998</v>
      </c>
      <c r="H2257" s="28">
        <v>0.00029</v>
      </c>
      <c r="I2257" s="30">
        <f>ROUND(G2257*H2257,P4)</f>
        <v>0</v>
      </c>
      <c r="L2257" s="31">
        <v>0</v>
      </c>
      <c r="M2257" s="24">
        <f>ROUND(G2257*L2257,P4)</f>
        <v>0</v>
      </c>
      <c r="N2257" s="25" t="s">
        <v>681</v>
      </c>
      <c r="O2257" s="32">
        <f>M2257*AA2257</f>
        <v>0</v>
      </c>
      <c r="P2257" s="1">
        <v>3</v>
      </c>
      <c r="AA2257" s="1">
        <f>IF(P2257=1,$O$3,IF(P2257=2,$O$4,$O$5))</f>
        <v>0</v>
      </c>
    </row>
    <row r="2258" ht="25.5">
      <c r="A2258" s="1" t="s">
        <v>72</v>
      </c>
      <c r="E2258" s="27" t="s">
        <v>2810</v>
      </c>
    </row>
    <row r="2259" ht="38.25">
      <c r="A2259" s="1" t="s">
        <v>73</v>
      </c>
      <c r="E2259" s="33" t="s">
        <v>2811</v>
      </c>
    </row>
    <row r="2260">
      <c r="A2260" s="1" t="s">
        <v>74</v>
      </c>
      <c r="E2260" s="27" t="s">
        <v>68</v>
      </c>
    </row>
    <row r="2261" ht="25.5">
      <c r="A2261" s="1" t="s">
        <v>66</v>
      </c>
      <c r="B2261" s="1">
        <v>280</v>
      </c>
      <c r="C2261" s="26" t="s">
        <v>2223</v>
      </c>
      <c r="D2261" t="s">
        <v>68</v>
      </c>
      <c r="E2261" s="27" t="s">
        <v>2224</v>
      </c>
      <c r="F2261" s="28" t="s">
        <v>80</v>
      </c>
      <c r="G2261" s="29">
        <v>102.5</v>
      </c>
      <c r="H2261" s="28">
        <v>0.00029999999999999997</v>
      </c>
      <c r="I2261" s="30">
        <f>ROUND(G2261*H2261,P4)</f>
        <v>0</v>
      </c>
      <c r="L2261" s="31">
        <v>0</v>
      </c>
      <c r="M2261" s="24">
        <f>ROUND(G2261*L2261,P4)</f>
        <v>0</v>
      </c>
      <c r="N2261" s="25" t="s">
        <v>681</v>
      </c>
      <c r="O2261" s="32">
        <f>M2261*AA2261</f>
        <v>0</v>
      </c>
      <c r="P2261" s="1">
        <v>3</v>
      </c>
      <c r="AA2261" s="1">
        <f>IF(P2261=1,$O$3,IF(P2261=2,$O$4,$O$5))</f>
        <v>0</v>
      </c>
    </row>
    <row r="2262" ht="25.5">
      <c r="A2262" s="1" t="s">
        <v>72</v>
      </c>
      <c r="E2262" s="27" t="s">
        <v>2224</v>
      </c>
    </row>
    <row r="2263" ht="38.25">
      <c r="A2263" s="1" t="s">
        <v>73</v>
      </c>
      <c r="E2263" s="33" t="s">
        <v>2812</v>
      </c>
    </row>
    <row r="2264">
      <c r="A2264" s="1" t="s">
        <v>74</v>
      </c>
      <c r="E2264" s="27" t="s">
        <v>68</v>
      </c>
    </row>
    <row r="2265">
      <c r="A2265" s="1" t="s">
        <v>64</v>
      </c>
      <c r="C2265" s="22" t="s">
        <v>2225</v>
      </c>
      <c r="E2265" s="23" t="s">
        <v>2226</v>
      </c>
      <c r="L2265" s="24">
        <f>SUMIFS(L2266:L2269,A2266:A2269,"P")</f>
        <v>0</v>
      </c>
      <c r="M2265" s="24">
        <f>SUMIFS(M2266:M2269,A2266:A2269,"P")</f>
        <v>0</v>
      </c>
      <c r="N2265" s="25"/>
    </row>
    <row r="2266" ht="25.5">
      <c r="A2266" s="1" t="s">
        <v>66</v>
      </c>
      <c r="B2266" s="1">
        <v>71</v>
      </c>
      <c r="C2266" s="26" t="s">
        <v>2227</v>
      </c>
      <c r="D2266" t="s">
        <v>68</v>
      </c>
      <c r="E2266" s="27" t="s">
        <v>2228</v>
      </c>
      <c r="F2266" s="28" t="s">
        <v>80</v>
      </c>
      <c r="G2266" s="29">
        <v>502</v>
      </c>
      <c r="H2266" s="28">
        <v>0.00046999999999999999</v>
      </c>
      <c r="I2266" s="30">
        <f>ROUND(G2266*H2266,P4)</f>
        <v>0</v>
      </c>
      <c r="L2266" s="31">
        <v>0</v>
      </c>
      <c r="M2266" s="24">
        <f>ROUND(G2266*L2266,P4)</f>
        <v>0</v>
      </c>
      <c r="N2266" s="25" t="s">
        <v>681</v>
      </c>
      <c r="O2266" s="32">
        <f>M2266*AA2266</f>
        <v>0</v>
      </c>
      <c r="P2266" s="1">
        <v>3</v>
      </c>
      <c r="AA2266" s="1">
        <f>IF(P2266=1,$O$3,IF(P2266=2,$O$4,$O$5))</f>
        <v>0</v>
      </c>
    </row>
    <row r="2267" ht="25.5">
      <c r="A2267" s="1" t="s">
        <v>72</v>
      </c>
      <c r="E2267" s="27" t="s">
        <v>2228</v>
      </c>
    </row>
    <row r="2268" ht="63.75">
      <c r="A2268" s="1" t="s">
        <v>73</v>
      </c>
      <c r="E2268" s="33" t="s">
        <v>2579</v>
      </c>
    </row>
    <row r="2269">
      <c r="A2269" s="1" t="s">
        <v>74</v>
      </c>
      <c r="E2269" s="27" t="s">
        <v>68</v>
      </c>
    </row>
    <row r="2270">
      <c r="A2270" s="1" t="s">
        <v>64</v>
      </c>
      <c r="C2270" s="22" t="s">
        <v>2232</v>
      </c>
      <c r="E2270" s="23" t="s">
        <v>2233</v>
      </c>
      <c r="L2270" s="24">
        <f>SUMIFS(L2271:L2310,A2271:A2310,"P")</f>
        <v>0</v>
      </c>
      <c r="M2270" s="24">
        <f>SUMIFS(M2271:M2310,A2271:A2310,"P")</f>
        <v>0</v>
      </c>
      <c r="N2270" s="25"/>
    </row>
    <row r="2271" ht="25.5">
      <c r="A2271" s="1" t="s">
        <v>66</v>
      </c>
      <c r="B2271" s="1">
        <v>72</v>
      </c>
      <c r="C2271" s="26" t="s">
        <v>2234</v>
      </c>
      <c r="D2271" t="s">
        <v>68</v>
      </c>
      <c r="E2271" s="27" t="s">
        <v>2235</v>
      </c>
      <c r="F2271" s="28" t="s">
        <v>80</v>
      </c>
      <c r="G2271" s="29">
        <v>294</v>
      </c>
      <c r="H2271" s="28">
        <v>0</v>
      </c>
      <c r="I2271" s="30">
        <f>ROUND(G2271*H2271,P4)</f>
        <v>0</v>
      </c>
      <c r="L2271" s="31">
        <v>0</v>
      </c>
      <c r="M2271" s="24">
        <f>ROUND(G2271*L2271,P4)</f>
        <v>0</v>
      </c>
      <c r="N2271" s="25" t="s">
        <v>681</v>
      </c>
      <c r="O2271" s="32">
        <f>M2271*AA2271</f>
        <v>0</v>
      </c>
      <c r="P2271" s="1">
        <v>3</v>
      </c>
      <c r="AA2271" s="1">
        <f>IF(P2271=1,$O$3,IF(P2271=2,$O$4,$O$5))</f>
        <v>0</v>
      </c>
    </row>
    <row r="2272" ht="25.5">
      <c r="A2272" s="1" t="s">
        <v>72</v>
      </c>
      <c r="E2272" s="27" t="s">
        <v>2235</v>
      </c>
    </row>
    <row r="2273" ht="51">
      <c r="A2273" s="1" t="s">
        <v>73</v>
      </c>
      <c r="E2273" s="33" t="s">
        <v>2813</v>
      </c>
    </row>
    <row r="2274">
      <c r="A2274" s="1" t="s">
        <v>74</v>
      </c>
      <c r="E2274" s="27" t="s">
        <v>68</v>
      </c>
    </row>
    <row r="2275" ht="25.5">
      <c r="A2275" s="1" t="s">
        <v>66</v>
      </c>
      <c r="B2275" s="1">
        <v>73</v>
      </c>
      <c r="C2275" s="26" t="s">
        <v>2237</v>
      </c>
      <c r="D2275" t="s">
        <v>68</v>
      </c>
      <c r="E2275" s="27" t="s">
        <v>2238</v>
      </c>
      <c r="F2275" s="28" t="s">
        <v>80</v>
      </c>
      <c r="G2275" s="29">
        <v>52920</v>
      </c>
      <c r="H2275" s="28">
        <v>0</v>
      </c>
      <c r="I2275" s="30">
        <f>ROUND(G2275*H2275,P4)</f>
        <v>0</v>
      </c>
      <c r="L2275" s="31">
        <v>0</v>
      </c>
      <c r="M2275" s="24">
        <f>ROUND(G2275*L2275,P4)</f>
        <v>0</v>
      </c>
      <c r="N2275" s="25" t="s">
        <v>681</v>
      </c>
      <c r="O2275" s="32">
        <f>M2275*AA2275</f>
        <v>0</v>
      </c>
      <c r="P2275" s="1">
        <v>3</v>
      </c>
      <c r="AA2275" s="1">
        <f>IF(P2275=1,$O$3,IF(P2275=2,$O$4,$O$5))</f>
        <v>0</v>
      </c>
    </row>
    <row r="2276" ht="38.25">
      <c r="A2276" s="1" t="s">
        <v>72</v>
      </c>
      <c r="E2276" s="27" t="s">
        <v>2239</v>
      </c>
    </row>
    <row r="2277" ht="25.5">
      <c r="A2277" s="1" t="s">
        <v>73</v>
      </c>
      <c r="E2277" s="33" t="s">
        <v>2814</v>
      </c>
    </row>
    <row r="2278">
      <c r="A2278" s="1" t="s">
        <v>74</v>
      </c>
      <c r="E2278" s="27" t="s">
        <v>68</v>
      </c>
    </row>
    <row r="2279" ht="25.5">
      <c r="A2279" s="1" t="s">
        <v>66</v>
      </c>
      <c r="B2279" s="1">
        <v>74</v>
      </c>
      <c r="C2279" s="26" t="s">
        <v>2241</v>
      </c>
      <c r="D2279" t="s">
        <v>68</v>
      </c>
      <c r="E2279" s="27" t="s">
        <v>2242</v>
      </c>
      <c r="F2279" s="28" t="s">
        <v>80</v>
      </c>
      <c r="G2279" s="29">
        <v>294</v>
      </c>
      <c r="H2279" s="28">
        <v>0</v>
      </c>
      <c r="I2279" s="30">
        <f>ROUND(G2279*H2279,P4)</f>
        <v>0</v>
      </c>
      <c r="L2279" s="31">
        <v>0</v>
      </c>
      <c r="M2279" s="24">
        <f>ROUND(G2279*L2279,P4)</f>
        <v>0</v>
      </c>
      <c r="N2279" s="25" t="s">
        <v>681</v>
      </c>
      <c r="O2279" s="32">
        <f>M2279*AA2279</f>
        <v>0</v>
      </c>
      <c r="P2279" s="1">
        <v>3</v>
      </c>
      <c r="AA2279" s="1">
        <f>IF(P2279=1,$O$3,IF(P2279=2,$O$4,$O$5))</f>
        <v>0</v>
      </c>
    </row>
    <row r="2280" ht="25.5">
      <c r="A2280" s="1" t="s">
        <v>72</v>
      </c>
      <c r="E2280" s="27" t="s">
        <v>2242</v>
      </c>
    </row>
    <row r="2281" ht="51">
      <c r="A2281" s="1" t="s">
        <v>73</v>
      </c>
      <c r="E2281" s="33" t="s">
        <v>2813</v>
      </c>
    </row>
    <row r="2282">
      <c r="A2282" s="1" t="s">
        <v>74</v>
      </c>
      <c r="E2282" s="27" t="s">
        <v>68</v>
      </c>
    </row>
    <row r="2283">
      <c r="A2283" s="1" t="s">
        <v>66</v>
      </c>
      <c r="B2283" s="1">
        <v>75</v>
      </c>
      <c r="C2283" s="26" t="s">
        <v>2243</v>
      </c>
      <c r="D2283" t="s">
        <v>68</v>
      </c>
      <c r="E2283" s="27" t="s">
        <v>2244</v>
      </c>
      <c r="F2283" s="28" t="s">
        <v>80</v>
      </c>
      <c r="G2283" s="29">
        <v>294</v>
      </c>
      <c r="H2283" s="28">
        <v>0</v>
      </c>
      <c r="I2283" s="30">
        <f>ROUND(G2283*H2283,P4)</f>
        <v>0</v>
      </c>
      <c r="L2283" s="31">
        <v>0</v>
      </c>
      <c r="M2283" s="24">
        <f>ROUND(G2283*L2283,P4)</f>
        <v>0</v>
      </c>
      <c r="N2283" s="25" t="s">
        <v>681</v>
      </c>
      <c r="O2283" s="32">
        <f>M2283*AA2283</f>
        <v>0</v>
      </c>
      <c r="P2283" s="1">
        <v>3</v>
      </c>
      <c r="AA2283" s="1">
        <f>IF(P2283=1,$O$3,IF(P2283=2,$O$4,$O$5))</f>
        <v>0</v>
      </c>
    </row>
    <row r="2284">
      <c r="A2284" s="1" t="s">
        <v>72</v>
      </c>
      <c r="E2284" s="27" t="s">
        <v>2244</v>
      </c>
    </row>
    <row r="2285" ht="51">
      <c r="A2285" s="1" t="s">
        <v>73</v>
      </c>
      <c r="E2285" s="33" t="s">
        <v>2813</v>
      </c>
    </row>
    <row r="2286">
      <c r="A2286" s="1" t="s">
        <v>74</v>
      </c>
      <c r="E2286" s="27" t="s">
        <v>68</v>
      </c>
    </row>
    <row r="2287" ht="25.5">
      <c r="A2287" s="1" t="s">
        <v>66</v>
      </c>
      <c r="B2287" s="1">
        <v>76</v>
      </c>
      <c r="C2287" s="26" t="s">
        <v>2245</v>
      </c>
      <c r="D2287" t="s">
        <v>68</v>
      </c>
      <c r="E2287" s="27" t="s">
        <v>2246</v>
      </c>
      <c r="F2287" s="28" t="s">
        <v>80</v>
      </c>
      <c r="G2287" s="29">
        <v>52920</v>
      </c>
      <c r="H2287" s="28">
        <v>0</v>
      </c>
      <c r="I2287" s="30">
        <f>ROUND(G2287*H2287,P4)</f>
        <v>0</v>
      </c>
      <c r="L2287" s="31">
        <v>0</v>
      </c>
      <c r="M2287" s="24">
        <f>ROUND(G2287*L2287,P4)</f>
        <v>0</v>
      </c>
      <c r="N2287" s="25" t="s">
        <v>681</v>
      </c>
      <c r="O2287" s="32">
        <f>M2287*AA2287</f>
        <v>0</v>
      </c>
      <c r="P2287" s="1">
        <v>3</v>
      </c>
      <c r="AA2287" s="1">
        <f>IF(P2287=1,$O$3,IF(P2287=2,$O$4,$O$5))</f>
        <v>0</v>
      </c>
    </row>
    <row r="2288" ht="25.5">
      <c r="A2288" s="1" t="s">
        <v>72</v>
      </c>
      <c r="E2288" s="27" t="s">
        <v>2246</v>
      </c>
    </row>
    <row r="2289" ht="25.5">
      <c r="A2289" s="1" t="s">
        <v>73</v>
      </c>
      <c r="E2289" s="33" t="s">
        <v>2814</v>
      </c>
    </row>
    <row r="2290">
      <c r="A2290" s="1" t="s">
        <v>74</v>
      </c>
      <c r="E2290" s="27" t="s">
        <v>68</v>
      </c>
    </row>
    <row r="2291">
      <c r="A2291" s="1" t="s">
        <v>66</v>
      </c>
      <c r="B2291" s="1">
        <v>77</v>
      </c>
      <c r="C2291" s="26" t="s">
        <v>2247</v>
      </c>
      <c r="D2291" t="s">
        <v>68</v>
      </c>
      <c r="E2291" s="27" t="s">
        <v>2248</v>
      </c>
      <c r="F2291" s="28" t="s">
        <v>80</v>
      </c>
      <c r="G2291" s="29">
        <v>294</v>
      </c>
      <c r="H2291" s="28">
        <v>0</v>
      </c>
      <c r="I2291" s="30">
        <f>ROUND(G2291*H2291,P4)</f>
        <v>0</v>
      </c>
      <c r="L2291" s="31">
        <v>0</v>
      </c>
      <c r="M2291" s="24">
        <f>ROUND(G2291*L2291,P4)</f>
        <v>0</v>
      </c>
      <c r="N2291" s="25" t="s">
        <v>681</v>
      </c>
      <c r="O2291" s="32">
        <f>M2291*AA2291</f>
        <v>0</v>
      </c>
      <c r="P2291" s="1">
        <v>3</v>
      </c>
      <c r="AA2291" s="1">
        <f>IF(P2291=1,$O$3,IF(P2291=2,$O$4,$O$5))</f>
        <v>0</v>
      </c>
    </row>
    <row r="2292">
      <c r="A2292" s="1" t="s">
        <v>72</v>
      </c>
      <c r="E2292" s="27" t="s">
        <v>2248</v>
      </c>
    </row>
    <row r="2293" ht="51">
      <c r="A2293" s="1" t="s">
        <v>73</v>
      </c>
      <c r="E2293" s="33" t="s">
        <v>2813</v>
      </c>
    </row>
    <row r="2294">
      <c r="A2294" s="1" t="s">
        <v>74</v>
      </c>
      <c r="E2294" s="27" t="s">
        <v>68</v>
      </c>
    </row>
    <row r="2295" ht="25.5">
      <c r="A2295" s="1" t="s">
        <v>66</v>
      </c>
      <c r="B2295" s="1">
        <v>78</v>
      </c>
      <c r="C2295" s="26" t="s">
        <v>2249</v>
      </c>
      <c r="D2295" t="s">
        <v>68</v>
      </c>
      <c r="E2295" s="27" t="s">
        <v>2250</v>
      </c>
      <c r="F2295" s="28" t="s">
        <v>77</v>
      </c>
      <c r="G2295" s="29">
        <v>6</v>
      </c>
      <c r="H2295" s="28">
        <v>0</v>
      </c>
      <c r="I2295" s="30">
        <f>ROUND(G2295*H2295,P4)</f>
        <v>0</v>
      </c>
      <c r="L2295" s="31">
        <v>0</v>
      </c>
      <c r="M2295" s="24">
        <f>ROUND(G2295*L2295,P4)</f>
        <v>0</v>
      </c>
      <c r="N2295" s="25" t="s">
        <v>681</v>
      </c>
      <c r="O2295" s="32">
        <f>M2295*AA2295</f>
        <v>0</v>
      </c>
      <c r="P2295" s="1">
        <v>3</v>
      </c>
      <c r="AA2295" s="1">
        <f>IF(P2295=1,$O$3,IF(P2295=2,$O$4,$O$5))</f>
        <v>0</v>
      </c>
    </row>
    <row r="2296" ht="25.5">
      <c r="A2296" s="1" t="s">
        <v>72</v>
      </c>
      <c r="E2296" s="27" t="s">
        <v>2250</v>
      </c>
    </row>
    <row r="2297" ht="25.5">
      <c r="A2297" s="1" t="s">
        <v>73</v>
      </c>
      <c r="E2297" s="33" t="s">
        <v>2815</v>
      </c>
    </row>
    <row r="2298">
      <c r="A2298" s="1" t="s">
        <v>74</v>
      </c>
      <c r="E2298" s="27" t="s">
        <v>68</v>
      </c>
    </row>
    <row r="2299" ht="25.5">
      <c r="A2299" s="1" t="s">
        <v>66</v>
      </c>
      <c r="B2299" s="1">
        <v>79</v>
      </c>
      <c r="C2299" s="26" t="s">
        <v>2252</v>
      </c>
      <c r="D2299" t="s">
        <v>68</v>
      </c>
      <c r="E2299" s="27" t="s">
        <v>2253</v>
      </c>
      <c r="F2299" s="28" t="s">
        <v>77</v>
      </c>
      <c r="G2299" s="29">
        <v>1080</v>
      </c>
      <c r="H2299" s="28">
        <v>0</v>
      </c>
      <c r="I2299" s="30">
        <f>ROUND(G2299*H2299,P4)</f>
        <v>0</v>
      </c>
      <c r="L2299" s="31">
        <v>0</v>
      </c>
      <c r="M2299" s="24">
        <f>ROUND(G2299*L2299,P4)</f>
        <v>0</v>
      </c>
      <c r="N2299" s="25" t="s">
        <v>681</v>
      </c>
      <c r="O2299" s="32">
        <f>M2299*AA2299</f>
        <v>0</v>
      </c>
      <c r="P2299" s="1">
        <v>3</v>
      </c>
      <c r="AA2299" s="1">
        <f>IF(P2299=1,$O$3,IF(P2299=2,$O$4,$O$5))</f>
        <v>0</v>
      </c>
    </row>
    <row r="2300" ht="25.5">
      <c r="A2300" s="1" t="s">
        <v>72</v>
      </c>
      <c r="E2300" s="27" t="s">
        <v>2253</v>
      </c>
    </row>
    <row r="2301" ht="25.5">
      <c r="A2301" s="1" t="s">
        <v>73</v>
      </c>
      <c r="E2301" s="33" t="s">
        <v>2816</v>
      </c>
    </row>
    <row r="2302">
      <c r="A2302" s="1" t="s">
        <v>74</v>
      </c>
      <c r="E2302" s="27" t="s">
        <v>68</v>
      </c>
    </row>
    <row r="2303" ht="25.5">
      <c r="A2303" s="1" t="s">
        <v>66</v>
      </c>
      <c r="B2303" s="1">
        <v>80</v>
      </c>
      <c r="C2303" s="26" t="s">
        <v>2255</v>
      </c>
      <c r="D2303" t="s">
        <v>68</v>
      </c>
      <c r="E2303" s="27" t="s">
        <v>2256</v>
      </c>
      <c r="F2303" s="28" t="s">
        <v>77</v>
      </c>
      <c r="G2303" s="29">
        <v>6</v>
      </c>
      <c r="H2303" s="28">
        <v>0</v>
      </c>
      <c r="I2303" s="30">
        <f>ROUND(G2303*H2303,P4)</f>
        <v>0</v>
      </c>
      <c r="L2303" s="31">
        <v>0</v>
      </c>
      <c r="M2303" s="24">
        <f>ROUND(G2303*L2303,P4)</f>
        <v>0</v>
      </c>
      <c r="N2303" s="25" t="s">
        <v>681</v>
      </c>
      <c r="O2303" s="32">
        <f>M2303*AA2303</f>
        <v>0</v>
      </c>
      <c r="P2303" s="1">
        <v>3</v>
      </c>
      <c r="AA2303" s="1">
        <f>IF(P2303=1,$O$3,IF(P2303=2,$O$4,$O$5))</f>
        <v>0</v>
      </c>
    </row>
    <row r="2304" ht="25.5">
      <c r="A2304" s="1" t="s">
        <v>72</v>
      </c>
      <c r="E2304" s="27" t="s">
        <v>2256</v>
      </c>
    </row>
    <row r="2305">
      <c r="A2305" s="1" t="s">
        <v>73</v>
      </c>
      <c r="E2305" s="33" t="s">
        <v>2817</v>
      </c>
    </row>
    <row r="2306">
      <c r="A2306" s="1" t="s">
        <v>74</v>
      </c>
      <c r="E2306" s="27" t="s">
        <v>68</v>
      </c>
    </row>
    <row r="2307" ht="25.5">
      <c r="A2307" s="1" t="s">
        <v>66</v>
      </c>
      <c r="B2307" s="1">
        <v>81</v>
      </c>
      <c r="C2307" s="26" t="s">
        <v>2265</v>
      </c>
      <c r="D2307" t="s">
        <v>68</v>
      </c>
      <c r="E2307" s="27" t="s">
        <v>2266</v>
      </c>
      <c r="F2307" s="28" t="s">
        <v>80</v>
      </c>
      <c r="G2307" s="29">
        <v>281.19999999999999</v>
      </c>
      <c r="H2307" s="28">
        <v>0.00021000000000000001</v>
      </c>
      <c r="I2307" s="30">
        <f>ROUND(G2307*H2307,P4)</f>
        <v>0</v>
      </c>
      <c r="L2307" s="31">
        <v>0</v>
      </c>
      <c r="M2307" s="24">
        <f>ROUND(G2307*L2307,P4)</f>
        <v>0</v>
      </c>
      <c r="N2307" s="25" t="s">
        <v>681</v>
      </c>
      <c r="O2307" s="32">
        <f>M2307*AA2307</f>
        <v>0</v>
      </c>
      <c r="P2307" s="1">
        <v>3</v>
      </c>
      <c r="AA2307" s="1">
        <f>IF(P2307=1,$O$3,IF(P2307=2,$O$4,$O$5))</f>
        <v>0</v>
      </c>
    </row>
    <row r="2308" ht="25.5">
      <c r="A2308" s="1" t="s">
        <v>72</v>
      </c>
      <c r="E2308" s="27" t="s">
        <v>2266</v>
      </c>
    </row>
    <row r="2309" ht="242.25">
      <c r="A2309" s="1" t="s">
        <v>73</v>
      </c>
      <c r="E2309" s="33" t="s">
        <v>2818</v>
      </c>
    </row>
    <row r="2310">
      <c r="A2310" s="1" t="s">
        <v>74</v>
      </c>
      <c r="E2310" s="27" t="s">
        <v>68</v>
      </c>
    </row>
    <row r="2311">
      <c r="A2311" s="1" t="s">
        <v>64</v>
      </c>
      <c r="C2311" s="22" t="s">
        <v>2268</v>
      </c>
      <c r="E2311" s="23" t="s">
        <v>2269</v>
      </c>
      <c r="L2311" s="24">
        <f>SUMIFS(L2312:L2323,A2312:A2323,"P")</f>
        <v>0</v>
      </c>
      <c r="M2311" s="24">
        <f>SUMIFS(M2312:M2323,A2312:A2323,"P")</f>
        <v>0</v>
      </c>
      <c r="N2311" s="25"/>
    </row>
    <row r="2312" ht="25.5">
      <c r="A2312" s="1" t="s">
        <v>66</v>
      </c>
      <c r="B2312" s="1">
        <v>82</v>
      </c>
      <c r="C2312" s="26" t="s">
        <v>2270</v>
      </c>
      <c r="D2312" t="s">
        <v>68</v>
      </c>
      <c r="E2312" s="27" t="s">
        <v>2271</v>
      </c>
      <c r="F2312" s="28" t="s">
        <v>80</v>
      </c>
      <c r="G2312" s="29">
        <v>281.19999999999999</v>
      </c>
      <c r="H2312" s="28">
        <v>4.0000000000000003E-05</v>
      </c>
      <c r="I2312" s="30">
        <f>ROUND(G2312*H2312,P4)</f>
        <v>0</v>
      </c>
      <c r="L2312" s="31">
        <v>0</v>
      </c>
      <c r="M2312" s="24">
        <f>ROUND(G2312*L2312,P4)</f>
        <v>0</v>
      </c>
      <c r="N2312" s="25" t="s">
        <v>681</v>
      </c>
      <c r="O2312" s="32">
        <f>M2312*AA2312</f>
        <v>0</v>
      </c>
      <c r="P2312" s="1">
        <v>3</v>
      </c>
      <c r="AA2312" s="1">
        <f>IF(P2312=1,$O$3,IF(P2312=2,$O$4,$O$5))</f>
        <v>0</v>
      </c>
    </row>
    <row r="2313" ht="25.5">
      <c r="A2313" s="1" t="s">
        <v>72</v>
      </c>
      <c r="E2313" s="27" t="s">
        <v>2271</v>
      </c>
    </row>
    <row r="2314" ht="242.25">
      <c r="A2314" s="1" t="s">
        <v>73</v>
      </c>
      <c r="E2314" s="33" t="s">
        <v>2818</v>
      </c>
    </row>
    <row r="2315">
      <c r="A2315" s="1" t="s">
        <v>74</v>
      </c>
      <c r="E2315" s="27" t="s">
        <v>68</v>
      </c>
    </row>
    <row r="2316" ht="25.5">
      <c r="A2316" s="1" t="s">
        <v>66</v>
      </c>
      <c r="B2316" s="1">
        <v>83</v>
      </c>
      <c r="C2316" s="26" t="s">
        <v>2819</v>
      </c>
      <c r="D2316" t="s">
        <v>68</v>
      </c>
      <c r="E2316" s="27" t="s">
        <v>2820</v>
      </c>
      <c r="F2316" s="28" t="s">
        <v>70</v>
      </c>
      <c r="G2316" s="29">
        <v>32</v>
      </c>
      <c r="H2316" s="28">
        <v>0.021600000000000001</v>
      </c>
      <c r="I2316" s="30">
        <f>ROUND(G2316*H2316,P4)</f>
        <v>0</v>
      </c>
      <c r="L2316" s="31">
        <v>0</v>
      </c>
      <c r="M2316" s="24">
        <f>ROUND(G2316*L2316,P4)</f>
        <v>0</v>
      </c>
      <c r="N2316" s="25" t="s">
        <v>681</v>
      </c>
      <c r="O2316" s="32">
        <f>M2316*AA2316</f>
        <v>0</v>
      </c>
      <c r="P2316" s="1">
        <v>3</v>
      </c>
      <c r="AA2316" s="1">
        <f>IF(P2316=1,$O$3,IF(P2316=2,$O$4,$O$5))</f>
        <v>0</v>
      </c>
    </row>
    <row r="2317" ht="25.5">
      <c r="A2317" s="1" t="s">
        <v>72</v>
      </c>
      <c r="E2317" s="27" t="s">
        <v>2821</v>
      </c>
    </row>
    <row r="2318" ht="38.25">
      <c r="A2318" s="1" t="s">
        <v>73</v>
      </c>
      <c r="E2318" s="33" t="s">
        <v>2822</v>
      </c>
    </row>
    <row r="2319">
      <c r="A2319" s="1" t="s">
        <v>74</v>
      </c>
      <c r="E2319" s="27" t="s">
        <v>68</v>
      </c>
    </row>
    <row r="2320" ht="25.5">
      <c r="A2320" s="1" t="s">
        <v>66</v>
      </c>
      <c r="B2320" s="1">
        <v>84</v>
      </c>
      <c r="C2320" s="26" t="s">
        <v>2823</v>
      </c>
      <c r="D2320" t="s">
        <v>68</v>
      </c>
      <c r="E2320" s="27" t="s">
        <v>2824</v>
      </c>
      <c r="F2320" s="28" t="s">
        <v>70</v>
      </c>
      <c r="G2320" s="29">
        <v>32</v>
      </c>
      <c r="H2320" s="28">
        <v>0.00033</v>
      </c>
      <c r="I2320" s="30">
        <f>ROUND(G2320*H2320,P4)</f>
        <v>0</v>
      </c>
      <c r="L2320" s="31">
        <v>0</v>
      </c>
      <c r="M2320" s="24">
        <f>ROUND(G2320*L2320,P4)</f>
        <v>0</v>
      </c>
      <c r="N2320" s="25" t="s">
        <v>681</v>
      </c>
      <c r="O2320" s="32">
        <f>M2320*AA2320</f>
        <v>0</v>
      </c>
      <c r="P2320" s="1">
        <v>3</v>
      </c>
      <c r="AA2320" s="1">
        <f>IF(P2320=1,$O$3,IF(P2320=2,$O$4,$O$5))</f>
        <v>0</v>
      </c>
    </row>
    <row r="2321" ht="38.25">
      <c r="A2321" s="1" t="s">
        <v>72</v>
      </c>
      <c r="E2321" s="27" t="s">
        <v>2825</v>
      </c>
    </row>
    <row r="2322" ht="38.25">
      <c r="A2322" s="1" t="s">
        <v>73</v>
      </c>
      <c r="E2322" s="33" t="s">
        <v>2822</v>
      </c>
    </row>
    <row r="2323">
      <c r="A2323" s="1" t="s">
        <v>74</v>
      </c>
      <c r="E2323" s="27" t="s">
        <v>68</v>
      </c>
    </row>
    <row r="2324">
      <c r="A2324" s="1" t="s">
        <v>64</v>
      </c>
      <c r="C2324" s="22" t="s">
        <v>2275</v>
      </c>
      <c r="E2324" s="23" t="s">
        <v>2276</v>
      </c>
      <c r="L2324" s="24">
        <f>SUMIFS(L2325:L2380,A2325:A2380,"P")</f>
        <v>0</v>
      </c>
      <c r="M2324" s="24">
        <f>SUMIFS(M2325:M2380,A2325:A2380,"P")</f>
        <v>0</v>
      </c>
      <c r="N2324" s="25"/>
    </row>
    <row r="2325">
      <c r="A2325" s="1" t="s">
        <v>66</v>
      </c>
      <c r="B2325" s="1">
        <v>85</v>
      </c>
      <c r="C2325" s="26" t="s">
        <v>2277</v>
      </c>
      <c r="D2325" t="s">
        <v>68</v>
      </c>
      <c r="E2325" s="27" t="s">
        <v>2278</v>
      </c>
      <c r="F2325" s="28" t="s">
        <v>163</v>
      </c>
      <c r="G2325" s="29">
        <v>75.884</v>
      </c>
      <c r="H2325" s="28">
        <v>0</v>
      </c>
      <c r="I2325" s="30">
        <f>ROUND(G2325*H2325,P4)</f>
        <v>0</v>
      </c>
      <c r="L2325" s="31">
        <v>0</v>
      </c>
      <c r="M2325" s="24">
        <f>ROUND(G2325*L2325,P4)</f>
        <v>0</v>
      </c>
      <c r="N2325" s="25" t="s">
        <v>681</v>
      </c>
      <c r="O2325" s="32">
        <f>M2325*AA2325</f>
        <v>0</v>
      </c>
      <c r="P2325" s="1">
        <v>3</v>
      </c>
      <c r="AA2325" s="1">
        <f>IF(P2325=1,$O$3,IF(P2325=2,$O$4,$O$5))</f>
        <v>0</v>
      </c>
    </row>
    <row r="2326">
      <c r="A2326" s="1" t="s">
        <v>72</v>
      </c>
      <c r="E2326" s="27" t="s">
        <v>2278</v>
      </c>
    </row>
    <row r="2327" ht="25.5">
      <c r="A2327" s="1" t="s">
        <v>73</v>
      </c>
      <c r="E2327" s="33" t="s">
        <v>2826</v>
      </c>
    </row>
    <row r="2328">
      <c r="A2328" s="1" t="s">
        <v>74</v>
      </c>
      <c r="E2328" s="27" t="s">
        <v>68</v>
      </c>
    </row>
    <row r="2329" ht="25.5">
      <c r="A2329" s="1" t="s">
        <v>66</v>
      </c>
      <c r="B2329" s="1">
        <v>86</v>
      </c>
      <c r="C2329" s="26" t="s">
        <v>2280</v>
      </c>
      <c r="D2329" t="s">
        <v>68</v>
      </c>
      <c r="E2329" s="27" t="s">
        <v>2281</v>
      </c>
      <c r="F2329" s="28" t="s">
        <v>80</v>
      </c>
      <c r="G2329" s="29">
        <v>8.75</v>
      </c>
      <c r="H2329" s="28">
        <v>0</v>
      </c>
      <c r="I2329" s="30">
        <f>ROUND(G2329*H2329,P4)</f>
        <v>0</v>
      </c>
      <c r="L2329" s="31">
        <v>0</v>
      </c>
      <c r="M2329" s="24">
        <f>ROUND(G2329*L2329,P4)</f>
        <v>0</v>
      </c>
      <c r="N2329" s="25" t="s">
        <v>681</v>
      </c>
      <c r="O2329" s="32">
        <f>M2329*AA2329</f>
        <v>0</v>
      </c>
      <c r="P2329" s="1">
        <v>3</v>
      </c>
      <c r="AA2329" s="1">
        <f>IF(P2329=1,$O$3,IF(P2329=2,$O$4,$O$5))</f>
        <v>0</v>
      </c>
    </row>
    <row r="2330" ht="25.5">
      <c r="A2330" s="1" t="s">
        <v>72</v>
      </c>
      <c r="E2330" s="27" t="s">
        <v>2281</v>
      </c>
    </row>
    <row r="2331" ht="25.5">
      <c r="A2331" s="1" t="s">
        <v>73</v>
      </c>
      <c r="E2331" s="33" t="s">
        <v>2827</v>
      </c>
    </row>
    <row r="2332">
      <c r="A2332" s="1" t="s">
        <v>74</v>
      </c>
      <c r="E2332" s="27" t="s">
        <v>68</v>
      </c>
    </row>
    <row r="2333" ht="25.5">
      <c r="A2333" s="1" t="s">
        <v>66</v>
      </c>
      <c r="B2333" s="1">
        <v>87</v>
      </c>
      <c r="C2333" s="26" t="s">
        <v>2828</v>
      </c>
      <c r="D2333" t="s">
        <v>68</v>
      </c>
      <c r="E2333" s="27" t="s">
        <v>2829</v>
      </c>
      <c r="F2333" s="28" t="s">
        <v>163</v>
      </c>
      <c r="G2333" s="29">
        <v>3.5840000000000001</v>
      </c>
      <c r="H2333" s="28">
        <v>0</v>
      </c>
      <c r="I2333" s="30">
        <f>ROUND(G2333*H2333,P4)</f>
        <v>0</v>
      </c>
      <c r="L2333" s="31">
        <v>0</v>
      </c>
      <c r="M2333" s="24">
        <f>ROUND(G2333*L2333,P4)</f>
        <v>0</v>
      </c>
      <c r="N2333" s="25" t="s">
        <v>681</v>
      </c>
      <c r="O2333" s="32">
        <f>M2333*AA2333</f>
        <v>0</v>
      </c>
      <c r="P2333" s="1">
        <v>3</v>
      </c>
      <c r="AA2333" s="1">
        <f>IF(P2333=1,$O$3,IF(P2333=2,$O$4,$O$5))</f>
        <v>0</v>
      </c>
    </row>
    <row r="2334" ht="25.5">
      <c r="A2334" s="1" t="s">
        <v>72</v>
      </c>
      <c r="E2334" s="27" t="s">
        <v>2829</v>
      </c>
    </row>
    <row r="2335" ht="63.75">
      <c r="A2335" s="1" t="s">
        <v>73</v>
      </c>
      <c r="E2335" s="33" t="s">
        <v>2830</v>
      </c>
    </row>
    <row r="2336">
      <c r="A2336" s="1" t="s">
        <v>74</v>
      </c>
      <c r="E2336" s="27" t="s">
        <v>68</v>
      </c>
    </row>
    <row r="2337" ht="25.5">
      <c r="A2337" s="1" t="s">
        <v>66</v>
      </c>
      <c r="B2337" s="1">
        <v>88</v>
      </c>
      <c r="C2337" s="26" t="s">
        <v>2286</v>
      </c>
      <c r="D2337" t="s">
        <v>68</v>
      </c>
      <c r="E2337" s="27" t="s">
        <v>2287</v>
      </c>
      <c r="F2337" s="28" t="s">
        <v>163</v>
      </c>
      <c r="G2337" s="29">
        <v>1</v>
      </c>
      <c r="H2337" s="28">
        <v>0</v>
      </c>
      <c r="I2337" s="30">
        <f>ROUND(G2337*H2337,P4)</f>
        <v>0</v>
      </c>
      <c r="L2337" s="31">
        <v>0</v>
      </c>
      <c r="M2337" s="24">
        <f>ROUND(G2337*L2337,P4)</f>
        <v>0</v>
      </c>
      <c r="N2337" s="25" t="s">
        <v>681</v>
      </c>
      <c r="O2337" s="32">
        <f>M2337*AA2337</f>
        <v>0</v>
      </c>
      <c r="P2337" s="1">
        <v>3</v>
      </c>
      <c r="AA2337" s="1">
        <f>IF(P2337=1,$O$3,IF(P2337=2,$O$4,$O$5))</f>
        <v>0</v>
      </c>
    </row>
    <row r="2338" ht="25.5">
      <c r="A2338" s="1" t="s">
        <v>72</v>
      </c>
      <c r="E2338" s="27" t="s">
        <v>2287</v>
      </c>
    </row>
    <row r="2339" ht="25.5">
      <c r="A2339" s="1" t="s">
        <v>73</v>
      </c>
      <c r="E2339" s="33" t="s">
        <v>2831</v>
      </c>
    </row>
    <row r="2340">
      <c r="A2340" s="1" t="s">
        <v>74</v>
      </c>
      <c r="E2340" s="27" t="s">
        <v>68</v>
      </c>
    </row>
    <row r="2341" ht="25.5">
      <c r="A2341" s="1" t="s">
        <v>66</v>
      </c>
      <c r="B2341" s="1">
        <v>89</v>
      </c>
      <c r="C2341" s="26" t="s">
        <v>2832</v>
      </c>
      <c r="D2341" t="s">
        <v>68</v>
      </c>
      <c r="E2341" s="27" t="s">
        <v>2833</v>
      </c>
      <c r="F2341" s="28" t="s">
        <v>163</v>
      </c>
      <c r="G2341" s="29">
        <v>0.75</v>
      </c>
      <c r="H2341" s="28">
        <v>0</v>
      </c>
      <c r="I2341" s="30">
        <f>ROUND(G2341*H2341,P4)</f>
        <v>0</v>
      </c>
      <c r="L2341" s="31">
        <v>0</v>
      </c>
      <c r="M2341" s="24">
        <f>ROUND(G2341*L2341,P4)</f>
        <v>0</v>
      </c>
      <c r="N2341" s="25" t="s">
        <v>681</v>
      </c>
      <c r="O2341" s="32">
        <f>M2341*AA2341</f>
        <v>0</v>
      </c>
      <c r="P2341" s="1">
        <v>3</v>
      </c>
      <c r="AA2341" s="1">
        <f>IF(P2341=1,$O$3,IF(P2341=2,$O$4,$O$5))</f>
        <v>0</v>
      </c>
    </row>
    <row r="2342" ht="25.5">
      <c r="A2342" s="1" t="s">
        <v>72</v>
      </c>
      <c r="E2342" s="27" t="s">
        <v>2833</v>
      </c>
    </row>
    <row r="2343" ht="25.5">
      <c r="A2343" s="1" t="s">
        <v>73</v>
      </c>
      <c r="E2343" s="33" t="s">
        <v>2834</v>
      </c>
    </row>
    <row r="2344">
      <c r="A2344" s="1" t="s">
        <v>74</v>
      </c>
      <c r="E2344" s="27" t="s">
        <v>68</v>
      </c>
    </row>
    <row r="2345">
      <c r="A2345" s="1" t="s">
        <v>66</v>
      </c>
      <c r="B2345" s="1">
        <v>91</v>
      </c>
      <c r="C2345" s="26" t="s">
        <v>2835</v>
      </c>
      <c r="D2345" t="s">
        <v>68</v>
      </c>
      <c r="E2345" s="27" t="s">
        <v>2836</v>
      </c>
      <c r="F2345" s="28" t="s">
        <v>163</v>
      </c>
      <c r="G2345" s="29">
        <v>0.496</v>
      </c>
      <c r="H2345" s="28">
        <v>0</v>
      </c>
      <c r="I2345" s="30">
        <f>ROUND(G2345*H2345,P4)</f>
        <v>0</v>
      </c>
      <c r="L2345" s="31">
        <v>0</v>
      </c>
      <c r="M2345" s="24">
        <f>ROUND(G2345*L2345,P4)</f>
        <v>0</v>
      </c>
      <c r="N2345" s="25" t="s">
        <v>681</v>
      </c>
      <c r="O2345" s="32">
        <f>M2345*AA2345</f>
        <v>0</v>
      </c>
      <c r="P2345" s="1">
        <v>3</v>
      </c>
      <c r="AA2345" s="1">
        <f>IF(P2345=1,$O$3,IF(P2345=2,$O$4,$O$5))</f>
        <v>0</v>
      </c>
    </row>
    <row r="2346">
      <c r="A2346" s="1" t="s">
        <v>72</v>
      </c>
      <c r="E2346" s="27" t="s">
        <v>2836</v>
      </c>
    </row>
    <row r="2347" ht="63.75">
      <c r="A2347" s="1" t="s">
        <v>73</v>
      </c>
      <c r="E2347" s="33" t="s">
        <v>2837</v>
      </c>
    </row>
    <row r="2348">
      <c r="A2348" s="1" t="s">
        <v>74</v>
      </c>
      <c r="E2348" s="27" t="s">
        <v>68</v>
      </c>
    </row>
    <row r="2349">
      <c r="A2349" s="1" t="s">
        <v>66</v>
      </c>
      <c r="B2349" s="1">
        <v>92</v>
      </c>
      <c r="C2349" s="26" t="s">
        <v>2289</v>
      </c>
      <c r="D2349" t="s">
        <v>68</v>
      </c>
      <c r="E2349" s="27" t="s">
        <v>2290</v>
      </c>
      <c r="F2349" s="28" t="s">
        <v>163</v>
      </c>
      <c r="G2349" s="29">
        <v>16.437999999999999</v>
      </c>
      <c r="H2349" s="28">
        <v>0</v>
      </c>
      <c r="I2349" s="30">
        <f>ROUND(G2349*H2349,P4)</f>
        <v>0</v>
      </c>
      <c r="L2349" s="31">
        <v>0</v>
      </c>
      <c r="M2349" s="24">
        <f>ROUND(G2349*L2349,P4)</f>
        <v>0</v>
      </c>
      <c r="N2349" s="25" t="s">
        <v>681</v>
      </c>
      <c r="O2349" s="32">
        <f>M2349*AA2349</f>
        <v>0</v>
      </c>
      <c r="P2349" s="1">
        <v>3</v>
      </c>
      <c r="AA2349" s="1">
        <f>IF(P2349=1,$O$3,IF(P2349=2,$O$4,$O$5))</f>
        <v>0</v>
      </c>
    </row>
    <row r="2350">
      <c r="A2350" s="1" t="s">
        <v>72</v>
      </c>
      <c r="E2350" s="27" t="s">
        <v>2290</v>
      </c>
    </row>
    <row r="2351" ht="89.25">
      <c r="A2351" s="1" t="s">
        <v>73</v>
      </c>
      <c r="E2351" s="33" t="s">
        <v>2838</v>
      </c>
    </row>
    <row r="2352">
      <c r="A2352" s="1" t="s">
        <v>74</v>
      </c>
      <c r="E2352" s="27" t="s">
        <v>68</v>
      </c>
    </row>
    <row r="2353" ht="25.5">
      <c r="A2353" s="1" t="s">
        <v>66</v>
      </c>
      <c r="B2353" s="1">
        <v>90</v>
      </c>
      <c r="C2353" s="26" t="s">
        <v>2328</v>
      </c>
      <c r="D2353" t="s">
        <v>68</v>
      </c>
      <c r="E2353" s="27" t="s">
        <v>2329</v>
      </c>
      <c r="F2353" s="28" t="s">
        <v>80</v>
      </c>
      <c r="G2353" s="29">
        <v>43.100000000000001</v>
      </c>
      <c r="H2353" s="28">
        <v>0</v>
      </c>
      <c r="I2353" s="30">
        <f>ROUND(G2353*H2353,P4)</f>
        <v>0</v>
      </c>
      <c r="L2353" s="31">
        <v>0</v>
      </c>
      <c r="M2353" s="24">
        <f>ROUND(G2353*L2353,P4)</f>
        <v>0</v>
      </c>
      <c r="N2353" s="25" t="s">
        <v>681</v>
      </c>
      <c r="O2353" s="32">
        <f>M2353*AA2353</f>
        <v>0</v>
      </c>
      <c r="P2353" s="1">
        <v>3</v>
      </c>
      <c r="AA2353" s="1">
        <f>IF(P2353=1,$O$3,IF(P2353=2,$O$4,$O$5))</f>
        <v>0</v>
      </c>
    </row>
    <row r="2354" ht="25.5">
      <c r="A2354" s="1" t="s">
        <v>72</v>
      </c>
      <c r="E2354" s="27" t="s">
        <v>2329</v>
      </c>
    </row>
    <row r="2355" ht="76.5">
      <c r="A2355" s="1" t="s">
        <v>73</v>
      </c>
      <c r="E2355" s="33" t="s">
        <v>2839</v>
      </c>
    </row>
    <row r="2356">
      <c r="A2356" s="1" t="s">
        <v>74</v>
      </c>
      <c r="E2356" s="27" t="s">
        <v>68</v>
      </c>
    </row>
    <row r="2357" ht="25.5">
      <c r="A2357" s="1" t="s">
        <v>66</v>
      </c>
      <c r="B2357" s="1">
        <v>93</v>
      </c>
      <c r="C2357" s="26" t="s">
        <v>2295</v>
      </c>
      <c r="D2357" t="s">
        <v>68</v>
      </c>
      <c r="E2357" s="27" t="s">
        <v>2296</v>
      </c>
      <c r="F2357" s="28" t="s">
        <v>163</v>
      </c>
      <c r="G2357" s="29">
        <v>39.450000000000003</v>
      </c>
      <c r="H2357" s="28">
        <v>0</v>
      </c>
      <c r="I2357" s="30">
        <f>ROUND(G2357*H2357,P4)</f>
        <v>0</v>
      </c>
      <c r="L2357" s="31">
        <v>0</v>
      </c>
      <c r="M2357" s="24">
        <f>ROUND(G2357*L2357,P4)</f>
        <v>0</v>
      </c>
      <c r="N2357" s="25" t="s">
        <v>681</v>
      </c>
      <c r="O2357" s="32">
        <f>M2357*AA2357</f>
        <v>0</v>
      </c>
      <c r="P2357" s="1">
        <v>3</v>
      </c>
      <c r="AA2357" s="1">
        <f>IF(P2357=1,$O$3,IF(P2357=2,$O$4,$O$5))</f>
        <v>0</v>
      </c>
    </row>
    <row r="2358" ht="25.5">
      <c r="A2358" s="1" t="s">
        <v>72</v>
      </c>
      <c r="E2358" s="27" t="s">
        <v>2296</v>
      </c>
    </row>
    <row r="2359" ht="89.25">
      <c r="A2359" s="1" t="s">
        <v>73</v>
      </c>
      <c r="E2359" s="33" t="s">
        <v>2840</v>
      </c>
    </row>
    <row r="2360">
      <c r="A2360" s="1" t="s">
        <v>74</v>
      </c>
      <c r="E2360" s="27" t="s">
        <v>68</v>
      </c>
    </row>
    <row r="2361" ht="25.5">
      <c r="A2361" s="1" t="s">
        <v>66</v>
      </c>
      <c r="B2361" s="1">
        <v>94</v>
      </c>
      <c r="C2361" s="26" t="s">
        <v>2301</v>
      </c>
      <c r="D2361" t="s">
        <v>68</v>
      </c>
      <c r="E2361" s="27" t="s">
        <v>2302</v>
      </c>
      <c r="F2361" s="28" t="s">
        <v>80</v>
      </c>
      <c r="G2361" s="29">
        <v>2.7000000000000002</v>
      </c>
      <c r="H2361" s="28">
        <v>0</v>
      </c>
      <c r="I2361" s="30">
        <f>ROUND(G2361*H2361,P4)</f>
        <v>0</v>
      </c>
      <c r="L2361" s="31">
        <v>0</v>
      </c>
      <c r="M2361" s="24">
        <f>ROUND(G2361*L2361,P4)</f>
        <v>0</v>
      </c>
      <c r="N2361" s="25" t="s">
        <v>681</v>
      </c>
      <c r="O2361" s="32">
        <f>M2361*AA2361</f>
        <v>0</v>
      </c>
      <c r="P2361" s="1">
        <v>3</v>
      </c>
      <c r="AA2361" s="1">
        <f>IF(P2361=1,$O$3,IF(P2361=2,$O$4,$O$5))</f>
        <v>0</v>
      </c>
    </row>
    <row r="2362" ht="25.5">
      <c r="A2362" s="1" t="s">
        <v>72</v>
      </c>
      <c r="E2362" s="27" t="s">
        <v>2302</v>
      </c>
    </row>
    <row r="2363" ht="102">
      <c r="A2363" s="1" t="s">
        <v>73</v>
      </c>
      <c r="E2363" s="33" t="s">
        <v>2841</v>
      </c>
    </row>
    <row r="2364">
      <c r="A2364" s="1" t="s">
        <v>74</v>
      </c>
      <c r="E2364" s="27" t="s">
        <v>68</v>
      </c>
    </row>
    <row r="2365" ht="25.5">
      <c r="A2365" s="1" t="s">
        <v>66</v>
      </c>
      <c r="B2365" s="1">
        <v>95</v>
      </c>
      <c r="C2365" s="26" t="s">
        <v>2307</v>
      </c>
      <c r="D2365" t="s">
        <v>68</v>
      </c>
      <c r="E2365" s="27" t="s">
        <v>2308</v>
      </c>
      <c r="F2365" s="28" t="s">
        <v>80</v>
      </c>
      <c r="G2365" s="29">
        <v>10.08</v>
      </c>
      <c r="H2365" s="28">
        <v>0</v>
      </c>
      <c r="I2365" s="30">
        <f>ROUND(G2365*H2365,P4)</f>
        <v>0</v>
      </c>
      <c r="L2365" s="31">
        <v>0</v>
      </c>
      <c r="M2365" s="24">
        <f>ROUND(G2365*L2365,P4)</f>
        <v>0</v>
      </c>
      <c r="N2365" s="25" t="s">
        <v>681</v>
      </c>
      <c r="O2365" s="32">
        <f>M2365*AA2365</f>
        <v>0</v>
      </c>
      <c r="P2365" s="1">
        <v>3</v>
      </c>
      <c r="AA2365" s="1">
        <f>IF(P2365=1,$O$3,IF(P2365=2,$O$4,$O$5))</f>
        <v>0</v>
      </c>
    </row>
    <row r="2366" ht="25.5">
      <c r="A2366" s="1" t="s">
        <v>72</v>
      </c>
      <c r="E2366" s="27" t="s">
        <v>2308</v>
      </c>
    </row>
    <row r="2367" ht="38.25">
      <c r="A2367" s="1" t="s">
        <v>73</v>
      </c>
      <c r="E2367" s="33" t="s">
        <v>2842</v>
      </c>
    </row>
    <row r="2368">
      <c r="A2368" s="1" t="s">
        <v>74</v>
      </c>
      <c r="E2368" s="27" t="s">
        <v>68</v>
      </c>
    </row>
    <row r="2369" ht="25.5">
      <c r="A2369" s="1" t="s">
        <v>66</v>
      </c>
      <c r="B2369" s="1">
        <v>96</v>
      </c>
      <c r="C2369" s="26" t="s">
        <v>2316</v>
      </c>
      <c r="D2369" t="s">
        <v>68</v>
      </c>
      <c r="E2369" s="27" t="s">
        <v>2317</v>
      </c>
      <c r="F2369" s="28" t="s">
        <v>80</v>
      </c>
      <c r="G2369" s="29">
        <v>5.5999999999999996</v>
      </c>
      <c r="H2369" s="28">
        <v>0</v>
      </c>
      <c r="I2369" s="30">
        <f>ROUND(G2369*H2369,P4)</f>
        <v>0</v>
      </c>
      <c r="L2369" s="31">
        <v>0</v>
      </c>
      <c r="M2369" s="24">
        <f>ROUND(G2369*L2369,P4)</f>
        <v>0</v>
      </c>
      <c r="N2369" s="25" t="s">
        <v>681</v>
      </c>
      <c r="O2369" s="32">
        <f>M2369*AA2369</f>
        <v>0</v>
      </c>
      <c r="P2369" s="1">
        <v>3</v>
      </c>
      <c r="AA2369" s="1">
        <f>IF(P2369=1,$O$3,IF(P2369=2,$O$4,$O$5))</f>
        <v>0</v>
      </c>
    </row>
    <row r="2370" ht="25.5">
      <c r="A2370" s="1" t="s">
        <v>72</v>
      </c>
      <c r="E2370" s="27" t="s">
        <v>2317</v>
      </c>
    </row>
    <row r="2371" ht="76.5">
      <c r="A2371" s="1" t="s">
        <v>73</v>
      </c>
      <c r="E2371" s="33" t="s">
        <v>2843</v>
      </c>
    </row>
    <row r="2372">
      <c r="A2372" s="1" t="s">
        <v>74</v>
      </c>
      <c r="E2372" s="27" t="s">
        <v>68</v>
      </c>
    </row>
    <row r="2373" ht="25.5">
      <c r="A2373" s="1" t="s">
        <v>66</v>
      </c>
      <c r="B2373" s="1">
        <v>97</v>
      </c>
      <c r="C2373" s="26" t="s">
        <v>2319</v>
      </c>
      <c r="D2373" t="s">
        <v>68</v>
      </c>
      <c r="E2373" s="27" t="s">
        <v>2320</v>
      </c>
      <c r="F2373" s="28" t="s">
        <v>80</v>
      </c>
      <c r="G2373" s="29">
        <v>31.449999999999999</v>
      </c>
      <c r="H2373" s="28">
        <v>0</v>
      </c>
      <c r="I2373" s="30">
        <f>ROUND(G2373*H2373,P4)</f>
        <v>0</v>
      </c>
      <c r="L2373" s="31">
        <v>0</v>
      </c>
      <c r="M2373" s="24">
        <f>ROUND(G2373*L2373,P4)</f>
        <v>0</v>
      </c>
      <c r="N2373" s="25" t="s">
        <v>681</v>
      </c>
      <c r="O2373" s="32">
        <f>M2373*AA2373</f>
        <v>0</v>
      </c>
      <c r="P2373" s="1">
        <v>3</v>
      </c>
      <c r="AA2373" s="1">
        <f>IF(P2373=1,$O$3,IF(P2373=2,$O$4,$O$5))</f>
        <v>0</v>
      </c>
    </row>
    <row r="2374" ht="25.5">
      <c r="A2374" s="1" t="s">
        <v>72</v>
      </c>
      <c r="E2374" s="27" t="s">
        <v>2320</v>
      </c>
    </row>
    <row r="2375" ht="306">
      <c r="A2375" s="1" t="s">
        <v>73</v>
      </c>
      <c r="E2375" s="33" t="s">
        <v>2844</v>
      </c>
    </row>
    <row r="2376">
      <c r="A2376" s="1" t="s">
        <v>74</v>
      </c>
      <c r="E2376" s="27" t="s">
        <v>68</v>
      </c>
    </row>
    <row r="2377" ht="25.5">
      <c r="A2377" s="1" t="s">
        <v>66</v>
      </c>
      <c r="B2377" s="1">
        <v>98</v>
      </c>
      <c r="C2377" s="26" t="s">
        <v>2845</v>
      </c>
      <c r="D2377" t="s">
        <v>68</v>
      </c>
      <c r="E2377" s="27" t="s">
        <v>2846</v>
      </c>
      <c r="F2377" s="28" t="s">
        <v>80</v>
      </c>
      <c r="G2377" s="29">
        <v>34.68</v>
      </c>
      <c r="H2377" s="28">
        <v>0</v>
      </c>
      <c r="I2377" s="30">
        <f>ROUND(G2377*H2377,P4)</f>
        <v>0</v>
      </c>
      <c r="L2377" s="31">
        <v>0</v>
      </c>
      <c r="M2377" s="24">
        <f>ROUND(G2377*L2377,P4)</f>
        <v>0</v>
      </c>
      <c r="N2377" s="25" t="s">
        <v>681</v>
      </c>
      <c r="O2377" s="32">
        <f>M2377*AA2377</f>
        <v>0</v>
      </c>
      <c r="P2377" s="1">
        <v>3</v>
      </c>
      <c r="AA2377" s="1">
        <f>IF(P2377=1,$O$3,IF(P2377=2,$O$4,$O$5))</f>
        <v>0</v>
      </c>
    </row>
    <row r="2378" ht="25.5">
      <c r="A2378" s="1" t="s">
        <v>72</v>
      </c>
      <c r="E2378" s="27" t="s">
        <v>2846</v>
      </c>
    </row>
    <row r="2379" ht="76.5">
      <c r="A2379" s="1" t="s">
        <v>73</v>
      </c>
      <c r="E2379" s="33" t="s">
        <v>2847</v>
      </c>
    </row>
    <row r="2380">
      <c r="A2380" s="1" t="s">
        <v>74</v>
      </c>
      <c r="E2380" s="27" t="s">
        <v>68</v>
      </c>
    </row>
    <row r="2381">
      <c r="A2381" s="1" t="s">
        <v>64</v>
      </c>
      <c r="C2381" s="22" t="s">
        <v>1055</v>
      </c>
      <c r="E2381" s="23" t="s">
        <v>1056</v>
      </c>
      <c r="L2381" s="24">
        <f>SUMIFS(L2382:L2433,A2382:A2433,"P")</f>
        <v>0</v>
      </c>
      <c r="M2381" s="24">
        <f>SUMIFS(M2382:M2433,A2382:A2433,"P")</f>
        <v>0</v>
      </c>
      <c r="N2381" s="25"/>
    </row>
    <row r="2382" ht="25.5">
      <c r="A2382" s="1" t="s">
        <v>66</v>
      </c>
      <c r="B2382" s="1">
        <v>100</v>
      </c>
      <c r="C2382" s="26" t="s">
        <v>2848</v>
      </c>
      <c r="D2382" t="s">
        <v>68</v>
      </c>
      <c r="E2382" s="27" t="s">
        <v>2332</v>
      </c>
      <c r="F2382" s="28" t="s">
        <v>70</v>
      </c>
      <c r="G2382" s="29">
        <v>2</v>
      </c>
      <c r="H2382" s="28">
        <v>0</v>
      </c>
      <c r="I2382" s="30">
        <f>ROUND(G2382*H2382,P4)</f>
        <v>0</v>
      </c>
      <c r="L2382" s="31">
        <v>0</v>
      </c>
      <c r="M2382" s="24">
        <f>ROUND(G2382*L2382,P4)</f>
        <v>0</v>
      </c>
      <c r="N2382" s="25" t="s">
        <v>681</v>
      </c>
      <c r="O2382" s="32">
        <f>M2382*AA2382</f>
        <v>0</v>
      </c>
      <c r="P2382" s="1">
        <v>3</v>
      </c>
      <c r="AA2382" s="1">
        <f>IF(P2382=1,$O$3,IF(P2382=2,$O$4,$O$5))</f>
        <v>0</v>
      </c>
    </row>
    <row r="2383" ht="38.25">
      <c r="A2383" s="1" t="s">
        <v>72</v>
      </c>
      <c r="E2383" s="27" t="s">
        <v>2849</v>
      </c>
    </row>
    <row r="2384" ht="25.5">
      <c r="A2384" s="1" t="s">
        <v>73</v>
      </c>
      <c r="E2384" s="33" t="s">
        <v>2850</v>
      </c>
    </row>
    <row r="2385">
      <c r="A2385" s="1" t="s">
        <v>74</v>
      </c>
      <c r="E2385" s="27" t="s">
        <v>68</v>
      </c>
    </row>
    <row r="2386" ht="25.5">
      <c r="A2386" s="1" t="s">
        <v>66</v>
      </c>
      <c r="B2386" s="1">
        <v>101</v>
      </c>
      <c r="C2386" s="26" t="s">
        <v>2331</v>
      </c>
      <c r="D2386" t="s">
        <v>68</v>
      </c>
      <c r="E2386" s="27" t="s">
        <v>2332</v>
      </c>
      <c r="F2386" s="28" t="s">
        <v>70</v>
      </c>
      <c r="G2386" s="29">
        <v>4</v>
      </c>
      <c r="H2386" s="28">
        <v>0</v>
      </c>
      <c r="I2386" s="30">
        <f>ROUND(G2386*H2386,P4)</f>
        <v>0</v>
      </c>
      <c r="L2386" s="31">
        <v>0</v>
      </c>
      <c r="M2386" s="24">
        <f>ROUND(G2386*L2386,P4)</f>
        <v>0</v>
      </c>
      <c r="N2386" s="25" t="s">
        <v>681</v>
      </c>
      <c r="O2386" s="32">
        <f>M2386*AA2386</f>
        <v>0</v>
      </c>
      <c r="P2386" s="1">
        <v>3</v>
      </c>
      <c r="AA2386" s="1">
        <f>IF(P2386=1,$O$3,IF(P2386=2,$O$4,$O$5))</f>
        <v>0</v>
      </c>
    </row>
    <row r="2387" ht="38.25">
      <c r="A2387" s="1" t="s">
        <v>72</v>
      </c>
      <c r="E2387" s="27" t="s">
        <v>2333</v>
      </c>
    </row>
    <row r="2388" ht="25.5">
      <c r="A2388" s="1" t="s">
        <v>73</v>
      </c>
      <c r="E2388" s="33" t="s">
        <v>2851</v>
      </c>
    </row>
    <row r="2389">
      <c r="A2389" s="1" t="s">
        <v>74</v>
      </c>
      <c r="E2389" s="27" t="s">
        <v>68</v>
      </c>
    </row>
    <row r="2390" ht="25.5">
      <c r="A2390" s="1" t="s">
        <v>66</v>
      </c>
      <c r="B2390" s="1">
        <v>102</v>
      </c>
      <c r="C2390" s="26" t="s">
        <v>2335</v>
      </c>
      <c r="D2390" t="s">
        <v>68</v>
      </c>
      <c r="E2390" s="27" t="s">
        <v>2332</v>
      </c>
      <c r="F2390" s="28" t="s">
        <v>70</v>
      </c>
      <c r="G2390" s="29">
        <v>8</v>
      </c>
      <c r="H2390" s="28">
        <v>0</v>
      </c>
      <c r="I2390" s="30">
        <f>ROUND(G2390*H2390,P4)</f>
        <v>0</v>
      </c>
      <c r="L2390" s="31">
        <v>0</v>
      </c>
      <c r="M2390" s="24">
        <f>ROUND(G2390*L2390,P4)</f>
        <v>0</v>
      </c>
      <c r="N2390" s="25" t="s">
        <v>681</v>
      </c>
      <c r="O2390" s="32">
        <f>M2390*AA2390</f>
        <v>0</v>
      </c>
      <c r="P2390" s="1">
        <v>3</v>
      </c>
      <c r="AA2390" s="1">
        <f>IF(P2390=1,$O$3,IF(P2390=2,$O$4,$O$5))</f>
        <v>0</v>
      </c>
    </row>
    <row r="2391" ht="38.25">
      <c r="A2391" s="1" t="s">
        <v>72</v>
      </c>
      <c r="E2391" s="27" t="s">
        <v>2336</v>
      </c>
    </row>
    <row r="2392" ht="25.5">
      <c r="A2392" s="1" t="s">
        <v>73</v>
      </c>
      <c r="E2392" s="33" t="s">
        <v>2852</v>
      </c>
    </row>
    <row r="2393">
      <c r="A2393" s="1" t="s">
        <v>74</v>
      </c>
      <c r="E2393" s="27" t="s">
        <v>68</v>
      </c>
    </row>
    <row r="2394" ht="25.5">
      <c r="A2394" s="1" t="s">
        <v>66</v>
      </c>
      <c r="B2394" s="1">
        <v>103</v>
      </c>
      <c r="C2394" s="26" t="s">
        <v>2853</v>
      </c>
      <c r="D2394" t="s">
        <v>68</v>
      </c>
      <c r="E2394" s="27" t="s">
        <v>2854</v>
      </c>
      <c r="F2394" s="28" t="s">
        <v>80</v>
      </c>
      <c r="G2394" s="29">
        <v>2.2000000000000002</v>
      </c>
      <c r="H2394" s="28">
        <v>0</v>
      </c>
      <c r="I2394" s="30">
        <f>ROUND(G2394*H2394,P4)</f>
        <v>0</v>
      </c>
      <c r="L2394" s="31">
        <v>0</v>
      </c>
      <c r="M2394" s="24">
        <f>ROUND(G2394*L2394,P4)</f>
        <v>0</v>
      </c>
      <c r="N2394" s="25" t="s">
        <v>681</v>
      </c>
      <c r="O2394" s="32">
        <f>M2394*AA2394</f>
        <v>0</v>
      </c>
      <c r="P2394" s="1">
        <v>3</v>
      </c>
      <c r="AA2394" s="1">
        <f>IF(P2394=1,$O$3,IF(P2394=2,$O$4,$O$5))</f>
        <v>0</v>
      </c>
    </row>
    <row r="2395" ht="38.25">
      <c r="A2395" s="1" t="s">
        <v>72</v>
      </c>
      <c r="E2395" s="27" t="s">
        <v>2855</v>
      </c>
    </row>
    <row r="2396" ht="38.25">
      <c r="A2396" s="1" t="s">
        <v>73</v>
      </c>
      <c r="E2396" s="33" t="s">
        <v>2856</v>
      </c>
    </row>
    <row r="2397">
      <c r="A2397" s="1" t="s">
        <v>74</v>
      </c>
      <c r="E2397" s="27" t="s">
        <v>68</v>
      </c>
    </row>
    <row r="2398" ht="25.5">
      <c r="A2398" s="1" t="s">
        <v>66</v>
      </c>
      <c r="B2398" s="1">
        <v>104</v>
      </c>
      <c r="C2398" s="26" t="s">
        <v>2857</v>
      </c>
      <c r="D2398" t="s">
        <v>68</v>
      </c>
      <c r="E2398" s="27" t="s">
        <v>2854</v>
      </c>
      <c r="F2398" s="28" t="s">
        <v>163</v>
      </c>
      <c r="G2398" s="29">
        <v>1.1000000000000001</v>
      </c>
      <c r="H2398" s="28">
        <v>0</v>
      </c>
      <c r="I2398" s="30">
        <f>ROUND(G2398*H2398,P4)</f>
        <v>0</v>
      </c>
      <c r="L2398" s="31">
        <v>0</v>
      </c>
      <c r="M2398" s="24">
        <f>ROUND(G2398*L2398,P4)</f>
        <v>0</v>
      </c>
      <c r="N2398" s="25" t="s">
        <v>681</v>
      </c>
      <c r="O2398" s="32">
        <f>M2398*AA2398</f>
        <v>0</v>
      </c>
      <c r="P2398" s="1">
        <v>3</v>
      </c>
      <c r="AA2398" s="1">
        <f>IF(P2398=1,$O$3,IF(P2398=2,$O$4,$O$5))</f>
        <v>0</v>
      </c>
    </row>
    <row r="2399" ht="38.25">
      <c r="A2399" s="1" t="s">
        <v>72</v>
      </c>
      <c r="E2399" s="27" t="s">
        <v>2858</v>
      </c>
    </row>
    <row r="2400" ht="51">
      <c r="A2400" s="1" t="s">
        <v>73</v>
      </c>
      <c r="E2400" s="33" t="s">
        <v>2859</v>
      </c>
    </row>
    <row r="2401">
      <c r="A2401" s="1" t="s">
        <v>74</v>
      </c>
      <c r="E2401" s="27" t="s">
        <v>68</v>
      </c>
    </row>
    <row r="2402" ht="25.5">
      <c r="A2402" s="1" t="s">
        <v>66</v>
      </c>
      <c r="B2402" s="1">
        <v>105</v>
      </c>
      <c r="C2402" s="26" t="s">
        <v>2341</v>
      </c>
      <c r="D2402" t="s">
        <v>68</v>
      </c>
      <c r="E2402" s="27" t="s">
        <v>2342</v>
      </c>
      <c r="F2402" s="28" t="s">
        <v>77</v>
      </c>
      <c r="G2402" s="29">
        <v>14.199999999999999</v>
      </c>
      <c r="H2402" s="28">
        <v>0</v>
      </c>
      <c r="I2402" s="30">
        <f>ROUND(G2402*H2402,P4)</f>
        <v>0</v>
      </c>
      <c r="L2402" s="31">
        <v>0</v>
      </c>
      <c r="M2402" s="24">
        <f>ROUND(G2402*L2402,P4)</f>
        <v>0</v>
      </c>
      <c r="N2402" s="25" t="s">
        <v>681</v>
      </c>
      <c r="O2402" s="32">
        <f>M2402*AA2402</f>
        <v>0</v>
      </c>
      <c r="P2402" s="1">
        <v>3</v>
      </c>
      <c r="AA2402" s="1">
        <f>IF(P2402=1,$O$3,IF(P2402=2,$O$4,$O$5))</f>
        <v>0</v>
      </c>
    </row>
    <row r="2403" ht="25.5">
      <c r="A2403" s="1" t="s">
        <v>72</v>
      </c>
      <c r="E2403" s="27" t="s">
        <v>2342</v>
      </c>
    </row>
    <row r="2404" ht="89.25">
      <c r="A2404" s="1" t="s">
        <v>73</v>
      </c>
      <c r="E2404" s="33" t="s">
        <v>2860</v>
      </c>
    </row>
    <row r="2405">
      <c r="A2405" s="1" t="s">
        <v>74</v>
      </c>
      <c r="E2405" s="27" t="s">
        <v>68</v>
      </c>
    </row>
    <row r="2406" ht="25.5">
      <c r="A2406" s="1" t="s">
        <v>66</v>
      </c>
      <c r="B2406" s="1">
        <v>106</v>
      </c>
      <c r="C2406" s="26" t="s">
        <v>2344</v>
      </c>
      <c r="D2406" t="s">
        <v>68</v>
      </c>
      <c r="E2406" s="27" t="s">
        <v>2345</v>
      </c>
      <c r="F2406" s="28" t="s">
        <v>77</v>
      </c>
      <c r="G2406" s="29">
        <v>14.199999999999999</v>
      </c>
      <c r="H2406" s="28">
        <v>0</v>
      </c>
      <c r="I2406" s="30">
        <f>ROUND(G2406*H2406,P4)</f>
        <v>0</v>
      </c>
      <c r="L2406" s="31">
        <v>0</v>
      </c>
      <c r="M2406" s="24">
        <f>ROUND(G2406*L2406,P4)</f>
        <v>0</v>
      </c>
      <c r="N2406" s="25" t="s">
        <v>681</v>
      </c>
      <c r="O2406" s="32">
        <f>M2406*AA2406</f>
        <v>0</v>
      </c>
      <c r="P2406" s="1">
        <v>3</v>
      </c>
      <c r="AA2406" s="1">
        <f>IF(P2406=1,$O$3,IF(P2406=2,$O$4,$O$5))</f>
        <v>0</v>
      </c>
    </row>
    <row r="2407" ht="38.25">
      <c r="A2407" s="1" t="s">
        <v>72</v>
      </c>
      <c r="E2407" s="27" t="s">
        <v>2346</v>
      </c>
    </row>
    <row r="2408" ht="89.25">
      <c r="A2408" s="1" t="s">
        <v>73</v>
      </c>
      <c r="E2408" s="33" t="s">
        <v>2860</v>
      </c>
    </row>
    <row r="2409">
      <c r="A2409" s="1" t="s">
        <v>74</v>
      </c>
      <c r="E2409" s="27" t="s">
        <v>68</v>
      </c>
    </row>
    <row r="2410" ht="25.5">
      <c r="A2410" s="1" t="s">
        <v>66</v>
      </c>
      <c r="B2410" s="1">
        <v>107</v>
      </c>
      <c r="C2410" s="26" t="s">
        <v>2347</v>
      </c>
      <c r="D2410" t="s">
        <v>68</v>
      </c>
      <c r="E2410" s="27" t="s">
        <v>2348</v>
      </c>
      <c r="F2410" s="28" t="s">
        <v>77</v>
      </c>
      <c r="G2410" s="29">
        <v>0.80000000000000004</v>
      </c>
      <c r="H2410" s="28">
        <v>0.00415</v>
      </c>
      <c r="I2410" s="30">
        <f>ROUND(G2410*H2410,P4)</f>
        <v>0</v>
      </c>
      <c r="L2410" s="31">
        <v>0</v>
      </c>
      <c r="M2410" s="24">
        <f>ROUND(G2410*L2410,P4)</f>
        <v>0</v>
      </c>
      <c r="N2410" s="25" t="s">
        <v>681</v>
      </c>
      <c r="O2410" s="32">
        <f>M2410*AA2410</f>
        <v>0</v>
      </c>
      <c r="P2410" s="1">
        <v>3</v>
      </c>
      <c r="AA2410" s="1">
        <f>IF(P2410=1,$O$3,IF(P2410=2,$O$4,$O$5))</f>
        <v>0</v>
      </c>
    </row>
    <row r="2411" ht="25.5">
      <c r="A2411" s="1" t="s">
        <v>72</v>
      </c>
      <c r="E2411" s="27" t="s">
        <v>2348</v>
      </c>
    </row>
    <row r="2412" ht="89.25">
      <c r="A2412" s="1" t="s">
        <v>73</v>
      </c>
      <c r="E2412" s="33" t="s">
        <v>2350</v>
      </c>
    </row>
    <row r="2413">
      <c r="A2413" s="1" t="s">
        <v>74</v>
      </c>
      <c r="E2413" s="27" t="s">
        <v>68</v>
      </c>
    </row>
    <row r="2414" ht="25.5">
      <c r="A2414" s="1" t="s">
        <v>66</v>
      </c>
      <c r="B2414" s="1">
        <v>108</v>
      </c>
      <c r="C2414" s="26" t="s">
        <v>2354</v>
      </c>
      <c r="D2414" t="s">
        <v>68</v>
      </c>
      <c r="E2414" s="27" t="s">
        <v>2355</v>
      </c>
      <c r="F2414" s="28" t="s">
        <v>77</v>
      </c>
      <c r="G2414" s="29">
        <v>0.40000000000000002</v>
      </c>
      <c r="H2414" s="28">
        <v>0.0080999999999999996</v>
      </c>
      <c r="I2414" s="30">
        <f>ROUND(G2414*H2414,P4)</f>
        <v>0</v>
      </c>
      <c r="L2414" s="31">
        <v>0</v>
      </c>
      <c r="M2414" s="24">
        <f>ROUND(G2414*L2414,P4)</f>
        <v>0</v>
      </c>
      <c r="N2414" s="25" t="s">
        <v>681</v>
      </c>
      <c r="O2414" s="32">
        <f>M2414*AA2414</f>
        <v>0</v>
      </c>
      <c r="P2414" s="1">
        <v>3</v>
      </c>
      <c r="AA2414" s="1">
        <f>IF(P2414=1,$O$3,IF(P2414=2,$O$4,$O$5))</f>
        <v>0</v>
      </c>
    </row>
    <row r="2415" ht="25.5">
      <c r="A2415" s="1" t="s">
        <v>72</v>
      </c>
      <c r="E2415" s="27" t="s">
        <v>2355</v>
      </c>
    </row>
    <row r="2416" ht="25.5">
      <c r="A2416" s="1" t="s">
        <v>73</v>
      </c>
      <c r="E2416" s="33" t="s">
        <v>2356</v>
      </c>
    </row>
    <row r="2417">
      <c r="A2417" s="1" t="s">
        <v>74</v>
      </c>
      <c r="E2417" s="27" t="s">
        <v>68</v>
      </c>
    </row>
    <row r="2418">
      <c r="A2418" s="1" t="s">
        <v>66</v>
      </c>
      <c r="B2418" s="1">
        <v>109</v>
      </c>
      <c r="C2418" s="26" t="s">
        <v>1057</v>
      </c>
      <c r="D2418" t="s">
        <v>68</v>
      </c>
      <c r="E2418" s="27" t="s">
        <v>1058</v>
      </c>
      <c r="F2418" s="28" t="s">
        <v>77</v>
      </c>
      <c r="G2418" s="29">
        <v>28.399999999999999</v>
      </c>
      <c r="H2418" s="28">
        <v>1.0000000000000001E-05</v>
      </c>
      <c r="I2418" s="30">
        <f>ROUND(G2418*H2418,P4)</f>
        <v>0</v>
      </c>
      <c r="L2418" s="31">
        <v>0</v>
      </c>
      <c r="M2418" s="24">
        <f>ROUND(G2418*L2418,P4)</f>
        <v>0</v>
      </c>
      <c r="N2418" s="25" t="s">
        <v>681</v>
      </c>
      <c r="O2418" s="32">
        <f>M2418*AA2418</f>
        <v>0</v>
      </c>
      <c r="P2418" s="1">
        <v>3</v>
      </c>
      <c r="AA2418" s="1">
        <f>IF(P2418=1,$O$3,IF(P2418=2,$O$4,$O$5))</f>
        <v>0</v>
      </c>
    </row>
    <row r="2419">
      <c r="A2419" s="1" t="s">
        <v>72</v>
      </c>
      <c r="E2419" s="27" t="s">
        <v>1058</v>
      </c>
    </row>
    <row r="2420" ht="114.75">
      <c r="A2420" s="1" t="s">
        <v>73</v>
      </c>
      <c r="E2420" s="33" t="s">
        <v>2861</v>
      </c>
    </row>
    <row r="2421">
      <c r="A2421" s="1" t="s">
        <v>74</v>
      </c>
      <c r="E2421" s="27" t="s">
        <v>68</v>
      </c>
    </row>
    <row r="2422" ht="25.5">
      <c r="A2422" s="1" t="s">
        <v>66</v>
      </c>
      <c r="B2422" s="1">
        <v>110</v>
      </c>
      <c r="C2422" s="26" t="s">
        <v>2361</v>
      </c>
      <c r="D2422" t="s">
        <v>68</v>
      </c>
      <c r="E2422" s="27" t="s">
        <v>2362</v>
      </c>
      <c r="F2422" s="28" t="s">
        <v>80</v>
      </c>
      <c r="G2422" s="29">
        <v>69.959999999999994</v>
      </c>
      <c r="H2422" s="28">
        <v>0</v>
      </c>
      <c r="I2422" s="30">
        <f>ROUND(G2422*H2422,P4)</f>
        <v>0</v>
      </c>
      <c r="L2422" s="31">
        <v>0</v>
      </c>
      <c r="M2422" s="24">
        <f>ROUND(G2422*L2422,P4)</f>
        <v>0</v>
      </c>
      <c r="N2422" s="25" t="s">
        <v>681</v>
      </c>
      <c r="O2422" s="32">
        <f>M2422*AA2422</f>
        <v>0</v>
      </c>
      <c r="P2422" s="1">
        <v>3</v>
      </c>
      <c r="AA2422" s="1">
        <f>IF(P2422=1,$O$3,IF(P2422=2,$O$4,$O$5))</f>
        <v>0</v>
      </c>
    </row>
    <row r="2423" ht="25.5">
      <c r="A2423" s="1" t="s">
        <v>72</v>
      </c>
      <c r="E2423" s="27" t="s">
        <v>2362</v>
      </c>
    </row>
    <row r="2424" ht="102">
      <c r="A2424" s="1" t="s">
        <v>73</v>
      </c>
      <c r="E2424" s="33" t="s">
        <v>2862</v>
      </c>
    </row>
    <row r="2425">
      <c r="A2425" s="1" t="s">
        <v>74</v>
      </c>
      <c r="E2425" s="27" t="s">
        <v>68</v>
      </c>
    </row>
    <row r="2426" ht="25.5">
      <c r="A2426" s="1" t="s">
        <v>66</v>
      </c>
      <c r="B2426" s="1">
        <v>99</v>
      </c>
      <c r="C2426" s="26" t="s">
        <v>2367</v>
      </c>
      <c r="D2426" t="s">
        <v>68</v>
      </c>
      <c r="E2426" s="27" t="s">
        <v>2368</v>
      </c>
      <c r="F2426" s="28" t="s">
        <v>80</v>
      </c>
      <c r="G2426" s="29">
        <v>270</v>
      </c>
      <c r="H2426" s="28">
        <v>0</v>
      </c>
      <c r="I2426" s="30">
        <f>ROUND(G2426*H2426,P4)</f>
        <v>0</v>
      </c>
      <c r="L2426" s="31">
        <v>0</v>
      </c>
      <c r="M2426" s="24">
        <f>ROUND(G2426*L2426,P4)</f>
        <v>0</v>
      </c>
      <c r="N2426" s="25" t="s">
        <v>681</v>
      </c>
      <c r="O2426" s="32">
        <f>M2426*AA2426</f>
        <v>0</v>
      </c>
      <c r="P2426" s="1">
        <v>3</v>
      </c>
      <c r="AA2426" s="1">
        <f>IF(P2426=1,$O$3,IF(P2426=2,$O$4,$O$5))</f>
        <v>0</v>
      </c>
    </row>
    <row r="2427" ht="25.5">
      <c r="A2427" s="1" t="s">
        <v>72</v>
      </c>
      <c r="E2427" s="27" t="s">
        <v>2368</v>
      </c>
    </row>
    <row r="2428" ht="127.5">
      <c r="A2428" s="1" t="s">
        <v>73</v>
      </c>
      <c r="E2428" s="33" t="s">
        <v>2863</v>
      </c>
    </row>
    <row r="2429">
      <c r="A2429" s="1" t="s">
        <v>74</v>
      </c>
      <c r="E2429" s="27" t="s">
        <v>68</v>
      </c>
    </row>
    <row r="2430" ht="25.5">
      <c r="A2430" s="1" t="s">
        <v>66</v>
      </c>
      <c r="B2430" s="1">
        <v>111</v>
      </c>
      <c r="C2430" s="26" t="s">
        <v>2367</v>
      </c>
      <c r="D2430" t="s">
        <v>677</v>
      </c>
      <c r="E2430" s="27" t="s">
        <v>2368</v>
      </c>
      <c r="F2430" s="28" t="s">
        <v>80</v>
      </c>
      <c r="G2430" s="29">
        <v>223.05000000000001</v>
      </c>
      <c r="H2430" s="28">
        <v>0</v>
      </c>
      <c r="I2430" s="30">
        <f>ROUND(G2430*H2430,P4)</f>
        <v>0</v>
      </c>
      <c r="L2430" s="31">
        <v>0</v>
      </c>
      <c r="M2430" s="24">
        <f>ROUND(G2430*L2430,P4)</f>
        <v>0</v>
      </c>
      <c r="N2430" s="25" t="s">
        <v>681</v>
      </c>
      <c r="O2430" s="32">
        <f>M2430*AA2430</f>
        <v>0</v>
      </c>
      <c r="P2430" s="1">
        <v>3</v>
      </c>
      <c r="AA2430" s="1">
        <f>IF(P2430=1,$O$3,IF(P2430=2,$O$4,$O$5))</f>
        <v>0</v>
      </c>
    </row>
    <row r="2431" ht="25.5">
      <c r="A2431" s="1" t="s">
        <v>72</v>
      </c>
      <c r="E2431" s="27" t="s">
        <v>2368</v>
      </c>
    </row>
    <row r="2432" ht="102">
      <c r="A2432" s="1" t="s">
        <v>73</v>
      </c>
      <c r="E2432" s="33" t="s">
        <v>2864</v>
      </c>
    </row>
    <row r="2433">
      <c r="A2433" s="1" t="s">
        <v>74</v>
      </c>
      <c r="E2433" s="27" t="s">
        <v>68</v>
      </c>
    </row>
    <row r="2434">
      <c r="A2434" s="1" t="s">
        <v>64</v>
      </c>
      <c r="C2434" s="22" t="s">
        <v>2370</v>
      </c>
      <c r="E2434" s="23" t="s">
        <v>2371</v>
      </c>
      <c r="L2434" s="24">
        <f>SUMIFS(L2435:L2462,A2435:A2462,"P")</f>
        <v>0</v>
      </c>
      <c r="M2434" s="24">
        <f>SUMIFS(M2435:M2462,A2435:A2462,"P")</f>
        <v>0</v>
      </c>
      <c r="N2434" s="25"/>
    </row>
    <row r="2435" ht="25.5">
      <c r="A2435" s="1" t="s">
        <v>66</v>
      </c>
      <c r="B2435" s="1">
        <v>112</v>
      </c>
      <c r="C2435" s="26" t="s">
        <v>2865</v>
      </c>
      <c r="D2435" t="s">
        <v>68</v>
      </c>
      <c r="E2435" s="27" t="s">
        <v>2866</v>
      </c>
      <c r="F2435" s="28" t="s">
        <v>163</v>
      </c>
      <c r="G2435" s="29">
        <v>1244</v>
      </c>
      <c r="H2435" s="28">
        <v>0</v>
      </c>
      <c r="I2435" s="30">
        <f>ROUND(G2435*H2435,P4)</f>
        <v>0</v>
      </c>
      <c r="L2435" s="31">
        <v>0</v>
      </c>
      <c r="M2435" s="24">
        <f>ROUND(G2435*L2435,P4)</f>
        <v>0</v>
      </c>
      <c r="N2435" s="25" t="s">
        <v>681</v>
      </c>
      <c r="O2435" s="32">
        <f>M2435*AA2435</f>
        <v>0</v>
      </c>
      <c r="P2435" s="1">
        <v>3</v>
      </c>
      <c r="AA2435" s="1">
        <f>IF(P2435=1,$O$3,IF(P2435=2,$O$4,$O$5))</f>
        <v>0</v>
      </c>
    </row>
    <row r="2436" ht="25.5">
      <c r="A2436" s="1" t="s">
        <v>72</v>
      </c>
      <c r="E2436" s="27" t="s">
        <v>2866</v>
      </c>
    </row>
    <row r="2437" ht="63.75">
      <c r="A2437" s="1" t="s">
        <v>73</v>
      </c>
      <c r="E2437" s="33" t="s">
        <v>2867</v>
      </c>
    </row>
    <row r="2438">
      <c r="A2438" s="1" t="s">
        <v>74</v>
      </c>
      <c r="E2438" s="27" t="s">
        <v>68</v>
      </c>
    </row>
    <row r="2439" ht="25.5">
      <c r="A2439" s="1" t="s">
        <v>66</v>
      </c>
      <c r="B2439" s="1">
        <v>113</v>
      </c>
      <c r="C2439" s="26" t="s">
        <v>2868</v>
      </c>
      <c r="D2439" t="s">
        <v>68</v>
      </c>
      <c r="E2439" s="27" t="s">
        <v>2869</v>
      </c>
      <c r="F2439" s="28" t="s">
        <v>163</v>
      </c>
      <c r="G2439" s="29">
        <v>1244</v>
      </c>
      <c r="H2439" s="28">
        <v>0</v>
      </c>
      <c r="I2439" s="30">
        <f>ROUND(G2439*H2439,P4)</f>
        <v>0</v>
      </c>
      <c r="L2439" s="31">
        <v>0</v>
      </c>
      <c r="M2439" s="24">
        <f>ROUND(G2439*L2439,P4)</f>
        <v>0</v>
      </c>
      <c r="N2439" s="25" t="s">
        <v>681</v>
      </c>
      <c r="O2439" s="32">
        <f>M2439*AA2439</f>
        <v>0</v>
      </c>
      <c r="P2439" s="1">
        <v>3</v>
      </c>
      <c r="AA2439" s="1">
        <f>IF(P2439=1,$O$3,IF(P2439=2,$O$4,$O$5))</f>
        <v>0</v>
      </c>
    </row>
    <row r="2440" ht="25.5">
      <c r="A2440" s="1" t="s">
        <v>72</v>
      </c>
      <c r="E2440" s="27" t="s">
        <v>2869</v>
      </c>
    </row>
    <row r="2441" ht="63.75">
      <c r="A2441" s="1" t="s">
        <v>73</v>
      </c>
      <c r="E2441" s="33" t="s">
        <v>2867</v>
      </c>
    </row>
    <row r="2442">
      <c r="A2442" s="1" t="s">
        <v>74</v>
      </c>
      <c r="E2442" s="27" t="s">
        <v>68</v>
      </c>
    </row>
    <row r="2443" ht="25.5">
      <c r="A2443" s="1" t="s">
        <v>66</v>
      </c>
      <c r="B2443" s="1">
        <v>114</v>
      </c>
      <c r="C2443" s="26" t="s">
        <v>2372</v>
      </c>
      <c r="D2443" t="s">
        <v>68</v>
      </c>
      <c r="E2443" s="27" t="s">
        <v>2373</v>
      </c>
      <c r="F2443" s="28" t="s">
        <v>80</v>
      </c>
      <c r="G2443" s="29">
        <v>119</v>
      </c>
      <c r="H2443" s="28">
        <v>0.038850000000000003</v>
      </c>
      <c r="I2443" s="30">
        <f>ROUND(G2443*H2443,P4)</f>
        <v>0</v>
      </c>
      <c r="L2443" s="31">
        <v>0</v>
      </c>
      <c r="M2443" s="24">
        <f>ROUND(G2443*L2443,P4)</f>
        <v>0</v>
      </c>
      <c r="N2443" s="25" t="s">
        <v>681</v>
      </c>
      <c r="O2443" s="32">
        <f>M2443*AA2443</f>
        <v>0</v>
      </c>
      <c r="P2443" s="1">
        <v>3</v>
      </c>
      <c r="AA2443" s="1">
        <f>IF(P2443=1,$O$3,IF(P2443=2,$O$4,$O$5))</f>
        <v>0</v>
      </c>
    </row>
    <row r="2444" ht="25.5">
      <c r="A2444" s="1" t="s">
        <v>72</v>
      </c>
      <c r="E2444" s="27" t="s">
        <v>2373</v>
      </c>
    </row>
    <row r="2445" ht="51">
      <c r="A2445" s="1" t="s">
        <v>73</v>
      </c>
      <c r="E2445" s="33" t="s">
        <v>2870</v>
      </c>
    </row>
    <row r="2446">
      <c r="A2446" s="1" t="s">
        <v>74</v>
      </c>
      <c r="E2446" s="27" t="s">
        <v>68</v>
      </c>
    </row>
    <row r="2447" ht="25.5">
      <c r="A2447" s="1" t="s">
        <v>66</v>
      </c>
      <c r="B2447" s="1">
        <v>115</v>
      </c>
      <c r="C2447" s="26" t="s">
        <v>2871</v>
      </c>
      <c r="D2447" t="s">
        <v>68</v>
      </c>
      <c r="E2447" s="27" t="s">
        <v>2872</v>
      </c>
      <c r="F2447" s="28" t="s">
        <v>80</v>
      </c>
      <c r="G2447" s="29">
        <v>6</v>
      </c>
      <c r="H2447" s="28">
        <v>0.020140000000000002</v>
      </c>
      <c r="I2447" s="30">
        <f>ROUND(G2447*H2447,P4)</f>
        <v>0</v>
      </c>
      <c r="L2447" s="31">
        <v>0</v>
      </c>
      <c r="M2447" s="24">
        <f>ROUND(G2447*L2447,P4)</f>
        <v>0</v>
      </c>
      <c r="N2447" s="25" t="s">
        <v>681</v>
      </c>
      <c r="O2447" s="32">
        <f>M2447*AA2447</f>
        <v>0</v>
      </c>
      <c r="P2447" s="1">
        <v>3</v>
      </c>
      <c r="AA2447" s="1">
        <f>IF(P2447=1,$O$3,IF(P2447=2,$O$4,$O$5))</f>
        <v>0</v>
      </c>
    </row>
    <row r="2448" ht="25.5">
      <c r="A2448" s="1" t="s">
        <v>72</v>
      </c>
      <c r="E2448" s="27" t="s">
        <v>2872</v>
      </c>
    </row>
    <row r="2449" ht="51">
      <c r="A2449" s="1" t="s">
        <v>73</v>
      </c>
      <c r="E2449" s="33" t="s">
        <v>2873</v>
      </c>
    </row>
    <row r="2450">
      <c r="A2450" s="1" t="s">
        <v>74</v>
      </c>
      <c r="E2450" s="27" t="s">
        <v>68</v>
      </c>
    </row>
    <row r="2451">
      <c r="A2451" s="1" t="s">
        <v>66</v>
      </c>
      <c r="B2451" s="1">
        <v>116</v>
      </c>
      <c r="C2451" s="26" t="s">
        <v>2874</v>
      </c>
      <c r="D2451" t="s">
        <v>68</v>
      </c>
      <c r="E2451" s="27" t="s">
        <v>2875</v>
      </c>
      <c r="F2451" s="28" t="s">
        <v>80</v>
      </c>
      <c r="G2451" s="29">
        <v>12</v>
      </c>
      <c r="H2451" s="28">
        <v>0.0089099999999999995</v>
      </c>
      <c r="I2451" s="30">
        <f>ROUND(G2451*H2451,P4)</f>
        <v>0</v>
      </c>
      <c r="L2451" s="31">
        <v>0</v>
      </c>
      <c r="M2451" s="24">
        <f>ROUND(G2451*L2451,P4)</f>
        <v>0</v>
      </c>
      <c r="N2451" s="25" t="s">
        <v>681</v>
      </c>
      <c r="O2451" s="32">
        <f>M2451*AA2451</f>
        <v>0</v>
      </c>
      <c r="P2451" s="1">
        <v>3</v>
      </c>
      <c r="AA2451" s="1">
        <f>IF(P2451=1,$O$3,IF(P2451=2,$O$4,$O$5))</f>
        <v>0</v>
      </c>
    </row>
    <row r="2452">
      <c r="A2452" s="1" t="s">
        <v>72</v>
      </c>
      <c r="E2452" s="27" t="s">
        <v>2875</v>
      </c>
    </row>
    <row r="2453" ht="38.25">
      <c r="A2453" s="1" t="s">
        <v>73</v>
      </c>
      <c r="E2453" s="33" t="s">
        <v>2876</v>
      </c>
    </row>
    <row r="2454">
      <c r="A2454" s="1" t="s">
        <v>74</v>
      </c>
      <c r="E2454" s="27" t="s">
        <v>68</v>
      </c>
    </row>
    <row r="2455">
      <c r="A2455" s="1" t="s">
        <v>66</v>
      </c>
      <c r="B2455" s="1">
        <v>117</v>
      </c>
      <c r="C2455" s="26" t="s">
        <v>2374</v>
      </c>
      <c r="D2455" t="s">
        <v>68</v>
      </c>
      <c r="E2455" s="27" t="s">
        <v>2375</v>
      </c>
      <c r="F2455" s="28" t="s">
        <v>80</v>
      </c>
      <c r="G2455" s="29">
        <v>131</v>
      </c>
      <c r="H2455" s="28">
        <v>0.0020999999999999999</v>
      </c>
      <c r="I2455" s="30">
        <f>ROUND(G2455*H2455,P4)</f>
        <v>0</v>
      </c>
      <c r="L2455" s="31">
        <v>0</v>
      </c>
      <c r="M2455" s="24">
        <f>ROUND(G2455*L2455,P4)</f>
        <v>0</v>
      </c>
      <c r="N2455" s="25" t="s">
        <v>681</v>
      </c>
      <c r="O2455" s="32">
        <f>M2455*AA2455</f>
        <v>0</v>
      </c>
      <c r="P2455" s="1">
        <v>3</v>
      </c>
      <c r="AA2455" s="1">
        <f>IF(P2455=1,$O$3,IF(P2455=2,$O$4,$O$5))</f>
        <v>0</v>
      </c>
    </row>
    <row r="2456">
      <c r="A2456" s="1" t="s">
        <v>72</v>
      </c>
      <c r="E2456" s="27" t="s">
        <v>2375</v>
      </c>
    </row>
    <row r="2457" ht="89.25">
      <c r="A2457" s="1" t="s">
        <v>73</v>
      </c>
      <c r="E2457" s="33" t="s">
        <v>2877</v>
      </c>
    </row>
    <row r="2458">
      <c r="A2458" s="1" t="s">
        <v>74</v>
      </c>
      <c r="E2458" s="27" t="s">
        <v>68</v>
      </c>
    </row>
    <row r="2459">
      <c r="A2459" s="1" t="s">
        <v>66</v>
      </c>
      <c r="B2459" s="1">
        <v>118</v>
      </c>
      <c r="C2459" s="26" t="s">
        <v>2878</v>
      </c>
      <c r="D2459" t="s">
        <v>68</v>
      </c>
      <c r="E2459" s="27" t="s">
        <v>2879</v>
      </c>
      <c r="F2459" s="28" t="s">
        <v>80</v>
      </c>
      <c r="G2459" s="29">
        <v>12</v>
      </c>
      <c r="H2459" s="28">
        <v>0.00046999999999999999</v>
      </c>
      <c r="I2459" s="30">
        <f>ROUND(G2459*H2459,P4)</f>
        <v>0</v>
      </c>
      <c r="L2459" s="31">
        <v>0</v>
      </c>
      <c r="M2459" s="24">
        <f>ROUND(G2459*L2459,P4)</f>
        <v>0</v>
      </c>
      <c r="N2459" s="25" t="s">
        <v>681</v>
      </c>
      <c r="O2459" s="32">
        <f>M2459*AA2459</f>
        <v>0</v>
      </c>
      <c r="P2459" s="1">
        <v>3</v>
      </c>
      <c r="AA2459" s="1">
        <f>IF(P2459=1,$O$3,IF(P2459=2,$O$4,$O$5))</f>
        <v>0</v>
      </c>
    </row>
    <row r="2460">
      <c r="A2460" s="1" t="s">
        <v>72</v>
      </c>
      <c r="E2460" s="27" t="s">
        <v>2879</v>
      </c>
    </row>
    <row r="2461" ht="38.25">
      <c r="A2461" s="1" t="s">
        <v>73</v>
      </c>
      <c r="E2461" s="33" t="s">
        <v>2876</v>
      </c>
    </row>
    <row r="2462">
      <c r="A2462" s="1" t="s">
        <v>74</v>
      </c>
      <c r="E2462" s="27" t="s">
        <v>68</v>
      </c>
    </row>
    <row r="2463">
      <c r="A2463" s="1" t="s">
        <v>64</v>
      </c>
      <c r="C2463" s="22" t="s">
        <v>876</v>
      </c>
      <c r="E2463" s="23" t="s">
        <v>877</v>
      </c>
      <c r="L2463" s="24">
        <f>SUMIFS(L2464:L2495,A2464:A2495,"P")</f>
        <v>0</v>
      </c>
      <c r="M2463" s="24">
        <f>SUMIFS(M2464:M2495,A2464:A2495,"P")</f>
        <v>0</v>
      </c>
      <c r="N2463" s="25"/>
    </row>
    <row r="2464" ht="25.5">
      <c r="A2464" s="1" t="s">
        <v>66</v>
      </c>
      <c r="B2464" s="1">
        <v>119</v>
      </c>
      <c r="C2464" s="26" t="s">
        <v>878</v>
      </c>
      <c r="D2464" t="s">
        <v>68</v>
      </c>
      <c r="E2464" s="27" t="s">
        <v>879</v>
      </c>
      <c r="F2464" s="28" t="s">
        <v>763</v>
      </c>
      <c r="G2464" s="29">
        <v>1563.528</v>
      </c>
      <c r="H2464" s="28">
        <v>0</v>
      </c>
      <c r="I2464" s="30">
        <f>ROUND(G2464*H2464,P4)</f>
        <v>0</v>
      </c>
      <c r="L2464" s="31">
        <v>0</v>
      </c>
      <c r="M2464" s="24">
        <f>ROUND(G2464*L2464,P4)</f>
        <v>0</v>
      </c>
      <c r="N2464" s="25" t="s">
        <v>681</v>
      </c>
      <c r="O2464" s="32">
        <f>M2464*AA2464</f>
        <v>0</v>
      </c>
      <c r="P2464" s="1">
        <v>3</v>
      </c>
      <c r="AA2464" s="1">
        <f>IF(P2464=1,$O$3,IF(P2464=2,$O$4,$O$5))</f>
        <v>0</v>
      </c>
    </row>
    <row r="2465" ht="25.5">
      <c r="A2465" s="1" t="s">
        <v>72</v>
      </c>
      <c r="E2465" s="27" t="s">
        <v>879</v>
      </c>
    </row>
    <row r="2466">
      <c r="A2466" s="1" t="s">
        <v>73</v>
      </c>
    </row>
    <row r="2467">
      <c r="A2467" s="1" t="s">
        <v>74</v>
      </c>
      <c r="E2467" s="27" t="s">
        <v>68</v>
      </c>
    </row>
    <row r="2468" ht="25.5">
      <c r="A2468" s="1" t="s">
        <v>66</v>
      </c>
      <c r="B2468" s="1">
        <v>120</v>
      </c>
      <c r="C2468" s="26" t="s">
        <v>880</v>
      </c>
      <c r="D2468" t="s">
        <v>68</v>
      </c>
      <c r="E2468" s="27" t="s">
        <v>881</v>
      </c>
      <c r="F2468" s="28" t="s">
        <v>763</v>
      </c>
      <c r="G2468" s="29">
        <v>15635.280000000001</v>
      </c>
      <c r="H2468" s="28">
        <v>0</v>
      </c>
      <c r="I2468" s="30">
        <f>ROUND(G2468*H2468,P4)</f>
        <v>0</v>
      </c>
      <c r="L2468" s="31">
        <v>0</v>
      </c>
      <c r="M2468" s="24">
        <f>ROUND(G2468*L2468,P4)</f>
        <v>0</v>
      </c>
      <c r="N2468" s="25" t="s">
        <v>681</v>
      </c>
      <c r="O2468" s="32">
        <f>M2468*AA2468</f>
        <v>0</v>
      </c>
      <c r="P2468" s="1">
        <v>3</v>
      </c>
      <c r="AA2468" s="1">
        <f>IF(P2468=1,$O$3,IF(P2468=2,$O$4,$O$5))</f>
        <v>0</v>
      </c>
    </row>
    <row r="2469" ht="25.5">
      <c r="A2469" s="1" t="s">
        <v>72</v>
      </c>
      <c r="E2469" s="27" t="s">
        <v>881</v>
      </c>
    </row>
    <row r="2470" ht="25.5">
      <c r="A2470" s="1" t="s">
        <v>73</v>
      </c>
      <c r="E2470" s="33" t="s">
        <v>2880</v>
      </c>
    </row>
    <row r="2471">
      <c r="A2471" s="1" t="s">
        <v>74</v>
      </c>
      <c r="E2471" s="27" t="s">
        <v>68</v>
      </c>
    </row>
    <row r="2472" ht="25.5">
      <c r="A2472" s="1" t="s">
        <v>66</v>
      </c>
      <c r="B2472" s="1">
        <v>121</v>
      </c>
      <c r="C2472" s="26" t="s">
        <v>883</v>
      </c>
      <c r="D2472" t="s">
        <v>68</v>
      </c>
      <c r="E2472" s="27" t="s">
        <v>884</v>
      </c>
      <c r="F2472" s="28" t="s">
        <v>763</v>
      </c>
      <c r="G2472" s="29">
        <v>25</v>
      </c>
      <c r="H2472" s="28">
        <v>0</v>
      </c>
      <c r="I2472" s="30">
        <f>ROUND(G2472*H2472,P4)</f>
        <v>0</v>
      </c>
      <c r="L2472" s="31">
        <v>0</v>
      </c>
      <c r="M2472" s="24">
        <f>ROUND(G2472*L2472,P4)</f>
        <v>0</v>
      </c>
      <c r="N2472" s="25" t="s">
        <v>681</v>
      </c>
      <c r="O2472" s="32">
        <f>M2472*AA2472</f>
        <v>0</v>
      </c>
      <c r="P2472" s="1">
        <v>3</v>
      </c>
      <c r="AA2472" s="1">
        <f>IF(P2472=1,$O$3,IF(P2472=2,$O$4,$O$5))</f>
        <v>0</v>
      </c>
    </row>
    <row r="2473" ht="25.5">
      <c r="A2473" s="1" t="s">
        <v>72</v>
      </c>
      <c r="E2473" s="27" t="s">
        <v>884</v>
      </c>
    </row>
    <row r="2474">
      <c r="A2474" s="1" t="s">
        <v>73</v>
      </c>
      <c r="E2474" s="33" t="s">
        <v>2881</v>
      </c>
    </row>
    <row r="2475">
      <c r="A2475" s="1" t="s">
        <v>74</v>
      </c>
      <c r="E2475" s="27" t="s">
        <v>68</v>
      </c>
    </row>
    <row r="2476" ht="25.5">
      <c r="A2476" s="1" t="s">
        <v>66</v>
      </c>
      <c r="B2476" s="1">
        <v>122</v>
      </c>
      <c r="C2476" s="26" t="s">
        <v>2377</v>
      </c>
      <c r="D2476" t="s">
        <v>68</v>
      </c>
      <c r="E2476" s="27" t="s">
        <v>2378</v>
      </c>
      <c r="F2476" s="28" t="s">
        <v>763</v>
      </c>
      <c r="G2476" s="29">
        <v>7</v>
      </c>
      <c r="H2476" s="28">
        <v>0</v>
      </c>
      <c r="I2476" s="30">
        <f>ROUND(G2476*H2476,P4)</f>
        <v>0</v>
      </c>
      <c r="L2476" s="31">
        <v>0</v>
      </c>
      <c r="M2476" s="24">
        <f>ROUND(G2476*L2476,P4)</f>
        <v>0</v>
      </c>
      <c r="N2476" s="25" t="s">
        <v>681</v>
      </c>
      <c r="O2476" s="32">
        <f>M2476*AA2476</f>
        <v>0</v>
      </c>
      <c r="P2476" s="1">
        <v>3</v>
      </c>
      <c r="AA2476" s="1">
        <f>IF(P2476=1,$O$3,IF(P2476=2,$O$4,$O$5))</f>
        <v>0</v>
      </c>
    </row>
    <row r="2477" ht="25.5">
      <c r="A2477" s="1" t="s">
        <v>72</v>
      </c>
      <c r="E2477" s="27" t="s">
        <v>2378</v>
      </c>
    </row>
    <row r="2478" ht="25.5">
      <c r="A2478" s="1" t="s">
        <v>73</v>
      </c>
      <c r="E2478" s="33" t="s">
        <v>2882</v>
      </c>
    </row>
    <row r="2479">
      <c r="A2479" s="1" t="s">
        <v>74</v>
      </c>
      <c r="E2479" s="27" t="s">
        <v>68</v>
      </c>
    </row>
    <row r="2480" ht="25.5">
      <c r="A2480" s="1" t="s">
        <v>66</v>
      </c>
      <c r="B2480" s="1">
        <v>123</v>
      </c>
      <c r="C2480" s="26" t="s">
        <v>2380</v>
      </c>
      <c r="D2480" t="s">
        <v>68</v>
      </c>
      <c r="E2480" s="27" t="s">
        <v>2381</v>
      </c>
      <c r="F2480" s="28" t="s">
        <v>763</v>
      </c>
      <c r="G2480" s="29">
        <v>1</v>
      </c>
      <c r="H2480" s="28">
        <v>0</v>
      </c>
      <c r="I2480" s="30">
        <f>ROUND(G2480*H2480,P4)</f>
        <v>0</v>
      </c>
      <c r="L2480" s="31">
        <v>0</v>
      </c>
      <c r="M2480" s="24">
        <f>ROUND(G2480*L2480,P4)</f>
        <v>0</v>
      </c>
      <c r="N2480" s="25" t="s">
        <v>681</v>
      </c>
      <c r="O2480" s="32">
        <f>M2480*AA2480</f>
        <v>0</v>
      </c>
      <c r="P2480" s="1">
        <v>3</v>
      </c>
      <c r="AA2480" s="1">
        <f>IF(P2480=1,$O$3,IF(P2480=2,$O$4,$O$5))</f>
        <v>0</v>
      </c>
    </row>
    <row r="2481" ht="25.5">
      <c r="A2481" s="1" t="s">
        <v>72</v>
      </c>
      <c r="E2481" s="27" t="s">
        <v>2381</v>
      </c>
    </row>
    <row r="2482" ht="25.5">
      <c r="A2482" s="1" t="s">
        <v>73</v>
      </c>
      <c r="E2482" s="33" t="s">
        <v>2438</v>
      </c>
    </row>
    <row r="2483">
      <c r="A2483" s="1" t="s">
        <v>74</v>
      </c>
      <c r="E2483" s="27" t="s">
        <v>68</v>
      </c>
    </row>
    <row r="2484" ht="25.5">
      <c r="A2484" s="1" t="s">
        <v>66</v>
      </c>
      <c r="B2484" s="1">
        <v>124</v>
      </c>
      <c r="C2484" s="26" t="s">
        <v>2386</v>
      </c>
      <c r="D2484" t="s">
        <v>68</v>
      </c>
      <c r="E2484" s="27" t="s">
        <v>2387</v>
      </c>
      <c r="F2484" s="28" t="s">
        <v>763</v>
      </c>
      <c r="G2484" s="29">
        <v>1</v>
      </c>
      <c r="H2484" s="28">
        <v>0</v>
      </c>
      <c r="I2484" s="30">
        <f>ROUND(G2484*H2484,P4)</f>
        <v>0</v>
      </c>
      <c r="L2484" s="31">
        <v>0</v>
      </c>
      <c r="M2484" s="24">
        <f>ROUND(G2484*L2484,P4)</f>
        <v>0</v>
      </c>
      <c r="N2484" s="25" t="s">
        <v>681</v>
      </c>
      <c r="O2484" s="32">
        <f>M2484*AA2484</f>
        <v>0</v>
      </c>
      <c r="P2484" s="1">
        <v>3</v>
      </c>
      <c r="AA2484" s="1">
        <f>IF(P2484=1,$O$3,IF(P2484=2,$O$4,$O$5))</f>
        <v>0</v>
      </c>
    </row>
    <row r="2485" ht="25.5">
      <c r="A2485" s="1" t="s">
        <v>72</v>
      </c>
      <c r="E2485" s="27" t="s">
        <v>2387</v>
      </c>
    </row>
    <row r="2486" ht="25.5">
      <c r="A2486" s="1" t="s">
        <v>73</v>
      </c>
      <c r="E2486" s="33" t="s">
        <v>2883</v>
      </c>
    </row>
    <row r="2487">
      <c r="A2487" s="1" t="s">
        <v>74</v>
      </c>
      <c r="E2487" s="27" t="s">
        <v>68</v>
      </c>
    </row>
    <row r="2488" ht="25.5">
      <c r="A2488" s="1" t="s">
        <v>66</v>
      </c>
      <c r="B2488" s="1">
        <v>125</v>
      </c>
      <c r="C2488" s="26" t="s">
        <v>2389</v>
      </c>
      <c r="D2488" t="s">
        <v>68</v>
      </c>
      <c r="E2488" s="27" t="s">
        <v>2390</v>
      </c>
      <c r="F2488" s="28" t="s">
        <v>763</v>
      </c>
      <c r="G2488" s="29">
        <v>15</v>
      </c>
      <c r="H2488" s="28">
        <v>0</v>
      </c>
      <c r="I2488" s="30">
        <f>ROUND(G2488*H2488,P4)</f>
        <v>0</v>
      </c>
      <c r="L2488" s="31">
        <v>0</v>
      </c>
      <c r="M2488" s="24">
        <f>ROUND(G2488*L2488,P4)</f>
        <v>0</v>
      </c>
      <c r="N2488" s="25" t="s">
        <v>681</v>
      </c>
      <c r="O2488" s="32">
        <f>M2488*AA2488</f>
        <v>0</v>
      </c>
      <c r="P2488" s="1">
        <v>3</v>
      </c>
      <c r="AA2488" s="1">
        <f>IF(P2488=1,$O$3,IF(P2488=2,$O$4,$O$5))</f>
        <v>0</v>
      </c>
    </row>
    <row r="2489" ht="38.25">
      <c r="A2489" s="1" t="s">
        <v>72</v>
      </c>
      <c r="E2489" s="27" t="s">
        <v>2391</v>
      </c>
    </row>
    <row r="2490">
      <c r="A2490" s="1" t="s">
        <v>73</v>
      </c>
      <c r="E2490" s="33" t="s">
        <v>169</v>
      </c>
    </row>
    <row r="2491">
      <c r="A2491" s="1" t="s">
        <v>74</v>
      </c>
      <c r="E2491" s="27" t="s">
        <v>68</v>
      </c>
    </row>
    <row r="2492" ht="25.5">
      <c r="A2492" s="1" t="s">
        <v>66</v>
      </c>
      <c r="B2492" s="1">
        <v>126</v>
      </c>
      <c r="C2492" s="26" t="s">
        <v>886</v>
      </c>
      <c r="D2492" t="s">
        <v>68</v>
      </c>
      <c r="E2492" s="27" t="s">
        <v>887</v>
      </c>
      <c r="F2492" s="28" t="s">
        <v>763</v>
      </c>
      <c r="G2492" s="29">
        <v>1514.528</v>
      </c>
      <c r="H2492" s="28">
        <v>0</v>
      </c>
      <c r="I2492" s="30">
        <f>ROUND(G2492*H2492,P4)</f>
        <v>0</v>
      </c>
      <c r="L2492" s="31">
        <v>0</v>
      </c>
      <c r="M2492" s="24">
        <f>ROUND(G2492*L2492,P4)</f>
        <v>0</v>
      </c>
      <c r="N2492" s="25" t="s">
        <v>681</v>
      </c>
      <c r="O2492" s="32">
        <f>M2492*AA2492</f>
        <v>0</v>
      </c>
      <c r="P2492" s="1">
        <v>3</v>
      </c>
      <c r="AA2492" s="1">
        <f>IF(P2492=1,$O$3,IF(P2492=2,$O$4,$O$5))</f>
        <v>0</v>
      </c>
    </row>
    <row r="2493" ht="25.5">
      <c r="A2493" s="1" t="s">
        <v>72</v>
      </c>
      <c r="E2493" s="27" t="s">
        <v>887</v>
      </c>
    </row>
    <row r="2494" ht="114.75">
      <c r="A2494" s="1" t="s">
        <v>73</v>
      </c>
      <c r="E2494" s="33" t="s">
        <v>2884</v>
      </c>
    </row>
    <row r="2495">
      <c r="A2495" s="1" t="s">
        <v>74</v>
      </c>
      <c r="E2495" s="27" t="s">
        <v>68</v>
      </c>
    </row>
    <row r="2496">
      <c r="A2496" s="1" t="s">
        <v>64</v>
      </c>
      <c r="C2496" s="22" t="s">
        <v>888</v>
      </c>
      <c r="E2496" s="23" t="s">
        <v>889</v>
      </c>
      <c r="L2496" s="24">
        <f>SUMIFS(L2497:L2500,A2497:A2500,"P")</f>
        <v>0</v>
      </c>
      <c r="M2496" s="24">
        <f>SUMIFS(M2497:M2500,A2497:A2500,"P")</f>
        <v>0</v>
      </c>
      <c r="N2496" s="25"/>
    </row>
    <row r="2497" ht="25.5">
      <c r="A2497" s="1" t="s">
        <v>66</v>
      </c>
      <c r="B2497" s="1">
        <v>127</v>
      </c>
      <c r="C2497" s="26" t="s">
        <v>2885</v>
      </c>
      <c r="D2497" t="s">
        <v>68</v>
      </c>
      <c r="E2497" s="27" t="s">
        <v>2396</v>
      </c>
      <c r="F2497" s="28" t="s">
        <v>763</v>
      </c>
      <c r="G2497" s="29">
        <v>93.248999999999995</v>
      </c>
      <c r="H2497" s="28">
        <v>0</v>
      </c>
      <c r="I2497" s="30">
        <f>ROUND(G2497*H2497,P4)</f>
        <v>0</v>
      </c>
      <c r="L2497" s="31">
        <v>0</v>
      </c>
      <c r="M2497" s="24">
        <f>ROUND(G2497*L2497,P4)</f>
        <v>0</v>
      </c>
      <c r="N2497" s="25" t="s">
        <v>681</v>
      </c>
      <c r="O2497" s="32">
        <f>M2497*AA2497</f>
        <v>0</v>
      </c>
      <c r="P2497" s="1">
        <v>3</v>
      </c>
      <c r="AA2497" s="1">
        <f>IF(P2497=1,$O$3,IF(P2497=2,$O$4,$O$5))</f>
        <v>0</v>
      </c>
    </row>
    <row r="2498" ht="38.25">
      <c r="A2498" s="1" t="s">
        <v>72</v>
      </c>
      <c r="E2498" s="27" t="s">
        <v>2886</v>
      </c>
    </row>
    <row r="2499">
      <c r="A2499" s="1" t="s">
        <v>73</v>
      </c>
    </row>
    <row r="2500">
      <c r="A2500" s="1" t="s">
        <v>74</v>
      </c>
      <c r="E2500" s="27" t="s">
        <v>68</v>
      </c>
    </row>
    <row r="2501">
      <c r="A2501" s="1" t="s">
        <v>64</v>
      </c>
      <c r="C2501" s="22" t="s">
        <v>893</v>
      </c>
      <c r="E2501" s="23" t="s">
        <v>894</v>
      </c>
      <c r="L2501" s="24">
        <f>SUMIFS(L2502:L2521,A2502:A2521,"P")</f>
        <v>0</v>
      </c>
      <c r="M2501" s="24">
        <f>SUMIFS(M2502:M2521,A2502:A2521,"P")</f>
        <v>0</v>
      </c>
      <c r="N2501" s="25"/>
    </row>
    <row r="2502">
      <c r="A2502" s="1" t="s">
        <v>66</v>
      </c>
      <c r="B2502" s="1">
        <v>281</v>
      </c>
      <c r="C2502" s="26" t="s">
        <v>2398</v>
      </c>
      <c r="D2502" t="s">
        <v>68</v>
      </c>
      <c r="E2502" s="27" t="s">
        <v>2399</v>
      </c>
      <c r="F2502" s="28" t="s">
        <v>144</v>
      </c>
      <c r="G2502" s="29">
        <v>45</v>
      </c>
      <c r="H2502" s="28">
        <v>0</v>
      </c>
      <c r="I2502" s="30">
        <f>ROUND(G2502*H2502,P4)</f>
        <v>0</v>
      </c>
      <c r="L2502" s="31">
        <v>0</v>
      </c>
      <c r="M2502" s="24">
        <f>ROUND(G2502*L2502,P4)</f>
        <v>0</v>
      </c>
      <c r="N2502" s="25" t="s">
        <v>681</v>
      </c>
      <c r="O2502" s="32">
        <f>M2502*AA2502</f>
        <v>0</v>
      </c>
      <c r="P2502" s="1">
        <v>3</v>
      </c>
      <c r="AA2502" s="1">
        <f>IF(P2502=1,$O$3,IF(P2502=2,$O$4,$O$5))</f>
        <v>0</v>
      </c>
    </row>
    <row r="2503">
      <c r="A2503" s="1" t="s">
        <v>72</v>
      </c>
      <c r="E2503" s="27" t="s">
        <v>2399</v>
      </c>
    </row>
    <row r="2504" ht="38.25">
      <c r="A2504" s="1" t="s">
        <v>73</v>
      </c>
      <c r="E2504" s="33" t="s">
        <v>2887</v>
      </c>
    </row>
    <row r="2505">
      <c r="A2505" s="1" t="s">
        <v>74</v>
      </c>
      <c r="E2505" s="27" t="s">
        <v>68</v>
      </c>
    </row>
    <row r="2506">
      <c r="A2506" s="1" t="s">
        <v>66</v>
      </c>
      <c r="B2506" s="1">
        <v>282</v>
      </c>
      <c r="C2506" s="26" t="s">
        <v>2888</v>
      </c>
      <c r="D2506" t="s">
        <v>68</v>
      </c>
      <c r="E2506" s="27" t="s">
        <v>2889</v>
      </c>
      <c r="F2506" s="28" t="s">
        <v>144</v>
      </c>
      <c r="G2506" s="29">
        <v>30</v>
      </c>
      <c r="H2506" s="28">
        <v>0</v>
      </c>
      <c r="I2506" s="30">
        <f>ROUND(G2506*H2506,P4)</f>
        <v>0</v>
      </c>
      <c r="L2506" s="31">
        <v>0</v>
      </c>
      <c r="M2506" s="24">
        <f>ROUND(G2506*L2506,P4)</f>
        <v>0</v>
      </c>
      <c r="N2506" s="25" t="s">
        <v>681</v>
      </c>
      <c r="O2506" s="32">
        <f>M2506*AA2506</f>
        <v>0</v>
      </c>
      <c r="P2506" s="1">
        <v>3</v>
      </c>
      <c r="AA2506" s="1">
        <f>IF(P2506=1,$O$3,IF(P2506=2,$O$4,$O$5))</f>
        <v>0</v>
      </c>
    </row>
    <row r="2507">
      <c r="A2507" s="1" t="s">
        <v>72</v>
      </c>
      <c r="E2507" s="27" t="s">
        <v>2889</v>
      </c>
    </row>
    <row r="2508" ht="51">
      <c r="A2508" s="1" t="s">
        <v>73</v>
      </c>
      <c r="E2508" s="33" t="s">
        <v>2890</v>
      </c>
    </row>
    <row r="2509">
      <c r="A2509" s="1" t="s">
        <v>74</v>
      </c>
      <c r="E2509" s="27" t="s">
        <v>68</v>
      </c>
    </row>
    <row r="2510">
      <c r="A2510" s="1" t="s">
        <v>66</v>
      </c>
      <c r="B2510" s="1">
        <v>283</v>
      </c>
      <c r="C2510" s="26" t="s">
        <v>2891</v>
      </c>
      <c r="D2510" t="s">
        <v>68</v>
      </c>
      <c r="E2510" s="27" t="s">
        <v>2892</v>
      </c>
      <c r="F2510" s="28" t="s">
        <v>144</v>
      </c>
      <c r="G2510" s="29">
        <v>30</v>
      </c>
      <c r="H2510" s="28">
        <v>0</v>
      </c>
      <c r="I2510" s="30">
        <f>ROUND(G2510*H2510,P4)</f>
        <v>0</v>
      </c>
      <c r="L2510" s="31">
        <v>0</v>
      </c>
      <c r="M2510" s="24">
        <f>ROUND(G2510*L2510,P4)</f>
        <v>0</v>
      </c>
      <c r="N2510" s="25" t="s">
        <v>681</v>
      </c>
      <c r="O2510" s="32">
        <f>M2510*AA2510</f>
        <v>0</v>
      </c>
      <c r="P2510" s="1">
        <v>3</v>
      </c>
      <c r="AA2510" s="1">
        <f>IF(P2510=1,$O$3,IF(P2510=2,$O$4,$O$5))</f>
        <v>0</v>
      </c>
    </row>
    <row r="2511">
      <c r="A2511" s="1" t="s">
        <v>72</v>
      </c>
      <c r="E2511" s="27" t="s">
        <v>2892</v>
      </c>
    </row>
    <row r="2512" ht="38.25">
      <c r="A2512" s="1" t="s">
        <v>73</v>
      </c>
      <c r="E2512" s="33" t="s">
        <v>2893</v>
      </c>
    </row>
    <row r="2513">
      <c r="A2513" s="1" t="s">
        <v>74</v>
      </c>
      <c r="E2513" s="27" t="s">
        <v>68</v>
      </c>
    </row>
    <row r="2514">
      <c r="A2514" s="1" t="s">
        <v>66</v>
      </c>
      <c r="B2514" s="1">
        <v>284</v>
      </c>
      <c r="C2514" s="26" t="s">
        <v>2894</v>
      </c>
      <c r="D2514" t="s">
        <v>68</v>
      </c>
      <c r="E2514" s="27" t="s">
        <v>2895</v>
      </c>
      <c r="F2514" s="28" t="s">
        <v>144</v>
      </c>
      <c r="G2514" s="29">
        <v>30</v>
      </c>
      <c r="H2514" s="28">
        <v>0</v>
      </c>
      <c r="I2514" s="30">
        <f>ROUND(G2514*H2514,P4)</f>
        <v>0</v>
      </c>
      <c r="L2514" s="31">
        <v>0</v>
      </c>
      <c r="M2514" s="24">
        <f>ROUND(G2514*L2514,P4)</f>
        <v>0</v>
      </c>
      <c r="N2514" s="25" t="s">
        <v>681</v>
      </c>
      <c r="O2514" s="32">
        <f>M2514*AA2514</f>
        <v>0</v>
      </c>
      <c r="P2514" s="1">
        <v>3</v>
      </c>
      <c r="AA2514" s="1">
        <f>IF(P2514=1,$O$3,IF(P2514=2,$O$4,$O$5))</f>
        <v>0</v>
      </c>
    </row>
    <row r="2515">
      <c r="A2515" s="1" t="s">
        <v>72</v>
      </c>
      <c r="E2515" s="27" t="s">
        <v>2895</v>
      </c>
    </row>
    <row r="2516" ht="51">
      <c r="A2516" s="1" t="s">
        <v>73</v>
      </c>
      <c r="E2516" s="33" t="s">
        <v>2896</v>
      </c>
    </row>
    <row r="2517">
      <c r="A2517" s="1" t="s">
        <v>74</v>
      </c>
      <c r="E2517" s="27" t="s">
        <v>68</v>
      </c>
    </row>
    <row r="2518" ht="25.5">
      <c r="A2518" s="1" t="s">
        <v>66</v>
      </c>
      <c r="B2518" s="1">
        <v>285</v>
      </c>
      <c r="C2518" s="26" t="s">
        <v>2897</v>
      </c>
      <c r="D2518" t="s">
        <v>68</v>
      </c>
      <c r="E2518" s="27" t="s">
        <v>2898</v>
      </c>
      <c r="F2518" s="28" t="s">
        <v>144</v>
      </c>
      <c r="G2518" s="29">
        <v>15</v>
      </c>
      <c r="H2518" s="28">
        <v>0</v>
      </c>
      <c r="I2518" s="30">
        <f>ROUND(G2518*H2518,P4)</f>
        <v>0</v>
      </c>
      <c r="L2518" s="31">
        <v>0</v>
      </c>
      <c r="M2518" s="24">
        <f>ROUND(G2518*L2518,P4)</f>
        <v>0</v>
      </c>
      <c r="N2518" s="25" t="s">
        <v>681</v>
      </c>
      <c r="O2518" s="32">
        <f>M2518*AA2518</f>
        <v>0</v>
      </c>
      <c r="P2518" s="1">
        <v>3</v>
      </c>
      <c r="AA2518" s="1">
        <f>IF(P2518=1,$O$3,IF(P2518=2,$O$4,$O$5))</f>
        <v>0</v>
      </c>
    </row>
    <row r="2519" ht="25.5">
      <c r="A2519" s="1" t="s">
        <v>72</v>
      </c>
      <c r="E2519" s="27" t="s">
        <v>2898</v>
      </c>
    </row>
    <row r="2520" ht="25.5">
      <c r="A2520" s="1" t="s">
        <v>73</v>
      </c>
      <c r="E2520" s="33" t="s">
        <v>2899</v>
      </c>
    </row>
    <row r="2521">
      <c r="A2521" s="1" t="s">
        <v>74</v>
      </c>
      <c r="E2521" s="27" t="s">
        <v>68</v>
      </c>
    </row>
    <row r="2522">
      <c r="A2522" s="1" t="s">
        <v>64</v>
      </c>
      <c r="C2522" s="22" t="s">
        <v>1080</v>
      </c>
      <c r="E2522" s="23" t="s">
        <v>37</v>
      </c>
      <c r="L2522" s="24">
        <f>SUMIFS(L2523:L2534,A2523:A2534,"P")</f>
        <v>0</v>
      </c>
      <c r="M2522" s="24">
        <f>SUMIFS(M2523:M2534,A2523:A2534,"P")</f>
        <v>0</v>
      </c>
      <c r="N2522" s="25"/>
    </row>
    <row r="2523">
      <c r="A2523" s="1" t="s">
        <v>66</v>
      </c>
      <c r="B2523" s="1">
        <v>286</v>
      </c>
      <c r="C2523" s="26" t="s">
        <v>2900</v>
      </c>
      <c r="D2523" t="s">
        <v>68</v>
      </c>
      <c r="E2523" s="27" t="s">
        <v>2901</v>
      </c>
      <c r="F2523" s="28" t="s">
        <v>901</v>
      </c>
      <c r="G2523" s="29">
        <v>1</v>
      </c>
      <c r="H2523" s="28">
        <v>0</v>
      </c>
      <c r="I2523" s="30">
        <f>ROUND(G2523*H2523,P4)</f>
        <v>0</v>
      </c>
      <c r="L2523" s="31">
        <v>0</v>
      </c>
      <c r="M2523" s="24">
        <f>ROUND(G2523*L2523,P4)</f>
        <v>0</v>
      </c>
      <c r="N2523" s="25" t="s">
        <v>111</v>
      </c>
      <c r="O2523" s="32">
        <f>M2523*AA2523</f>
        <v>0</v>
      </c>
      <c r="P2523" s="1">
        <v>3</v>
      </c>
      <c r="AA2523" s="1">
        <f>IF(P2523=1,$O$3,IF(P2523=2,$O$4,$O$5))</f>
        <v>0</v>
      </c>
    </row>
    <row r="2524">
      <c r="A2524" s="1" t="s">
        <v>72</v>
      </c>
      <c r="E2524" s="27" t="s">
        <v>2901</v>
      </c>
    </row>
    <row r="2525">
      <c r="A2525" s="1" t="s">
        <v>73</v>
      </c>
      <c r="E2525" s="33" t="s">
        <v>646</v>
      </c>
    </row>
    <row r="2526">
      <c r="A2526" s="1" t="s">
        <v>74</v>
      </c>
      <c r="E2526" s="27" t="s">
        <v>68</v>
      </c>
    </row>
    <row r="2527" ht="25.5">
      <c r="A2527" s="1" t="s">
        <v>66</v>
      </c>
      <c r="B2527" s="1">
        <v>287</v>
      </c>
      <c r="C2527" s="26" t="s">
        <v>2902</v>
      </c>
      <c r="D2527" t="s">
        <v>68</v>
      </c>
      <c r="E2527" s="27" t="s">
        <v>2903</v>
      </c>
      <c r="F2527" s="28" t="s">
        <v>80</v>
      </c>
      <c r="G2527" s="29">
        <v>28</v>
      </c>
      <c r="H2527" s="28">
        <v>0</v>
      </c>
      <c r="I2527" s="30">
        <f>ROUND(G2527*H2527,P4)</f>
        <v>0</v>
      </c>
      <c r="L2527" s="31">
        <v>0</v>
      </c>
      <c r="M2527" s="24">
        <f>ROUND(G2527*L2527,P4)</f>
        <v>0</v>
      </c>
      <c r="N2527" s="25" t="s">
        <v>111</v>
      </c>
      <c r="O2527" s="32">
        <f>M2527*AA2527</f>
        <v>0</v>
      </c>
      <c r="P2527" s="1">
        <v>3</v>
      </c>
      <c r="AA2527" s="1">
        <f>IF(P2527=1,$O$3,IF(P2527=2,$O$4,$O$5))</f>
        <v>0</v>
      </c>
    </row>
    <row r="2528" ht="38.25">
      <c r="A2528" s="1" t="s">
        <v>72</v>
      </c>
      <c r="E2528" s="27" t="s">
        <v>2904</v>
      </c>
    </row>
    <row r="2529" ht="25.5">
      <c r="A2529" s="1" t="s">
        <v>73</v>
      </c>
      <c r="E2529" s="33" t="s">
        <v>2905</v>
      </c>
    </row>
    <row r="2530">
      <c r="A2530" s="1" t="s">
        <v>74</v>
      </c>
      <c r="E2530" s="27" t="s">
        <v>68</v>
      </c>
    </row>
    <row r="2531" ht="25.5">
      <c r="A2531" s="1" t="s">
        <v>66</v>
      </c>
      <c r="B2531" s="1">
        <v>288</v>
      </c>
      <c r="C2531" s="26" t="s">
        <v>2906</v>
      </c>
      <c r="D2531" t="s">
        <v>68</v>
      </c>
      <c r="E2531" s="27" t="s">
        <v>2907</v>
      </c>
      <c r="F2531" s="28" t="s">
        <v>80</v>
      </c>
      <c r="G2531" s="29">
        <v>328.75</v>
      </c>
      <c r="H2531" s="28">
        <v>0</v>
      </c>
      <c r="I2531" s="30">
        <f>ROUND(G2531*H2531,P4)</f>
        <v>0</v>
      </c>
      <c r="L2531" s="31">
        <v>0</v>
      </c>
      <c r="M2531" s="24">
        <f>ROUND(G2531*L2531,P4)</f>
        <v>0</v>
      </c>
      <c r="N2531" s="25" t="s">
        <v>111</v>
      </c>
      <c r="O2531" s="32">
        <f>M2531*AA2531</f>
        <v>0</v>
      </c>
      <c r="P2531" s="1">
        <v>3</v>
      </c>
      <c r="AA2531" s="1">
        <f>IF(P2531=1,$O$3,IF(P2531=2,$O$4,$O$5))</f>
        <v>0</v>
      </c>
    </row>
    <row r="2532" ht="25.5">
      <c r="A2532" s="1" t="s">
        <v>72</v>
      </c>
      <c r="E2532" s="27" t="s">
        <v>2907</v>
      </c>
    </row>
    <row r="2533" ht="89.25">
      <c r="A2533" s="1" t="s">
        <v>73</v>
      </c>
      <c r="E2533" s="33" t="s">
        <v>2580</v>
      </c>
    </row>
    <row r="2534">
      <c r="A2534" s="1" t="s">
        <v>74</v>
      </c>
      <c r="E2534" s="27" t="s">
        <v>68</v>
      </c>
    </row>
    <row r="2535">
      <c r="A2535" s="1" t="s">
        <v>674</v>
      </c>
      <c r="C2535" s="22" t="s">
        <v>2908</v>
      </c>
      <c r="E2535" s="23" t="s">
        <v>2909</v>
      </c>
      <c r="L2535" s="24">
        <f>L2536+L2565+L2602+L2623+L2692+L2717+L2730</f>
        <v>0</v>
      </c>
      <c r="M2535" s="24">
        <f>M2536+M2565+M2602+M2623+M2692+M2717+M2730</f>
        <v>0</v>
      </c>
      <c r="N2535" s="25"/>
    </row>
    <row r="2536">
      <c r="A2536" s="1" t="s">
        <v>64</v>
      </c>
      <c r="C2536" s="22" t="s">
        <v>1471</v>
      </c>
      <c r="E2536" s="23" t="s">
        <v>1472</v>
      </c>
      <c r="L2536" s="24">
        <f>SUMIFS(L2537:L2564,A2537:A2564,"P")</f>
        <v>0</v>
      </c>
      <c r="M2536" s="24">
        <f>SUMIFS(M2537:M2564,A2537:A2564,"P")</f>
        <v>0</v>
      </c>
      <c r="N2536" s="25"/>
    </row>
    <row r="2537" ht="25.5">
      <c r="A2537" s="1" t="s">
        <v>66</v>
      </c>
      <c r="B2537" s="1">
        <v>19</v>
      </c>
      <c r="C2537" s="26" t="s">
        <v>2910</v>
      </c>
      <c r="D2537" t="s">
        <v>68</v>
      </c>
      <c r="E2537" s="27" t="s">
        <v>2911</v>
      </c>
      <c r="F2537" s="28" t="s">
        <v>163</v>
      </c>
      <c r="G2537" s="29">
        <v>11.640000000000001</v>
      </c>
      <c r="H2537" s="28">
        <v>2.3010199999999998</v>
      </c>
      <c r="I2537" s="30">
        <f>ROUND(G2537*H2537,P4)</f>
        <v>0</v>
      </c>
      <c r="L2537" s="31">
        <v>0</v>
      </c>
      <c r="M2537" s="24">
        <f>ROUND(G2537*L2537,P4)</f>
        <v>0</v>
      </c>
      <c r="N2537" s="25" t="s">
        <v>681</v>
      </c>
      <c r="O2537" s="32">
        <f>M2537*AA2537</f>
        <v>0</v>
      </c>
      <c r="P2537" s="1">
        <v>3</v>
      </c>
      <c r="AA2537" s="1">
        <f>IF(P2537=1,$O$3,IF(P2537=2,$O$4,$O$5))</f>
        <v>0</v>
      </c>
    </row>
    <row r="2538" ht="25.5">
      <c r="A2538" s="1" t="s">
        <v>72</v>
      </c>
      <c r="E2538" s="27" t="s">
        <v>2911</v>
      </c>
    </row>
    <row r="2539" ht="76.5">
      <c r="A2539" s="1" t="s">
        <v>73</v>
      </c>
      <c r="E2539" s="33" t="s">
        <v>2912</v>
      </c>
    </row>
    <row r="2540">
      <c r="A2540" s="1" t="s">
        <v>74</v>
      </c>
      <c r="E2540" s="27" t="s">
        <v>68</v>
      </c>
    </row>
    <row r="2541">
      <c r="A2541" s="1" t="s">
        <v>66</v>
      </c>
      <c r="B2541" s="1">
        <v>34</v>
      </c>
      <c r="C2541" s="26" t="s">
        <v>1183</v>
      </c>
      <c r="D2541" t="s">
        <v>68</v>
      </c>
      <c r="E2541" s="27" t="s">
        <v>1184</v>
      </c>
      <c r="F2541" s="28" t="s">
        <v>80</v>
      </c>
      <c r="G2541" s="29">
        <v>23.280000000000001</v>
      </c>
      <c r="H2541" s="28">
        <v>0.0026900000000000001</v>
      </c>
      <c r="I2541" s="30">
        <f>ROUND(G2541*H2541,P4)</f>
        <v>0</v>
      </c>
      <c r="L2541" s="31">
        <v>0</v>
      </c>
      <c r="M2541" s="24">
        <f>ROUND(G2541*L2541,P4)</f>
        <v>0</v>
      </c>
      <c r="N2541" s="25" t="s">
        <v>681</v>
      </c>
      <c r="O2541" s="32">
        <f>M2541*AA2541</f>
        <v>0</v>
      </c>
      <c r="P2541" s="1">
        <v>3</v>
      </c>
      <c r="AA2541" s="1">
        <f>IF(P2541=1,$O$3,IF(P2541=2,$O$4,$O$5))</f>
        <v>0</v>
      </c>
    </row>
    <row r="2542">
      <c r="A2542" s="1" t="s">
        <v>72</v>
      </c>
      <c r="E2542" s="27" t="s">
        <v>1184</v>
      </c>
    </row>
    <row r="2543" ht="76.5">
      <c r="A2543" s="1" t="s">
        <v>73</v>
      </c>
      <c r="E2543" s="33" t="s">
        <v>2913</v>
      </c>
    </row>
    <row r="2544">
      <c r="A2544" s="1" t="s">
        <v>74</v>
      </c>
      <c r="E2544" s="27" t="s">
        <v>68</v>
      </c>
    </row>
    <row r="2545">
      <c r="A2545" s="1" t="s">
        <v>66</v>
      </c>
      <c r="B2545" s="1">
        <v>35</v>
      </c>
      <c r="C2545" s="26" t="s">
        <v>1185</v>
      </c>
      <c r="D2545" t="s">
        <v>68</v>
      </c>
      <c r="E2545" s="27" t="s">
        <v>1186</v>
      </c>
      <c r="F2545" s="28" t="s">
        <v>80</v>
      </c>
      <c r="G2545" s="29">
        <v>23.280000000000001</v>
      </c>
      <c r="H2545" s="28">
        <v>0</v>
      </c>
      <c r="I2545" s="30">
        <f>ROUND(G2545*H2545,P4)</f>
        <v>0</v>
      </c>
      <c r="L2545" s="31">
        <v>0</v>
      </c>
      <c r="M2545" s="24">
        <f>ROUND(G2545*L2545,P4)</f>
        <v>0</v>
      </c>
      <c r="N2545" s="25" t="s">
        <v>681</v>
      </c>
      <c r="O2545" s="32">
        <f>M2545*AA2545</f>
        <v>0</v>
      </c>
      <c r="P2545" s="1">
        <v>3</v>
      </c>
      <c r="AA2545" s="1">
        <f>IF(P2545=1,$O$3,IF(P2545=2,$O$4,$O$5))</f>
        <v>0</v>
      </c>
    </row>
    <row r="2546">
      <c r="A2546" s="1" t="s">
        <v>72</v>
      </c>
      <c r="E2546" s="27" t="s">
        <v>1186</v>
      </c>
    </row>
    <row r="2547" ht="76.5">
      <c r="A2547" s="1" t="s">
        <v>73</v>
      </c>
      <c r="E2547" s="33" t="s">
        <v>2913</v>
      </c>
    </row>
    <row r="2548">
      <c r="A2548" s="1" t="s">
        <v>74</v>
      </c>
      <c r="E2548" s="27" t="s">
        <v>68</v>
      </c>
    </row>
    <row r="2549">
      <c r="A2549" s="1" t="s">
        <v>66</v>
      </c>
      <c r="B2549" s="1">
        <v>20</v>
      </c>
      <c r="C2549" s="26" t="s">
        <v>2914</v>
      </c>
      <c r="D2549" t="s">
        <v>68</v>
      </c>
      <c r="E2549" s="27" t="s">
        <v>2915</v>
      </c>
      <c r="F2549" s="28" t="s">
        <v>80</v>
      </c>
      <c r="G2549" s="29">
        <v>30.300000000000001</v>
      </c>
      <c r="H2549" s="28">
        <v>0.018249999999999999</v>
      </c>
      <c r="I2549" s="30">
        <f>ROUND(G2549*H2549,P4)</f>
        <v>0</v>
      </c>
      <c r="L2549" s="31">
        <v>0</v>
      </c>
      <c r="M2549" s="24">
        <f>ROUND(G2549*L2549,P4)</f>
        <v>0</v>
      </c>
      <c r="N2549" s="25" t="s">
        <v>681</v>
      </c>
      <c r="O2549" s="32">
        <f>M2549*AA2549</f>
        <v>0</v>
      </c>
      <c r="P2549" s="1">
        <v>3</v>
      </c>
      <c r="AA2549" s="1">
        <f>IF(P2549=1,$O$3,IF(P2549=2,$O$4,$O$5))</f>
        <v>0</v>
      </c>
    </row>
    <row r="2550">
      <c r="A2550" s="1" t="s">
        <v>72</v>
      </c>
      <c r="E2550" s="27" t="s">
        <v>2915</v>
      </c>
    </row>
    <row r="2551" ht="89.25">
      <c r="A2551" s="1" t="s">
        <v>73</v>
      </c>
      <c r="E2551" s="33" t="s">
        <v>2916</v>
      </c>
    </row>
    <row r="2552">
      <c r="A2552" s="1" t="s">
        <v>74</v>
      </c>
      <c r="E2552" s="27" t="s">
        <v>68</v>
      </c>
    </row>
    <row r="2553" ht="25.5">
      <c r="A2553" s="1" t="s">
        <v>66</v>
      </c>
      <c r="B2553" s="1">
        <v>15</v>
      </c>
      <c r="C2553" s="26" t="s">
        <v>2917</v>
      </c>
      <c r="D2553" t="s">
        <v>68</v>
      </c>
      <c r="E2553" s="27" t="s">
        <v>2918</v>
      </c>
      <c r="F2553" s="28" t="s">
        <v>163</v>
      </c>
      <c r="G2553" s="29">
        <v>11.988</v>
      </c>
      <c r="H2553" s="28">
        <v>2.3010199999999998</v>
      </c>
      <c r="I2553" s="30">
        <f>ROUND(G2553*H2553,P4)</f>
        <v>0</v>
      </c>
      <c r="L2553" s="31">
        <v>0</v>
      </c>
      <c r="M2553" s="24">
        <f>ROUND(G2553*L2553,P4)</f>
        <v>0</v>
      </c>
      <c r="N2553" s="25" t="s">
        <v>681</v>
      </c>
      <c r="O2553" s="32">
        <f>M2553*AA2553</f>
        <v>0</v>
      </c>
      <c r="P2553" s="1">
        <v>3</v>
      </c>
      <c r="AA2553" s="1">
        <f>IF(P2553=1,$O$3,IF(P2553=2,$O$4,$O$5))</f>
        <v>0</v>
      </c>
    </row>
    <row r="2554" ht="25.5">
      <c r="A2554" s="1" t="s">
        <v>72</v>
      </c>
      <c r="E2554" s="27" t="s">
        <v>2918</v>
      </c>
    </row>
    <row r="2555" ht="76.5">
      <c r="A2555" s="1" t="s">
        <v>73</v>
      </c>
      <c r="E2555" s="33" t="s">
        <v>2919</v>
      </c>
    </row>
    <row r="2556">
      <c r="A2556" s="1" t="s">
        <v>74</v>
      </c>
      <c r="E2556" s="27" t="s">
        <v>68</v>
      </c>
    </row>
    <row r="2557">
      <c r="A2557" s="1" t="s">
        <v>66</v>
      </c>
      <c r="B2557" s="1">
        <v>18</v>
      </c>
      <c r="C2557" s="26" t="s">
        <v>2920</v>
      </c>
      <c r="D2557" t="s">
        <v>68</v>
      </c>
      <c r="E2557" s="27" t="s">
        <v>2921</v>
      </c>
      <c r="F2557" s="28" t="s">
        <v>80</v>
      </c>
      <c r="G2557" s="29">
        <v>30.239999999999998</v>
      </c>
      <c r="H2557" s="28">
        <v>0.01762</v>
      </c>
      <c r="I2557" s="30">
        <f>ROUND(G2557*H2557,P4)</f>
        <v>0</v>
      </c>
      <c r="L2557" s="31">
        <v>0</v>
      </c>
      <c r="M2557" s="24">
        <f>ROUND(G2557*L2557,P4)</f>
        <v>0</v>
      </c>
      <c r="N2557" s="25" t="s">
        <v>681</v>
      </c>
      <c r="O2557" s="32">
        <f>M2557*AA2557</f>
        <v>0</v>
      </c>
      <c r="P2557" s="1">
        <v>3</v>
      </c>
      <c r="AA2557" s="1">
        <f>IF(P2557=1,$O$3,IF(P2557=2,$O$4,$O$5))</f>
        <v>0</v>
      </c>
    </row>
    <row r="2558">
      <c r="A2558" s="1" t="s">
        <v>72</v>
      </c>
      <c r="E2558" s="27" t="s">
        <v>2921</v>
      </c>
    </row>
    <row r="2559" ht="76.5">
      <c r="A2559" s="1" t="s">
        <v>73</v>
      </c>
      <c r="E2559" s="33" t="s">
        <v>2922</v>
      </c>
    </row>
    <row r="2560">
      <c r="A2560" s="1" t="s">
        <v>74</v>
      </c>
      <c r="E2560" s="27" t="s">
        <v>68</v>
      </c>
    </row>
    <row r="2561">
      <c r="A2561" s="1" t="s">
        <v>66</v>
      </c>
      <c r="B2561" s="1">
        <v>33</v>
      </c>
      <c r="C2561" s="26" t="s">
        <v>2923</v>
      </c>
      <c r="D2561" t="s">
        <v>68</v>
      </c>
      <c r="E2561" s="27" t="s">
        <v>2924</v>
      </c>
      <c r="F2561" s="28" t="s">
        <v>763</v>
      </c>
      <c r="G2561" s="29">
        <v>0.28199999999999997</v>
      </c>
      <c r="H2561" s="28">
        <v>1.0606199999999999</v>
      </c>
      <c r="I2561" s="30">
        <f>ROUND(G2561*H2561,P4)</f>
        <v>0</v>
      </c>
      <c r="L2561" s="31">
        <v>0</v>
      </c>
      <c r="M2561" s="24">
        <f>ROUND(G2561*L2561,P4)</f>
        <v>0</v>
      </c>
      <c r="N2561" s="25" t="s">
        <v>681</v>
      </c>
      <c r="O2561" s="32">
        <f>M2561*AA2561</f>
        <v>0</v>
      </c>
      <c r="P2561" s="1">
        <v>3</v>
      </c>
      <c r="AA2561" s="1">
        <f>IF(P2561=1,$O$3,IF(P2561=2,$O$4,$O$5))</f>
        <v>0</v>
      </c>
    </row>
    <row r="2562">
      <c r="A2562" s="1" t="s">
        <v>72</v>
      </c>
      <c r="E2562" s="27" t="s">
        <v>2924</v>
      </c>
    </row>
    <row r="2563" ht="89.25">
      <c r="A2563" s="1" t="s">
        <v>73</v>
      </c>
      <c r="E2563" s="33" t="s">
        <v>2925</v>
      </c>
    </row>
    <row r="2564">
      <c r="A2564" s="1" t="s">
        <v>74</v>
      </c>
      <c r="E2564" s="27" t="s">
        <v>68</v>
      </c>
    </row>
    <row r="2565">
      <c r="A2565" s="1" t="s">
        <v>64</v>
      </c>
      <c r="C2565" s="22" t="s">
        <v>1484</v>
      </c>
      <c r="E2565" s="23" t="s">
        <v>1485</v>
      </c>
      <c r="L2565" s="24">
        <f>SUMIFS(L2566:L2601,A2566:A2601,"P")</f>
        <v>0</v>
      </c>
      <c r="M2565" s="24">
        <f>SUMIFS(M2566:M2601,A2566:A2601,"P")</f>
        <v>0</v>
      </c>
      <c r="N2565" s="25"/>
    </row>
    <row r="2566" ht="25.5">
      <c r="A2566" s="1" t="s">
        <v>66</v>
      </c>
      <c r="B2566" s="1">
        <v>1</v>
      </c>
      <c r="C2566" s="26" t="s">
        <v>2926</v>
      </c>
      <c r="D2566" t="s">
        <v>68</v>
      </c>
      <c r="E2566" s="27" t="s">
        <v>2927</v>
      </c>
      <c r="F2566" s="28" t="s">
        <v>163</v>
      </c>
      <c r="G2566" s="29">
        <v>25.163</v>
      </c>
      <c r="H2566" s="28">
        <v>2.5018699999999998</v>
      </c>
      <c r="I2566" s="30">
        <f>ROUND(G2566*H2566,P4)</f>
        <v>0</v>
      </c>
      <c r="L2566" s="31">
        <v>0</v>
      </c>
      <c r="M2566" s="24">
        <f>ROUND(G2566*L2566,P4)</f>
        <v>0</v>
      </c>
      <c r="N2566" s="25" t="s">
        <v>681</v>
      </c>
      <c r="O2566" s="32">
        <f>M2566*AA2566</f>
        <v>0</v>
      </c>
      <c r="P2566" s="1">
        <v>3</v>
      </c>
      <c r="AA2566" s="1">
        <f>IF(P2566=1,$O$3,IF(P2566=2,$O$4,$O$5))</f>
        <v>0</v>
      </c>
    </row>
    <row r="2567" ht="25.5">
      <c r="A2567" s="1" t="s">
        <v>72</v>
      </c>
      <c r="E2567" s="27" t="s">
        <v>2927</v>
      </c>
    </row>
    <row r="2568" ht="76.5">
      <c r="A2568" s="1" t="s">
        <v>73</v>
      </c>
      <c r="E2568" s="33" t="s">
        <v>2928</v>
      </c>
    </row>
    <row r="2569">
      <c r="A2569" s="1" t="s">
        <v>74</v>
      </c>
      <c r="E2569" s="27" t="s">
        <v>68</v>
      </c>
    </row>
    <row r="2570">
      <c r="A2570" s="1" t="s">
        <v>66</v>
      </c>
      <c r="B2570" s="1">
        <v>2</v>
      </c>
      <c r="C2570" s="26" t="s">
        <v>2929</v>
      </c>
      <c r="D2570" t="s">
        <v>68</v>
      </c>
      <c r="E2570" s="27" t="s">
        <v>2930</v>
      </c>
      <c r="F2570" s="28" t="s">
        <v>80</v>
      </c>
      <c r="G2570" s="29">
        <v>205.42500000000001</v>
      </c>
      <c r="H2570" s="28">
        <v>0.0027499999999999998</v>
      </c>
      <c r="I2570" s="30">
        <f>ROUND(G2570*H2570,P4)</f>
        <v>0</v>
      </c>
      <c r="L2570" s="31">
        <v>0</v>
      </c>
      <c r="M2570" s="24">
        <f>ROUND(G2570*L2570,P4)</f>
        <v>0</v>
      </c>
      <c r="N2570" s="25" t="s">
        <v>681</v>
      </c>
      <c r="O2570" s="32">
        <f>M2570*AA2570</f>
        <v>0</v>
      </c>
      <c r="P2570" s="1">
        <v>3</v>
      </c>
      <c r="AA2570" s="1">
        <f>IF(P2570=1,$O$3,IF(P2570=2,$O$4,$O$5))</f>
        <v>0</v>
      </c>
    </row>
    <row r="2571">
      <c r="A2571" s="1" t="s">
        <v>72</v>
      </c>
      <c r="E2571" s="27" t="s">
        <v>2930</v>
      </c>
    </row>
    <row r="2572" ht="76.5">
      <c r="A2572" s="1" t="s">
        <v>73</v>
      </c>
      <c r="E2572" s="33" t="s">
        <v>2931</v>
      </c>
    </row>
    <row r="2573">
      <c r="A2573" s="1" t="s">
        <v>74</v>
      </c>
      <c r="E2573" s="27" t="s">
        <v>68</v>
      </c>
    </row>
    <row r="2574">
      <c r="A2574" s="1" t="s">
        <v>66</v>
      </c>
      <c r="B2574" s="1">
        <v>3</v>
      </c>
      <c r="C2574" s="26" t="s">
        <v>2932</v>
      </c>
      <c r="D2574" t="s">
        <v>68</v>
      </c>
      <c r="E2574" s="27" t="s">
        <v>2933</v>
      </c>
      <c r="F2574" s="28" t="s">
        <v>80</v>
      </c>
      <c r="G2574" s="29">
        <v>205.42500000000001</v>
      </c>
      <c r="H2574" s="28">
        <v>0</v>
      </c>
      <c r="I2574" s="30">
        <f>ROUND(G2574*H2574,P4)</f>
        <v>0</v>
      </c>
      <c r="L2574" s="31">
        <v>0</v>
      </c>
      <c r="M2574" s="24">
        <f>ROUND(G2574*L2574,P4)</f>
        <v>0</v>
      </c>
      <c r="N2574" s="25" t="s">
        <v>681</v>
      </c>
      <c r="O2574" s="32">
        <f>M2574*AA2574</f>
        <v>0</v>
      </c>
      <c r="P2574" s="1">
        <v>3</v>
      </c>
      <c r="AA2574" s="1">
        <f>IF(P2574=1,$O$3,IF(P2574=2,$O$4,$O$5))</f>
        <v>0</v>
      </c>
    </row>
    <row r="2575">
      <c r="A2575" s="1" t="s">
        <v>72</v>
      </c>
      <c r="E2575" s="27" t="s">
        <v>2933</v>
      </c>
    </row>
    <row r="2576" ht="76.5">
      <c r="A2576" s="1" t="s">
        <v>73</v>
      </c>
      <c r="E2576" s="33" t="s">
        <v>2931</v>
      </c>
    </row>
    <row r="2577">
      <c r="A2577" s="1" t="s">
        <v>74</v>
      </c>
      <c r="E2577" s="27" t="s">
        <v>68</v>
      </c>
    </row>
    <row r="2578" ht="25.5">
      <c r="A2578" s="1" t="s">
        <v>66</v>
      </c>
      <c r="B2578" s="1">
        <v>4</v>
      </c>
      <c r="C2578" s="26" t="s">
        <v>2934</v>
      </c>
      <c r="D2578" t="s">
        <v>68</v>
      </c>
      <c r="E2578" s="27" t="s">
        <v>2935</v>
      </c>
      <c r="F2578" s="28" t="s">
        <v>763</v>
      </c>
      <c r="G2578" s="29">
        <v>1.1839999999999999</v>
      </c>
      <c r="H2578" s="28">
        <v>1.04922</v>
      </c>
      <c r="I2578" s="30">
        <f>ROUND(G2578*H2578,P4)</f>
        <v>0</v>
      </c>
      <c r="L2578" s="31">
        <v>0</v>
      </c>
      <c r="M2578" s="24">
        <f>ROUND(G2578*L2578,P4)</f>
        <v>0</v>
      </c>
      <c r="N2578" s="25" t="s">
        <v>681</v>
      </c>
      <c r="O2578" s="32">
        <f>M2578*AA2578</f>
        <v>0</v>
      </c>
      <c r="P2578" s="1">
        <v>3</v>
      </c>
      <c r="AA2578" s="1">
        <f>IF(P2578=1,$O$3,IF(P2578=2,$O$4,$O$5))</f>
        <v>0</v>
      </c>
    </row>
    <row r="2579" ht="25.5">
      <c r="A2579" s="1" t="s">
        <v>72</v>
      </c>
      <c r="E2579" s="27" t="s">
        <v>2935</v>
      </c>
    </row>
    <row r="2580" ht="229.5">
      <c r="A2580" s="1" t="s">
        <v>73</v>
      </c>
      <c r="E2580" s="33" t="s">
        <v>2936</v>
      </c>
    </row>
    <row r="2581">
      <c r="A2581" s="1" t="s">
        <v>74</v>
      </c>
      <c r="E2581" s="27" t="s">
        <v>68</v>
      </c>
    </row>
    <row r="2582">
      <c r="A2582" s="1" t="s">
        <v>66</v>
      </c>
      <c r="B2582" s="1">
        <v>36</v>
      </c>
      <c r="C2582" s="26" t="s">
        <v>2937</v>
      </c>
      <c r="D2582" t="s">
        <v>68</v>
      </c>
      <c r="E2582" s="27" t="s">
        <v>2938</v>
      </c>
      <c r="F2582" s="28" t="s">
        <v>163</v>
      </c>
      <c r="G2582" s="29">
        <v>2.1320000000000001</v>
      </c>
      <c r="H2582" s="28">
        <v>2.5018799999999999</v>
      </c>
      <c r="I2582" s="30">
        <f>ROUND(G2582*H2582,P4)</f>
        <v>0</v>
      </c>
      <c r="L2582" s="31">
        <v>0</v>
      </c>
      <c r="M2582" s="24">
        <f>ROUND(G2582*L2582,P4)</f>
        <v>0</v>
      </c>
      <c r="N2582" s="25" t="s">
        <v>681</v>
      </c>
      <c r="O2582" s="32">
        <f>M2582*AA2582</f>
        <v>0</v>
      </c>
      <c r="P2582" s="1">
        <v>3</v>
      </c>
      <c r="AA2582" s="1">
        <f>IF(P2582=1,$O$3,IF(P2582=2,$O$4,$O$5))</f>
        <v>0</v>
      </c>
    </row>
    <row r="2583">
      <c r="A2583" s="1" t="s">
        <v>72</v>
      </c>
      <c r="E2583" s="27" t="s">
        <v>2938</v>
      </c>
    </row>
    <row r="2584" ht="76.5">
      <c r="A2584" s="1" t="s">
        <v>73</v>
      </c>
      <c r="E2584" s="33" t="s">
        <v>2939</v>
      </c>
    </row>
    <row r="2585">
      <c r="A2585" s="1" t="s">
        <v>74</v>
      </c>
      <c r="E2585" s="27" t="s">
        <v>68</v>
      </c>
    </row>
    <row r="2586" ht="25.5">
      <c r="A2586" s="1" t="s">
        <v>66</v>
      </c>
      <c r="B2586" s="1">
        <v>37</v>
      </c>
      <c r="C2586" s="26" t="s">
        <v>2940</v>
      </c>
      <c r="D2586" t="s">
        <v>68</v>
      </c>
      <c r="E2586" s="27" t="s">
        <v>2941</v>
      </c>
      <c r="F2586" s="28" t="s">
        <v>80</v>
      </c>
      <c r="G2586" s="29">
        <v>14</v>
      </c>
      <c r="H2586" s="28">
        <v>0.0098399999999999998</v>
      </c>
      <c r="I2586" s="30">
        <f>ROUND(G2586*H2586,P4)</f>
        <v>0</v>
      </c>
      <c r="L2586" s="31">
        <v>0</v>
      </c>
      <c r="M2586" s="24">
        <f>ROUND(G2586*L2586,P4)</f>
        <v>0</v>
      </c>
      <c r="N2586" s="25" t="s">
        <v>681</v>
      </c>
      <c r="O2586" s="32">
        <f>M2586*AA2586</f>
        <v>0</v>
      </c>
      <c r="P2586" s="1">
        <v>3</v>
      </c>
      <c r="AA2586" s="1">
        <f>IF(P2586=1,$O$3,IF(P2586=2,$O$4,$O$5))</f>
        <v>0</v>
      </c>
    </row>
    <row r="2587" ht="25.5">
      <c r="A2587" s="1" t="s">
        <v>72</v>
      </c>
      <c r="E2587" s="27" t="s">
        <v>2941</v>
      </c>
    </row>
    <row r="2588" ht="63.75">
      <c r="A2588" s="1" t="s">
        <v>73</v>
      </c>
      <c r="E2588" s="33" t="s">
        <v>2942</v>
      </c>
    </row>
    <row r="2589">
      <c r="A2589" s="1" t="s">
        <v>74</v>
      </c>
      <c r="E2589" s="27" t="s">
        <v>68</v>
      </c>
    </row>
    <row r="2590" ht="25.5">
      <c r="A2590" s="1" t="s">
        <v>66</v>
      </c>
      <c r="B2590" s="1">
        <v>38</v>
      </c>
      <c r="C2590" s="26" t="s">
        <v>2943</v>
      </c>
      <c r="D2590" t="s">
        <v>68</v>
      </c>
      <c r="E2590" s="27" t="s">
        <v>2944</v>
      </c>
      <c r="F2590" s="28" t="s">
        <v>80</v>
      </c>
      <c r="G2590" s="29">
        <v>14</v>
      </c>
      <c r="H2590" s="28">
        <v>0</v>
      </c>
      <c r="I2590" s="30">
        <f>ROUND(G2590*H2590,P4)</f>
        <v>0</v>
      </c>
      <c r="L2590" s="31">
        <v>0</v>
      </c>
      <c r="M2590" s="24">
        <f>ROUND(G2590*L2590,P4)</f>
        <v>0</v>
      </c>
      <c r="N2590" s="25" t="s">
        <v>681</v>
      </c>
      <c r="O2590" s="32">
        <f>M2590*AA2590</f>
        <v>0</v>
      </c>
      <c r="P2590" s="1">
        <v>3</v>
      </c>
      <c r="AA2590" s="1">
        <f>IF(P2590=1,$O$3,IF(P2590=2,$O$4,$O$5))</f>
        <v>0</v>
      </c>
    </row>
    <row r="2591" ht="25.5">
      <c r="A2591" s="1" t="s">
        <v>72</v>
      </c>
      <c r="E2591" s="27" t="s">
        <v>2944</v>
      </c>
    </row>
    <row r="2592" ht="63.75">
      <c r="A2592" s="1" t="s">
        <v>73</v>
      </c>
      <c r="E2592" s="33" t="s">
        <v>2942</v>
      </c>
    </row>
    <row r="2593">
      <c r="A2593" s="1" t="s">
        <v>74</v>
      </c>
      <c r="E2593" s="27" t="s">
        <v>68</v>
      </c>
    </row>
    <row r="2594" ht="25.5">
      <c r="A2594" s="1" t="s">
        <v>66</v>
      </c>
      <c r="B2594" s="1">
        <v>39</v>
      </c>
      <c r="C2594" s="26" t="s">
        <v>2945</v>
      </c>
      <c r="D2594" t="s">
        <v>68</v>
      </c>
      <c r="E2594" s="27" t="s">
        <v>2946</v>
      </c>
      <c r="F2594" s="28" t="s">
        <v>763</v>
      </c>
      <c r="G2594" s="29">
        <v>0.16500000000000001</v>
      </c>
      <c r="H2594" s="28">
        <v>1.04575</v>
      </c>
      <c r="I2594" s="30">
        <f>ROUND(G2594*H2594,P4)</f>
        <v>0</v>
      </c>
      <c r="L2594" s="31">
        <v>0</v>
      </c>
      <c r="M2594" s="24">
        <f>ROUND(G2594*L2594,P4)</f>
        <v>0</v>
      </c>
      <c r="N2594" s="25" t="s">
        <v>681</v>
      </c>
      <c r="O2594" s="32">
        <f>M2594*AA2594</f>
        <v>0</v>
      </c>
      <c r="P2594" s="1">
        <v>3</v>
      </c>
      <c r="AA2594" s="1">
        <f>IF(P2594=1,$O$3,IF(P2594=2,$O$4,$O$5))</f>
        <v>0</v>
      </c>
    </row>
    <row r="2595" ht="25.5">
      <c r="A2595" s="1" t="s">
        <v>72</v>
      </c>
      <c r="E2595" s="27" t="s">
        <v>2946</v>
      </c>
    </row>
    <row r="2596" ht="127.5">
      <c r="A2596" s="1" t="s">
        <v>73</v>
      </c>
      <c r="E2596" s="33" t="s">
        <v>2947</v>
      </c>
    </row>
    <row r="2597">
      <c r="A2597" s="1" t="s">
        <v>74</v>
      </c>
      <c r="E2597" s="27" t="s">
        <v>68</v>
      </c>
    </row>
    <row r="2598" ht="25.5">
      <c r="A2598" s="1" t="s">
        <v>66</v>
      </c>
      <c r="B2598" s="1">
        <v>40</v>
      </c>
      <c r="C2598" s="26" t="s">
        <v>2948</v>
      </c>
      <c r="D2598" t="s">
        <v>68</v>
      </c>
      <c r="E2598" s="27" t="s">
        <v>2949</v>
      </c>
      <c r="F2598" s="28" t="s">
        <v>763</v>
      </c>
      <c r="G2598" s="29">
        <v>0.254</v>
      </c>
      <c r="H2598" s="28">
        <v>1.0900000000000001</v>
      </c>
      <c r="I2598" s="30">
        <f>ROUND(G2598*H2598,P4)</f>
        <v>0</v>
      </c>
      <c r="L2598" s="31">
        <v>0</v>
      </c>
      <c r="M2598" s="24">
        <f>ROUND(G2598*L2598,P4)</f>
        <v>0</v>
      </c>
      <c r="N2598" s="25" t="s">
        <v>681</v>
      </c>
      <c r="O2598" s="32">
        <f>M2598*AA2598</f>
        <v>0</v>
      </c>
      <c r="P2598" s="1">
        <v>3</v>
      </c>
      <c r="AA2598" s="1">
        <f>IF(P2598=1,$O$3,IF(P2598=2,$O$4,$O$5))</f>
        <v>0</v>
      </c>
    </row>
    <row r="2599" ht="25.5">
      <c r="A2599" s="1" t="s">
        <v>72</v>
      </c>
      <c r="E2599" s="27" t="s">
        <v>2949</v>
      </c>
    </row>
    <row r="2600" ht="63.75">
      <c r="A2600" s="1" t="s">
        <v>73</v>
      </c>
      <c r="E2600" s="33" t="s">
        <v>2950</v>
      </c>
    </row>
    <row r="2601">
      <c r="A2601" s="1" t="s">
        <v>74</v>
      </c>
      <c r="E2601" s="27" t="s">
        <v>68</v>
      </c>
    </row>
    <row r="2602">
      <c r="A2602" s="1" t="s">
        <v>64</v>
      </c>
      <c r="C2602" s="22" t="s">
        <v>2951</v>
      </c>
      <c r="E2602" s="23" t="s">
        <v>2952</v>
      </c>
      <c r="L2602" s="24">
        <f>SUMIFS(L2603:L2622,A2603:A2622,"P")</f>
        <v>0</v>
      </c>
      <c r="M2602" s="24">
        <f>SUMIFS(M2603:M2622,A2603:A2622,"P")</f>
        <v>0</v>
      </c>
      <c r="N2602" s="25"/>
    </row>
    <row r="2603" ht="25.5">
      <c r="A2603" s="1" t="s">
        <v>66</v>
      </c>
      <c r="B2603" s="1">
        <v>5</v>
      </c>
      <c r="C2603" s="26" t="s">
        <v>2953</v>
      </c>
      <c r="D2603" t="s">
        <v>68</v>
      </c>
      <c r="E2603" s="27" t="s">
        <v>2954</v>
      </c>
      <c r="F2603" s="28" t="s">
        <v>163</v>
      </c>
      <c r="G2603" s="29">
        <v>8.1440000000000001</v>
      </c>
      <c r="H2603" s="28">
        <v>2.5018699999999998</v>
      </c>
      <c r="I2603" s="30">
        <f>ROUND(G2603*H2603,P4)</f>
        <v>0</v>
      </c>
      <c r="L2603" s="31">
        <v>0</v>
      </c>
      <c r="M2603" s="24">
        <f>ROUND(G2603*L2603,P4)</f>
        <v>0</v>
      </c>
      <c r="N2603" s="25" t="s">
        <v>681</v>
      </c>
      <c r="O2603" s="32">
        <f>M2603*AA2603</f>
        <v>0</v>
      </c>
      <c r="P2603" s="1">
        <v>3</v>
      </c>
      <c r="AA2603" s="1">
        <f>IF(P2603=1,$O$3,IF(P2603=2,$O$4,$O$5))</f>
        <v>0</v>
      </c>
    </row>
    <row r="2604" ht="25.5">
      <c r="A2604" s="1" t="s">
        <v>72</v>
      </c>
      <c r="E2604" s="27" t="s">
        <v>2954</v>
      </c>
    </row>
    <row r="2605" ht="102">
      <c r="A2605" s="1" t="s">
        <v>73</v>
      </c>
      <c r="E2605" s="33" t="s">
        <v>2955</v>
      </c>
    </row>
    <row r="2606">
      <c r="A2606" s="1" t="s">
        <v>74</v>
      </c>
      <c r="E2606" s="27" t="s">
        <v>68</v>
      </c>
    </row>
    <row r="2607" ht="25.5">
      <c r="A2607" s="1" t="s">
        <v>66</v>
      </c>
      <c r="B2607" s="1">
        <v>6</v>
      </c>
      <c r="C2607" s="26" t="s">
        <v>2956</v>
      </c>
      <c r="D2607" t="s">
        <v>68</v>
      </c>
      <c r="E2607" s="27" t="s">
        <v>2957</v>
      </c>
      <c r="F2607" s="28" t="s">
        <v>80</v>
      </c>
      <c r="G2607" s="29">
        <v>81.439999999999998</v>
      </c>
      <c r="H2607" s="28">
        <v>0.0022799999999999999</v>
      </c>
      <c r="I2607" s="30">
        <f>ROUND(G2607*H2607,P4)</f>
        <v>0</v>
      </c>
      <c r="L2607" s="31">
        <v>0</v>
      </c>
      <c r="M2607" s="24">
        <f>ROUND(G2607*L2607,P4)</f>
        <v>0</v>
      </c>
      <c r="N2607" s="25" t="s">
        <v>681</v>
      </c>
      <c r="O2607" s="32">
        <f>M2607*AA2607</f>
        <v>0</v>
      </c>
      <c r="P2607" s="1">
        <v>3</v>
      </c>
      <c r="AA2607" s="1">
        <f>IF(P2607=1,$O$3,IF(P2607=2,$O$4,$O$5))</f>
        <v>0</v>
      </c>
    </row>
    <row r="2608" ht="25.5">
      <c r="A2608" s="1" t="s">
        <v>72</v>
      </c>
      <c r="E2608" s="27" t="s">
        <v>2957</v>
      </c>
    </row>
    <row r="2609" ht="102">
      <c r="A2609" s="1" t="s">
        <v>73</v>
      </c>
      <c r="E2609" s="33" t="s">
        <v>2958</v>
      </c>
    </row>
    <row r="2610">
      <c r="A2610" s="1" t="s">
        <v>74</v>
      </c>
      <c r="E2610" s="27" t="s">
        <v>68</v>
      </c>
    </row>
    <row r="2611" ht="25.5">
      <c r="A2611" s="1" t="s">
        <v>66</v>
      </c>
      <c r="B2611" s="1">
        <v>7</v>
      </c>
      <c r="C2611" s="26" t="s">
        <v>2959</v>
      </c>
      <c r="D2611" t="s">
        <v>68</v>
      </c>
      <c r="E2611" s="27" t="s">
        <v>2960</v>
      </c>
      <c r="F2611" s="28" t="s">
        <v>80</v>
      </c>
      <c r="G2611" s="29">
        <v>81.439999999999998</v>
      </c>
      <c r="H2611" s="28">
        <v>0</v>
      </c>
      <c r="I2611" s="30">
        <f>ROUND(G2611*H2611,P4)</f>
        <v>0</v>
      </c>
      <c r="L2611" s="31">
        <v>0</v>
      </c>
      <c r="M2611" s="24">
        <f>ROUND(G2611*L2611,P4)</f>
        <v>0</v>
      </c>
      <c r="N2611" s="25" t="s">
        <v>681</v>
      </c>
      <c r="O2611" s="32">
        <f>M2611*AA2611</f>
        <v>0</v>
      </c>
      <c r="P2611" s="1">
        <v>3</v>
      </c>
      <c r="AA2611" s="1">
        <f>IF(P2611=1,$O$3,IF(P2611=2,$O$4,$O$5))</f>
        <v>0</v>
      </c>
    </row>
    <row r="2612" ht="25.5">
      <c r="A2612" s="1" t="s">
        <v>72</v>
      </c>
      <c r="E2612" s="27" t="s">
        <v>2960</v>
      </c>
    </row>
    <row r="2613" ht="102">
      <c r="A2613" s="1" t="s">
        <v>73</v>
      </c>
      <c r="E2613" s="33" t="s">
        <v>2958</v>
      </c>
    </row>
    <row r="2614">
      <c r="A2614" s="1" t="s">
        <v>74</v>
      </c>
      <c r="E2614" s="27" t="s">
        <v>68</v>
      </c>
    </row>
    <row r="2615" ht="25.5">
      <c r="A2615" s="1" t="s">
        <v>66</v>
      </c>
      <c r="B2615" s="1">
        <v>32</v>
      </c>
      <c r="C2615" s="26" t="s">
        <v>2961</v>
      </c>
      <c r="D2615" t="s">
        <v>68</v>
      </c>
      <c r="E2615" s="27" t="s">
        <v>2962</v>
      </c>
      <c r="F2615" s="28" t="s">
        <v>763</v>
      </c>
      <c r="G2615" s="29">
        <v>0.94499999999999995</v>
      </c>
      <c r="H2615" s="28">
        <v>1.05237</v>
      </c>
      <c r="I2615" s="30">
        <f>ROUND(G2615*H2615,P4)</f>
        <v>0</v>
      </c>
      <c r="L2615" s="31">
        <v>0</v>
      </c>
      <c r="M2615" s="24">
        <f>ROUND(G2615*L2615,P4)</f>
        <v>0</v>
      </c>
      <c r="N2615" s="25" t="s">
        <v>681</v>
      </c>
      <c r="O2615" s="32">
        <f>M2615*AA2615</f>
        <v>0</v>
      </c>
      <c r="P2615" s="1">
        <v>3</v>
      </c>
      <c r="AA2615" s="1">
        <f>IF(P2615=1,$O$3,IF(P2615=2,$O$4,$O$5))</f>
        <v>0</v>
      </c>
    </row>
    <row r="2616" ht="25.5">
      <c r="A2616" s="1" t="s">
        <v>72</v>
      </c>
      <c r="E2616" s="27" t="s">
        <v>2962</v>
      </c>
    </row>
    <row r="2617" ht="153">
      <c r="A2617" s="1" t="s">
        <v>73</v>
      </c>
      <c r="E2617" s="33" t="s">
        <v>2963</v>
      </c>
    </row>
    <row r="2618">
      <c r="A2618" s="1" t="s">
        <v>74</v>
      </c>
      <c r="E2618" s="27" t="s">
        <v>68</v>
      </c>
    </row>
    <row r="2619" ht="25.5">
      <c r="A2619" s="1" t="s">
        <v>66</v>
      </c>
      <c r="B2619" s="1">
        <v>41</v>
      </c>
      <c r="C2619" s="26" t="s">
        <v>2961</v>
      </c>
      <c r="D2619" t="s">
        <v>677</v>
      </c>
      <c r="E2619" s="27" t="s">
        <v>2962</v>
      </c>
      <c r="F2619" s="28" t="s">
        <v>763</v>
      </c>
      <c r="G2619" s="29">
        <v>0.001</v>
      </c>
      <c r="H2619" s="28">
        <v>1.05237</v>
      </c>
      <c r="I2619" s="30">
        <f>ROUND(G2619*H2619,P4)</f>
        <v>0</v>
      </c>
      <c r="L2619" s="31">
        <v>0</v>
      </c>
      <c r="M2619" s="24">
        <f>ROUND(G2619*L2619,P4)</f>
        <v>0</v>
      </c>
      <c r="N2619" s="25" t="s">
        <v>681</v>
      </c>
      <c r="O2619" s="32">
        <f>M2619*AA2619</f>
        <v>0</v>
      </c>
      <c r="P2619" s="1">
        <v>3</v>
      </c>
      <c r="AA2619" s="1">
        <f>IF(P2619=1,$O$3,IF(P2619=2,$O$4,$O$5))</f>
        <v>0</v>
      </c>
    </row>
    <row r="2620" ht="25.5">
      <c r="A2620" s="1" t="s">
        <v>72</v>
      </c>
      <c r="E2620" s="27" t="s">
        <v>2962</v>
      </c>
    </row>
    <row r="2621" ht="63.75">
      <c r="A2621" s="1" t="s">
        <v>73</v>
      </c>
      <c r="E2621" s="33" t="s">
        <v>2964</v>
      </c>
    </row>
    <row r="2622">
      <c r="A2622" s="1" t="s">
        <v>74</v>
      </c>
      <c r="E2622" s="27" t="s">
        <v>68</v>
      </c>
    </row>
    <row r="2623">
      <c r="A2623" s="1" t="s">
        <v>64</v>
      </c>
      <c r="C2623" s="22" t="s">
        <v>1539</v>
      </c>
      <c r="E2623" s="23" t="s">
        <v>1540</v>
      </c>
      <c r="L2623" s="24">
        <f>SUMIFS(L2624:L2691,A2624:A2691,"P")</f>
        <v>0</v>
      </c>
      <c r="M2623" s="24">
        <f>SUMIFS(M2624:M2691,A2624:A2691,"P")</f>
        <v>0</v>
      </c>
      <c r="N2623" s="25"/>
    </row>
    <row r="2624" ht="25.5">
      <c r="A2624" s="1" t="s">
        <v>66</v>
      </c>
      <c r="B2624" s="1">
        <v>43</v>
      </c>
      <c r="C2624" s="26" t="s">
        <v>1541</v>
      </c>
      <c r="D2624" t="s">
        <v>68</v>
      </c>
      <c r="E2624" s="27" t="s">
        <v>1542</v>
      </c>
      <c r="F2624" s="28" t="s">
        <v>163</v>
      </c>
      <c r="G2624" s="29">
        <v>0.47899999999999998</v>
      </c>
      <c r="H2624" s="28">
        <v>2.5020099999999998</v>
      </c>
      <c r="I2624" s="30">
        <f>ROUND(G2624*H2624,P4)</f>
        <v>0</v>
      </c>
      <c r="L2624" s="31">
        <v>0</v>
      </c>
      <c r="M2624" s="24">
        <f>ROUND(G2624*L2624,P4)</f>
        <v>0</v>
      </c>
      <c r="N2624" s="25" t="s">
        <v>681</v>
      </c>
      <c r="O2624" s="32">
        <f>M2624*AA2624</f>
        <v>0</v>
      </c>
      <c r="P2624" s="1">
        <v>3</v>
      </c>
      <c r="AA2624" s="1">
        <f>IF(P2624=1,$O$3,IF(P2624=2,$O$4,$O$5))</f>
        <v>0</v>
      </c>
    </row>
    <row r="2625" ht="25.5">
      <c r="A2625" s="1" t="s">
        <v>72</v>
      </c>
      <c r="E2625" s="27" t="s">
        <v>1542</v>
      </c>
    </row>
    <row r="2626" ht="51">
      <c r="A2626" s="1" t="s">
        <v>73</v>
      </c>
      <c r="E2626" s="33" t="s">
        <v>2965</v>
      </c>
    </row>
    <row r="2627">
      <c r="A2627" s="1" t="s">
        <v>74</v>
      </c>
      <c r="E2627" s="27" t="s">
        <v>68</v>
      </c>
    </row>
    <row r="2628" ht="25.5">
      <c r="A2628" s="1" t="s">
        <v>66</v>
      </c>
      <c r="B2628" s="1">
        <v>42</v>
      </c>
      <c r="C2628" s="26" t="s">
        <v>2966</v>
      </c>
      <c r="D2628" t="s">
        <v>68</v>
      </c>
      <c r="E2628" s="27" t="s">
        <v>2967</v>
      </c>
      <c r="F2628" s="28" t="s">
        <v>163</v>
      </c>
      <c r="G2628" s="29">
        <v>3.6190000000000002</v>
      </c>
      <c r="H2628" s="28">
        <v>2.5020099999999998</v>
      </c>
      <c r="I2628" s="30">
        <f>ROUND(G2628*H2628,P4)</f>
        <v>0</v>
      </c>
      <c r="L2628" s="31">
        <v>0</v>
      </c>
      <c r="M2628" s="24">
        <f>ROUND(G2628*L2628,P4)</f>
        <v>0</v>
      </c>
      <c r="N2628" s="25" t="s">
        <v>681</v>
      </c>
      <c r="O2628" s="32">
        <f>M2628*AA2628</f>
        <v>0</v>
      </c>
      <c r="P2628" s="1">
        <v>3</v>
      </c>
      <c r="AA2628" s="1">
        <f>IF(P2628=1,$O$3,IF(P2628=2,$O$4,$O$5))</f>
        <v>0</v>
      </c>
    </row>
    <row r="2629" ht="25.5">
      <c r="A2629" s="1" t="s">
        <v>72</v>
      </c>
      <c r="E2629" s="27" t="s">
        <v>2967</v>
      </c>
    </row>
    <row r="2630" ht="51">
      <c r="A2630" s="1" t="s">
        <v>73</v>
      </c>
      <c r="E2630" s="33" t="s">
        <v>2968</v>
      </c>
    </row>
    <row r="2631">
      <c r="A2631" s="1" t="s">
        <v>74</v>
      </c>
      <c r="E2631" s="27" t="s">
        <v>68</v>
      </c>
    </row>
    <row r="2632" ht="25.5">
      <c r="A2632" s="1" t="s">
        <v>66</v>
      </c>
      <c r="B2632" s="1">
        <v>8</v>
      </c>
      <c r="C2632" s="26" t="s">
        <v>2969</v>
      </c>
      <c r="D2632" t="s">
        <v>68</v>
      </c>
      <c r="E2632" s="27" t="s">
        <v>2970</v>
      </c>
      <c r="F2632" s="28" t="s">
        <v>163</v>
      </c>
      <c r="G2632" s="29">
        <v>46.317</v>
      </c>
      <c r="H2632" s="28">
        <v>2.5020099999999998</v>
      </c>
      <c r="I2632" s="30">
        <f>ROUND(G2632*H2632,P4)</f>
        <v>0</v>
      </c>
      <c r="L2632" s="31">
        <v>0</v>
      </c>
      <c r="M2632" s="24">
        <f>ROUND(G2632*L2632,P4)</f>
        <v>0</v>
      </c>
      <c r="N2632" s="25" t="s">
        <v>681</v>
      </c>
      <c r="O2632" s="32">
        <f>M2632*AA2632</f>
        <v>0</v>
      </c>
      <c r="P2632" s="1">
        <v>3</v>
      </c>
      <c r="AA2632" s="1">
        <f>IF(P2632=1,$O$3,IF(P2632=2,$O$4,$O$5))</f>
        <v>0</v>
      </c>
    </row>
    <row r="2633" ht="38.25">
      <c r="A2633" s="1" t="s">
        <v>72</v>
      </c>
      <c r="E2633" s="27" t="s">
        <v>2971</v>
      </c>
    </row>
    <row r="2634" ht="140.25">
      <c r="A2634" s="1" t="s">
        <v>73</v>
      </c>
      <c r="E2634" s="33" t="s">
        <v>2972</v>
      </c>
    </row>
    <row r="2635">
      <c r="A2635" s="1" t="s">
        <v>74</v>
      </c>
      <c r="E2635" s="27" t="s">
        <v>68</v>
      </c>
    </row>
    <row r="2636" ht="25.5">
      <c r="A2636" s="1" t="s">
        <v>66</v>
      </c>
      <c r="B2636" s="1">
        <v>9</v>
      </c>
      <c r="C2636" s="26" t="s">
        <v>2973</v>
      </c>
      <c r="D2636" t="s">
        <v>68</v>
      </c>
      <c r="E2636" s="27" t="s">
        <v>2974</v>
      </c>
      <c r="F2636" s="28" t="s">
        <v>80</v>
      </c>
      <c r="G2636" s="29">
        <v>4.1470000000000002</v>
      </c>
      <c r="H2636" s="28">
        <v>0.012070000000000001</v>
      </c>
      <c r="I2636" s="30">
        <f>ROUND(G2636*H2636,P4)</f>
        <v>0</v>
      </c>
      <c r="L2636" s="31">
        <v>0</v>
      </c>
      <c r="M2636" s="24">
        <f>ROUND(G2636*L2636,P4)</f>
        <v>0</v>
      </c>
      <c r="N2636" s="25" t="s">
        <v>681</v>
      </c>
      <c r="O2636" s="32">
        <f>M2636*AA2636</f>
        <v>0</v>
      </c>
      <c r="P2636" s="1">
        <v>3</v>
      </c>
      <c r="AA2636" s="1">
        <f>IF(P2636=1,$O$3,IF(P2636=2,$O$4,$O$5))</f>
        <v>0</v>
      </c>
    </row>
    <row r="2637" ht="25.5">
      <c r="A2637" s="1" t="s">
        <v>72</v>
      </c>
      <c r="E2637" s="27" t="s">
        <v>2975</v>
      </c>
    </row>
    <row r="2638" ht="51">
      <c r="A2638" s="1" t="s">
        <v>73</v>
      </c>
      <c r="E2638" s="33" t="s">
        <v>2976</v>
      </c>
    </row>
    <row r="2639">
      <c r="A2639" s="1" t="s">
        <v>74</v>
      </c>
      <c r="E2639" s="27" t="s">
        <v>68</v>
      </c>
    </row>
    <row r="2640" ht="25.5">
      <c r="A2640" s="1" t="s">
        <v>66</v>
      </c>
      <c r="B2640" s="1">
        <v>10</v>
      </c>
      <c r="C2640" s="26" t="s">
        <v>2977</v>
      </c>
      <c r="D2640" t="s">
        <v>68</v>
      </c>
      <c r="E2640" s="27" t="s">
        <v>2978</v>
      </c>
      <c r="F2640" s="28" t="s">
        <v>80</v>
      </c>
      <c r="G2640" s="29">
        <v>4.1470000000000002</v>
      </c>
      <c r="H2640" s="28">
        <v>0</v>
      </c>
      <c r="I2640" s="30">
        <f>ROUND(G2640*H2640,P4)</f>
        <v>0</v>
      </c>
      <c r="L2640" s="31">
        <v>0</v>
      </c>
      <c r="M2640" s="24">
        <f>ROUND(G2640*L2640,P4)</f>
        <v>0</v>
      </c>
      <c r="N2640" s="25" t="s">
        <v>681</v>
      </c>
      <c r="O2640" s="32">
        <f>M2640*AA2640</f>
        <v>0</v>
      </c>
      <c r="P2640" s="1">
        <v>3</v>
      </c>
      <c r="AA2640" s="1">
        <f>IF(P2640=1,$O$3,IF(P2640=2,$O$4,$O$5))</f>
        <v>0</v>
      </c>
    </row>
    <row r="2641" ht="25.5">
      <c r="A2641" s="1" t="s">
        <v>72</v>
      </c>
      <c r="E2641" s="27" t="s">
        <v>2979</v>
      </c>
    </row>
    <row r="2642" ht="51">
      <c r="A2642" s="1" t="s">
        <v>73</v>
      </c>
      <c r="E2642" s="33" t="s">
        <v>2976</v>
      </c>
    </row>
    <row r="2643">
      <c r="A2643" s="1" t="s">
        <v>74</v>
      </c>
      <c r="E2643" s="27" t="s">
        <v>68</v>
      </c>
    </row>
    <row r="2644" ht="25.5">
      <c r="A2644" s="1" t="s">
        <v>66</v>
      </c>
      <c r="B2644" s="1">
        <v>48</v>
      </c>
      <c r="C2644" s="26" t="s">
        <v>1544</v>
      </c>
      <c r="D2644" t="s">
        <v>68</v>
      </c>
      <c r="E2644" s="27" t="s">
        <v>1545</v>
      </c>
      <c r="F2644" s="28" t="s">
        <v>80</v>
      </c>
      <c r="G2644" s="29">
        <v>51.020000000000003</v>
      </c>
      <c r="H2644" s="28">
        <v>0.0097300000000000008</v>
      </c>
      <c r="I2644" s="30">
        <f>ROUND(G2644*H2644,P4)</f>
        <v>0</v>
      </c>
      <c r="L2644" s="31">
        <v>0</v>
      </c>
      <c r="M2644" s="24">
        <f>ROUND(G2644*L2644,P4)</f>
        <v>0</v>
      </c>
      <c r="N2644" s="25" t="s">
        <v>681</v>
      </c>
      <c r="O2644" s="32">
        <f>M2644*AA2644</f>
        <v>0</v>
      </c>
      <c r="P2644" s="1">
        <v>3</v>
      </c>
      <c r="AA2644" s="1">
        <f>IF(P2644=1,$O$3,IF(P2644=2,$O$4,$O$5))</f>
        <v>0</v>
      </c>
    </row>
    <row r="2645" ht="63.75">
      <c r="A2645" s="1" t="s">
        <v>72</v>
      </c>
      <c r="E2645" s="27" t="s">
        <v>1546</v>
      </c>
    </row>
    <row r="2646" ht="51">
      <c r="A2646" s="1" t="s">
        <v>73</v>
      </c>
      <c r="E2646" s="33" t="s">
        <v>2980</v>
      </c>
    </row>
    <row r="2647">
      <c r="A2647" s="1" t="s">
        <v>74</v>
      </c>
      <c r="E2647" s="27" t="s">
        <v>68</v>
      </c>
    </row>
    <row r="2648" ht="25.5">
      <c r="A2648" s="1" t="s">
        <v>66</v>
      </c>
      <c r="B2648" s="1">
        <v>44</v>
      </c>
      <c r="C2648" s="26" t="s">
        <v>2981</v>
      </c>
      <c r="D2648" t="s">
        <v>68</v>
      </c>
      <c r="E2648" s="27" t="s">
        <v>2982</v>
      </c>
      <c r="F2648" s="28" t="s">
        <v>80</v>
      </c>
      <c r="G2648" s="29">
        <v>47</v>
      </c>
      <c r="H2648" s="28">
        <v>0.00080999999999999996</v>
      </c>
      <c r="I2648" s="30">
        <f>ROUND(G2648*H2648,P4)</f>
        <v>0</v>
      </c>
      <c r="L2648" s="31">
        <v>0</v>
      </c>
      <c r="M2648" s="24">
        <f>ROUND(G2648*L2648,P4)</f>
        <v>0</v>
      </c>
      <c r="N2648" s="25" t="s">
        <v>681</v>
      </c>
      <c r="O2648" s="32">
        <f>M2648*AA2648</f>
        <v>0</v>
      </c>
      <c r="P2648" s="1">
        <v>3</v>
      </c>
      <c r="AA2648" s="1">
        <f>IF(P2648=1,$O$3,IF(P2648=2,$O$4,$O$5))</f>
        <v>0</v>
      </c>
    </row>
    <row r="2649" ht="25.5">
      <c r="A2649" s="1" t="s">
        <v>72</v>
      </c>
      <c r="E2649" s="27" t="s">
        <v>2982</v>
      </c>
    </row>
    <row r="2650" ht="25.5">
      <c r="A2650" s="1" t="s">
        <v>73</v>
      </c>
      <c r="E2650" s="33" t="s">
        <v>2983</v>
      </c>
    </row>
    <row r="2651">
      <c r="A2651" s="1" t="s">
        <v>74</v>
      </c>
      <c r="E2651" s="27" t="s">
        <v>68</v>
      </c>
    </row>
    <row r="2652" ht="25.5">
      <c r="A2652" s="1" t="s">
        <v>66</v>
      </c>
      <c r="B2652" s="1">
        <v>45</v>
      </c>
      <c r="C2652" s="26" t="s">
        <v>2984</v>
      </c>
      <c r="D2652" t="s">
        <v>68</v>
      </c>
      <c r="E2652" s="27" t="s">
        <v>2985</v>
      </c>
      <c r="F2652" s="28" t="s">
        <v>80</v>
      </c>
      <c r="G2652" s="29">
        <v>47</v>
      </c>
      <c r="H2652" s="28">
        <v>0</v>
      </c>
      <c r="I2652" s="30">
        <f>ROUND(G2652*H2652,P4)</f>
        <v>0</v>
      </c>
      <c r="L2652" s="31">
        <v>0</v>
      </c>
      <c r="M2652" s="24">
        <f>ROUND(G2652*L2652,P4)</f>
        <v>0</v>
      </c>
      <c r="N2652" s="25" t="s">
        <v>681</v>
      </c>
      <c r="O2652" s="32">
        <f>M2652*AA2652</f>
        <v>0</v>
      </c>
      <c r="P2652" s="1">
        <v>3</v>
      </c>
      <c r="AA2652" s="1">
        <f>IF(P2652=1,$O$3,IF(P2652=2,$O$4,$O$5))</f>
        <v>0</v>
      </c>
    </row>
    <row r="2653" ht="25.5">
      <c r="A2653" s="1" t="s">
        <v>72</v>
      </c>
      <c r="E2653" s="27" t="s">
        <v>2985</v>
      </c>
    </row>
    <row r="2654" ht="25.5">
      <c r="A2654" s="1" t="s">
        <v>73</v>
      </c>
      <c r="E2654" s="33" t="s">
        <v>2983</v>
      </c>
    </row>
    <row r="2655">
      <c r="A2655" s="1" t="s">
        <v>74</v>
      </c>
      <c r="E2655" s="27" t="s">
        <v>68</v>
      </c>
    </row>
    <row r="2656" ht="25.5">
      <c r="A2656" s="1" t="s">
        <v>66</v>
      </c>
      <c r="B2656" s="1">
        <v>11</v>
      </c>
      <c r="C2656" s="26" t="s">
        <v>2986</v>
      </c>
      <c r="D2656" t="s">
        <v>68</v>
      </c>
      <c r="E2656" s="27" t="s">
        <v>2987</v>
      </c>
      <c r="F2656" s="28" t="s">
        <v>80</v>
      </c>
      <c r="G2656" s="29">
        <v>203.36000000000001</v>
      </c>
      <c r="H2656" s="28">
        <v>0.00092000000000000003</v>
      </c>
      <c r="I2656" s="30">
        <f>ROUND(G2656*H2656,P4)</f>
        <v>0</v>
      </c>
      <c r="L2656" s="31">
        <v>0</v>
      </c>
      <c r="M2656" s="24">
        <f>ROUND(G2656*L2656,P4)</f>
        <v>0</v>
      </c>
      <c r="N2656" s="25" t="s">
        <v>681</v>
      </c>
      <c r="O2656" s="32">
        <f>M2656*AA2656</f>
        <v>0</v>
      </c>
      <c r="P2656" s="1">
        <v>3</v>
      </c>
      <c r="AA2656" s="1">
        <f>IF(P2656=1,$O$3,IF(P2656=2,$O$4,$O$5))</f>
        <v>0</v>
      </c>
    </row>
    <row r="2657" ht="25.5">
      <c r="A2657" s="1" t="s">
        <v>72</v>
      </c>
      <c r="E2657" s="27" t="s">
        <v>2987</v>
      </c>
    </row>
    <row r="2658" ht="51">
      <c r="A2658" s="1" t="s">
        <v>73</v>
      </c>
      <c r="E2658" s="33" t="s">
        <v>2988</v>
      </c>
    </row>
    <row r="2659">
      <c r="A2659" s="1" t="s">
        <v>74</v>
      </c>
      <c r="E2659" s="27" t="s">
        <v>68</v>
      </c>
    </row>
    <row r="2660" ht="25.5">
      <c r="A2660" s="1" t="s">
        <v>66</v>
      </c>
      <c r="B2660" s="1">
        <v>12</v>
      </c>
      <c r="C2660" s="26" t="s">
        <v>2989</v>
      </c>
      <c r="D2660" t="s">
        <v>68</v>
      </c>
      <c r="E2660" s="27" t="s">
        <v>2990</v>
      </c>
      <c r="F2660" s="28" t="s">
        <v>80</v>
      </c>
      <c r="G2660" s="29">
        <v>203.36000000000001</v>
      </c>
      <c r="H2660" s="28">
        <v>0</v>
      </c>
      <c r="I2660" s="30">
        <f>ROUND(G2660*H2660,P4)</f>
        <v>0</v>
      </c>
      <c r="L2660" s="31">
        <v>0</v>
      </c>
      <c r="M2660" s="24">
        <f>ROUND(G2660*L2660,P4)</f>
        <v>0</v>
      </c>
      <c r="N2660" s="25" t="s">
        <v>681</v>
      </c>
      <c r="O2660" s="32">
        <f>M2660*AA2660</f>
        <v>0</v>
      </c>
      <c r="P2660" s="1">
        <v>3</v>
      </c>
      <c r="AA2660" s="1">
        <f>IF(P2660=1,$O$3,IF(P2660=2,$O$4,$O$5))</f>
        <v>0</v>
      </c>
    </row>
    <row r="2661" ht="25.5">
      <c r="A2661" s="1" t="s">
        <v>72</v>
      </c>
      <c r="E2661" s="27" t="s">
        <v>2990</v>
      </c>
    </row>
    <row r="2662" ht="38.25">
      <c r="A2662" s="1" t="s">
        <v>73</v>
      </c>
      <c r="E2662" s="33" t="s">
        <v>2991</v>
      </c>
    </row>
    <row r="2663">
      <c r="A2663" s="1" t="s">
        <v>74</v>
      </c>
      <c r="E2663" s="27" t="s">
        <v>68</v>
      </c>
    </row>
    <row r="2664" ht="25.5">
      <c r="A2664" s="1" t="s">
        <v>66</v>
      </c>
      <c r="B2664" s="1">
        <v>13</v>
      </c>
      <c r="C2664" s="26" t="s">
        <v>2992</v>
      </c>
      <c r="D2664" t="s">
        <v>68</v>
      </c>
      <c r="E2664" s="27" t="s">
        <v>1549</v>
      </c>
      <c r="F2664" s="28" t="s">
        <v>763</v>
      </c>
      <c r="G2664" s="29">
        <v>3.5699999999999998</v>
      </c>
      <c r="H2664" s="28">
        <v>1.05555</v>
      </c>
      <c r="I2664" s="30">
        <f>ROUND(G2664*H2664,P4)</f>
        <v>0</v>
      </c>
      <c r="L2664" s="31">
        <v>0</v>
      </c>
      <c r="M2664" s="24">
        <f>ROUND(G2664*L2664,P4)</f>
        <v>0</v>
      </c>
      <c r="N2664" s="25" t="s">
        <v>681</v>
      </c>
      <c r="O2664" s="32">
        <f>M2664*AA2664</f>
        <v>0</v>
      </c>
      <c r="P2664" s="1">
        <v>3</v>
      </c>
      <c r="AA2664" s="1">
        <f>IF(P2664=1,$O$3,IF(P2664=2,$O$4,$O$5))</f>
        <v>0</v>
      </c>
    </row>
    <row r="2665" ht="51">
      <c r="A2665" s="1" t="s">
        <v>72</v>
      </c>
      <c r="E2665" s="27" t="s">
        <v>2993</v>
      </c>
    </row>
    <row r="2666" ht="63.75">
      <c r="A2666" s="1" t="s">
        <v>73</v>
      </c>
      <c r="E2666" s="33" t="s">
        <v>2994</v>
      </c>
    </row>
    <row r="2667">
      <c r="A2667" s="1" t="s">
        <v>74</v>
      </c>
      <c r="E2667" s="27" t="s">
        <v>68</v>
      </c>
    </row>
    <row r="2668" ht="25.5">
      <c r="A2668" s="1" t="s">
        <v>66</v>
      </c>
      <c r="B2668" s="1">
        <v>46</v>
      </c>
      <c r="C2668" s="26" t="s">
        <v>2992</v>
      </c>
      <c r="D2668" t="s">
        <v>677</v>
      </c>
      <c r="E2668" s="27" t="s">
        <v>1549</v>
      </c>
      <c r="F2668" s="28" t="s">
        <v>763</v>
      </c>
      <c r="G2668" s="29">
        <v>0.010999999999999999</v>
      </c>
      <c r="H2668" s="28">
        <v>1.05555</v>
      </c>
      <c r="I2668" s="30">
        <f>ROUND(G2668*H2668,P4)</f>
        <v>0</v>
      </c>
      <c r="L2668" s="31">
        <v>0</v>
      </c>
      <c r="M2668" s="24">
        <f>ROUND(G2668*L2668,P4)</f>
        <v>0</v>
      </c>
      <c r="N2668" s="25" t="s">
        <v>681</v>
      </c>
      <c r="O2668" s="32">
        <f>M2668*AA2668</f>
        <v>0</v>
      </c>
      <c r="P2668" s="1">
        <v>3</v>
      </c>
      <c r="AA2668" s="1">
        <f>IF(P2668=1,$O$3,IF(P2668=2,$O$4,$O$5))</f>
        <v>0</v>
      </c>
    </row>
    <row r="2669" ht="51">
      <c r="A2669" s="1" t="s">
        <v>72</v>
      </c>
      <c r="E2669" s="27" t="s">
        <v>2993</v>
      </c>
    </row>
    <row r="2670" ht="63.75">
      <c r="A2670" s="1" t="s">
        <v>73</v>
      </c>
      <c r="E2670" s="33" t="s">
        <v>2995</v>
      </c>
    </row>
    <row r="2671">
      <c r="A2671" s="1" t="s">
        <v>74</v>
      </c>
      <c r="E2671" s="27" t="s">
        <v>68</v>
      </c>
    </row>
    <row r="2672" ht="25.5">
      <c r="A2672" s="1" t="s">
        <v>66</v>
      </c>
      <c r="B2672" s="1">
        <v>47</v>
      </c>
      <c r="C2672" s="26" t="s">
        <v>1548</v>
      </c>
      <c r="D2672" t="s">
        <v>68</v>
      </c>
      <c r="E2672" s="27" t="s">
        <v>1549</v>
      </c>
      <c r="F2672" s="28" t="s">
        <v>763</v>
      </c>
      <c r="G2672" s="29">
        <v>0.29999999999999999</v>
      </c>
      <c r="H2672" s="28">
        <v>1.06277</v>
      </c>
      <c r="I2672" s="30">
        <f>ROUND(G2672*H2672,P4)</f>
        <v>0</v>
      </c>
      <c r="L2672" s="31">
        <v>0</v>
      </c>
      <c r="M2672" s="24">
        <f>ROUND(G2672*L2672,P4)</f>
        <v>0</v>
      </c>
      <c r="N2672" s="25" t="s">
        <v>681</v>
      </c>
      <c r="O2672" s="32">
        <f>M2672*AA2672</f>
        <v>0</v>
      </c>
      <c r="P2672" s="1">
        <v>3</v>
      </c>
      <c r="AA2672" s="1">
        <f>IF(P2672=1,$O$3,IF(P2672=2,$O$4,$O$5))</f>
        <v>0</v>
      </c>
    </row>
    <row r="2673" ht="51">
      <c r="A2673" s="1" t="s">
        <v>72</v>
      </c>
      <c r="E2673" s="27" t="s">
        <v>1550</v>
      </c>
    </row>
    <row r="2674" ht="63.75">
      <c r="A2674" s="1" t="s">
        <v>73</v>
      </c>
      <c r="E2674" s="33" t="s">
        <v>2996</v>
      </c>
    </row>
    <row r="2675">
      <c r="A2675" s="1" t="s">
        <v>74</v>
      </c>
      <c r="E2675" s="27" t="s">
        <v>68</v>
      </c>
    </row>
    <row r="2676">
      <c r="A2676" s="1" t="s">
        <v>66</v>
      </c>
      <c r="B2676" s="1">
        <v>49</v>
      </c>
      <c r="C2676" s="26" t="s">
        <v>2997</v>
      </c>
      <c r="D2676" t="s">
        <v>68</v>
      </c>
      <c r="E2676" s="27" t="s">
        <v>2998</v>
      </c>
      <c r="F2676" s="28" t="s">
        <v>163</v>
      </c>
      <c r="G2676" s="29">
        <v>2.0979999999999999</v>
      </c>
      <c r="H2676" s="28">
        <v>2.5019800000000001</v>
      </c>
      <c r="I2676" s="30">
        <f>ROUND(G2676*H2676,P4)</f>
        <v>0</v>
      </c>
      <c r="L2676" s="31">
        <v>0</v>
      </c>
      <c r="M2676" s="24">
        <f>ROUND(G2676*L2676,P4)</f>
        <v>0</v>
      </c>
      <c r="N2676" s="25" t="s">
        <v>681</v>
      </c>
      <c r="O2676" s="32">
        <f>M2676*AA2676</f>
        <v>0</v>
      </c>
      <c r="P2676" s="1">
        <v>3</v>
      </c>
      <c r="AA2676" s="1">
        <f>IF(P2676=1,$O$3,IF(P2676=2,$O$4,$O$5))</f>
        <v>0</v>
      </c>
    </row>
    <row r="2677">
      <c r="A2677" s="1" t="s">
        <v>72</v>
      </c>
      <c r="E2677" s="27" t="s">
        <v>2998</v>
      </c>
    </row>
    <row r="2678" ht="76.5">
      <c r="A2678" s="1" t="s">
        <v>73</v>
      </c>
      <c r="E2678" s="33" t="s">
        <v>2999</v>
      </c>
    </row>
    <row r="2679">
      <c r="A2679" s="1" t="s">
        <v>74</v>
      </c>
      <c r="E2679" s="27" t="s">
        <v>68</v>
      </c>
    </row>
    <row r="2680">
      <c r="A2680" s="1" t="s">
        <v>66</v>
      </c>
      <c r="B2680" s="1">
        <v>50</v>
      </c>
      <c r="C2680" s="26" t="s">
        <v>3000</v>
      </c>
      <c r="D2680" t="s">
        <v>68</v>
      </c>
      <c r="E2680" s="27" t="s">
        <v>3001</v>
      </c>
      <c r="F2680" s="28" t="s">
        <v>80</v>
      </c>
      <c r="G2680" s="29">
        <v>14.199999999999999</v>
      </c>
      <c r="H2680" s="28">
        <v>0.011169999999999999</v>
      </c>
      <c r="I2680" s="30">
        <f>ROUND(G2680*H2680,P4)</f>
        <v>0</v>
      </c>
      <c r="L2680" s="31">
        <v>0</v>
      </c>
      <c r="M2680" s="24">
        <f>ROUND(G2680*L2680,P4)</f>
        <v>0</v>
      </c>
      <c r="N2680" s="25" t="s">
        <v>681</v>
      </c>
      <c r="O2680" s="32">
        <f>M2680*AA2680</f>
        <v>0</v>
      </c>
      <c r="P2680" s="1">
        <v>3</v>
      </c>
      <c r="AA2680" s="1">
        <f>IF(P2680=1,$O$3,IF(P2680=2,$O$4,$O$5))</f>
        <v>0</v>
      </c>
    </row>
    <row r="2681">
      <c r="A2681" s="1" t="s">
        <v>72</v>
      </c>
      <c r="E2681" s="27" t="s">
        <v>3001</v>
      </c>
    </row>
    <row r="2682" ht="63.75">
      <c r="A2682" s="1" t="s">
        <v>73</v>
      </c>
      <c r="E2682" s="33" t="s">
        <v>3002</v>
      </c>
    </row>
    <row r="2683">
      <c r="A2683" s="1" t="s">
        <v>74</v>
      </c>
      <c r="E2683" s="27" t="s">
        <v>68</v>
      </c>
    </row>
    <row r="2684">
      <c r="A2684" s="1" t="s">
        <v>66</v>
      </c>
      <c r="B2684" s="1">
        <v>51</v>
      </c>
      <c r="C2684" s="26" t="s">
        <v>3003</v>
      </c>
      <c r="D2684" t="s">
        <v>68</v>
      </c>
      <c r="E2684" s="27" t="s">
        <v>3004</v>
      </c>
      <c r="F2684" s="28" t="s">
        <v>80</v>
      </c>
      <c r="G2684" s="29">
        <v>14.199999999999999</v>
      </c>
      <c r="H2684" s="28">
        <v>0</v>
      </c>
      <c r="I2684" s="30">
        <f>ROUND(G2684*H2684,P4)</f>
        <v>0</v>
      </c>
      <c r="L2684" s="31">
        <v>0</v>
      </c>
      <c r="M2684" s="24">
        <f>ROUND(G2684*L2684,P4)</f>
        <v>0</v>
      </c>
      <c r="N2684" s="25" t="s">
        <v>681</v>
      </c>
      <c r="O2684" s="32">
        <f>M2684*AA2684</f>
        <v>0</v>
      </c>
      <c r="P2684" s="1">
        <v>3</v>
      </c>
      <c r="AA2684" s="1">
        <f>IF(P2684=1,$O$3,IF(P2684=2,$O$4,$O$5))</f>
        <v>0</v>
      </c>
    </row>
    <row r="2685">
      <c r="A2685" s="1" t="s">
        <v>72</v>
      </c>
      <c r="E2685" s="27" t="s">
        <v>3004</v>
      </c>
    </row>
    <row r="2686" ht="63.75">
      <c r="A2686" s="1" t="s">
        <v>73</v>
      </c>
      <c r="E2686" s="33" t="s">
        <v>3002</v>
      </c>
    </row>
    <row r="2687">
      <c r="A2687" s="1" t="s">
        <v>74</v>
      </c>
      <c r="E2687" s="27" t="s">
        <v>68</v>
      </c>
    </row>
    <row r="2688">
      <c r="A2688" s="1" t="s">
        <v>66</v>
      </c>
      <c r="B2688" s="1">
        <v>52</v>
      </c>
      <c r="C2688" s="26" t="s">
        <v>3005</v>
      </c>
      <c r="D2688" t="s">
        <v>68</v>
      </c>
      <c r="E2688" s="27" t="s">
        <v>3006</v>
      </c>
      <c r="F2688" s="28" t="s">
        <v>763</v>
      </c>
      <c r="G2688" s="29">
        <v>0.153</v>
      </c>
      <c r="H2688" s="28">
        <v>1.05291</v>
      </c>
      <c r="I2688" s="30">
        <f>ROUND(G2688*H2688,P4)</f>
        <v>0</v>
      </c>
      <c r="L2688" s="31">
        <v>0</v>
      </c>
      <c r="M2688" s="24">
        <f>ROUND(G2688*L2688,P4)</f>
        <v>0</v>
      </c>
      <c r="N2688" s="25" t="s">
        <v>681</v>
      </c>
      <c r="O2688" s="32">
        <f>M2688*AA2688</f>
        <v>0</v>
      </c>
      <c r="P2688" s="1">
        <v>3</v>
      </c>
      <c r="AA2688" s="1">
        <f>IF(P2688=1,$O$3,IF(P2688=2,$O$4,$O$5))</f>
        <v>0</v>
      </c>
    </row>
    <row r="2689">
      <c r="A2689" s="1" t="s">
        <v>72</v>
      </c>
      <c r="E2689" s="27" t="s">
        <v>3006</v>
      </c>
    </row>
    <row r="2690" ht="127.5">
      <c r="A2690" s="1" t="s">
        <v>73</v>
      </c>
      <c r="E2690" s="33" t="s">
        <v>3007</v>
      </c>
    </row>
    <row r="2691">
      <c r="A2691" s="1" t="s">
        <v>74</v>
      </c>
      <c r="E2691" s="27" t="s">
        <v>68</v>
      </c>
    </row>
    <row r="2692">
      <c r="A2692" s="1" t="s">
        <v>64</v>
      </c>
      <c r="C2692" s="22" t="s">
        <v>1940</v>
      </c>
      <c r="E2692" s="23" t="s">
        <v>1941</v>
      </c>
      <c r="L2692" s="24">
        <f>SUMIFS(L2693:L2716,A2693:A2716,"P")</f>
        <v>0</v>
      </c>
      <c r="M2692" s="24">
        <f>SUMIFS(M2693:M2716,A2693:A2716,"P")</f>
        <v>0</v>
      </c>
      <c r="N2692" s="25"/>
    </row>
    <row r="2693">
      <c r="A2693" s="1" t="s">
        <v>66</v>
      </c>
      <c r="B2693" s="1">
        <v>58</v>
      </c>
      <c r="C2693" s="26" t="s">
        <v>3008</v>
      </c>
      <c r="D2693" t="s">
        <v>68</v>
      </c>
      <c r="E2693" s="27" t="s">
        <v>3009</v>
      </c>
      <c r="F2693" s="28" t="s">
        <v>763</v>
      </c>
      <c r="G2693" s="29">
        <v>0.021000000000000001</v>
      </c>
      <c r="H2693" s="28">
        <v>1</v>
      </c>
      <c r="I2693" s="30">
        <f>ROUND(G2693*H2693,P4)</f>
        <v>0</v>
      </c>
      <c r="L2693" s="31">
        <v>0</v>
      </c>
      <c r="M2693" s="24">
        <f>ROUND(G2693*L2693,P4)</f>
        <v>0</v>
      </c>
      <c r="N2693" s="25" t="s">
        <v>681</v>
      </c>
      <c r="O2693" s="32">
        <f>M2693*AA2693</f>
        <v>0</v>
      </c>
      <c r="P2693" s="1">
        <v>3</v>
      </c>
      <c r="AA2693" s="1">
        <f>IF(P2693=1,$O$3,IF(P2693=2,$O$4,$O$5))</f>
        <v>0</v>
      </c>
    </row>
    <row r="2694">
      <c r="A2694" s="1" t="s">
        <v>72</v>
      </c>
      <c r="E2694" s="27" t="s">
        <v>3009</v>
      </c>
    </row>
    <row r="2695" ht="38.25">
      <c r="A2695" s="1" t="s">
        <v>73</v>
      </c>
      <c r="E2695" s="33" t="s">
        <v>3010</v>
      </c>
    </row>
    <row r="2696">
      <c r="A2696" s="1" t="s">
        <v>74</v>
      </c>
      <c r="E2696" s="27" t="s">
        <v>68</v>
      </c>
    </row>
    <row r="2697">
      <c r="A2697" s="1" t="s">
        <v>66</v>
      </c>
      <c r="B2697" s="1">
        <v>59</v>
      </c>
      <c r="C2697" s="26" t="s">
        <v>3011</v>
      </c>
      <c r="D2697" t="s">
        <v>68</v>
      </c>
      <c r="E2697" s="27" t="s">
        <v>3012</v>
      </c>
      <c r="F2697" s="28" t="s">
        <v>763</v>
      </c>
      <c r="G2697" s="29">
        <v>0.023</v>
      </c>
      <c r="H2697" s="28">
        <v>1</v>
      </c>
      <c r="I2697" s="30">
        <f>ROUND(G2697*H2697,P4)</f>
        <v>0</v>
      </c>
      <c r="L2697" s="31">
        <v>0</v>
      </c>
      <c r="M2697" s="24">
        <f>ROUND(G2697*L2697,P4)</f>
        <v>0</v>
      </c>
      <c r="N2697" s="25" t="s">
        <v>681</v>
      </c>
      <c r="O2697" s="32">
        <f>M2697*AA2697</f>
        <v>0</v>
      </c>
      <c r="P2697" s="1">
        <v>3</v>
      </c>
      <c r="AA2697" s="1">
        <f>IF(P2697=1,$O$3,IF(P2697=2,$O$4,$O$5))</f>
        <v>0</v>
      </c>
    </row>
    <row r="2698">
      <c r="A2698" s="1" t="s">
        <v>72</v>
      </c>
      <c r="E2698" s="27" t="s">
        <v>3012</v>
      </c>
    </row>
    <row r="2699" ht="38.25">
      <c r="A2699" s="1" t="s">
        <v>73</v>
      </c>
      <c r="E2699" s="33" t="s">
        <v>3013</v>
      </c>
    </row>
    <row r="2700">
      <c r="A2700" s="1" t="s">
        <v>74</v>
      </c>
      <c r="E2700" s="27" t="s">
        <v>68</v>
      </c>
    </row>
    <row r="2701">
      <c r="A2701" s="1" t="s">
        <v>66</v>
      </c>
      <c r="B2701" s="1">
        <v>61</v>
      </c>
      <c r="C2701" s="26" t="s">
        <v>3014</v>
      </c>
      <c r="D2701" t="s">
        <v>68</v>
      </c>
      <c r="E2701" s="27" t="s">
        <v>3015</v>
      </c>
      <c r="F2701" s="28" t="s">
        <v>3016</v>
      </c>
      <c r="G2701" s="29">
        <v>0.080000000000000002</v>
      </c>
      <c r="H2701" s="28">
        <v>0.00173</v>
      </c>
      <c r="I2701" s="30">
        <f>ROUND(G2701*H2701,P4)</f>
        <v>0</v>
      </c>
      <c r="L2701" s="31">
        <v>0</v>
      </c>
      <c r="M2701" s="24">
        <f>ROUND(G2701*L2701,P4)</f>
        <v>0</v>
      </c>
      <c r="N2701" s="25" t="s">
        <v>681</v>
      </c>
      <c r="O2701" s="32">
        <f>M2701*AA2701</f>
        <v>0</v>
      </c>
      <c r="P2701" s="1">
        <v>3</v>
      </c>
      <c r="AA2701" s="1">
        <f>IF(P2701=1,$O$3,IF(P2701=2,$O$4,$O$5))</f>
        <v>0</v>
      </c>
    </row>
    <row r="2702">
      <c r="A2702" s="1" t="s">
        <v>72</v>
      </c>
      <c r="E2702" s="27" t="s">
        <v>3015</v>
      </c>
    </row>
    <row r="2703">
      <c r="A2703" s="1" t="s">
        <v>73</v>
      </c>
      <c r="E2703" s="33" t="s">
        <v>3017</v>
      </c>
    </row>
    <row r="2704">
      <c r="A2704" s="1" t="s">
        <v>74</v>
      </c>
      <c r="E2704" s="27" t="s">
        <v>68</v>
      </c>
    </row>
    <row r="2705">
      <c r="A2705" s="1" t="s">
        <v>66</v>
      </c>
      <c r="B2705" s="1">
        <v>60</v>
      </c>
      <c r="C2705" s="26" t="s">
        <v>3018</v>
      </c>
      <c r="D2705" t="s">
        <v>68</v>
      </c>
      <c r="E2705" s="27" t="s">
        <v>3019</v>
      </c>
      <c r="F2705" s="28" t="s">
        <v>77</v>
      </c>
      <c r="G2705" s="29">
        <v>2</v>
      </c>
      <c r="H2705" s="28">
        <v>0.00077999999999999999</v>
      </c>
      <c r="I2705" s="30">
        <f>ROUND(G2705*H2705,P4)</f>
        <v>0</v>
      </c>
      <c r="L2705" s="31">
        <v>0</v>
      </c>
      <c r="M2705" s="24">
        <f>ROUND(G2705*L2705,P4)</f>
        <v>0</v>
      </c>
      <c r="N2705" s="25" t="s">
        <v>681</v>
      </c>
      <c r="O2705" s="32">
        <f>M2705*AA2705</f>
        <v>0</v>
      </c>
      <c r="P2705" s="1">
        <v>3</v>
      </c>
      <c r="AA2705" s="1">
        <f>IF(P2705=1,$O$3,IF(P2705=2,$O$4,$O$5))</f>
        <v>0</v>
      </c>
    </row>
    <row r="2706">
      <c r="A2706" s="1" t="s">
        <v>72</v>
      </c>
      <c r="E2706" s="27" t="s">
        <v>3019</v>
      </c>
    </row>
    <row r="2707" ht="63.75">
      <c r="A2707" s="1" t="s">
        <v>73</v>
      </c>
      <c r="E2707" s="33" t="s">
        <v>3020</v>
      </c>
    </row>
    <row r="2708">
      <c r="A2708" s="1" t="s">
        <v>74</v>
      </c>
      <c r="E2708" s="27" t="s">
        <v>68</v>
      </c>
    </row>
    <row r="2709">
      <c r="A2709" s="1" t="s">
        <v>66</v>
      </c>
      <c r="B2709" s="1">
        <v>57</v>
      </c>
      <c r="C2709" s="26" t="s">
        <v>3021</v>
      </c>
      <c r="D2709" t="s">
        <v>68</v>
      </c>
      <c r="E2709" s="27" t="s">
        <v>3022</v>
      </c>
      <c r="F2709" s="28" t="s">
        <v>1137</v>
      </c>
      <c r="G2709" s="29">
        <v>0.044999999999999998</v>
      </c>
      <c r="H2709" s="28">
        <v>6.0000000000000002E-05</v>
      </c>
      <c r="I2709" s="30">
        <f>ROUND(G2709*H2709,P4)</f>
        <v>0</v>
      </c>
      <c r="L2709" s="31">
        <v>0</v>
      </c>
      <c r="M2709" s="24">
        <f>ROUND(G2709*L2709,P4)</f>
        <v>0</v>
      </c>
      <c r="N2709" s="25" t="s">
        <v>681</v>
      </c>
      <c r="O2709" s="32">
        <f>M2709*AA2709</f>
        <v>0</v>
      </c>
      <c r="P2709" s="1">
        <v>3</v>
      </c>
      <c r="AA2709" s="1">
        <f>IF(P2709=1,$O$3,IF(P2709=2,$O$4,$O$5))</f>
        <v>0</v>
      </c>
    </row>
    <row r="2710">
      <c r="A2710" s="1" t="s">
        <v>72</v>
      </c>
      <c r="E2710" s="27" t="s">
        <v>3022</v>
      </c>
    </row>
    <row r="2711" ht="102">
      <c r="A2711" s="1" t="s">
        <v>73</v>
      </c>
      <c r="E2711" s="33" t="s">
        <v>3023</v>
      </c>
    </row>
    <row r="2712">
      <c r="A2712" s="1" t="s">
        <v>74</v>
      </c>
      <c r="E2712" s="27" t="s">
        <v>68</v>
      </c>
    </row>
    <row r="2713" ht="25.5">
      <c r="A2713" s="1" t="s">
        <v>66</v>
      </c>
      <c r="B2713" s="1">
        <v>62</v>
      </c>
      <c r="C2713" s="26" t="s">
        <v>3024</v>
      </c>
      <c r="D2713" t="s">
        <v>68</v>
      </c>
      <c r="E2713" s="27" t="s">
        <v>3025</v>
      </c>
      <c r="F2713" s="28" t="s">
        <v>763</v>
      </c>
      <c r="G2713" s="29">
        <v>0.045999999999999999</v>
      </c>
      <c r="H2713" s="28">
        <v>0</v>
      </c>
      <c r="I2713" s="30">
        <f>ROUND(G2713*H2713,P4)</f>
        <v>0</v>
      </c>
      <c r="L2713" s="31">
        <v>0</v>
      </c>
      <c r="M2713" s="24">
        <f>ROUND(G2713*L2713,P4)</f>
        <v>0</v>
      </c>
      <c r="N2713" s="25" t="s">
        <v>681</v>
      </c>
      <c r="O2713" s="32">
        <f>M2713*AA2713</f>
        <v>0</v>
      </c>
      <c r="P2713" s="1">
        <v>3</v>
      </c>
      <c r="AA2713" s="1">
        <f>IF(P2713=1,$O$3,IF(P2713=2,$O$4,$O$5))</f>
        <v>0</v>
      </c>
    </row>
    <row r="2714" ht="38.25">
      <c r="A2714" s="1" t="s">
        <v>72</v>
      </c>
      <c r="E2714" s="27" t="s">
        <v>3026</v>
      </c>
    </row>
    <row r="2715">
      <c r="A2715" s="1" t="s">
        <v>73</v>
      </c>
    </row>
    <row r="2716">
      <c r="A2716" s="1" t="s">
        <v>74</v>
      </c>
      <c r="E2716" s="27" t="s">
        <v>68</v>
      </c>
    </row>
    <row r="2717">
      <c r="A2717" s="1" t="s">
        <v>64</v>
      </c>
      <c r="C2717" s="22" t="s">
        <v>871</v>
      </c>
      <c r="E2717" s="23" t="s">
        <v>872</v>
      </c>
      <c r="L2717" s="24">
        <f>SUMIFS(L2718:L2729,A2718:A2729,"P")</f>
        <v>0</v>
      </c>
      <c r="M2717" s="24">
        <f>SUMIFS(M2718:M2729,A2718:A2729,"P")</f>
        <v>0</v>
      </c>
      <c r="N2717" s="25"/>
    </row>
    <row r="2718" ht="25.5">
      <c r="A2718" s="1" t="s">
        <v>66</v>
      </c>
      <c r="B2718" s="1">
        <v>53</v>
      </c>
      <c r="C2718" s="26" t="s">
        <v>3027</v>
      </c>
      <c r="D2718" t="s">
        <v>68</v>
      </c>
      <c r="E2718" s="27" t="s">
        <v>3028</v>
      </c>
      <c r="F2718" s="28" t="s">
        <v>70</v>
      </c>
      <c r="G2718" s="29">
        <v>90</v>
      </c>
      <c r="H2718" s="28">
        <v>1.0000000000000001E-05</v>
      </c>
      <c r="I2718" s="30">
        <f>ROUND(G2718*H2718,P4)</f>
        <v>0</v>
      </c>
      <c r="L2718" s="31">
        <v>0</v>
      </c>
      <c r="M2718" s="24">
        <f>ROUND(G2718*L2718,P4)</f>
        <v>0</v>
      </c>
      <c r="N2718" s="25" t="s">
        <v>681</v>
      </c>
      <c r="O2718" s="32">
        <f>M2718*AA2718</f>
        <v>0</v>
      </c>
      <c r="P2718" s="1">
        <v>3</v>
      </c>
      <c r="AA2718" s="1">
        <f>IF(P2718=1,$O$3,IF(P2718=2,$O$4,$O$5))</f>
        <v>0</v>
      </c>
    </row>
    <row r="2719" ht="25.5">
      <c r="A2719" s="1" t="s">
        <v>72</v>
      </c>
      <c r="E2719" s="27" t="s">
        <v>3028</v>
      </c>
    </row>
    <row r="2720" ht="102">
      <c r="A2720" s="1" t="s">
        <v>73</v>
      </c>
      <c r="E2720" s="33" t="s">
        <v>3029</v>
      </c>
    </row>
    <row r="2721">
      <c r="A2721" s="1" t="s">
        <v>74</v>
      </c>
      <c r="E2721" s="27" t="s">
        <v>68</v>
      </c>
    </row>
    <row r="2722" ht="25.5">
      <c r="A2722" s="1" t="s">
        <v>66</v>
      </c>
      <c r="B2722" s="1">
        <v>54</v>
      </c>
      <c r="C2722" s="26" t="s">
        <v>3030</v>
      </c>
      <c r="D2722" t="s">
        <v>68</v>
      </c>
      <c r="E2722" s="27" t="s">
        <v>3031</v>
      </c>
      <c r="F2722" s="28" t="s">
        <v>70</v>
      </c>
      <c r="G2722" s="29">
        <v>54</v>
      </c>
      <c r="H2722" s="28">
        <v>6.9999999999999994E-05</v>
      </c>
      <c r="I2722" s="30">
        <f>ROUND(G2722*H2722,P4)</f>
        <v>0</v>
      </c>
      <c r="L2722" s="31">
        <v>0</v>
      </c>
      <c r="M2722" s="24">
        <f>ROUND(G2722*L2722,P4)</f>
        <v>0</v>
      </c>
      <c r="N2722" s="25" t="s">
        <v>681</v>
      </c>
      <c r="O2722" s="32">
        <f>M2722*AA2722</f>
        <v>0</v>
      </c>
      <c r="P2722" s="1">
        <v>3</v>
      </c>
      <c r="AA2722" s="1">
        <f>IF(P2722=1,$O$3,IF(P2722=2,$O$4,$O$5))</f>
        <v>0</v>
      </c>
    </row>
    <row r="2723" ht="25.5">
      <c r="A2723" s="1" t="s">
        <v>72</v>
      </c>
      <c r="E2723" s="27" t="s">
        <v>3031</v>
      </c>
    </row>
    <row r="2724" ht="38.25">
      <c r="A2724" s="1" t="s">
        <v>73</v>
      </c>
      <c r="E2724" s="33" t="s">
        <v>3032</v>
      </c>
    </row>
    <row r="2725">
      <c r="A2725" s="1" t="s">
        <v>74</v>
      </c>
      <c r="E2725" s="27" t="s">
        <v>68</v>
      </c>
    </row>
    <row r="2726" ht="25.5">
      <c r="A2726" s="1" t="s">
        <v>66</v>
      </c>
      <c r="B2726" s="1">
        <v>55</v>
      </c>
      <c r="C2726" s="26" t="s">
        <v>3033</v>
      </c>
      <c r="D2726" t="s">
        <v>68</v>
      </c>
      <c r="E2726" s="27" t="s">
        <v>3034</v>
      </c>
      <c r="F2726" s="28" t="s">
        <v>70</v>
      </c>
      <c r="G2726" s="29">
        <v>8</v>
      </c>
      <c r="H2726" s="28">
        <v>0.00012</v>
      </c>
      <c r="I2726" s="30">
        <f>ROUND(G2726*H2726,P4)</f>
        <v>0</v>
      </c>
      <c r="L2726" s="31">
        <v>0</v>
      </c>
      <c r="M2726" s="24">
        <f>ROUND(G2726*L2726,P4)</f>
        <v>0</v>
      </c>
      <c r="N2726" s="25" t="s">
        <v>681</v>
      </c>
      <c r="O2726" s="32">
        <f>M2726*AA2726</f>
        <v>0</v>
      </c>
      <c r="P2726" s="1">
        <v>3</v>
      </c>
      <c r="AA2726" s="1">
        <f>IF(P2726=1,$O$3,IF(P2726=2,$O$4,$O$5))</f>
        <v>0</v>
      </c>
    </row>
    <row r="2727" ht="25.5">
      <c r="A2727" s="1" t="s">
        <v>72</v>
      </c>
      <c r="E2727" s="27" t="s">
        <v>3034</v>
      </c>
    </row>
    <row r="2728" ht="38.25">
      <c r="A2728" s="1" t="s">
        <v>73</v>
      </c>
      <c r="E2728" s="33" t="s">
        <v>3035</v>
      </c>
    </row>
    <row r="2729">
      <c r="A2729" s="1" t="s">
        <v>74</v>
      </c>
      <c r="E2729" s="27" t="s">
        <v>68</v>
      </c>
    </row>
    <row r="2730">
      <c r="A2730" s="1" t="s">
        <v>64</v>
      </c>
      <c r="C2730" s="22" t="s">
        <v>888</v>
      </c>
      <c r="E2730" s="23" t="s">
        <v>889</v>
      </c>
      <c r="L2730" s="24">
        <f>SUMIFS(L2731:L2734,A2731:A2734,"P")</f>
        <v>0</v>
      </c>
      <c r="M2730" s="24">
        <f>SUMIFS(M2731:M2734,A2731:A2734,"P")</f>
        <v>0</v>
      </c>
      <c r="N2730" s="25"/>
    </row>
    <row r="2731" ht="25.5">
      <c r="A2731" s="1" t="s">
        <v>66</v>
      </c>
      <c r="B2731" s="1">
        <v>31</v>
      </c>
      <c r="C2731" s="26" t="s">
        <v>3036</v>
      </c>
      <c r="D2731" t="s">
        <v>68</v>
      </c>
      <c r="E2731" s="27" t="s">
        <v>3037</v>
      </c>
      <c r="F2731" s="28" t="s">
        <v>763</v>
      </c>
      <c r="G2731" s="29">
        <v>284.63900000000001</v>
      </c>
      <c r="H2731" s="28">
        <v>0</v>
      </c>
      <c r="I2731" s="30">
        <f>ROUND(G2731*H2731,P4)</f>
        <v>0</v>
      </c>
      <c r="L2731" s="31">
        <v>0</v>
      </c>
      <c r="M2731" s="24">
        <f>ROUND(G2731*L2731,P4)</f>
        <v>0</v>
      </c>
      <c r="N2731" s="25" t="s">
        <v>681</v>
      </c>
      <c r="O2731" s="32">
        <f>M2731*AA2731</f>
        <v>0</v>
      </c>
      <c r="P2731" s="1">
        <v>3</v>
      </c>
      <c r="AA2731" s="1">
        <f>IF(P2731=1,$O$3,IF(P2731=2,$O$4,$O$5))</f>
        <v>0</v>
      </c>
    </row>
    <row r="2732" ht="51">
      <c r="A2732" s="1" t="s">
        <v>72</v>
      </c>
      <c r="E2732" s="27" t="s">
        <v>3038</v>
      </c>
    </row>
    <row r="2733">
      <c r="A2733" s="1" t="s">
        <v>73</v>
      </c>
    </row>
    <row r="2734">
      <c r="A2734" s="1" t="s">
        <v>74</v>
      </c>
      <c r="E2734" s="27" t="s">
        <v>68</v>
      </c>
    </row>
    <row r="2735">
      <c r="A2735" s="1" t="s">
        <v>674</v>
      </c>
      <c r="C2735" s="22" t="s">
        <v>3039</v>
      </c>
      <c r="E2735" s="23" t="s">
        <v>3040</v>
      </c>
      <c r="L2735" s="24">
        <f>L2736+L2773+L2778+L2795+L2820+L2905+L3082+L3243+L3268+L3281+L3294+L3311+L3348+L3373+L3394+L3399</f>
        <v>0</v>
      </c>
      <c r="M2735" s="24">
        <f>M2736+M2773+M2778+M2795+M2820+M2905+M3082+M3243+M3268+M3281+M3294+M3311+M3348+M3373+M3394+M3399</f>
        <v>0</v>
      </c>
      <c r="N2735" s="25"/>
    </row>
    <row r="2736">
      <c r="A2736" s="1" t="s">
        <v>64</v>
      </c>
      <c r="C2736" s="22" t="s">
        <v>677</v>
      </c>
      <c r="E2736" s="23" t="s">
        <v>678</v>
      </c>
      <c r="L2736" s="24">
        <f>SUMIFS(L2737:L2772,A2737:A2772,"P")</f>
        <v>0</v>
      </c>
      <c r="M2736" s="24">
        <f>SUMIFS(M2737:M2772,A2737:A2772,"P")</f>
        <v>0</v>
      </c>
      <c r="N2736" s="25"/>
    </row>
    <row r="2737" ht="25.5">
      <c r="A2737" s="1" t="s">
        <v>66</v>
      </c>
      <c r="B2737" s="1">
        <v>195</v>
      </c>
      <c r="C2737" s="26" t="s">
        <v>3041</v>
      </c>
      <c r="D2737" t="s">
        <v>68</v>
      </c>
      <c r="E2737" s="27" t="s">
        <v>3042</v>
      </c>
      <c r="F2737" s="28" t="s">
        <v>163</v>
      </c>
      <c r="G2737" s="29">
        <v>14.4</v>
      </c>
      <c r="H2737" s="28">
        <v>0</v>
      </c>
      <c r="I2737" s="30">
        <f>ROUND(G2737*H2737,P4)</f>
        <v>0</v>
      </c>
      <c r="L2737" s="31">
        <v>0</v>
      </c>
      <c r="M2737" s="24">
        <f>ROUND(G2737*L2737,P4)</f>
        <v>0</v>
      </c>
      <c r="N2737" s="25" t="s">
        <v>681</v>
      </c>
      <c r="O2737" s="32">
        <f>M2737*AA2737</f>
        <v>0</v>
      </c>
      <c r="P2737" s="1">
        <v>3</v>
      </c>
      <c r="AA2737" s="1">
        <f>IF(P2737=1,$O$3,IF(P2737=2,$O$4,$O$5))</f>
        <v>0</v>
      </c>
    </row>
    <row r="2738" ht="25.5">
      <c r="A2738" s="1" t="s">
        <v>72</v>
      </c>
      <c r="E2738" s="27" t="s">
        <v>3042</v>
      </c>
    </row>
    <row r="2739" ht="25.5">
      <c r="A2739" s="1" t="s">
        <v>73</v>
      </c>
      <c r="E2739" s="33" t="s">
        <v>3043</v>
      </c>
    </row>
    <row r="2740">
      <c r="A2740" s="1" t="s">
        <v>74</v>
      </c>
      <c r="E2740" s="27" t="s">
        <v>68</v>
      </c>
    </row>
    <row r="2741">
      <c r="A2741" s="1" t="s">
        <v>66</v>
      </c>
      <c r="B2741" s="1">
        <v>186</v>
      </c>
      <c r="C2741" s="26" t="s">
        <v>963</v>
      </c>
      <c r="D2741" t="s">
        <v>68</v>
      </c>
      <c r="E2741" s="27" t="s">
        <v>964</v>
      </c>
      <c r="F2741" s="28" t="s">
        <v>163</v>
      </c>
      <c r="G2741" s="29">
        <v>42</v>
      </c>
      <c r="H2741" s="28">
        <v>0</v>
      </c>
      <c r="I2741" s="30">
        <f>ROUND(G2741*H2741,P4)</f>
        <v>0</v>
      </c>
      <c r="L2741" s="31">
        <v>0</v>
      </c>
      <c r="M2741" s="24">
        <f>ROUND(G2741*L2741,P4)</f>
        <v>0</v>
      </c>
      <c r="N2741" s="25" t="s">
        <v>681</v>
      </c>
      <c r="O2741" s="32">
        <f>M2741*AA2741</f>
        <v>0</v>
      </c>
      <c r="P2741" s="1">
        <v>3</v>
      </c>
      <c r="AA2741" s="1">
        <f>IF(P2741=1,$O$3,IF(P2741=2,$O$4,$O$5))</f>
        <v>0</v>
      </c>
    </row>
    <row r="2742">
      <c r="A2742" s="1" t="s">
        <v>72</v>
      </c>
      <c r="E2742" s="27" t="s">
        <v>964</v>
      </c>
    </row>
    <row r="2743" ht="25.5">
      <c r="A2743" s="1" t="s">
        <v>73</v>
      </c>
      <c r="E2743" s="33" t="s">
        <v>3044</v>
      </c>
    </row>
    <row r="2744">
      <c r="A2744" s="1" t="s">
        <v>74</v>
      </c>
      <c r="E2744" s="27" t="s">
        <v>68</v>
      </c>
    </row>
    <row r="2745" ht="25.5">
      <c r="A2745" s="1" t="s">
        <v>66</v>
      </c>
      <c r="B2745" s="1">
        <v>188</v>
      </c>
      <c r="C2745" s="26" t="s">
        <v>754</v>
      </c>
      <c r="D2745" t="s">
        <v>68</v>
      </c>
      <c r="E2745" s="27" t="s">
        <v>755</v>
      </c>
      <c r="F2745" s="28" t="s">
        <v>163</v>
      </c>
      <c r="G2745" s="29">
        <v>56.399999999999999</v>
      </c>
      <c r="H2745" s="28">
        <v>0</v>
      </c>
      <c r="I2745" s="30">
        <f>ROUND(G2745*H2745,P4)</f>
        <v>0</v>
      </c>
      <c r="L2745" s="31">
        <v>0</v>
      </c>
      <c r="M2745" s="24">
        <f>ROUND(G2745*L2745,P4)</f>
        <v>0</v>
      </c>
      <c r="N2745" s="25" t="s">
        <v>681</v>
      </c>
      <c r="O2745" s="32">
        <f>M2745*AA2745</f>
        <v>0</v>
      </c>
      <c r="P2745" s="1">
        <v>3</v>
      </c>
      <c r="AA2745" s="1">
        <f>IF(P2745=1,$O$3,IF(P2745=2,$O$4,$O$5))</f>
        <v>0</v>
      </c>
    </row>
    <row r="2746" ht="38.25">
      <c r="A2746" s="1" t="s">
        <v>72</v>
      </c>
      <c r="E2746" s="27" t="s">
        <v>756</v>
      </c>
    </row>
    <row r="2747" ht="63.75">
      <c r="A2747" s="1" t="s">
        <v>73</v>
      </c>
      <c r="E2747" s="33" t="s">
        <v>3045</v>
      </c>
    </row>
    <row r="2748">
      <c r="A2748" s="1" t="s">
        <v>74</v>
      </c>
      <c r="E2748" s="27" t="s">
        <v>68</v>
      </c>
    </row>
    <row r="2749" ht="25.5">
      <c r="A2749" s="1" t="s">
        <v>66</v>
      </c>
      <c r="B2749" s="1">
        <v>189</v>
      </c>
      <c r="C2749" s="26" t="s">
        <v>758</v>
      </c>
      <c r="D2749" t="s">
        <v>68</v>
      </c>
      <c r="E2749" s="27" t="s">
        <v>755</v>
      </c>
      <c r="F2749" s="28" t="s">
        <v>163</v>
      </c>
      <c r="G2749" s="29">
        <v>112.8</v>
      </c>
      <c r="H2749" s="28">
        <v>0</v>
      </c>
      <c r="I2749" s="30">
        <f>ROUND(G2749*H2749,P4)</f>
        <v>0</v>
      </c>
      <c r="L2749" s="31">
        <v>0</v>
      </c>
      <c r="M2749" s="24">
        <f>ROUND(G2749*L2749,P4)</f>
        <v>0</v>
      </c>
      <c r="N2749" s="25" t="s">
        <v>681</v>
      </c>
      <c r="O2749" s="32">
        <f>M2749*AA2749</f>
        <v>0</v>
      </c>
      <c r="P2749" s="1">
        <v>3</v>
      </c>
      <c r="AA2749" s="1">
        <f>IF(P2749=1,$O$3,IF(P2749=2,$O$4,$O$5))</f>
        <v>0</v>
      </c>
    </row>
    <row r="2750" ht="51">
      <c r="A2750" s="1" t="s">
        <v>72</v>
      </c>
      <c r="E2750" s="27" t="s">
        <v>759</v>
      </c>
    </row>
    <row r="2751" ht="63.75">
      <c r="A2751" s="1" t="s">
        <v>73</v>
      </c>
      <c r="E2751" s="33" t="s">
        <v>3046</v>
      </c>
    </row>
    <row r="2752">
      <c r="A2752" s="1" t="s">
        <v>74</v>
      </c>
      <c r="E2752" s="27" t="s">
        <v>68</v>
      </c>
    </row>
    <row r="2753" ht="25.5">
      <c r="A2753" s="1" t="s">
        <v>66</v>
      </c>
      <c r="B2753" s="1">
        <v>5</v>
      </c>
      <c r="C2753" s="26" t="s">
        <v>761</v>
      </c>
      <c r="D2753" t="s">
        <v>68</v>
      </c>
      <c r="E2753" s="27" t="s">
        <v>762</v>
      </c>
      <c r="F2753" s="28" t="s">
        <v>763</v>
      </c>
      <c r="G2753" s="29">
        <v>95.879999999999995</v>
      </c>
      <c r="H2753" s="28">
        <v>0</v>
      </c>
      <c r="I2753" s="30">
        <f>ROUND(G2753*H2753,P4)</f>
        <v>0</v>
      </c>
      <c r="L2753" s="31">
        <v>0</v>
      </c>
      <c r="M2753" s="24">
        <f>ROUND(G2753*L2753,P4)</f>
        <v>0</v>
      </c>
      <c r="N2753" s="25" t="s">
        <v>681</v>
      </c>
      <c r="O2753" s="32">
        <f>M2753*AA2753</f>
        <v>0</v>
      </c>
      <c r="P2753" s="1">
        <v>3</v>
      </c>
      <c r="AA2753" s="1">
        <f>IF(P2753=1,$O$3,IF(P2753=2,$O$4,$O$5))</f>
        <v>0</v>
      </c>
    </row>
    <row r="2754" ht="25.5">
      <c r="A2754" s="1" t="s">
        <v>72</v>
      </c>
      <c r="E2754" s="27" t="s">
        <v>762</v>
      </c>
    </row>
    <row r="2755" ht="63.75">
      <c r="A2755" s="1" t="s">
        <v>73</v>
      </c>
      <c r="E2755" s="33" t="s">
        <v>3047</v>
      </c>
    </row>
    <row r="2756">
      <c r="A2756" s="1" t="s">
        <v>74</v>
      </c>
      <c r="E2756" s="27" t="s">
        <v>68</v>
      </c>
    </row>
    <row r="2757" ht="25.5">
      <c r="A2757" s="1" t="s">
        <v>66</v>
      </c>
      <c r="B2757" s="1">
        <v>6</v>
      </c>
      <c r="C2757" s="26" t="s">
        <v>3048</v>
      </c>
      <c r="D2757" t="s">
        <v>68</v>
      </c>
      <c r="E2757" s="27" t="s">
        <v>3049</v>
      </c>
      <c r="F2757" s="28" t="s">
        <v>163</v>
      </c>
      <c r="G2757" s="29">
        <v>17.399999999999999</v>
      </c>
      <c r="H2757" s="28">
        <v>0</v>
      </c>
      <c r="I2757" s="30">
        <f>ROUND(G2757*H2757,P4)</f>
        <v>0</v>
      </c>
      <c r="L2757" s="31">
        <v>0</v>
      </c>
      <c r="M2757" s="24">
        <f>ROUND(G2757*L2757,P4)</f>
        <v>0</v>
      </c>
      <c r="N2757" s="25" t="s">
        <v>681</v>
      </c>
      <c r="O2757" s="32">
        <f>M2757*AA2757</f>
        <v>0</v>
      </c>
      <c r="P2757" s="1">
        <v>3</v>
      </c>
      <c r="AA2757" s="1">
        <f>IF(P2757=1,$O$3,IF(P2757=2,$O$4,$O$5))</f>
        <v>0</v>
      </c>
    </row>
    <row r="2758" ht="38.25">
      <c r="A2758" s="1" t="s">
        <v>72</v>
      </c>
      <c r="E2758" s="27" t="s">
        <v>3050</v>
      </c>
    </row>
    <row r="2759" ht="63.75">
      <c r="A2759" s="1" t="s">
        <v>73</v>
      </c>
      <c r="E2759" s="33" t="s">
        <v>3051</v>
      </c>
    </row>
    <row r="2760">
      <c r="A2760" s="1" t="s">
        <v>74</v>
      </c>
      <c r="E2760" s="27" t="s">
        <v>68</v>
      </c>
    </row>
    <row r="2761" ht="25.5">
      <c r="A2761" s="1" t="s">
        <v>66</v>
      </c>
      <c r="B2761" s="1">
        <v>9</v>
      </c>
      <c r="C2761" s="26" t="s">
        <v>3052</v>
      </c>
      <c r="D2761" t="s">
        <v>68</v>
      </c>
      <c r="E2761" s="27" t="s">
        <v>3053</v>
      </c>
      <c r="F2761" s="28" t="s">
        <v>163</v>
      </c>
      <c r="G2761" s="29">
        <v>31.199999999999999</v>
      </c>
      <c r="H2761" s="28">
        <v>0</v>
      </c>
      <c r="I2761" s="30">
        <f>ROUND(G2761*H2761,P4)</f>
        <v>0</v>
      </c>
      <c r="L2761" s="31">
        <v>0</v>
      </c>
      <c r="M2761" s="24">
        <f>ROUND(G2761*L2761,P4)</f>
        <v>0</v>
      </c>
      <c r="N2761" s="25" t="s">
        <v>681</v>
      </c>
      <c r="O2761" s="32">
        <f>M2761*AA2761</f>
        <v>0</v>
      </c>
      <c r="P2761" s="1">
        <v>3</v>
      </c>
      <c r="AA2761" s="1">
        <f>IF(P2761=1,$O$3,IF(P2761=2,$O$4,$O$5))</f>
        <v>0</v>
      </c>
    </row>
    <row r="2762" ht="38.25">
      <c r="A2762" s="1" t="s">
        <v>72</v>
      </c>
      <c r="E2762" s="27" t="s">
        <v>3054</v>
      </c>
    </row>
    <row r="2763" ht="63.75">
      <c r="A2763" s="1" t="s">
        <v>73</v>
      </c>
      <c r="E2763" s="33" t="s">
        <v>3055</v>
      </c>
    </row>
    <row r="2764">
      <c r="A2764" s="1" t="s">
        <v>74</v>
      </c>
      <c r="E2764" s="27" t="s">
        <v>68</v>
      </c>
    </row>
    <row r="2765">
      <c r="A2765" s="1" t="s">
        <v>66</v>
      </c>
      <c r="B2765" s="1">
        <v>10</v>
      </c>
      <c r="C2765" s="26" t="s">
        <v>772</v>
      </c>
      <c r="D2765" t="s">
        <v>68</v>
      </c>
      <c r="E2765" s="27" t="s">
        <v>773</v>
      </c>
      <c r="F2765" s="28" t="s">
        <v>763</v>
      </c>
      <c r="G2765" s="29">
        <v>62.399999999999999</v>
      </c>
      <c r="H2765" s="28">
        <v>1</v>
      </c>
      <c r="I2765" s="30">
        <f>ROUND(G2765*H2765,P4)</f>
        <v>0</v>
      </c>
      <c r="L2765" s="31">
        <v>0</v>
      </c>
      <c r="M2765" s="24">
        <f>ROUND(G2765*L2765,P4)</f>
        <v>0</v>
      </c>
      <c r="N2765" s="25" t="s">
        <v>681</v>
      </c>
      <c r="O2765" s="32">
        <f>M2765*AA2765</f>
        <v>0</v>
      </c>
      <c r="P2765" s="1">
        <v>3</v>
      </c>
      <c r="AA2765" s="1">
        <f>IF(P2765=1,$O$3,IF(P2765=2,$O$4,$O$5))</f>
        <v>0</v>
      </c>
    </row>
    <row r="2766">
      <c r="A2766" s="1" t="s">
        <v>72</v>
      </c>
      <c r="E2766" s="27" t="s">
        <v>773</v>
      </c>
    </row>
    <row r="2767" ht="63.75">
      <c r="A2767" s="1" t="s">
        <v>73</v>
      </c>
      <c r="E2767" s="33" t="s">
        <v>3056</v>
      </c>
    </row>
    <row r="2768">
      <c r="A2768" s="1" t="s">
        <v>74</v>
      </c>
      <c r="E2768" s="27" t="s">
        <v>68</v>
      </c>
    </row>
    <row r="2769">
      <c r="A2769" s="1" t="s">
        <v>66</v>
      </c>
      <c r="B2769" s="1">
        <v>7</v>
      </c>
      <c r="C2769" s="26" t="s">
        <v>3057</v>
      </c>
      <c r="D2769" t="s">
        <v>68</v>
      </c>
      <c r="E2769" s="27" t="s">
        <v>3058</v>
      </c>
      <c r="F2769" s="28" t="s">
        <v>763</v>
      </c>
      <c r="G2769" s="29">
        <v>33.060000000000002</v>
      </c>
      <c r="H2769" s="28">
        <v>1</v>
      </c>
      <c r="I2769" s="30">
        <f>ROUND(G2769*H2769,P4)</f>
        <v>0</v>
      </c>
      <c r="L2769" s="31">
        <v>0</v>
      </c>
      <c r="M2769" s="24">
        <f>ROUND(G2769*L2769,P4)</f>
        <v>0</v>
      </c>
      <c r="N2769" s="25" t="s">
        <v>681</v>
      </c>
      <c r="O2769" s="32">
        <f>M2769*AA2769</f>
        <v>0</v>
      </c>
      <c r="P2769" s="1">
        <v>3</v>
      </c>
      <c r="AA2769" s="1">
        <f>IF(P2769=1,$O$3,IF(P2769=2,$O$4,$O$5))</f>
        <v>0</v>
      </c>
    </row>
    <row r="2770">
      <c r="A2770" s="1" t="s">
        <v>72</v>
      </c>
      <c r="E2770" s="27" t="s">
        <v>3058</v>
      </c>
    </row>
    <row r="2771" ht="63.75">
      <c r="A2771" s="1" t="s">
        <v>73</v>
      </c>
      <c r="E2771" s="33" t="s">
        <v>3059</v>
      </c>
    </row>
    <row r="2772">
      <c r="A2772" s="1" t="s">
        <v>74</v>
      </c>
      <c r="E2772" s="27" t="s">
        <v>68</v>
      </c>
    </row>
    <row r="2773">
      <c r="A2773" s="1" t="s">
        <v>64</v>
      </c>
      <c r="C2773" s="22" t="s">
        <v>780</v>
      </c>
      <c r="E2773" s="23" t="s">
        <v>781</v>
      </c>
      <c r="L2773" s="24">
        <f>SUMIFS(L2774:L2777,A2774:A2777,"P")</f>
        <v>0</v>
      </c>
      <c r="M2773" s="24">
        <f>SUMIFS(M2774:M2777,A2774:A2777,"P")</f>
        <v>0</v>
      </c>
      <c r="N2773" s="25"/>
    </row>
    <row r="2774" ht="25.5">
      <c r="A2774" s="1" t="s">
        <v>66</v>
      </c>
      <c r="B2774" s="1">
        <v>13</v>
      </c>
      <c r="C2774" s="26" t="s">
        <v>782</v>
      </c>
      <c r="D2774" t="s">
        <v>68</v>
      </c>
      <c r="E2774" s="27" t="s">
        <v>783</v>
      </c>
      <c r="F2774" s="28" t="s">
        <v>163</v>
      </c>
      <c r="G2774" s="29">
        <v>7.7999999999999998</v>
      </c>
      <c r="H2774" s="28">
        <v>1.8907700000000001</v>
      </c>
      <c r="I2774" s="30">
        <f>ROUND(G2774*H2774,P4)</f>
        <v>0</v>
      </c>
      <c r="L2774" s="31">
        <v>0</v>
      </c>
      <c r="M2774" s="24">
        <f>ROUND(G2774*L2774,P4)</f>
        <v>0</v>
      </c>
      <c r="N2774" s="25" t="s">
        <v>681</v>
      </c>
      <c r="O2774" s="32">
        <f>M2774*AA2774</f>
        <v>0</v>
      </c>
      <c r="P2774" s="1">
        <v>3</v>
      </c>
      <c r="AA2774" s="1">
        <f>IF(P2774=1,$O$3,IF(P2774=2,$O$4,$O$5))</f>
        <v>0</v>
      </c>
    </row>
    <row r="2775" ht="25.5">
      <c r="A2775" s="1" t="s">
        <v>72</v>
      </c>
      <c r="E2775" s="27" t="s">
        <v>783</v>
      </c>
    </row>
    <row r="2776" ht="63.75">
      <c r="A2776" s="1" t="s">
        <v>73</v>
      </c>
      <c r="E2776" s="33" t="s">
        <v>3060</v>
      </c>
    </row>
    <row r="2777">
      <c r="A2777" s="1" t="s">
        <v>74</v>
      </c>
      <c r="E2777" s="27" t="s">
        <v>68</v>
      </c>
    </row>
    <row r="2778">
      <c r="A2778" s="1" t="s">
        <v>64</v>
      </c>
      <c r="C2778" s="22" t="s">
        <v>990</v>
      </c>
      <c r="E2778" s="23" t="s">
        <v>991</v>
      </c>
      <c r="L2778" s="24">
        <f>SUMIFS(L2779:L2794,A2779:A2794,"P")</f>
        <v>0</v>
      </c>
      <c r="M2778" s="24">
        <f>SUMIFS(M2779:M2794,A2779:A2794,"P")</f>
        <v>0</v>
      </c>
      <c r="N2778" s="25"/>
    </row>
    <row r="2779">
      <c r="A2779" s="1" t="s">
        <v>66</v>
      </c>
      <c r="B2779" s="1">
        <v>14</v>
      </c>
      <c r="C2779" s="26" t="s">
        <v>3061</v>
      </c>
      <c r="D2779" t="s">
        <v>68</v>
      </c>
      <c r="E2779" s="27" t="s">
        <v>3062</v>
      </c>
      <c r="F2779" s="28" t="s">
        <v>80</v>
      </c>
      <c r="G2779" s="29">
        <v>40.5</v>
      </c>
      <c r="H2779" s="28">
        <v>0.056000000000000001</v>
      </c>
      <c r="I2779" s="30">
        <f>ROUND(G2779*H2779,P4)</f>
        <v>0</v>
      </c>
      <c r="L2779" s="31">
        <v>0</v>
      </c>
      <c r="M2779" s="24">
        <f>ROUND(G2779*L2779,P4)</f>
        <v>0</v>
      </c>
      <c r="N2779" s="25" t="s">
        <v>681</v>
      </c>
      <c r="O2779" s="32">
        <f>M2779*AA2779</f>
        <v>0</v>
      </c>
      <c r="P2779" s="1">
        <v>3</v>
      </c>
      <c r="AA2779" s="1">
        <f>IF(P2779=1,$O$3,IF(P2779=2,$O$4,$O$5))</f>
        <v>0</v>
      </c>
    </row>
    <row r="2780">
      <c r="A2780" s="1" t="s">
        <v>72</v>
      </c>
      <c r="E2780" s="27" t="s">
        <v>3062</v>
      </c>
    </row>
    <row r="2781">
      <c r="A2781" s="1" t="s">
        <v>73</v>
      </c>
    </row>
    <row r="2782">
      <c r="A2782" s="1" t="s">
        <v>74</v>
      </c>
      <c r="E2782" s="27" t="s">
        <v>68</v>
      </c>
    </row>
    <row r="2783" ht="25.5">
      <c r="A2783" s="1" t="s">
        <v>66</v>
      </c>
      <c r="B2783" s="1">
        <v>193</v>
      </c>
      <c r="C2783" s="26" t="s">
        <v>992</v>
      </c>
      <c r="D2783" t="s">
        <v>68</v>
      </c>
      <c r="E2783" s="27" t="s">
        <v>993</v>
      </c>
      <c r="F2783" s="28" t="s">
        <v>163</v>
      </c>
      <c r="G2783" s="29">
        <v>12</v>
      </c>
      <c r="H2783" s="28">
        <v>2.3010199999999998</v>
      </c>
      <c r="I2783" s="30">
        <f>ROUND(G2783*H2783,P4)</f>
        <v>0</v>
      </c>
      <c r="L2783" s="31">
        <v>0</v>
      </c>
      <c r="M2783" s="24">
        <f>ROUND(G2783*L2783,P4)</f>
        <v>0</v>
      </c>
      <c r="N2783" s="25" t="s">
        <v>681</v>
      </c>
      <c r="O2783" s="32">
        <f>M2783*AA2783</f>
        <v>0</v>
      </c>
      <c r="P2783" s="1">
        <v>3</v>
      </c>
      <c r="AA2783" s="1">
        <f>IF(P2783=1,$O$3,IF(P2783=2,$O$4,$O$5))</f>
        <v>0</v>
      </c>
    </row>
    <row r="2784" ht="25.5">
      <c r="A2784" s="1" t="s">
        <v>72</v>
      </c>
      <c r="E2784" s="27" t="s">
        <v>993</v>
      </c>
    </row>
    <row r="2785" ht="25.5">
      <c r="A2785" s="1" t="s">
        <v>73</v>
      </c>
      <c r="E2785" s="33" t="s">
        <v>3063</v>
      </c>
    </row>
    <row r="2786">
      <c r="A2786" s="1" t="s">
        <v>74</v>
      </c>
      <c r="E2786" s="27" t="s">
        <v>68</v>
      </c>
    </row>
    <row r="2787" ht="25.5">
      <c r="A2787" s="1" t="s">
        <v>66</v>
      </c>
      <c r="B2787" s="1">
        <v>16</v>
      </c>
      <c r="C2787" s="26" t="s">
        <v>995</v>
      </c>
      <c r="D2787" t="s">
        <v>68</v>
      </c>
      <c r="E2787" s="27" t="s">
        <v>996</v>
      </c>
      <c r="F2787" s="28" t="s">
        <v>163</v>
      </c>
      <c r="G2787" s="29">
        <v>12</v>
      </c>
      <c r="H2787" s="28">
        <v>0</v>
      </c>
      <c r="I2787" s="30">
        <f>ROUND(G2787*H2787,P4)</f>
        <v>0</v>
      </c>
      <c r="L2787" s="31">
        <v>0</v>
      </c>
      <c r="M2787" s="24">
        <f>ROUND(G2787*L2787,P4)</f>
        <v>0</v>
      </c>
      <c r="N2787" s="25" t="s">
        <v>681</v>
      </c>
      <c r="O2787" s="32">
        <f>M2787*AA2787</f>
        <v>0</v>
      </c>
      <c r="P2787" s="1">
        <v>3</v>
      </c>
      <c r="AA2787" s="1">
        <f>IF(P2787=1,$O$3,IF(P2787=2,$O$4,$O$5))</f>
        <v>0</v>
      </c>
    </row>
    <row r="2788" ht="25.5">
      <c r="A2788" s="1" t="s">
        <v>72</v>
      </c>
      <c r="E2788" s="27" t="s">
        <v>996</v>
      </c>
    </row>
    <row r="2789" ht="25.5">
      <c r="A2789" s="1" t="s">
        <v>73</v>
      </c>
      <c r="E2789" s="33" t="s">
        <v>3063</v>
      </c>
    </row>
    <row r="2790">
      <c r="A2790" s="1" t="s">
        <v>74</v>
      </c>
      <c r="E2790" s="27" t="s">
        <v>68</v>
      </c>
    </row>
    <row r="2791">
      <c r="A2791" s="1" t="s">
        <v>66</v>
      </c>
      <c r="B2791" s="1">
        <v>17</v>
      </c>
      <c r="C2791" s="26" t="s">
        <v>998</v>
      </c>
      <c r="D2791" t="s">
        <v>68</v>
      </c>
      <c r="E2791" s="27" t="s">
        <v>999</v>
      </c>
      <c r="F2791" s="28" t="s">
        <v>763</v>
      </c>
      <c r="G2791" s="29">
        <v>0.33300000000000002</v>
      </c>
      <c r="H2791" s="28">
        <v>1.06277</v>
      </c>
      <c r="I2791" s="30">
        <f>ROUND(G2791*H2791,P4)</f>
        <v>0</v>
      </c>
      <c r="L2791" s="31">
        <v>0</v>
      </c>
      <c r="M2791" s="24">
        <f>ROUND(G2791*L2791,P4)</f>
        <v>0</v>
      </c>
      <c r="N2791" s="25" t="s">
        <v>681</v>
      </c>
      <c r="O2791" s="32">
        <f>M2791*AA2791</f>
        <v>0</v>
      </c>
      <c r="P2791" s="1">
        <v>3</v>
      </c>
      <c r="AA2791" s="1">
        <f>IF(P2791=1,$O$3,IF(P2791=2,$O$4,$O$5))</f>
        <v>0</v>
      </c>
    </row>
    <row r="2792">
      <c r="A2792" s="1" t="s">
        <v>72</v>
      </c>
      <c r="E2792" s="27" t="s">
        <v>999</v>
      </c>
    </row>
    <row r="2793" ht="25.5">
      <c r="A2793" s="1" t="s">
        <v>73</v>
      </c>
      <c r="E2793" s="33" t="s">
        <v>3064</v>
      </c>
    </row>
    <row r="2794">
      <c r="A2794" s="1" t="s">
        <v>74</v>
      </c>
      <c r="E2794" s="27" t="s">
        <v>68</v>
      </c>
    </row>
    <row r="2795">
      <c r="A2795" s="1" t="s">
        <v>64</v>
      </c>
      <c r="C2795" s="22" t="s">
        <v>1001</v>
      </c>
      <c r="E2795" s="23" t="s">
        <v>1002</v>
      </c>
      <c r="L2795" s="24">
        <f>SUMIFS(L2796:L2819,A2796:A2819,"P")</f>
        <v>0</v>
      </c>
      <c r="M2795" s="24">
        <f>SUMIFS(M2796:M2819,A2796:A2819,"P")</f>
        <v>0</v>
      </c>
      <c r="N2795" s="25"/>
    </row>
    <row r="2796">
      <c r="A2796" s="1" t="s">
        <v>66</v>
      </c>
      <c r="B2796" s="1">
        <v>191</v>
      </c>
      <c r="C2796" s="26" t="s">
        <v>1003</v>
      </c>
      <c r="D2796" t="s">
        <v>68</v>
      </c>
      <c r="E2796" s="27" t="s">
        <v>1004</v>
      </c>
      <c r="F2796" s="28" t="s">
        <v>763</v>
      </c>
      <c r="G2796" s="29">
        <v>0.017999999999999999</v>
      </c>
      <c r="H2796" s="28">
        <v>1</v>
      </c>
      <c r="I2796" s="30">
        <f>ROUND(G2796*H2796,P4)</f>
        <v>0</v>
      </c>
      <c r="L2796" s="31">
        <v>0</v>
      </c>
      <c r="M2796" s="24">
        <f>ROUND(G2796*L2796,P4)</f>
        <v>0</v>
      </c>
      <c r="N2796" s="25" t="s">
        <v>681</v>
      </c>
      <c r="O2796" s="32">
        <f>M2796*AA2796</f>
        <v>0</v>
      </c>
      <c r="P2796" s="1">
        <v>3</v>
      </c>
      <c r="AA2796" s="1">
        <f>IF(P2796=1,$O$3,IF(P2796=2,$O$4,$O$5))</f>
        <v>0</v>
      </c>
    </row>
    <row r="2797">
      <c r="A2797" s="1" t="s">
        <v>72</v>
      </c>
      <c r="E2797" s="27" t="s">
        <v>1004</v>
      </c>
    </row>
    <row r="2798">
      <c r="A2798" s="1" t="s">
        <v>73</v>
      </c>
      <c r="E2798" s="33" t="s">
        <v>3065</v>
      </c>
    </row>
    <row r="2799">
      <c r="A2799" s="1" t="s">
        <v>74</v>
      </c>
      <c r="E2799" s="27" t="s">
        <v>68</v>
      </c>
    </row>
    <row r="2800" ht="25.5">
      <c r="A2800" s="1" t="s">
        <v>66</v>
      </c>
      <c r="B2800" s="1">
        <v>45</v>
      </c>
      <c r="C2800" s="26" t="s">
        <v>1006</v>
      </c>
      <c r="D2800" t="s">
        <v>68</v>
      </c>
      <c r="E2800" s="27" t="s">
        <v>1007</v>
      </c>
      <c r="F2800" s="28" t="s">
        <v>80</v>
      </c>
      <c r="G2800" s="29">
        <v>112.2</v>
      </c>
      <c r="H2800" s="28">
        <v>0.0054000000000000003</v>
      </c>
      <c r="I2800" s="30">
        <f>ROUND(G2800*H2800,P4)</f>
        <v>0</v>
      </c>
      <c r="L2800" s="31">
        <v>0</v>
      </c>
      <c r="M2800" s="24">
        <f>ROUND(G2800*L2800,P4)</f>
        <v>0</v>
      </c>
      <c r="N2800" s="25" t="s">
        <v>681</v>
      </c>
      <c r="O2800" s="32">
        <f>M2800*AA2800</f>
        <v>0</v>
      </c>
      <c r="P2800" s="1">
        <v>3</v>
      </c>
      <c r="AA2800" s="1">
        <f>IF(P2800=1,$O$3,IF(P2800=2,$O$4,$O$5))</f>
        <v>0</v>
      </c>
    </row>
    <row r="2801" ht="25.5">
      <c r="A2801" s="1" t="s">
        <v>72</v>
      </c>
      <c r="E2801" s="27" t="s">
        <v>1007</v>
      </c>
    </row>
    <row r="2802" ht="38.25">
      <c r="A2802" s="1" t="s">
        <v>73</v>
      </c>
      <c r="E2802" s="33" t="s">
        <v>3066</v>
      </c>
    </row>
    <row r="2803">
      <c r="A2803" s="1" t="s">
        <v>74</v>
      </c>
      <c r="E2803" s="27" t="s">
        <v>68</v>
      </c>
    </row>
    <row r="2804" ht="25.5">
      <c r="A2804" s="1" t="s">
        <v>66</v>
      </c>
      <c r="B2804" s="1">
        <v>190</v>
      </c>
      <c r="C2804" s="26" t="s">
        <v>1009</v>
      </c>
      <c r="D2804" t="s">
        <v>68</v>
      </c>
      <c r="E2804" s="27" t="s">
        <v>1010</v>
      </c>
      <c r="F2804" s="28" t="s">
        <v>80</v>
      </c>
      <c r="G2804" s="29">
        <v>66</v>
      </c>
      <c r="H2804" s="28">
        <v>0</v>
      </c>
      <c r="I2804" s="30">
        <f>ROUND(G2804*H2804,P4)</f>
        <v>0</v>
      </c>
      <c r="L2804" s="31">
        <v>0</v>
      </c>
      <c r="M2804" s="24">
        <f>ROUND(G2804*L2804,P4)</f>
        <v>0</v>
      </c>
      <c r="N2804" s="25" t="s">
        <v>681</v>
      </c>
      <c r="O2804" s="32">
        <f>M2804*AA2804</f>
        <v>0</v>
      </c>
      <c r="P2804" s="1">
        <v>3</v>
      </c>
      <c r="AA2804" s="1">
        <f>IF(P2804=1,$O$3,IF(P2804=2,$O$4,$O$5))</f>
        <v>0</v>
      </c>
    </row>
    <row r="2805" ht="25.5">
      <c r="A2805" s="1" t="s">
        <v>72</v>
      </c>
      <c r="E2805" s="27" t="s">
        <v>1010</v>
      </c>
    </row>
    <row r="2806" ht="38.25">
      <c r="A2806" s="1" t="s">
        <v>73</v>
      </c>
      <c r="E2806" s="33" t="s">
        <v>3067</v>
      </c>
    </row>
    <row r="2807">
      <c r="A2807" s="1" t="s">
        <v>74</v>
      </c>
      <c r="E2807" s="27" t="s">
        <v>68</v>
      </c>
    </row>
    <row r="2808">
      <c r="A2808" s="1" t="s">
        <v>66</v>
      </c>
      <c r="B2808" s="1">
        <v>43</v>
      </c>
      <c r="C2808" s="26" t="s">
        <v>3068</v>
      </c>
      <c r="D2808" t="s">
        <v>68</v>
      </c>
      <c r="E2808" s="27" t="s">
        <v>3069</v>
      </c>
      <c r="F2808" s="28" t="s">
        <v>80</v>
      </c>
      <c r="G2808" s="29">
        <v>60</v>
      </c>
      <c r="H2808" s="28">
        <v>0</v>
      </c>
      <c r="I2808" s="30">
        <f>ROUND(G2808*H2808,P4)</f>
        <v>0</v>
      </c>
      <c r="L2808" s="31">
        <v>0</v>
      </c>
      <c r="M2808" s="24">
        <f>ROUND(G2808*L2808,P4)</f>
        <v>0</v>
      </c>
      <c r="N2808" s="25" t="s">
        <v>1393</v>
      </c>
      <c r="O2808" s="32">
        <f>M2808*AA2808</f>
        <v>0</v>
      </c>
      <c r="P2808" s="1">
        <v>3</v>
      </c>
      <c r="AA2808" s="1">
        <f>IF(P2808=1,$O$3,IF(P2808=2,$O$4,$O$5))</f>
        <v>0</v>
      </c>
    </row>
    <row r="2809">
      <c r="A2809" s="1" t="s">
        <v>72</v>
      </c>
      <c r="E2809" s="27" t="s">
        <v>3069</v>
      </c>
    </row>
    <row r="2810" ht="25.5">
      <c r="A2810" s="1" t="s">
        <v>73</v>
      </c>
      <c r="E2810" s="33" t="s">
        <v>3070</v>
      </c>
    </row>
    <row r="2811">
      <c r="A2811" s="1" t="s">
        <v>74</v>
      </c>
      <c r="E2811" s="27" t="s">
        <v>68</v>
      </c>
    </row>
    <row r="2812">
      <c r="A2812" s="1" t="s">
        <v>66</v>
      </c>
      <c r="B2812" s="1">
        <v>44</v>
      </c>
      <c r="C2812" s="26" t="s">
        <v>1012</v>
      </c>
      <c r="D2812" t="s">
        <v>68</v>
      </c>
      <c r="E2812" s="27" t="s">
        <v>1013</v>
      </c>
      <c r="F2812" s="28" t="s">
        <v>80</v>
      </c>
      <c r="G2812" s="29">
        <v>66</v>
      </c>
      <c r="H2812" s="28">
        <v>0.00040000000000000002</v>
      </c>
      <c r="I2812" s="30">
        <f>ROUND(G2812*H2812,P4)</f>
        <v>0</v>
      </c>
      <c r="L2812" s="31">
        <v>0</v>
      </c>
      <c r="M2812" s="24">
        <f>ROUND(G2812*L2812,P4)</f>
        <v>0</v>
      </c>
      <c r="N2812" s="25" t="s">
        <v>681</v>
      </c>
      <c r="O2812" s="32">
        <f>M2812*AA2812</f>
        <v>0</v>
      </c>
      <c r="P2812" s="1">
        <v>3</v>
      </c>
      <c r="AA2812" s="1">
        <f>IF(P2812=1,$O$3,IF(P2812=2,$O$4,$O$5))</f>
        <v>0</v>
      </c>
    </row>
    <row r="2813">
      <c r="A2813" s="1" t="s">
        <v>72</v>
      </c>
      <c r="E2813" s="27" t="s">
        <v>1013</v>
      </c>
    </row>
    <row r="2814" ht="38.25">
      <c r="A2814" s="1" t="s">
        <v>73</v>
      </c>
      <c r="E2814" s="33" t="s">
        <v>3067</v>
      </c>
    </row>
    <row r="2815">
      <c r="A2815" s="1" t="s">
        <v>74</v>
      </c>
      <c r="E2815" s="27" t="s">
        <v>68</v>
      </c>
    </row>
    <row r="2816" ht="25.5">
      <c r="A2816" s="1" t="s">
        <v>66</v>
      </c>
      <c r="B2816" s="1">
        <v>192</v>
      </c>
      <c r="C2816" s="26" t="s">
        <v>1016</v>
      </c>
      <c r="D2816" t="s">
        <v>68</v>
      </c>
      <c r="E2816" s="27" t="s">
        <v>1017</v>
      </c>
      <c r="F2816" s="28" t="s">
        <v>763</v>
      </c>
      <c r="G2816" s="29">
        <v>0.65000000000000002</v>
      </c>
      <c r="H2816" s="28">
        <v>0</v>
      </c>
      <c r="I2816" s="30">
        <f>ROUND(G2816*H2816,P4)</f>
        <v>0</v>
      </c>
      <c r="L2816" s="31">
        <v>0</v>
      </c>
      <c r="M2816" s="24">
        <f>ROUND(G2816*L2816,P4)</f>
        <v>0</v>
      </c>
      <c r="N2816" s="25" t="s">
        <v>681</v>
      </c>
      <c r="O2816" s="32">
        <f>M2816*AA2816</f>
        <v>0</v>
      </c>
      <c r="P2816" s="1">
        <v>3</v>
      </c>
      <c r="AA2816" s="1">
        <f>IF(P2816=1,$O$3,IF(P2816=2,$O$4,$O$5))</f>
        <v>0</v>
      </c>
    </row>
    <row r="2817" ht="38.25">
      <c r="A2817" s="1" t="s">
        <v>72</v>
      </c>
      <c r="E2817" s="27" t="s">
        <v>1018</v>
      </c>
    </row>
    <row r="2818">
      <c r="A2818" s="1" t="s">
        <v>73</v>
      </c>
    </row>
    <row r="2819">
      <c r="A2819" s="1" t="s">
        <v>74</v>
      </c>
      <c r="E2819" s="27" t="s">
        <v>68</v>
      </c>
    </row>
    <row r="2820">
      <c r="A2820" s="1" t="s">
        <v>64</v>
      </c>
      <c r="C2820" s="22" t="s">
        <v>1808</v>
      </c>
      <c r="E2820" s="23" t="s">
        <v>1809</v>
      </c>
      <c r="L2820" s="24">
        <f>SUMIFS(L2821:L2904,A2821:A2904,"P")</f>
        <v>0</v>
      </c>
      <c r="M2820" s="24">
        <f>SUMIFS(M2821:M2904,A2821:A2904,"P")</f>
        <v>0</v>
      </c>
      <c r="N2820" s="25"/>
    </row>
    <row r="2821" ht="25.5">
      <c r="A2821" s="1" t="s">
        <v>66</v>
      </c>
      <c r="B2821" s="1">
        <v>62</v>
      </c>
      <c r="C2821" s="26" t="s">
        <v>3071</v>
      </c>
      <c r="D2821" t="s">
        <v>68</v>
      </c>
      <c r="E2821" s="27" t="s">
        <v>3072</v>
      </c>
      <c r="F2821" s="28" t="s">
        <v>70</v>
      </c>
      <c r="G2821" s="29">
        <v>8</v>
      </c>
      <c r="H2821" s="28">
        <v>0.0030999999999999999</v>
      </c>
      <c r="I2821" s="30">
        <f>ROUND(G2821*H2821,P4)</f>
        <v>0</v>
      </c>
      <c r="L2821" s="31">
        <v>0</v>
      </c>
      <c r="M2821" s="24">
        <f>ROUND(G2821*L2821,P4)</f>
        <v>0</v>
      </c>
      <c r="N2821" s="25" t="s">
        <v>681</v>
      </c>
      <c r="O2821" s="32">
        <f>M2821*AA2821</f>
        <v>0</v>
      </c>
      <c r="P2821" s="1">
        <v>3</v>
      </c>
      <c r="AA2821" s="1">
        <f>IF(P2821=1,$O$3,IF(P2821=2,$O$4,$O$5))</f>
        <v>0</v>
      </c>
    </row>
    <row r="2822" ht="25.5">
      <c r="A2822" s="1" t="s">
        <v>72</v>
      </c>
      <c r="E2822" s="27" t="s">
        <v>3072</v>
      </c>
    </row>
    <row r="2823">
      <c r="A2823" s="1" t="s">
        <v>73</v>
      </c>
    </row>
    <row r="2824">
      <c r="A2824" s="1" t="s">
        <v>74</v>
      </c>
      <c r="E2824" s="27" t="s">
        <v>68</v>
      </c>
    </row>
    <row r="2825">
      <c r="A2825" s="1" t="s">
        <v>66</v>
      </c>
      <c r="B2825" s="1">
        <v>46</v>
      </c>
      <c r="C2825" s="26" t="s">
        <v>3073</v>
      </c>
      <c r="D2825" t="s">
        <v>68</v>
      </c>
      <c r="E2825" s="27" t="s">
        <v>3074</v>
      </c>
      <c r="F2825" s="28" t="s">
        <v>77</v>
      </c>
      <c r="G2825" s="29">
        <v>35</v>
      </c>
      <c r="H2825" s="28">
        <v>0</v>
      </c>
      <c r="I2825" s="30">
        <f>ROUND(G2825*H2825,P4)</f>
        <v>0</v>
      </c>
      <c r="L2825" s="31">
        <v>0</v>
      </c>
      <c r="M2825" s="24">
        <f>ROUND(G2825*L2825,P4)</f>
        <v>0</v>
      </c>
      <c r="N2825" s="25" t="s">
        <v>681</v>
      </c>
      <c r="O2825" s="32">
        <f>M2825*AA2825</f>
        <v>0</v>
      </c>
      <c r="P2825" s="1">
        <v>3</v>
      </c>
      <c r="AA2825" s="1">
        <f>IF(P2825=1,$O$3,IF(P2825=2,$O$4,$O$5))</f>
        <v>0</v>
      </c>
    </row>
    <row r="2826">
      <c r="A2826" s="1" t="s">
        <v>72</v>
      </c>
      <c r="E2826" s="27" t="s">
        <v>3074</v>
      </c>
    </row>
    <row r="2827">
      <c r="A2827" s="1" t="s">
        <v>73</v>
      </c>
    </row>
    <row r="2828">
      <c r="A2828" s="1" t="s">
        <v>74</v>
      </c>
      <c r="E2828" s="27" t="s">
        <v>68</v>
      </c>
    </row>
    <row r="2829">
      <c r="A2829" s="1" t="s">
        <v>66</v>
      </c>
      <c r="B2829" s="1">
        <v>47</v>
      </c>
      <c r="C2829" s="26" t="s">
        <v>3075</v>
      </c>
      <c r="D2829" t="s">
        <v>68</v>
      </c>
      <c r="E2829" s="27" t="s">
        <v>3076</v>
      </c>
      <c r="F2829" s="28" t="s">
        <v>77</v>
      </c>
      <c r="G2829" s="29">
        <v>25</v>
      </c>
      <c r="H2829" s="28">
        <v>0</v>
      </c>
      <c r="I2829" s="30">
        <f>ROUND(G2829*H2829,P4)</f>
        <v>0</v>
      </c>
      <c r="L2829" s="31">
        <v>0</v>
      </c>
      <c r="M2829" s="24">
        <f>ROUND(G2829*L2829,P4)</f>
        <v>0</v>
      </c>
      <c r="N2829" s="25" t="s">
        <v>681</v>
      </c>
      <c r="O2829" s="32">
        <f>M2829*AA2829</f>
        <v>0</v>
      </c>
      <c r="P2829" s="1">
        <v>3</v>
      </c>
      <c r="AA2829" s="1">
        <f>IF(P2829=1,$O$3,IF(P2829=2,$O$4,$O$5))</f>
        <v>0</v>
      </c>
    </row>
    <row r="2830">
      <c r="A2830" s="1" t="s">
        <v>72</v>
      </c>
      <c r="E2830" s="27" t="s">
        <v>3076</v>
      </c>
    </row>
    <row r="2831">
      <c r="A2831" s="1" t="s">
        <v>73</v>
      </c>
    </row>
    <row r="2832">
      <c r="A2832" s="1" t="s">
        <v>74</v>
      </c>
      <c r="E2832" s="27" t="s">
        <v>68</v>
      </c>
    </row>
    <row r="2833">
      <c r="A2833" s="1" t="s">
        <v>66</v>
      </c>
      <c r="B2833" s="1">
        <v>48</v>
      </c>
      <c r="C2833" s="26" t="s">
        <v>3077</v>
      </c>
      <c r="D2833" t="s">
        <v>68</v>
      </c>
      <c r="E2833" s="27" t="s">
        <v>3078</v>
      </c>
      <c r="F2833" s="28" t="s">
        <v>77</v>
      </c>
      <c r="G2833" s="29">
        <v>53</v>
      </c>
      <c r="H2833" s="28">
        <v>0.0016800000000000001</v>
      </c>
      <c r="I2833" s="30">
        <f>ROUND(G2833*H2833,P4)</f>
        <v>0</v>
      </c>
      <c r="L2833" s="31">
        <v>0</v>
      </c>
      <c r="M2833" s="24">
        <f>ROUND(G2833*L2833,P4)</f>
        <v>0</v>
      </c>
      <c r="N2833" s="25" t="s">
        <v>681</v>
      </c>
      <c r="O2833" s="32">
        <f>M2833*AA2833</f>
        <v>0</v>
      </c>
      <c r="P2833" s="1">
        <v>3</v>
      </c>
      <c r="AA2833" s="1">
        <f>IF(P2833=1,$O$3,IF(P2833=2,$O$4,$O$5))</f>
        <v>0</v>
      </c>
    </row>
    <row r="2834">
      <c r="A2834" s="1" t="s">
        <v>72</v>
      </c>
      <c r="E2834" s="27" t="s">
        <v>3078</v>
      </c>
    </row>
    <row r="2835">
      <c r="A2835" s="1" t="s">
        <v>73</v>
      </c>
    </row>
    <row r="2836">
      <c r="A2836" s="1" t="s">
        <v>74</v>
      </c>
      <c r="E2836" s="27" t="s">
        <v>68</v>
      </c>
    </row>
    <row r="2837">
      <c r="A2837" s="1" t="s">
        <v>66</v>
      </c>
      <c r="B2837" s="1">
        <v>49</v>
      </c>
      <c r="C2837" s="26" t="s">
        <v>3079</v>
      </c>
      <c r="D2837" t="s">
        <v>68</v>
      </c>
      <c r="E2837" s="27" t="s">
        <v>3080</v>
      </c>
      <c r="F2837" s="28" t="s">
        <v>77</v>
      </c>
      <c r="G2837" s="29">
        <v>155</v>
      </c>
      <c r="H2837" s="28">
        <v>0.00197</v>
      </c>
      <c r="I2837" s="30">
        <f>ROUND(G2837*H2837,P4)</f>
        <v>0</v>
      </c>
      <c r="L2837" s="31">
        <v>0</v>
      </c>
      <c r="M2837" s="24">
        <f>ROUND(G2837*L2837,P4)</f>
        <v>0</v>
      </c>
      <c r="N2837" s="25" t="s">
        <v>681</v>
      </c>
      <c r="O2837" s="32">
        <f>M2837*AA2837</f>
        <v>0</v>
      </c>
      <c r="P2837" s="1">
        <v>3</v>
      </c>
      <c r="AA2837" s="1">
        <f>IF(P2837=1,$O$3,IF(P2837=2,$O$4,$O$5))</f>
        <v>0</v>
      </c>
    </row>
    <row r="2838">
      <c r="A2838" s="1" t="s">
        <v>72</v>
      </c>
      <c r="E2838" s="27" t="s">
        <v>3080</v>
      </c>
    </row>
    <row r="2839">
      <c r="A2839" s="1" t="s">
        <v>73</v>
      </c>
    </row>
    <row r="2840">
      <c r="A2840" s="1" t="s">
        <v>74</v>
      </c>
      <c r="E2840" s="27" t="s">
        <v>68</v>
      </c>
    </row>
    <row r="2841">
      <c r="A2841" s="1" t="s">
        <v>66</v>
      </c>
      <c r="B2841" s="1">
        <v>50</v>
      </c>
      <c r="C2841" s="26" t="s">
        <v>3081</v>
      </c>
      <c r="D2841" t="s">
        <v>68</v>
      </c>
      <c r="E2841" s="27" t="s">
        <v>3082</v>
      </c>
      <c r="F2841" s="28" t="s">
        <v>77</v>
      </c>
      <c r="G2841" s="29">
        <v>100</v>
      </c>
      <c r="H2841" s="28">
        <v>0.0030400000000000002</v>
      </c>
      <c r="I2841" s="30">
        <f>ROUND(G2841*H2841,P4)</f>
        <v>0</v>
      </c>
      <c r="L2841" s="31">
        <v>0</v>
      </c>
      <c r="M2841" s="24">
        <f>ROUND(G2841*L2841,P4)</f>
        <v>0</v>
      </c>
      <c r="N2841" s="25" t="s">
        <v>681</v>
      </c>
      <c r="O2841" s="32">
        <f>M2841*AA2841</f>
        <v>0</v>
      </c>
      <c r="P2841" s="1">
        <v>3</v>
      </c>
      <c r="AA2841" s="1">
        <f>IF(P2841=1,$O$3,IF(P2841=2,$O$4,$O$5))</f>
        <v>0</v>
      </c>
    </row>
    <row r="2842">
      <c r="A2842" s="1" t="s">
        <v>72</v>
      </c>
      <c r="E2842" s="27" t="s">
        <v>3082</v>
      </c>
    </row>
    <row r="2843">
      <c r="A2843" s="1" t="s">
        <v>73</v>
      </c>
    </row>
    <row r="2844">
      <c r="A2844" s="1" t="s">
        <v>74</v>
      </c>
      <c r="E2844" s="27" t="s">
        <v>68</v>
      </c>
    </row>
    <row r="2845">
      <c r="A2845" s="1" t="s">
        <v>66</v>
      </c>
      <c r="B2845" s="1">
        <v>51</v>
      </c>
      <c r="C2845" s="26" t="s">
        <v>3083</v>
      </c>
      <c r="D2845" t="s">
        <v>68</v>
      </c>
      <c r="E2845" s="27" t="s">
        <v>3084</v>
      </c>
      <c r="F2845" s="28" t="s">
        <v>77</v>
      </c>
      <c r="G2845" s="29">
        <v>70</v>
      </c>
      <c r="H2845" s="28">
        <v>0.0012999999999999999</v>
      </c>
      <c r="I2845" s="30">
        <f>ROUND(G2845*H2845,P4)</f>
        <v>0</v>
      </c>
      <c r="L2845" s="31">
        <v>0</v>
      </c>
      <c r="M2845" s="24">
        <f>ROUND(G2845*L2845,P4)</f>
        <v>0</v>
      </c>
      <c r="N2845" s="25" t="s">
        <v>681</v>
      </c>
      <c r="O2845" s="32">
        <f>M2845*AA2845</f>
        <v>0</v>
      </c>
      <c r="P2845" s="1">
        <v>3</v>
      </c>
      <c r="AA2845" s="1">
        <f>IF(P2845=1,$O$3,IF(P2845=2,$O$4,$O$5))</f>
        <v>0</v>
      </c>
    </row>
    <row r="2846">
      <c r="A2846" s="1" t="s">
        <v>72</v>
      </c>
      <c r="E2846" s="27" t="s">
        <v>3084</v>
      </c>
    </row>
    <row r="2847">
      <c r="A2847" s="1" t="s">
        <v>73</v>
      </c>
    </row>
    <row r="2848">
      <c r="A2848" s="1" t="s">
        <v>74</v>
      </c>
      <c r="E2848" s="27" t="s">
        <v>68</v>
      </c>
    </row>
    <row r="2849">
      <c r="A2849" s="1" t="s">
        <v>66</v>
      </c>
      <c r="B2849" s="1">
        <v>52</v>
      </c>
      <c r="C2849" s="26" t="s">
        <v>3085</v>
      </c>
      <c r="D2849" t="s">
        <v>68</v>
      </c>
      <c r="E2849" s="27" t="s">
        <v>3086</v>
      </c>
      <c r="F2849" s="28" t="s">
        <v>77</v>
      </c>
      <c r="G2849" s="29">
        <v>35</v>
      </c>
      <c r="H2849" s="28">
        <v>0.00131</v>
      </c>
      <c r="I2849" s="30">
        <f>ROUND(G2849*H2849,P4)</f>
        <v>0</v>
      </c>
      <c r="L2849" s="31">
        <v>0</v>
      </c>
      <c r="M2849" s="24">
        <f>ROUND(G2849*L2849,P4)</f>
        <v>0</v>
      </c>
      <c r="N2849" s="25" t="s">
        <v>681</v>
      </c>
      <c r="O2849" s="32">
        <f>M2849*AA2849</f>
        <v>0</v>
      </c>
      <c r="P2849" s="1">
        <v>3</v>
      </c>
      <c r="AA2849" s="1">
        <f>IF(P2849=1,$O$3,IF(P2849=2,$O$4,$O$5))</f>
        <v>0</v>
      </c>
    </row>
    <row r="2850">
      <c r="A2850" s="1" t="s">
        <v>72</v>
      </c>
      <c r="E2850" s="27" t="s">
        <v>3086</v>
      </c>
    </row>
    <row r="2851">
      <c r="A2851" s="1" t="s">
        <v>73</v>
      </c>
    </row>
    <row r="2852">
      <c r="A2852" s="1" t="s">
        <v>74</v>
      </c>
      <c r="E2852" s="27" t="s">
        <v>68</v>
      </c>
    </row>
    <row r="2853">
      <c r="A2853" s="1" t="s">
        <v>66</v>
      </c>
      <c r="B2853" s="1">
        <v>53</v>
      </c>
      <c r="C2853" s="26" t="s">
        <v>3087</v>
      </c>
      <c r="D2853" t="s">
        <v>68</v>
      </c>
      <c r="E2853" s="27" t="s">
        <v>3088</v>
      </c>
      <c r="F2853" s="28" t="s">
        <v>77</v>
      </c>
      <c r="G2853" s="29">
        <v>15</v>
      </c>
      <c r="H2853" s="28">
        <v>0.00042999999999999999</v>
      </c>
      <c r="I2853" s="30">
        <f>ROUND(G2853*H2853,P4)</f>
        <v>0</v>
      </c>
      <c r="L2853" s="31">
        <v>0</v>
      </c>
      <c r="M2853" s="24">
        <f>ROUND(G2853*L2853,P4)</f>
        <v>0</v>
      </c>
      <c r="N2853" s="25" t="s">
        <v>681</v>
      </c>
      <c r="O2853" s="32">
        <f>M2853*AA2853</f>
        <v>0</v>
      </c>
      <c r="P2853" s="1">
        <v>3</v>
      </c>
      <c r="AA2853" s="1">
        <f>IF(P2853=1,$O$3,IF(P2853=2,$O$4,$O$5))</f>
        <v>0</v>
      </c>
    </row>
    <row r="2854">
      <c r="A2854" s="1" t="s">
        <v>72</v>
      </c>
      <c r="E2854" s="27" t="s">
        <v>3088</v>
      </c>
    </row>
    <row r="2855">
      <c r="A2855" s="1" t="s">
        <v>73</v>
      </c>
    </row>
    <row r="2856">
      <c r="A2856" s="1" t="s">
        <v>74</v>
      </c>
      <c r="E2856" s="27" t="s">
        <v>68</v>
      </c>
    </row>
    <row r="2857">
      <c r="A2857" s="1" t="s">
        <v>66</v>
      </c>
      <c r="B2857" s="1">
        <v>54</v>
      </c>
      <c r="C2857" s="26" t="s">
        <v>3089</v>
      </c>
      <c r="D2857" t="s">
        <v>68</v>
      </c>
      <c r="E2857" s="27" t="s">
        <v>3090</v>
      </c>
      <c r="F2857" s="28" t="s">
        <v>77</v>
      </c>
      <c r="G2857" s="29">
        <v>20</v>
      </c>
      <c r="H2857" s="28">
        <v>0.00050000000000000001</v>
      </c>
      <c r="I2857" s="30">
        <f>ROUND(G2857*H2857,P4)</f>
        <v>0</v>
      </c>
      <c r="L2857" s="31">
        <v>0</v>
      </c>
      <c r="M2857" s="24">
        <f>ROUND(G2857*L2857,P4)</f>
        <v>0</v>
      </c>
      <c r="N2857" s="25" t="s">
        <v>681</v>
      </c>
      <c r="O2857" s="32">
        <f>M2857*AA2857</f>
        <v>0</v>
      </c>
      <c r="P2857" s="1">
        <v>3</v>
      </c>
      <c r="AA2857" s="1">
        <f>IF(P2857=1,$O$3,IF(P2857=2,$O$4,$O$5))</f>
        <v>0</v>
      </c>
    </row>
    <row r="2858">
      <c r="A2858" s="1" t="s">
        <v>72</v>
      </c>
      <c r="E2858" s="27" t="s">
        <v>3090</v>
      </c>
    </row>
    <row r="2859">
      <c r="A2859" s="1" t="s">
        <v>73</v>
      </c>
    </row>
    <row r="2860">
      <c r="A2860" s="1" t="s">
        <v>74</v>
      </c>
      <c r="E2860" s="27" t="s">
        <v>68</v>
      </c>
    </row>
    <row r="2861">
      <c r="A2861" s="1" t="s">
        <v>66</v>
      </c>
      <c r="B2861" s="1">
        <v>55</v>
      </c>
      <c r="C2861" s="26" t="s">
        <v>3091</v>
      </c>
      <c r="D2861" t="s">
        <v>68</v>
      </c>
      <c r="E2861" s="27" t="s">
        <v>3092</v>
      </c>
      <c r="F2861" s="28" t="s">
        <v>77</v>
      </c>
      <c r="G2861" s="29">
        <v>2</v>
      </c>
      <c r="H2861" s="28">
        <v>0.00076000000000000004</v>
      </c>
      <c r="I2861" s="30">
        <f>ROUND(G2861*H2861,P4)</f>
        <v>0</v>
      </c>
      <c r="L2861" s="31">
        <v>0</v>
      </c>
      <c r="M2861" s="24">
        <f>ROUND(G2861*L2861,P4)</f>
        <v>0</v>
      </c>
      <c r="N2861" s="25" t="s">
        <v>681</v>
      </c>
      <c r="O2861" s="32">
        <f>M2861*AA2861</f>
        <v>0</v>
      </c>
      <c r="P2861" s="1">
        <v>3</v>
      </c>
      <c r="AA2861" s="1">
        <f>IF(P2861=1,$O$3,IF(P2861=2,$O$4,$O$5))</f>
        <v>0</v>
      </c>
    </row>
    <row r="2862">
      <c r="A2862" s="1" t="s">
        <v>72</v>
      </c>
      <c r="E2862" s="27" t="s">
        <v>3092</v>
      </c>
    </row>
    <row r="2863">
      <c r="A2863" s="1" t="s">
        <v>73</v>
      </c>
    </row>
    <row r="2864">
      <c r="A2864" s="1" t="s">
        <v>74</v>
      </c>
      <c r="E2864" s="27" t="s">
        <v>68</v>
      </c>
    </row>
    <row r="2865">
      <c r="A2865" s="1" t="s">
        <v>66</v>
      </c>
      <c r="B2865" s="1">
        <v>56</v>
      </c>
      <c r="C2865" s="26" t="s">
        <v>3093</v>
      </c>
      <c r="D2865" t="s">
        <v>68</v>
      </c>
      <c r="E2865" s="27" t="s">
        <v>3094</v>
      </c>
      <c r="F2865" s="28" t="s">
        <v>70</v>
      </c>
      <c r="G2865" s="29">
        <v>10</v>
      </c>
      <c r="H2865" s="28">
        <v>0</v>
      </c>
      <c r="I2865" s="30">
        <f>ROUND(G2865*H2865,P4)</f>
        <v>0</v>
      </c>
      <c r="L2865" s="31">
        <v>0</v>
      </c>
      <c r="M2865" s="24">
        <f>ROUND(G2865*L2865,P4)</f>
        <v>0</v>
      </c>
      <c r="N2865" s="25" t="s">
        <v>681</v>
      </c>
      <c r="O2865" s="32">
        <f>M2865*AA2865</f>
        <v>0</v>
      </c>
      <c r="P2865" s="1">
        <v>3</v>
      </c>
      <c r="AA2865" s="1">
        <f>IF(P2865=1,$O$3,IF(P2865=2,$O$4,$O$5))</f>
        <v>0</v>
      </c>
    </row>
    <row r="2866">
      <c r="A2866" s="1" t="s">
        <v>72</v>
      </c>
      <c r="E2866" s="27" t="s">
        <v>3094</v>
      </c>
    </row>
    <row r="2867">
      <c r="A2867" s="1" t="s">
        <v>73</v>
      </c>
    </row>
    <row r="2868">
      <c r="A2868" s="1" t="s">
        <v>74</v>
      </c>
      <c r="E2868" s="27" t="s">
        <v>68</v>
      </c>
    </row>
    <row r="2869">
      <c r="A2869" s="1" t="s">
        <v>66</v>
      </c>
      <c r="B2869" s="1">
        <v>57</v>
      </c>
      <c r="C2869" s="26" t="s">
        <v>3095</v>
      </c>
      <c r="D2869" t="s">
        <v>68</v>
      </c>
      <c r="E2869" s="27" t="s">
        <v>3096</v>
      </c>
      <c r="F2869" s="28" t="s">
        <v>70</v>
      </c>
      <c r="G2869" s="29">
        <v>10</v>
      </c>
      <c r="H2869" s="28">
        <v>0</v>
      </c>
      <c r="I2869" s="30">
        <f>ROUND(G2869*H2869,P4)</f>
        <v>0</v>
      </c>
      <c r="L2869" s="31">
        <v>0</v>
      </c>
      <c r="M2869" s="24">
        <f>ROUND(G2869*L2869,P4)</f>
        <v>0</v>
      </c>
      <c r="N2869" s="25" t="s">
        <v>681</v>
      </c>
      <c r="O2869" s="32">
        <f>M2869*AA2869</f>
        <v>0</v>
      </c>
      <c r="P2869" s="1">
        <v>3</v>
      </c>
      <c r="AA2869" s="1">
        <f>IF(P2869=1,$O$3,IF(P2869=2,$O$4,$O$5))</f>
        <v>0</v>
      </c>
    </row>
    <row r="2870">
      <c r="A2870" s="1" t="s">
        <v>72</v>
      </c>
      <c r="E2870" s="27" t="s">
        <v>3096</v>
      </c>
    </row>
    <row r="2871">
      <c r="A2871" s="1" t="s">
        <v>73</v>
      </c>
    </row>
    <row r="2872">
      <c r="A2872" s="1" t="s">
        <v>74</v>
      </c>
      <c r="E2872" s="27" t="s">
        <v>68</v>
      </c>
    </row>
    <row r="2873">
      <c r="A2873" s="1" t="s">
        <v>66</v>
      </c>
      <c r="B2873" s="1">
        <v>58</v>
      </c>
      <c r="C2873" s="26" t="s">
        <v>3097</v>
      </c>
      <c r="D2873" t="s">
        <v>68</v>
      </c>
      <c r="E2873" s="27" t="s">
        <v>3098</v>
      </c>
      <c r="F2873" s="28" t="s">
        <v>70</v>
      </c>
      <c r="G2873" s="29">
        <v>10</v>
      </c>
      <c r="H2873" s="28">
        <v>0</v>
      </c>
      <c r="I2873" s="30">
        <f>ROUND(G2873*H2873,P4)</f>
        <v>0</v>
      </c>
      <c r="L2873" s="31">
        <v>0</v>
      </c>
      <c r="M2873" s="24">
        <f>ROUND(G2873*L2873,P4)</f>
        <v>0</v>
      </c>
      <c r="N2873" s="25" t="s">
        <v>681</v>
      </c>
      <c r="O2873" s="32">
        <f>M2873*AA2873</f>
        <v>0</v>
      </c>
      <c r="P2873" s="1">
        <v>3</v>
      </c>
      <c r="AA2873" s="1">
        <f>IF(P2873=1,$O$3,IF(P2873=2,$O$4,$O$5))</f>
        <v>0</v>
      </c>
    </row>
    <row r="2874">
      <c r="A2874" s="1" t="s">
        <v>72</v>
      </c>
      <c r="E2874" s="27" t="s">
        <v>3098</v>
      </c>
    </row>
    <row r="2875">
      <c r="A2875" s="1" t="s">
        <v>73</v>
      </c>
    </row>
    <row r="2876">
      <c r="A2876" s="1" t="s">
        <v>74</v>
      </c>
      <c r="E2876" s="27" t="s">
        <v>68</v>
      </c>
    </row>
    <row r="2877">
      <c r="A2877" s="1" t="s">
        <v>66</v>
      </c>
      <c r="B2877" s="1">
        <v>59</v>
      </c>
      <c r="C2877" s="26" t="s">
        <v>3099</v>
      </c>
      <c r="D2877" t="s">
        <v>68</v>
      </c>
      <c r="E2877" s="27" t="s">
        <v>3100</v>
      </c>
      <c r="F2877" s="28" t="s">
        <v>70</v>
      </c>
      <c r="G2877" s="29">
        <v>8</v>
      </c>
      <c r="H2877" s="28">
        <v>0</v>
      </c>
      <c r="I2877" s="30">
        <f>ROUND(G2877*H2877,P4)</f>
        <v>0</v>
      </c>
      <c r="L2877" s="31">
        <v>0</v>
      </c>
      <c r="M2877" s="24">
        <f>ROUND(G2877*L2877,P4)</f>
        <v>0</v>
      </c>
      <c r="N2877" s="25" t="s">
        <v>681</v>
      </c>
      <c r="O2877" s="32">
        <f>M2877*AA2877</f>
        <v>0</v>
      </c>
      <c r="P2877" s="1">
        <v>3</v>
      </c>
      <c r="AA2877" s="1">
        <f>IF(P2877=1,$O$3,IF(P2877=2,$O$4,$O$5))</f>
        <v>0</v>
      </c>
    </row>
    <row r="2878">
      <c r="A2878" s="1" t="s">
        <v>72</v>
      </c>
      <c r="E2878" s="27" t="s">
        <v>3100</v>
      </c>
    </row>
    <row r="2879">
      <c r="A2879" s="1" t="s">
        <v>73</v>
      </c>
    </row>
    <row r="2880">
      <c r="A2880" s="1" t="s">
        <v>74</v>
      </c>
      <c r="E2880" s="27" t="s">
        <v>68</v>
      </c>
    </row>
    <row r="2881">
      <c r="A2881" s="1" t="s">
        <v>66</v>
      </c>
      <c r="B2881" s="1">
        <v>60</v>
      </c>
      <c r="C2881" s="26" t="s">
        <v>3101</v>
      </c>
      <c r="D2881" t="s">
        <v>68</v>
      </c>
      <c r="E2881" s="27" t="s">
        <v>3102</v>
      </c>
      <c r="F2881" s="28" t="s">
        <v>70</v>
      </c>
      <c r="G2881" s="29">
        <v>9</v>
      </c>
      <c r="H2881" s="28">
        <v>0.00148</v>
      </c>
      <c r="I2881" s="30">
        <f>ROUND(G2881*H2881,P4)</f>
        <v>0</v>
      </c>
      <c r="L2881" s="31">
        <v>0</v>
      </c>
      <c r="M2881" s="24">
        <f>ROUND(G2881*L2881,P4)</f>
        <v>0</v>
      </c>
      <c r="N2881" s="25" t="s">
        <v>681</v>
      </c>
      <c r="O2881" s="32">
        <f>M2881*AA2881</f>
        <v>0</v>
      </c>
      <c r="P2881" s="1">
        <v>3</v>
      </c>
      <c r="AA2881" s="1">
        <f>IF(P2881=1,$O$3,IF(P2881=2,$O$4,$O$5))</f>
        <v>0</v>
      </c>
    </row>
    <row r="2882">
      <c r="A2882" s="1" t="s">
        <v>72</v>
      </c>
      <c r="E2882" s="27" t="s">
        <v>3102</v>
      </c>
    </row>
    <row r="2883">
      <c r="A2883" s="1" t="s">
        <v>73</v>
      </c>
    </row>
    <row r="2884">
      <c r="A2884" s="1" t="s">
        <v>74</v>
      </c>
      <c r="E2884" s="27" t="s">
        <v>68</v>
      </c>
    </row>
    <row r="2885" ht="25.5">
      <c r="A2885" s="1" t="s">
        <v>66</v>
      </c>
      <c r="B2885" s="1">
        <v>61</v>
      </c>
      <c r="C2885" s="26" t="s">
        <v>3103</v>
      </c>
      <c r="D2885" t="s">
        <v>68</v>
      </c>
      <c r="E2885" s="27" t="s">
        <v>3104</v>
      </c>
      <c r="F2885" s="28" t="s">
        <v>70</v>
      </c>
      <c r="G2885" s="29">
        <v>8</v>
      </c>
      <c r="H2885" s="28">
        <v>0.00115</v>
      </c>
      <c r="I2885" s="30">
        <f>ROUND(G2885*H2885,P4)</f>
        <v>0</v>
      </c>
      <c r="L2885" s="31">
        <v>0</v>
      </c>
      <c r="M2885" s="24">
        <f>ROUND(G2885*L2885,P4)</f>
        <v>0</v>
      </c>
      <c r="N2885" s="25" t="s">
        <v>681</v>
      </c>
      <c r="O2885" s="32">
        <f>M2885*AA2885</f>
        <v>0</v>
      </c>
      <c r="P2885" s="1">
        <v>3</v>
      </c>
      <c r="AA2885" s="1">
        <f>IF(P2885=1,$O$3,IF(P2885=2,$O$4,$O$5))</f>
        <v>0</v>
      </c>
    </row>
    <row r="2886" ht="25.5">
      <c r="A2886" s="1" t="s">
        <v>72</v>
      </c>
      <c r="E2886" s="27" t="s">
        <v>3104</v>
      </c>
    </row>
    <row r="2887">
      <c r="A2887" s="1" t="s">
        <v>73</v>
      </c>
    </row>
    <row r="2888">
      <c r="A2888" s="1" t="s">
        <v>74</v>
      </c>
      <c r="E2888" s="27" t="s">
        <v>68</v>
      </c>
    </row>
    <row r="2889">
      <c r="A2889" s="1" t="s">
        <v>66</v>
      </c>
      <c r="B2889" s="1">
        <v>63</v>
      </c>
      <c r="C2889" s="26" t="s">
        <v>3105</v>
      </c>
      <c r="D2889" t="s">
        <v>68</v>
      </c>
      <c r="E2889" s="27" t="s">
        <v>3106</v>
      </c>
      <c r="F2889" s="28" t="s">
        <v>70</v>
      </c>
      <c r="G2889" s="29">
        <v>8</v>
      </c>
      <c r="H2889" s="28">
        <v>0.00029</v>
      </c>
      <c r="I2889" s="30">
        <f>ROUND(G2889*H2889,P4)</f>
        <v>0</v>
      </c>
      <c r="L2889" s="31">
        <v>0</v>
      </c>
      <c r="M2889" s="24">
        <f>ROUND(G2889*L2889,P4)</f>
        <v>0</v>
      </c>
      <c r="N2889" s="25" t="s">
        <v>681</v>
      </c>
      <c r="O2889" s="32">
        <f>M2889*AA2889</f>
        <v>0</v>
      </c>
      <c r="P2889" s="1">
        <v>3</v>
      </c>
      <c r="AA2889" s="1">
        <f>IF(P2889=1,$O$3,IF(P2889=2,$O$4,$O$5))</f>
        <v>0</v>
      </c>
    </row>
    <row r="2890">
      <c r="A2890" s="1" t="s">
        <v>72</v>
      </c>
      <c r="E2890" s="27" t="s">
        <v>3106</v>
      </c>
    </row>
    <row r="2891">
      <c r="A2891" s="1" t="s">
        <v>73</v>
      </c>
    </row>
    <row r="2892">
      <c r="A2892" s="1" t="s">
        <v>74</v>
      </c>
      <c r="E2892" s="27" t="s">
        <v>68</v>
      </c>
    </row>
    <row r="2893">
      <c r="A2893" s="1" t="s">
        <v>66</v>
      </c>
      <c r="B2893" s="1">
        <v>64</v>
      </c>
      <c r="C2893" s="26" t="s">
        <v>3107</v>
      </c>
      <c r="D2893" t="s">
        <v>68</v>
      </c>
      <c r="E2893" s="27" t="s">
        <v>3108</v>
      </c>
      <c r="F2893" s="28" t="s">
        <v>77</v>
      </c>
      <c r="G2893" s="29">
        <v>350</v>
      </c>
      <c r="H2893" s="28">
        <v>0</v>
      </c>
      <c r="I2893" s="30">
        <f>ROUND(G2893*H2893,P4)</f>
        <v>0</v>
      </c>
      <c r="L2893" s="31">
        <v>0</v>
      </c>
      <c r="M2893" s="24">
        <f>ROUND(G2893*L2893,P4)</f>
        <v>0</v>
      </c>
      <c r="N2893" s="25" t="s">
        <v>681</v>
      </c>
      <c r="O2893" s="32">
        <f>M2893*AA2893</f>
        <v>0</v>
      </c>
      <c r="P2893" s="1">
        <v>3</v>
      </c>
      <c r="AA2893" s="1">
        <f>IF(P2893=1,$O$3,IF(P2893=2,$O$4,$O$5))</f>
        <v>0</v>
      </c>
    </row>
    <row r="2894">
      <c r="A2894" s="1" t="s">
        <v>72</v>
      </c>
      <c r="E2894" s="27" t="s">
        <v>3108</v>
      </c>
    </row>
    <row r="2895">
      <c r="A2895" s="1" t="s">
        <v>73</v>
      </c>
    </row>
    <row r="2896">
      <c r="A2896" s="1" t="s">
        <v>74</v>
      </c>
      <c r="E2896" s="27" t="s">
        <v>68</v>
      </c>
    </row>
    <row r="2897">
      <c r="A2897" s="1" t="s">
        <v>66</v>
      </c>
      <c r="B2897" s="1">
        <v>65</v>
      </c>
      <c r="C2897" s="26" t="s">
        <v>3109</v>
      </c>
      <c r="D2897" t="s">
        <v>68</v>
      </c>
      <c r="E2897" s="27" t="s">
        <v>3110</v>
      </c>
      <c r="F2897" s="28" t="s">
        <v>77</v>
      </c>
      <c r="G2897" s="29">
        <v>100</v>
      </c>
      <c r="H2897" s="28">
        <v>0</v>
      </c>
      <c r="I2897" s="30">
        <f>ROUND(G2897*H2897,P4)</f>
        <v>0</v>
      </c>
      <c r="L2897" s="31">
        <v>0</v>
      </c>
      <c r="M2897" s="24">
        <f>ROUND(G2897*L2897,P4)</f>
        <v>0</v>
      </c>
      <c r="N2897" s="25" t="s">
        <v>681</v>
      </c>
      <c r="O2897" s="32">
        <f>M2897*AA2897</f>
        <v>0</v>
      </c>
      <c r="P2897" s="1">
        <v>3</v>
      </c>
      <c r="AA2897" s="1">
        <f>IF(P2897=1,$O$3,IF(P2897=2,$O$4,$O$5))</f>
        <v>0</v>
      </c>
    </row>
    <row r="2898">
      <c r="A2898" s="1" t="s">
        <v>72</v>
      </c>
      <c r="E2898" s="27" t="s">
        <v>3110</v>
      </c>
    </row>
    <row r="2899">
      <c r="A2899" s="1" t="s">
        <v>73</v>
      </c>
    </row>
    <row r="2900">
      <c r="A2900" s="1" t="s">
        <v>74</v>
      </c>
      <c r="E2900" s="27" t="s">
        <v>68</v>
      </c>
    </row>
    <row r="2901" ht="25.5">
      <c r="A2901" s="1" t="s">
        <v>66</v>
      </c>
      <c r="B2901" s="1">
        <v>180</v>
      </c>
      <c r="C2901" s="26" t="s">
        <v>3111</v>
      </c>
      <c r="D2901" t="s">
        <v>68</v>
      </c>
      <c r="E2901" s="27" t="s">
        <v>1817</v>
      </c>
      <c r="F2901" s="28" t="s">
        <v>763</v>
      </c>
      <c r="G2901" s="29">
        <v>0.90300000000000002</v>
      </c>
      <c r="H2901" s="28">
        <v>0</v>
      </c>
      <c r="I2901" s="30">
        <f>ROUND(G2901*H2901,P4)</f>
        <v>0</v>
      </c>
      <c r="L2901" s="31">
        <v>0</v>
      </c>
      <c r="M2901" s="24">
        <f>ROUND(G2901*L2901,P4)</f>
        <v>0</v>
      </c>
      <c r="N2901" s="25" t="s">
        <v>681</v>
      </c>
      <c r="O2901" s="32">
        <f>M2901*AA2901</f>
        <v>0</v>
      </c>
      <c r="P2901" s="1">
        <v>3</v>
      </c>
      <c r="AA2901" s="1">
        <f>IF(P2901=1,$O$3,IF(P2901=2,$O$4,$O$5))</f>
        <v>0</v>
      </c>
    </row>
    <row r="2902" ht="38.25">
      <c r="A2902" s="1" t="s">
        <v>72</v>
      </c>
      <c r="E2902" s="27" t="s">
        <v>3112</v>
      </c>
    </row>
    <row r="2903">
      <c r="A2903" s="1" t="s">
        <v>73</v>
      </c>
    </row>
    <row r="2904">
      <c r="A2904" s="1" t="s">
        <v>74</v>
      </c>
      <c r="E2904" s="27" t="s">
        <v>68</v>
      </c>
    </row>
    <row r="2905">
      <c r="A2905" s="1" t="s">
        <v>64</v>
      </c>
      <c r="C2905" s="22" t="s">
        <v>913</v>
      </c>
      <c r="E2905" s="23" t="s">
        <v>914</v>
      </c>
      <c r="L2905" s="24">
        <f>SUMIFS(L2906:L3081,A2906:A3081,"P")</f>
        <v>0</v>
      </c>
      <c r="M2905" s="24">
        <f>SUMIFS(M2906:M3081,A2906:A3081,"P")</f>
        <v>0</v>
      </c>
      <c r="N2905" s="25"/>
    </row>
    <row r="2906">
      <c r="A2906" s="1" t="s">
        <v>66</v>
      </c>
      <c r="B2906" s="1">
        <v>96</v>
      </c>
      <c r="C2906" s="26" t="s">
        <v>3113</v>
      </c>
      <c r="D2906" t="s">
        <v>68</v>
      </c>
      <c r="E2906" s="27" t="s">
        <v>3114</v>
      </c>
      <c r="F2906" s="28" t="s">
        <v>70</v>
      </c>
      <c r="G2906" s="29">
        <v>20</v>
      </c>
      <c r="H2906" s="28">
        <v>0.00050000000000000001</v>
      </c>
      <c r="I2906" s="30">
        <f>ROUND(G2906*H2906,P4)</f>
        <v>0</v>
      </c>
      <c r="L2906" s="31">
        <v>0</v>
      </c>
      <c r="M2906" s="24">
        <f>ROUND(G2906*L2906,P4)</f>
        <v>0</v>
      </c>
      <c r="N2906" s="25" t="s">
        <v>111</v>
      </c>
      <c r="O2906" s="32">
        <f>M2906*AA2906</f>
        <v>0</v>
      </c>
      <c r="P2906" s="1">
        <v>3</v>
      </c>
      <c r="AA2906" s="1">
        <f>IF(P2906=1,$O$3,IF(P2906=2,$O$4,$O$5))</f>
        <v>0</v>
      </c>
    </row>
    <row r="2907">
      <c r="A2907" s="1" t="s">
        <v>72</v>
      </c>
      <c r="E2907" s="27" t="s">
        <v>3114</v>
      </c>
    </row>
    <row r="2908">
      <c r="A2908" s="1" t="s">
        <v>73</v>
      </c>
    </row>
    <row r="2909">
      <c r="A2909" s="1" t="s">
        <v>74</v>
      </c>
      <c r="E2909" s="27" t="s">
        <v>68</v>
      </c>
    </row>
    <row r="2910">
      <c r="A2910" s="1" t="s">
        <v>66</v>
      </c>
      <c r="B2910" s="1">
        <v>98</v>
      </c>
      <c r="C2910" s="26" t="s">
        <v>3115</v>
      </c>
      <c r="D2910" t="s">
        <v>68</v>
      </c>
      <c r="E2910" s="27" t="s">
        <v>3116</v>
      </c>
      <c r="F2910" s="28" t="s">
        <v>77</v>
      </c>
      <c r="G2910" s="29">
        <v>1</v>
      </c>
      <c r="H2910" s="28">
        <v>0.00018000000000000001</v>
      </c>
      <c r="I2910" s="30">
        <f>ROUND(G2910*H2910,P4)</f>
        <v>0</v>
      </c>
      <c r="L2910" s="31">
        <v>0</v>
      </c>
      <c r="M2910" s="24">
        <f>ROUND(G2910*L2910,P4)</f>
        <v>0</v>
      </c>
      <c r="N2910" s="25" t="s">
        <v>681</v>
      </c>
      <c r="O2910" s="32">
        <f>M2910*AA2910</f>
        <v>0</v>
      </c>
      <c r="P2910" s="1">
        <v>3</v>
      </c>
      <c r="AA2910" s="1">
        <f>IF(P2910=1,$O$3,IF(P2910=2,$O$4,$O$5))</f>
        <v>0</v>
      </c>
    </row>
    <row r="2911">
      <c r="A2911" s="1" t="s">
        <v>72</v>
      </c>
      <c r="E2911" s="27" t="s">
        <v>3116</v>
      </c>
    </row>
    <row r="2912" ht="38.25">
      <c r="A2912" s="1" t="s">
        <v>73</v>
      </c>
      <c r="E2912" s="33" t="s">
        <v>3117</v>
      </c>
    </row>
    <row r="2913">
      <c r="A2913" s="1" t="s">
        <v>74</v>
      </c>
      <c r="E2913" s="27" t="s">
        <v>68</v>
      </c>
    </row>
    <row r="2914">
      <c r="A2914" s="1" t="s">
        <v>66</v>
      </c>
      <c r="B2914" s="1">
        <v>68</v>
      </c>
      <c r="C2914" s="26" t="s">
        <v>3118</v>
      </c>
      <c r="D2914" t="s">
        <v>68</v>
      </c>
      <c r="E2914" s="27" t="s">
        <v>3119</v>
      </c>
      <c r="F2914" s="28" t="s">
        <v>77</v>
      </c>
      <c r="G2914" s="29">
        <v>65</v>
      </c>
      <c r="H2914" s="28">
        <v>0</v>
      </c>
      <c r="I2914" s="30">
        <f>ROUND(G2914*H2914,P4)</f>
        <v>0</v>
      </c>
      <c r="L2914" s="31">
        <v>0</v>
      </c>
      <c r="M2914" s="24">
        <f>ROUND(G2914*L2914,P4)</f>
        <v>0</v>
      </c>
      <c r="N2914" s="25" t="s">
        <v>681</v>
      </c>
      <c r="O2914" s="32">
        <f>M2914*AA2914</f>
        <v>0</v>
      </c>
      <c r="P2914" s="1">
        <v>3</v>
      </c>
      <c r="AA2914" s="1">
        <f>IF(P2914=1,$O$3,IF(P2914=2,$O$4,$O$5))</f>
        <v>0</v>
      </c>
    </row>
    <row r="2915">
      <c r="A2915" s="1" t="s">
        <v>72</v>
      </c>
      <c r="E2915" s="27" t="s">
        <v>3119</v>
      </c>
    </row>
    <row r="2916">
      <c r="A2916" s="1" t="s">
        <v>73</v>
      </c>
    </row>
    <row r="2917">
      <c r="A2917" s="1" t="s">
        <v>74</v>
      </c>
      <c r="E2917" s="27" t="s">
        <v>68</v>
      </c>
    </row>
    <row r="2918">
      <c r="A2918" s="1" t="s">
        <v>66</v>
      </c>
      <c r="B2918" s="1">
        <v>69</v>
      </c>
      <c r="C2918" s="26" t="s">
        <v>3120</v>
      </c>
      <c r="D2918" t="s">
        <v>68</v>
      </c>
      <c r="E2918" s="27" t="s">
        <v>3121</v>
      </c>
      <c r="F2918" s="28" t="s">
        <v>77</v>
      </c>
      <c r="G2918" s="29">
        <v>170</v>
      </c>
      <c r="H2918" s="28">
        <v>0</v>
      </c>
      <c r="I2918" s="30">
        <f>ROUND(G2918*H2918,P4)</f>
        <v>0</v>
      </c>
      <c r="L2918" s="31">
        <v>0</v>
      </c>
      <c r="M2918" s="24">
        <f>ROUND(G2918*L2918,P4)</f>
        <v>0</v>
      </c>
      <c r="N2918" s="25" t="s">
        <v>681</v>
      </c>
      <c r="O2918" s="32">
        <f>M2918*AA2918</f>
        <v>0</v>
      </c>
      <c r="P2918" s="1">
        <v>3</v>
      </c>
      <c r="AA2918" s="1">
        <f>IF(P2918=1,$O$3,IF(P2918=2,$O$4,$O$5))</f>
        <v>0</v>
      </c>
    </row>
    <row r="2919">
      <c r="A2919" s="1" t="s">
        <v>72</v>
      </c>
      <c r="E2919" s="27" t="s">
        <v>3121</v>
      </c>
    </row>
    <row r="2920">
      <c r="A2920" s="1" t="s">
        <v>73</v>
      </c>
    </row>
    <row r="2921">
      <c r="A2921" s="1" t="s">
        <v>74</v>
      </c>
      <c r="E2921" s="27" t="s">
        <v>68</v>
      </c>
    </row>
    <row r="2922">
      <c r="A2922" s="1" t="s">
        <v>66</v>
      </c>
      <c r="B2922" s="1">
        <v>70</v>
      </c>
      <c r="C2922" s="26" t="s">
        <v>3122</v>
      </c>
      <c r="D2922" t="s">
        <v>68</v>
      </c>
      <c r="E2922" s="27" t="s">
        <v>3123</v>
      </c>
      <c r="F2922" s="28" t="s">
        <v>77</v>
      </c>
      <c r="G2922" s="29">
        <v>50</v>
      </c>
      <c r="H2922" s="28">
        <v>0</v>
      </c>
      <c r="I2922" s="30">
        <f>ROUND(G2922*H2922,P4)</f>
        <v>0</v>
      </c>
      <c r="L2922" s="31">
        <v>0</v>
      </c>
      <c r="M2922" s="24">
        <f>ROUND(G2922*L2922,P4)</f>
        <v>0</v>
      </c>
      <c r="N2922" s="25" t="s">
        <v>681</v>
      </c>
      <c r="O2922" s="32">
        <f>M2922*AA2922</f>
        <v>0</v>
      </c>
      <c r="P2922" s="1">
        <v>3</v>
      </c>
      <c r="AA2922" s="1">
        <f>IF(P2922=1,$O$3,IF(P2922=2,$O$4,$O$5))</f>
        <v>0</v>
      </c>
    </row>
    <row r="2923">
      <c r="A2923" s="1" t="s">
        <v>72</v>
      </c>
      <c r="E2923" s="27" t="s">
        <v>3123</v>
      </c>
    </row>
    <row r="2924">
      <c r="A2924" s="1" t="s">
        <v>73</v>
      </c>
    </row>
    <row r="2925">
      <c r="A2925" s="1" t="s">
        <v>74</v>
      </c>
      <c r="E2925" s="27" t="s">
        <v>68</v>
      </c>
    </row>
    <row r="2926">
      <c r="A2926" s="1" t="s">
        <v>66</v>
      </c>
      <c r="B2926" s="1">
        <v>71</v>
      </c>
      <c r="C2926" s="26" t="s">
        <v>3124</v>
      </c>
      <c r="D2926" t="s">
        <v>68</v>
      </c>
      <c r="E2926" s="27" t="s">
        <v>3125</v>
      </c>
      <c r="F2926" s="28" t="s">
        <v>70</v>
      </c>
      <c r="G2926" s="29">
        <v>10</v>
      </c>
      <c r="H2926" s="28">
        <v>0</v>
      </c>
      <c r="I2926" s="30">
        <f>ROUND(G2926*H2926,P4)</f>
        <v>0</v>
      </c>
      <c r="L2926" s="31">
        <v>0</v>
      </c>
      <c r="M2926" s="24">
        <f>ROUND(G2926*L2926,P4)</f>
        <v>0</v>
      </c>
      <c r="N2926" s="25" t="s">
        <v>681</v>
      </c>
      <c r="O2926" s="32">
        <f>M2926*AA2926</f>
        <v>0</v>
      </c>
      <c r="P2926" s="1">
        <v>3</v>
      </c>
      <c r="AA2926" s="1">
        <f>IF(P2926=1,$O$3,IF(P2926=2,$O$4,$O$5))</f>
        <v>0</v>
      </c>
    </row>
    <row r="2927">
      <c r="A2927" s="1" t="s">
        <v>72</v>
      </c>
      <c r="E2927" s="27" t="s">
        <v>3125</v>
      </c>
    </row>
    <row r="2928">
      <c r="A2928" s="1" t="s">
        <v>73</v>
      </c>
    </row>
    <row r="2929">
      <c r="A2929" s="1" t="s">
        <v>74</v>
      </c>
      <c r="E2929" s="27" t="s">
        <v>68</v>
      </c>
    </row>
    <row r="2930" ht="25.5">
      <c r="A2930" s="1" t="s">
        <v>66</v>
      </c>
      <c r="B2930" s="1">
        <v>72</v>
      </c>
      <c r="C2930" s="26" t="s">
        <v>3126</v>
      </c>
      <c r="D2930" t="s">
        <v>68</v>
      </c>
      <c r="E2930" s="27" t="s">
        <v>3127</v>
      </c>
      <c r="F2930" s="28" t="s">
        <v>77</v>
      </c>
      <c r="G2930" s="29">
        <v>135</v>
      </c>
      <c r="H2930" s="28">
        <v>0.00075000000000000002</v>
      </c>
      <c r="I2930" s="30">
        <f>ROUND(G2930*H2930,P4)</f>
        <v>0</v>
      </c>
      <c r="L2930" s="31">
        <v>0</v>
      </c>
      <c r="M2930" s="24">
        <f>ROUND(G2930*L2930,P4)</f>
        <v>0</v>
      </c>
      <c r="N2930" s="25" t="s">
        <v>681</v>
      </c>
      <c r="O2930" s="32">
        <f>M2930*AA2930</f>
        <v>0</v>
      </c>
      <c r="P2930" s="1">
        <v>3</v>
      </c>
      <c r="AA2930" s="1">
        <f>IF(P2930=1,$O$3,IF(P2930=2,$O$4,$O$5))</f>
        <v>0</v>
      </c>
    </row>
    <row r="2931" ht="25.5">
      <c r="A2931" s="1" t="s">
        <v>72</v>
      </c>
      <c r="E2931" s="27" t="s">
        <v>3127</v>
      </c>
    </row>
    <row r="2932">
      <c r="A2932" s="1" t="s">
        <v>73</v>
      </c>
    </row>
    <row r="2933">
      <c r="A2933" s="1" t="s">
        <v>74</v>
      </c>
      <c r="E2933" s="27" t="s">
        <v>68</v>
      </c>
    </row>
    <row r="2934" ht="25.5">
      <c r="A2934" s="1" t="s">
        <v>66</v>
      </c>
      <c r="B2934" s="1">
        <v>73</v>
      </c>
      <c r="C2934" s="26" t="s">
        <v>3128</v>
      </c>
      <c r="D2934" t="s">
        <v>68</v>
      </c>
      <c r="E2934" s="27" t="s">
        <v>3129</v>
      </c>
      <c r="F2934" s="28" t="s">
        <v>77</v>
      </c>
      <c r="G2934" s="29">
        <v>225</v>
      </c>
      <c r="H2934" s="28">
        <v>0.00115</v>
      </c>
      <c r="I2934" s="30">
        <f>ROUND(G2934*H2934,P4)</f>
        <v>0</v>
      </c>
      <c r="L2934" s="31">
        <v>0</v>
      </c>
      <c r="M2934" s="24">
        <f>ROUND(G2934*L2934,P4)</f>
        <v>0</v>
      </c>
      <c r="N2934" s="25" t="s">
        <v>681</v>
      </c>
      <c r="O2934" s="32">
        <f>M2934*AA2934</f>
        <v>0</v>
      </c>
      <c r="P2934" s="1">
        <v>3</v>
      </c>
      <c r="AA2934" s="1">
        <f>IF(P2934=1,$O$3,IF(P2934=2,$O$4,$O$5))</f>
        <v>0</v>
      </c>
    </row>
    <row r="2935" ht="25.5">
      <c r="A2935" s="1" t="s">
        <v>72</v>
      </c>
      <c r="E2935" s="27" t="s">
        <v>3129</v>
      </c>
    </row>
    <row r="2936">
      <c r="A2936" s="1" t="s">
        <v>73</v>
      </c>
    </row>
    <row r="2937">
      <c r="A2937" s="1" t="s">
        <v>74</v>
      </c>
      <c r="E2937" s="27" t="s">
        <v>68</v>
      </c>
    </row>
    <row r="2938" ht="25.5">
      <c r="A2938" s="1" t="s">
        <v>66</v>
      </c>
      <c r="B2938" s="1">
        <v>74</v>
      </c>
      <c r="C2938" s="26" t="s">
        <v>3130</v>
      </c>
      <c r="D2938" t="s">
        <v>68</v>
      </c>
      <c r="E2938" s="27" t="s">
        <v>3131</v>
      </c>
      <c r="F2938" s="28" t="s">
        <v>77</v>
      </c>
      <c r="G2938" s="29">
        <v>110</v>
      </c>
      <c r="H2938" s="28">
        <v>0.0012999999999999999</v>
      </c>
      <c r="I2938" s="30">
        <f>ROUND(G2938*H2938,P4)</f>
        <v>0</v>
      </c>
      <c r="L2938" s="31">
        <v>0</v>
      </c>
      <c r="M2938" s="24">
        <f>ROUND(G2938*L2938,P4)</f>
        <v>0</v>
      </c>
      <c r="N2938" s="25" t="s">
        <v>681</v>
      </c>
      <c r="O2938" s="32">
        <f>M2938*AA2938</f>
        <v>0</v>
      </c>
      <c r="P2938" s="1">
        <v>3</v>
      </c>
      <c r="AA2938" s="1">
        <f>IF(P2938=1,$O$3,IF(P2938=2,$O$4,$O$5))</f>
        <v>0</v>
      </c>
    </row>
    <row r="2939" ht="25.5">
      <c r="A2939" s="1" t="s">
        <v>72</v>
      </c>
      <c r="E2939" s="27" t="s">
        <v>3131</v>
      </c>
    </row>
    <row r="2940">
      <c r="A2940" s="1" t="s">
        <v>73</v>
      </c>
    </row>
    <row r="2941">
      <c r="A2941" s="1" t="s">
        <v>74</v>
      </c>
      <c r="E2941" s="27" t="s">
        <v>68</v>
      </c>
    </row>
    <row r="2942" ht="25.5">
      <c r="A2942" s="1" t="s">
        <v>66</v>
      </c>
      <c r="B2942" s="1">
        <v>75</v>
      </c>
      <c r="C2942" s="26" t="s">
        <v>3132</v>
      </c>
      <c r="D2942" t="s">
        <v>68</v>
      </c>
      <c r="E2942" s="27" t="s">
        <v>3133</v>
      </c>
      <c r="F2942" s="28" t="s">
        <v>77</v>
      </c>
      <c r="G2942" s="29">
        <v>100</v>
      </c>
      <c r="H2942" s="28">
        <v>0.0025500000000000002</v>
      </c>
      <c r="I2942" s="30">
        <f>ROUND(G2942*H2942,P4)</f>
        <v>0</v>
      </c>
      <c r="L2942" s="31">
        <v>0</v>
      </c>
      <c r="M2942" s="24">
        <f>ROUND(G2942*L2942,P4)</f>
        <v>0</v>
      </c>
      <c r="N2942" s="25" t="s">
        <v>681</v>
      </c>
      <c r="O2942" s="32">
        <f>M2942*AA2942</f>
        <v>0</v>
      </c>
      <c r="P2942" s="1">
        <v>3</v>
      </c>
      <c r="AA2942" s="1">
        <f>IF(P2942=1,$O$3,IF(P2942=2,$O$4,$O$5))</f>
        <v>0</v>
      </c>
    </row>
    <row r="2943" ht="25.5">
      <c r="A2943" s="1" t="s">
        <v>72</v>
      </c>
      <c r="E2943" s="27" t="s">
        <v>3133</v>
      </c>
    </row>
    <row r="2944">
      <c r="A2944" s="1" t="s">
        <v>73</v>
      </c>
    </row>
    <row r="2945">
      <c r="A2945" s="1" t="s">
        <v>74</v>
      </c>
      <c r="E2945" s="27" t="s">
        <v>68</v>
      </c>
    </row>
    <row r="2946" ht="25.5">
      <c r="A2946" s="1" t="s">
        <v>66</v>
      </c>
      <c r="B2946" s="1">
        <v>76</v>
      </c>
      <c r="C2946" s="26" t="s">
        <v>3134</v>
      </c>
      <c r="D2946" t="s">
        <v>68</v>
      </c>
      <c r="E2946" s="27" t="s">
        <v>3135</v>
      </c>
      <c r="F2946" s="28" t="s">
        <v>77</v>
      </c>
      <c r="G2946" s="29">
        <v>60</v>
      </c>
      <c r="H2946" s="28">
        <v>4.0000000000000003E-05</v>
      </c>
      <c r="I2946" s="30">
        <f>ROUND(G2946*H2946,P4)</f>
        <v>0</v>
      </c>
      <c r="L2946" s="31">
        <v>0</v>
      </c>
      <c r="M2946" s="24">
        <f>ROUND(G2946*L2946,P4)</f>
        <v>0</v>
      </c>
      <c r="N2946" s="25" t="s">
        <v>681</v>
      </c>
      <c r="O2946" s="32">
        <f>M2946*AA2946</f>
        <v>0</v>
      </c>
      <c r="P2946" s="1">
        <v>3</v>
      </c>
      <c r="AA2946" s="1">
        <f>IF(P2946=1,$O$3,IF(P2946=2,$O$4,$O$5))</f>
        <v>0</v>
      </c>
    </row>
    <row r="2947" ht="38.25">
      <c r="A2947" s="1" t="s">
        <v>72</v>
      </c>
      <c r="E2947" s="27" t="s">
        <v>3136</v>
      </c>
    </row>
    <row r="2948">
      <c r="A2948" s="1" t="s">
        <v>73</v>
      </c>
    </row>
    <row r="2949">
      <c r="A2949" s="1" t="s">
        <v>74</v>
      </c>
      <c r="E2949" s="27" t="s">
        <v>68</v>
      </c>
    </row>
    <row r="2950" ht="25.5">
      <c r="A2950" s="1" t="s">
        <v>66</v>
      </c>
      <c r="B2950" s="1">
        <v>77</v>
      </c>
      <c r="C2950" s="26" t="s">
        <v>3137</v>
      </c>
      <c r="D2950" t="s">
        <v>68</v>
      </c>
      <c r="E2950" s="27" t="s">
        <v>3135</v>
      </c>
      <c r="F2950" s="28" t="s">
        <v>77</v>
      </c>
      <c r="G2950" s="29">
        <v>220</v>
      </c>
      <c r="H2950" s="28">
        <v>4.0000000000000003E-05</v>
      </c>
      <c r="I2950" s="30">
        <f>ROUND(G2950*H2950,P4)</f>
        <v>0</v>
      </c>
      <c r="L2950" s="31">
        <v>0</v>
      </c>
      <c r="M2950" s="24">
        <f>ROUND(G2950*L2950,P4)</f>
        <v>0</v>
      </c>
      <c r="N2950" s="25" t="s">
        <v>681</v>
      </c>
      <c r="O2950" s="32">
        <f>M2950*AA2950</f>
        <v>0</v>
      </c>
      <c r="P2950" s="1">
        <v>3</v>
      </c>
      <c r="AA2950" s="1">
        <f>IF(P2950=1,$O$3,IF(P2950=2,$O$4,$O$5))</f>
        <v>0</v>
      </c>
    </row>
    <row r="2951" ht="38.25">
      <c r="A2951" s="1" t="s">
        <v>72</v>
      </c>
      <c r="E2951" s="27" t="s">
        <v>3138</v>
      </c>
    </row>
    <row r="2952">
      <c r="A2952" s="1" t="s">
        <v>73</v>
      </c>
    </row>
    <row r="2953">
      <c r="A2953" s="1" t="s">
        <v>74</v>
      </c>
      <c r="E2953" s="27" t="s">
        <v>68</v>
      </c>
    </row>
    <row r="2954" ht="25.5">
      <c r="A2954" s="1" t="s">
        <v>66</v>
      </c>
      <c r="B2954" s="1">
        <v>78</v>
      </c>
      <c r="C2954" s="26" t="s">
        <v>3139</v>
      </c>
      <c r="D2954" t="s">
        <v>68</v>
      </c>
      <c r="E2954" s="27" t="s">
        <v>3135</v>
      </c>
      <c r="F2954" s="28" t="s">
        <v>77</v>
      </c>
      <c r="G2954" s="29">
        <v>100</v>
      </c>
      <c r="H2954" s="28">
        <v>4.0000000000000003E-05</v>
      </c>
      <c r="I2954" s="30">
        <f>ROUND(G2954*H2954,P4)</f>
        <v>0</v>
      </c>
      <c r="L2954" s="31">
        <v>0</v>
      </c>
      <c r="M2954" s="24">
        <f>ROUND(G2954*L2954,P4)</f>
        <v>0</v>
      </c>
      <c r="N2954" s="25" t="s">
        <v>681</v>
      </c>
      <c r="O2954" s="32">
        <f>M2954*AA2954</f>
        <v>0</v>
      </c>
      <c r="P2954" s="1">
        <v>3</v>
      </c>
      <c r="AA2954" s="1">
        <f>IF(P2954=1,$O$3,IF(P2954=2,$O$4,$O$5))</f>
        <v>0</v>
      </c>
    </row>
    <row r="2955" ht="38.25">
      <c r="A2955" s="1" t="s">
        <v>72</v>
      </c>
      <c r="E2955" s="27" t="s">
        <v>3140</v>
      </c>
    </row>
    <row r="2956">
      <c r="A2956" s="1" t="s">
        <v>73</v>
      </c>
    </row>
    <row r="2957">
      <c r="A2957" s="1" t="s">
        <v>74</v>
      </c>
      <c r="E2957" s="27" t="s">
        <v>68</v>
      </c>
    </row>
    <row r="2958" ht="25.5">
      <c r="A2958" s="1" t="s">
        <v>66</v>
      </c>
      <c r="B2958" s="1">
        <v>79</v>
      </c>
      <c r="C2958" s="26" t="s">
        <v>3141</v>
      </c>
      <c r="D2958" t="s">
        <v>68</v>
      </c>
      <c r="E2958" s="27" t="s">
        <v>3142</v>
      </c>
      <c r="F2958" s="28" t="s">
        <v>77</v>
      </c>
      <c r="G2958" s="29">
        <v>75</v>
      </c>
      <c r="H2958" s="28">
        <v>0.00011</v>
      </c>
      <c r="I2958" s="30">
        <f>ROUND(G2958*H2958,P4)</f>
        <v>0</v>
      </c>
      <c r="L2958" s="31">
        <v>0</v>
      </c>
      <c r="M2958" s="24">
        <f>ROUND(G2958*L2958,P4)</f>
        <v>0</v>
      </c>
      <c r="N2958" s="25" t="s">
        <v>681</v>
      </c>
      <c r="O2958" s="32">
        <f>M2958*AA2958</f>
        <v>0</v>
      </c>
      <c r="P2958" s="1">
        <v>3</v>
      </c>
      <c r="AA2958" s="1">
        <f>IF(P2958=1,$O$3,IF(P2958=2,$O$4,$O$5))</f>
        <v>0</v>
      </c>
    </row>
    <row r="2959" ht="38.25">
      <c r="A2959" s="1" t="s">
        <v>72</v>
      </c>
      <c r="E2959" s="27" t="s">
        <v>3143</v>
      </c>
    </row>
    <row r="2960">
      <c r="A2960" s="1" t="s">
        <v>73</v>
      </c>
    </row>
    <row r="2961">
      <c r="A2961" s="1" t="s">
        <v>74</v>
      </c>
      <c r="E2961" s="27" t="s">
        <v>68</v>
      </c>
    </row>
    <row r="2962" ht="25.5">
      <c r="A2962" s="1" t="s">
        <v>66</v>
      </c>
      <c r="B2962" s="1">
        <v>80</v>
      </c>
      <c r="C2962" s="26" t="s">
        <v>3144</v>
      </c>
      <c r="D2962" t="s">
        <v>68</v>
      </c>
      <c r="E2962" s="27" t="s">
        <v>3142</v>
      </c>
      <c r="F2962" s="28" t="s">
        <v>77</v>
      </c>
      <c r="G2962" s="29">
        <v>105</v>
      </c>
      <c r="H2962" s="28">
        <v>0.00016000000000000001</v>
      </c>
      <c r="I2962" s="30">
        <f>ROUND(G2962*H2962,P4)</f>
        <v>0</v>
      </c>
      <c r="L2962" s="31">
        <v>0</v>
      </c>
      <c r="M2962" s="24">
        <f>ROUND(G2962*L2962,P4)</f>
        <v>0</v>
      </c>
      <c r="N2962" s="25" t="s">
        <v>681</v>
      </c>
      <c r="O2962" s="32">
        <f>M2962*AA2962</f>
        <v>0</v>
      </c>
      <c r="P2962" s="1">
        <v>3</v>
      </c>
      <c r="AA2962" s="1">
        <f>IF(P2962=1,$O$3,IF(P2962=2,$O$4,$O$5))</f>
        <v>0</v>
      </c>
    </row>
    <row r="2963" ht="38.25">
      <c r="A2963" s="1" t="s">
        <v>72</v>
      </c>
      <c r="E2963" s="27" t="s">
        <v>3145</v>
      </c>
    </row>
    <row r="2964">
      <c r="A2964" s="1" t="s">
        <v>73</v>
      </c>
    </row>
    <row r="2965">
      <c r="A2965" s="1" t="s">
        <v>74</v>
      </c>
      <c r="E2965" s="27" t="s">
        <v>68</v>
      </c>
    </row>
    <row r="2966" ht="25.5">
      <c r="A2966" s="1" t="s">
        <v>66</v>
      </c>
      <c r="B2966" s="1">
        <v>81</v>
      </c>
      <c r="C2966" s="26" t="s">
        <v>3146</v>
      </c>
      <c r="D2966" t="s">
        <v>68</v>
      </c>
      <c r="E2966" s="27" t="s">
        <v>3147</v>
      </c>
      <c r="F2966" s="28" t="s">
        <v>77</v>
      </c>
      <c r="G2966" s="29">
        <v>10</v>
      </c>
      <c r="H2966" s="28">
        <v>0.00024000000000000001</v>
      </c>
      <c r="I2966" s="30">
        <f>ROUND(G2966*H2966,P4)</f>
        <v>0</v>
      </c>
      <c r="L2966" s="31">
        <v>0</v>
      </c>
      <c r="M2966" s="24">
        <f>ROUND(G2966*L2966,P4)</f>
        <v>0</v>
      </c>
      <c r="N2966" s="25" t="s">
        <v>681</v>
      </c>
      <c r="O2966" s="32">
        <f>M2966*AA2966</f>
        <v>0</v>
      </c>
      <c r="P2966" s="1">
        <v>3</v>
      </c>
      <c r="AA2966" s="1">
        <f>IF(P2966=1,$O$3,IF(P2966=2,$O$4,$O$5))</f>
        <v>0</v>
      </c>
    </row>
    <row r="2967" ht="38.25">
      <c r="A2967" s="1" t="s">
        <v>72</v>
      </c>
      <c r="E2967" s="27" t="s">
        <v>3148</v>
      </c>
    </row>
    <row r="2968">
      <c r="A2968" s="1" t="s">
        <v>73</v>
      </c>
    </row>
    <row r="2969">
      <c r="A2969" s="1" t="s">
        <v>74</v>
      </c>
      <c r="E2969" s="27" t="s">
        <v>68</v>
      </c>
    </row>
    <row r="2970">
      <c r="A2970" s="1" t="s">
        <v>66</v>
      </c>
      <c r="B2970" s="1">
        <v>82</v>
      </c>
      <c r="C2970" s="26" t="s">
        <v>3149</v>
      </c>
      <c r="D2970" t="s">
        <v>68</v>
      </c>
      <c r="E2970" s="27" t="s">
        <v>3150</v>
      </c>
      <c r="F2970" s="28" t="s">
        <v>77</v>
      </c>
      <c r="G2970" s="29">
        <v>285</v>
      </c>
      <c r="H2970" s="28">
        <v>0</v>
      </c>
      <c r="I2970" s="30">
        <f>ROUND(G2970*H2970,P4)</f>
        <v>0</v>
      </c>
      <c r="L2970" s="31">
        <v>0</v>
      </c>
      <c r="M2970" s="24">
        <f>ROUND(G2970*L2970,P4)</f>
        <v>0</v>
      </c>
      <c r="N2970" s="25" t="s">
        <v>681</v>
      </c>
      <c r="O2970" s="32">
        <f>M2970*AA2970</f>
        <v>0</v>
      </c>
      <c r="P2970" s="1">
        <v>3</v>
      </c>
      <c r="AA2970" s="1">
        <f>IF(P2970=1,$O$3,IF(P2970=2,$O$4,$O$5))</f>
        <v>0</v>
      </c>
    </row>
    <row r="2971">
      <c r="A2971" s="1" t="s">
        <v>72</v>
      </c>
      <c r="E2971" s="27" t="s">
        <v>3150</v>
      </c>
    </row>
    <row r="2972">
      <c r="A2972" s="1" t="s">
        <v>73</v>
      </c>
    </row>
    <row r="2973">
      <c r="A2973" s="1" t="s">
        <v>74</v>
      </c>
      <c r="E2973" s="27" t="s">
        <v>68</v>
      </c>
    </row>
    <row r="2974">
      <c r="A2974" s="1" t="s">
        <v>66</v>
      </c>
      <c r="B2974" s="1">
        <v>83</v>
      </c>
      <c r="C2974" s="26" t="s">
        <v>3151</v>
      </c>
      <c r="D2974" t="s">
        <v>68</v>
      </c>
      <c r="E2974" s="27" t="s">
        <v>3152</v>
      </c>
      <c r="F2974" s="28" t="s">
        <v>3153</v>
      </c>
      <c r="G2974" s="29">
        <v>7</v>
      </c>
      <c r="H2974" s="28">
        <v>0.0021099999999999999</v>
      </c>
      <c r="I2974" s="30">
        <f>ROUND(G2974*H2974,P4)</f>
        <v>0</v>
      </c>
      <c r="L2974" s="31">
        <v>0</v>
      </c>
      <c r="M2974" s="24">
        <f>ROUND(G2974*L2974,P4)</f>
        <v>0</v>
      </c>
      <c r="N2974" s="25" t="s">
        <v>681</v>
      </c>
      <c r="O2974" s="32">
        <f>M2974*AA2974</f>
        <v>0</v>
      </c>
      <c r="P2974" s="1">
        <v>3</v>
      </c>
      <c r="AA2974" s="1">
        <f>IF(P2974=1,$O$3,IF(P2974=2,$O$4,$O$5))</f>
        <v>0</v>
      </c>
    </row>
    <row r="2975">
      <c r="A2975" s="1" t="s">
        <v>72</v>
      </c>
      <c r="E2975" s="27" t="s">
        <v>3152</v>
      </c>
    </row>
    <row r="2976">
      <c r="A2976" s="1" t="s">
        <v>73</v>
      </c>
    </row>
    <row r="2977">
      <c r="A2977" s="1" t="s">
        <v>74</v>
      </c>
      <c r="E2977" s="27" t="s">
        <v>68</v>
      </c>
    </row>
    <row r="2978">
      <c r="A2978" s="1" t="s">
        <v>66</v>
      </c>
      <c r="B2978" s="1">
        <v>84</v>
      </c>
      <c r="C2978" s="26" t="s">
        <v>3154</v>
      </c>
      <c r="D2978" t="s">
        <v>68</v>
      </c>
      <c r="E2978" s="27" t="s">
        <v>3155</v>
      </c>
      <c r="F2978" s="28" t="s">
        <v>70</v>
      </c>
      <c r="G2978" s="29">
        <v>38</v>
      </c>
      <c r="H2978" s="28">
        <v>0.00017000000000000001</v>
      </c>
      <c r="I2978" s="30">
        <f>ROUND(G2978*H2978,P4)</f>
        <v>0</v>
      </c>
      <c r="L2978" s="31">
        <v>0</v>
      </c>
      <c r="M2978" s="24">
        <f>ROUND(G2978*L2978,P4)</f>
        <v>0</v>
      </c>
      <c r="N2978" s="25" t="s">
        <v>681</v>
      </c>
      <c r="O2978" s="32">
        <f>M2978*AA2978</f>
        <v>0</v>
      </c>
      <c r="P2978" s="1">
        <v>3</v>
      </c>
      <c r="AA2978" s="1">
        <f>IF(P2978=1,$O$3,IF(P2978=2,$O$4,$O$5))</f>
        <v>0</v>
      </c>
    </row>
    <row r="2979">
      <c r="A2979" s="1" t="s">
        <v>72</v>
      </c>
      <c r="E2979" s="27" t="s">
        <v>3155</v>
      </c>
    </row>
    <row r="2980">
      <c r="A2980" s="1" t="s">
        <v>73</v>
      </c>
    </row>
    <row r="2981">
      <c r="A2981" s="1" t="s">
        <v>74</v>
      </c>
      <c r="E2981" s="27" t="s">
        <v>68</v>
      </c>
    </row>
    <row r="2982">
      <c r="A2982" s="1" t="s">
        <v>66</v>
      </c>
      <c r="B2982" s="1">
        <v>85</v>
      </c>
      <c r="C2982" s="26" t="s">
        <v>3156</v>
      </c>
      <c r="D2982" t="s">
        <v>68</v>
      </c>
      <c r="E2982" s="27" t="s">
        <v>3157</v>
      </c>
      <c r="F2982" s="28" t="s">
        <v>70</v>
      </c>
      <c r="G2982" s="29">
        <v>5</v>
      </c>
      <c r="H2982" s="28">
        <v>0</v>
      </c>
      <c r="I2982" s="30">
        <f>ROUND(G2982*H2982,P4)</f>
        <v>0</v>
      </c>
      <c r="L2982" s="31">
        <v>0</v>
      </c>
      <c r="M2982" s="24">
        <f>ROUND(G2982*L2982,P4)</f>
        <v>0</v>
      </c>
      <c r="N2982" s="25" t="s">
        <v>681</v>
      </c>
      <c r="O2982" s="32">
        <f>M2982*AA2982</f>
        <v>0</v>
      </c>
      <c r="P2982" s="1">
        <v>3</v>
      </c>
      <c r="AA2982" s="1">
        <f>IF(P2982=1,$O$3,IF(P2982=2,$O$4,$O$5))</f>
        <v>0</v>
      </c>
    </row>
    <row r="2983">
      <c r="A2983" s="1" t="s">
        <v>72</v>
      </c>
      <c r="E2983" s="27" t="s">
        <v>3157</v>
      </c>
    </row>
    <row r="2984">
      <c r="A2984" s="1" t="s">
        <v>73</v>
      </c>
    </row>
    <row r="2985">
      <c r="A2985" s="1" t="s">
        <v>74</v>
      </c>
      <c r="E2985" s="27" t="s">
        <v>68</v>
      </c>
    </row>
    <row r="2986">
      <c r="A2986" s="1" t="s">
        <v>66</v>
      </c>
      <c r="B2986" s="1">
        <v>86</v>
      </c>
      <c r="C2986" s="26" t="s">
        <v>3158</v>
      </c>
      <c r="D2986" t="s">
        <v>68</v>
      </c>
      <c r="E2986" s="27" t="s">
        <v>3159</v>
      </c>
      <c r="F2986" s="28" t="s">
        <v>70</v>
      </c>
      <c r="G2986" s="29">
        <v>5</v>
      </c>
      <c r="H2986" s="28">
        <v>0</v>
      </c>
      <c r="I2986" s="30">
        <f>ROUND(G2986*H2986,P4)</f>
        <v>0</v>
      </c>
      <c r="L2986" s="31">
        <v>0</v>
      </c>
      <c r="M2986" s="24">
        <f>ROUND(G2986*L2986,P4)</f>
        <v>0</v>
      </c>
      <c r="N2986" s="25" t="s">
        <v>681</v>
      </c>
      <c r="O2986" s="32">
        <f>M2986*AA2986</f>
        <v>0</v>
      </c>
      <c r="P2986" s="1">
        <v>3</v>
      </c>
      <c r="AA2986" s="1">
        <f>IF(P2986=1,$O$3,IF(P2986=2,$O$4,$O$5))</f>
        <v>0</v>
      </c>
    </row>
    <row r="2987">
      <c r="A2987" s="1" t="s">
        <v>72</v>
      </c>
      <c r="E2987" s="27" t="s">
        <v>3159</v>
      </c>
    </row>
    <row r="2988">
      <c r="A2988" s="1" t="s">
        <v>73</v>
      </c>
    </row>
    <row r="2989">
      <c r="A2989" s="1" t="s">
        <v>74</v>
      </c>
      <c r="E2989" s="27" t="s">
        <v>68</v>
      </c>
    </row>
    <row r="2990">
      <c r="A2990" s="1" t="s">
        <v>66</v>
      </c>
      <c r="B2990" s="1">
        <v>87</v>
      </c>
      <c r="C2990" s="26" t="s">
        <v>3160</v>
      </c>
      <c r="D2990" t="s">
        <v>68</v>
      </c>
      <c r="E2990" s="27" t="s">
        <v>3161</v>
      </c>
      <c r="F2990" s="28" t="s">
        <v>70</v>
      </c>
      <c r="G2990" s="29">
        <v>5</v>
      </c>
      <c r="H2990" s="28">
        <v>0</v>
      </c>
      <c r="I2990" s="30">
        <f>ROUND(G2990*H2990,P4)</f>
        <v>0</v>
      </c>
      <c r="L2990" s="31">
        <v>0</v>
      </c>
      <c r="M2990" s="24">
        <f>ROUND(G2990*L2990,P4)</f>
        <v>0</v>
      </c>
      <c r="N2990" s="25" t="s">
        <v>681</v>
      </c>
      <c r="O2990" s="32">
        <f>M2990*AA2990</f>
        <v>0</v>
      </c>
      <c r="P2990" s="1">
        <v>3</v>
      </c>
      <c r="AA2990" s="1">
        <f>IF(P2990=1,$O$3,IF(P2990=2,$O$4,$O$5))</f>
        <v>0</v>
      </c>
    </row>
    <row r="2991">
      <c r="A2991" s="1" t="s">
        <v>72</v>
      </c>
      <c r="E2991" s="27" t="s">
        <v>3161</v>
      </c>
    </row>
    <row r="2992">
      <c r="A2992" s="1" t="s">
        <v>73</v>
      </c>
    </row>
    <row r="2993">
      <c r="A2993" s="1" t="s">
        <v>74</v>
      </c>
      <c r="E2993" s="27" t="s">
        <v>68</v>
      </c>
    </row>
    <row r="2994">
      <c r="A2994" s="1" t="s">
        <v>66</v>
      </c>
      <c r="B2994" s="1">
        <v>88</v>
      </c>
      <c r="C2994" s="26" t="s">
        <v>915</v>
      </c>
      <c r="D2994" t="s">
        <v>68</v>
      </c>
      <c r="E2994" s="27" t="s">
        <v>916</v>
      </c>
      <c r="F2994" s="28" t="s">
        <v>70</v>
      </c>
      <c r="G2994" s="29">
        <v>14</v>
      </c>
      <c r="H2994" s="28">
        <v>0.00022000000000000001</v>
      </c>
      <c r="I2994" s="30">
        <f>ROUND(G2994*H2994,P4)</f>
        <v>0</v>
      </c>
      <c r="L2994" s="31">
        <v>0</v>
      </c>
      <c r="M2994" s="24">
        <f>ROUND(G2994*L2994,P4)</f>
        <v>0</v>
      </c>
      <c r="N2994" s="25" t="s">
        <v>681</v>
      </c>
      <c r="O2994" s="32">
        <f>M2994*AA2994</f>
        <v>0</v>
      </c>
      <c r="P2994" s="1">
        <v>3</v>
      </c>
      <c r="AA2994" s="1">
        <f>IF(P2994=1,$O$3,IF(P2994=2,$O$4,$O$5))</f>
        <v>0</v>
      </c>
    </row>
    <row r="2995">
      <c r="A2995" s="1" t="s">
        <v>72</v>
      </c>
      <c r="E2995" s="27" t="s">
        <v>916</v>
      </c>
    </row>
    <row r="2996">
      <c r="A2996" s="1" t="s">
        <v>73</v>
      </c>
    </row>
    <row r="2997">
      <c r="A2997" s="1" t="s">
        <v>74</v>
      </c>
      <c r="E2997" s="27" t="s">
        <v>68</v>
      </c>
    </row>
    <row r="2998">
      <c r="A2998" s="1" t="s">
        <v>66</v>
      </c>
      <c r="B2998" s="1">
        <v>89</v>
      </c>
      <c r="C2998" s="26" t="s">
        <v>3162</v>
      </c>
      <c r="D2998" t="s">
        <v>68</v>
      </c>
      <c r="E2998" s="27" t="s">
        <v>3163</v>
      </c>
      <c r="F2998" s="28" t="s">
        <v>70</v>
      </c>
      <c r="G2998" s="29">
        <v>1</v>
      </c>
      <c r="H2998" s="28">
        <v>0.00027</v>
      </c>
      <c r="I2998" s="30">
        <f>ROUND(G2998*H2998,P4)</f>
        <v>0</v>
      </c>
      <c r="L2998" s="31">
        <v>0</v>
      </c>
      <c r="M2998" s="24">
        <f>ROUND(G2998*L2998,P4)</f>
        <v>0</v>
      </c>
      <c r="N2998" s="25" t="s">
        <v>681</v>
      </c>
      <c r="O2998" s="32">
        <f>M2998*AA2998</f>
        <v>0</v>
      </c>
      <c r="P2998" s="1">
        <v>3</v>
      </c>
      <c r="AA2998" s="1">
        <f>IF(P2998=1,$O$3,IF(P2998=2,$O$4,$O$5))</f>
        <v>0</v>
      </c>
    </row>
    <row r="2999">
      <c r="A2999" s="1" t="s">
        <v>72</v>
      </c>
      <c r="E2999" s="27" t="s">
        <v>3163</v>
      </c>
    </row>
    <row r="3000">
      <c r="A3000" s="1" t="s">
        <v>73</v>
      </c>
    </row>
    <row r="3001">
      <c r="A3001" s="1" t="s">
        <v>74</v>
      </c>
      <c r="E3001" s="27" t="s">
        <v>68</v>
      </c>
    </row>
    <row r="3002" ht="25.5">
      <c r="A3002" s="1" t="s">
        <v>66</v>
      </c>
      <c r="B3002" s="1">
        <v>90</v>
      </c>
      <c r="C3002" s="26" t="s">
        <v>3164</v>
      </c>
      <c r="D3002" t="s">
        <v>68</v>
      </c>
      <c r="E3002" s="27" t="s">
        <v>3165</v>
      </c>
      <c r="F3002" s="28" t="s">
        <v>70</v>
      </c>
      <c r="G3002" s="29">
        <v>1</v>
      </c>
      <c r="H3002" s="28">
        <v>0.00022000000000000001</v>
      </c>
      <c r="I3002" s="30">
        <f>ROUND(G3002*H3002,P4)</f>
        <v>0</v>
      </c>
      <c r="L3002" s="31">
        <v>0</v>
      </c>
      <c r="M3002" s="24">
        <f>ROUND(G3002*L3002,P4)</f>
        <v>0</v>
      </c>
      <c r="N3002" s="25" t="s">
        <v>681</v>
      </c>
      <c r="O3002" s="32">
        <f>M3002*AA3002</f>
        <v>0</v>
      </c>
      <c r="P3002" s="1">
        <v>3</v>
      </c>
      <c r="AA3002" s="1">
        <f>IF(P3002=1,$O$3,IF(P3002=2,$O$4,$O$5))</f>
        <v>0</v>
      </c>
    </row>
    <row r="3003" ht="25.5">
      <c r="A3003" s="1" t="s">
        <v>72</v>
      </c>
      <c r="E3003" s="27" t="s">
        <v>3165</v>
      </c>
    </row>
    <row r="3004">
      <c r="A3004" s="1" t="s">
        <v>73</v>
      </c>
    </row>
    <row r="3005">
      <c r="A3005" s="1" t="s">
        <v>74</v>
      </c>
      <c r="E3005" s="27" t="s">
        <v>68</v>
      </c>
    </row>
    <row r="3006">
      <c r="A3006" s="1" t="s">
        <v>66</v>
      </c>
      <c r="B3006" s="1">
        <v>91</v>
      </c>
      <c r="C3006" s="26" t="s">
        <v>3166</v>
      </c>
      <c r="D3006" t="s">
        <v>68</v>
      </c>
      <c r="E3006" s="27" t="s">
        <v>3167</v>
      </c>
      <c r="F3006" s="28" t="s">
        <v>70</v>
      </c>
      <c r="G3006" s="29">
        <v>10</v>
      </c>
      <c r="H3006" s="28">
        <v>0.00021000000000000001</v>
      </c>
      <c r="I3006" s="30">
        <f>ROUND(G3006*H3006,P4)</f>
        <v>0</v>
      </c>
      <c r="L3006" s="31">
        <v>0</v>
      </c>
      <c r="M3006" s="24">
        <f>ROUND(G3006*L3006,P4)</f>
        <v>0</v>
      </c>
      <c r="N3006" s="25" t="s">
        <v>681</v>
      </c>
      <c r="O3006" s="32">
        <f>M3006*AA3006</f>
        <v>0</v>
      </c>
      <c r="P3006" s="1">
        <v>3</v>
      </c>
      <c r="AA3006" s="1">
        <f>IF(P3006=1,$O$3,IF(P3006=2,$O$4,$O$5))</f>
        <v>0</v>
      </c>
    </row>
    <row r="3007">
      <c r="A3007" s="1" t="s">
        <v>72</v>
      </c>
      <c r="E3007" s="27" t="s">
        <v>3167</v>
      </c>
    </row>
    <row r="3008">
      <c r="A3008" s="1" t="s">
        <v>73</v>
      </c>
    </row>
    <row r="3009">
      <c r="A3009" s="1" t="s">
        <v>74</v>
      </c>
      <c r="E3009" s="27" t="s">
        <v>68</v>
      </c>
    </row>
    <row r="3010">
      <c r="A3010" s="1" t="s">
        <v>66</v>
      </c>
      <c r="B3010" s="1">
        <v>92</v>
      </c>
      <c r="C3010" s="26" t="s">
        <v>3168</v>
      </c>
      <c r="D3010" t="s">
        <v>68</v>
      </c>
      <c r="E3010" s="27" t="s">
        <v>3169</v>
      </c>
      <c r="F3010" s="28" t="s">
        <v>70</v>
      </c>
      <c r="G3010" s="29">
        <v>10</v>
      </c>
      <c r="H3010" s="28">
        <v>0.00034000000000000002</v>
      </c>
      <c r="I3010" s="30">
        <f>ROUND(G3010*H3010,P4)</f>
        <v>0</v>
      </c>
      <c r="L3010" s="31">
        <v>0</v>
      </c>
      <c r="M3010" s="24">
        <f>ROUND(G3010*L3010,P4)</f>
        <v>0</v>
      </c>
      <c r="N3010" s="25" t="s">
        <v>681</v>
      </c>
      <c r="O3010" s="32">
        <f>M3010*AA3010</f>
        <v>0</v>
      </c>
      <c r="P3010" s="1">
        <v>3</v>
      </c>
      <c r="AA3010" s="1">
        <f>IF(P3010=1,$O$3,IF(P3010=2,$O$4,$O$5))</f>
        <v>0</v>
      </c>
    </row>
    <row r="3011">
      <c r="A3011" s="1" t="s">
        <v>72</v>
      </c>
      <c r="E3011" s="27" t="s">
        <v>3169</v>
      </c>
    </row>
    <row r="3012">
      <c r="A3012" s="1" t="s">
        <v>73</v>
      </c>
    </row>
    <row r="3013">
      <c r="A3013" s="1" t="s">
        <v>74</v>
      </c>
      <c r="E3013" s="27" t="s">
        <v>68</v>
      </c>
    </row>
    <row r="3014">
      <c r="A3014" s="1" t="s">
        <v>66</v>
      </c>
      <c r="B3014" s="1">
        <v>93</v>
      </c>
      <c r="C3014" s="26" t="s">
        <v>3170</v>
      </c>
      <c r="D3014" t="s">
        <v>68</v>
      </c>
      <c r="E3014" s="27" t="s">
        <v>3171</v>
      </c>
      <c r="F3014" s="28" t="s">
        <v>70</v>
      </c>
      <c r="G3014" s="29">
        <v>6</v>
      </c>
      <c r="H3014" s="28">
        <v>0.00050000000000000001</v>
      </c>
      <c r="I3014" s="30">
        <f>ROUND(G3014*H3014,P4)</f>
        <v>0</v>
      </c>
      <c r="L3014" s="31">
        <v>0</v>
      </c>
      <c r="M3014" s="24">
        <f>ROUND(G3014*L3014,P4)</f>
        <v>0</v>
      </c>
      <c r="N3014" s="25" t="s">
        <v>681</v>
      </c>
      <c r="O3014" s="32">
        <f>M3014*AA3014</f>
        <v>0</v>
      </c>
      <c r="P3014" s="1">
        <v>3</v>
      </c>
      <c r="AA3014" s="1">
        <f>IF(P3014=1,$O$3,IF(P3014=2,$O$4,$O$5))</f>
        <v>0</v>
      </c>
    </row>
    <row r="3015">
      <c r="A3015" s="1" t="s">
        <v>72</v>
      </c>
      <c r="E3015" s="27" t="s">
        <v>3171</v>
      </c>
    </row>
    <row r="3016">
      <c r="A3016" s="1" t="s">
        <v>73</v>
      </c>
    </row>
    <row r="3017">
      <c r="A3017" s="1" t="s">
        <v>74</v>
      </c>
      <c r="E3017" s="27" t="s">
        <v>68</v>
      </c>
    </row>
    <row r="3018">
      <c r="A3018" s="1" t="s">
        <v>66</v>
      </c>
      <c r="B3018" s="1">
        <v>94</v>
      </c>
      <c r="C3018" s="26" t="s">
        <v>919</v>
      </c>
      <c r="D3018" t="s">
        <v>68</v>
      </c>
      <c r="E3018" s="27" t="s">
        <v>920</v>
      </c>
      <c r="F3018" s="28" t="s">
        <v>70</v>
      </c>
      <c r="G3018" s="29">
        <v>1</v>
      </c>
      <c r="H3018" s="28">
        <v>0.00069999999999999999</v>
      </c>
      <c r="I3018" s="30">
        <f>ROUND(G3018*H3018,P4)</f>
        <v>0</v>
      </c>
      <c r="L3018" s="31">
        <v>0</v>
      </c>
      <c r="M3018" s="24">
        <f>ROUND(G3018*L3018,P4)</f>
        <v>0</v>
      </c>
      <c r="N3018" s="25" t="s">
        <v>681</v>
      </c>
      <c r="O3018" s="32">
        <f>M3018*AA3018</f>
        <v>0</v>
      </c>
      <c r="P3018" s="1">
        <v>3</v>
      </c>
      <c r="AA3018" s="1">
        <f>IF(P3018=1,$O$3,IF(P3018=2,$O$4,$O$5))</f>
        <v>0</v>
      </c>
    </row>
    <row r="3019">
      <c r="A3019" s="1" t="s">
        <v>72</v>
      </c>
      <c r="E3019" s="27" t="s">
        <v>920</v>
      </c>
    </row>
    <row r="3020">
      <c r="A3020" s="1" t="s">
        <v>73</v>
      </c>
    </row>
    <row r="3021">
      <c r="A3021" s="1" t="s">
        <v>74</v>
      </c>
      <c r="E3021" s="27" t="s">
        <v>68</v>
      </c>
    </row>
    <row r="3022" ht="25.5">
      <c r="A3022" s="1" t="s">
        <v>66</v>
      </c>
      <c r="B3022" s="1">
        <v>95</v>
      </c>
      <c r="C3022" s="26" t="s">
        <v>3172</v>
      </c>
      <c r="D3022" t="s">
        <v>68</v>
      </c>
      <c r="E3022" s="27" t="s">
        <v>3173</v>
      </c>
      <c r="F3022" s="28" t="s">
        <v>70</v>
      </c>
      <c r="G3022" s="29">
        <v>20</v>
      </c>
      <c r="H3022" s="28">
        <v>2.0000000000000002E-05</v>
      </c>
      <c r="I3022" s="30">
        <f>ROUND(G3022*H3022,P4)</f>
        <v>0</v>
      </c>
      <c r="L3022" s="31">
        <v>0</v>
      </c>
      <c r="M3022" s="24">
        <f>ROUND(G3022*L3022,P4)</f>
        <v>0</v>
      </c>
      <c r="N3022" s="25" t="s">
        <v>681</v>
      </c>
      <c r="O3022" s="32">
        <f>M3022*AA3022</f>
        <v>0</v>
      </c>
      <c r="P3022" s="1">
        <v>3</v>
      </c>
      <c r="AA3022" s="1">
        <f>IF(P3022=1,$O$3,IF(P3022=2,$O$4,$O$5))</f>
        <v>0</v>
      </c>
    </row>
    <row r="3023" ht="25.5">
      <c r="A3023" s="1" t="s">
        <v>72</v>
      </c>
      <c r="E3023" s="27" t="s">
        <v>3173</v>
      </c>
    </row>
    <row r="3024">
      <c r="A3024" s="1" t="s">
        <v>73</v>
      </c>
    </row>
    <row r="3025">
      <c r="A3025" s="1" t="s">
        <v>74</v>
      </c>
      <c r="E3025" s="27" t="s">
        <v>68</v>
      </c>
    </row>
    <row r="3026" ht="25.5">
      <c r="A3026" s="1" t="s">
        <v>66</v>
      </c>
      <c r="B3026" s="1">
        <v>97</v>
      </c>
      <c r="C3026" s="26" t="s">
        <v>3172</v>
      </c>
      <c r="D3026" t="s">
        <v>677</v>
      </c>
      <c r="E3026" s="27" t="s">
        <v>3173</v>
      </c>
      <c r="F3026" s="28" t="s">
        <v>70</v>
      </c>
      <c r="G3026" s="29">
        <v>2</v>
      </c>
      <c r="H3026" s="28">
        <v>2.0000000000000002E-05</v>
      </c>
      <c r="I3026" s="30">
        <f>ROUND(G3026*H3026,P4)</f>
        <v>0</v>
      </c>
      <c r="L3026" s="31">
        <v>0</v>
      </c>
      <c r="M3026" s="24">
        <f>ROUND(G3026*L3026,P4)</f>
        <v>0</v>
      </c>
      <c r="N3026" s="25" t="s">
        <v>681</v>
      </c>
      <c r="O3026" s="32">
        <f>M3026*AA3026</f>
        <v>0</v>
      </c>
      <c r="P3026" s="1">
        <v>3</v>
      </c>
      <c r="AA3026" s="1">
        <f>IF(P3026=1,$O$3,IF(P3026=2,$O$4,$O$5))</f>
        <v>0</v>
      </c>
    </row>
    <row r="3027" ht="25.5">
      <c r="A3027" s="1" t="s">
        <v>72</v>
      </c>
      <c r="E3027" s="27" t="s">
        <v>3173</v>
      </c>
    </row>
    <row r="3028">
      <c r="A3028" s="1" t="s">
        <v>73</v>
      </c>
    </row>
    <row r="3029">
      <c r="A3029" s="1" t="s">
        <v>74</v>
      </c>
      <c r="E3029" s="27" t="s">
        <v>68</v>
      </c>
    </row>
    <row r="3030" ht="25.5">
      <c r="A3030" s="1" t="s">
        <v>66</v>
      </c>
      <c r="B3030" s="1">
        <v>99</v>
      </c>
      <c r="C3030" s="26" t="s">
        <v>3172</v>
      </c>
      <c r="D3030" t="s">
        <v>775</v>
      </c>
      <c r="E3030" s="27" t="s">
        <v>3173</v>
      </c>
      <c r="F3030" s="28" t="s">
        <v>70</v>
      </c>
      <c r="G3030" s="29">
        <v>3</v>
      </c>
      <c r="H3030" s="28">
        <v>2.0000000000000002E-05</v>
      </c>
      <c r="I3030" s="30">
        <f>ROUND(G3030*H3030,P4)</f>
        <v>0</v>
      </c>
      <c r="L3030" s="31">
        <v>0</v>
      </c>
      <c r="M3030" s="24">
        <f>ROUND(G3030*L3030,P4)</f>
        <v>0</v>
      </c>
      <c r="N3030" s="25" t="s">
        <v>681</v>
      </c>
      <c r="O3030" s="32">
        <f>M3030*AA3030</f>
        <v>0</v>
      </c>
      <c r="P3030" s="1">
        <v>3</v>
      </c>
      <c r="AA3030" s="1">
        <f>IF(P3030=1,$O$3,IF(P3030=2,$O$4,$O$5))</f>
        <v>0</v>
      </c>
    </row>
    <row r="3031" ht="25.5">
      <c r="A3031" s="1" t="s">
        <v>72</v>
      </c>
      <c r="E3031" s="27" t="s">
        <v>3173</v>
      </c>
    </row>
    <row r="3032">
      <c r="A3032" s="1" t="s">
        <v>73</v>
      </c>
    </row>
    <row r="3033">
      <c r="A3033" s="1" t="s">
        <v>74</v>
      </c>
      <c r="E3033" s="27" t="s">
        <v>68</v>
      </c>
    </row>
    <row r="3034" ht="25.5">
      <c r="A3034" s="1" t="s">
        <v>66</v>
      </c>
      <c r="B3034" s="1">
        <v>101</v>
      </c>
      <c r="C3034" s="26" t="s">
        <v>3172</v>
      </c>
      <c r="D3034" t="s">
        <v>3174</v>
      </c>
      <c r="E3034" s="27" t="s">
        <v>3173</v>
      </c>
      <c r="F3034" s="28" t="s">
        <v>70</v>
      </c>
      <c r="G3034" s="29">
        <v>2</v>
      </c>
      <c r="H3034" s="28">
        <v>2.0000000000000002E-05</v>
      </c>
      <c r="I3034" s="30">
        <f>ROUND(G3034*H3034,P4)</f>
        <v>0</v>
      </c>
      <c r="L3034" s="31">
        <v>0</v>
      </c>
      <c r="M3034" s="24">
        <f>ROUND(G3034*L3034,P4)</f>
        <v>0</v>
      </c>
      <c r="N3034" s="25" t="s">
        <v>681</v>
      </c>
      <c r="O3034" s="32">
        <f>M3034*AA3034</f>
        <v>0</v>
      </c>
      <c r="P3034" s="1">
        <v>3</v>
      </c>
      <c r="AA3034" s="1">
        <f>IF(P3034=1,$O$3,IF(P3034=2,$O$4,$O$5))</f>
        <v>0</v>
      </c>
    </row>
    <row r="3035" ht="25.5">
      <c r="A3035" s="1" t="s">
        <v>72</v>
      </c>
      <c r="E3035" s="27" t="s">
        <v>3173</v>
      </c>
    </row>
    <row r="3036">
      <c r="A3036" s="1" t="s">
        <v>73</v>
      </c>
    </row>
    <row r="3037">
      <c r="A3037" s="1" t="s">
        <v>74</v>
      </c>
      <c r="E3037" s="27" t="s">
        <v>68</v>
      </c>
    </row>
    <row r="3038" ht="25.5">
      <c r="A3038" s="1" t="s">
        <v>66</v>
      </c>
      <c r="B3038" s="1">
        <v>103</v>
      </c>
      <c r="C3038" s="26" t="s">
        <v>3175</v>
      </c>
      <c r="D3038" t="s">
        <v>68</v>
      </c>
      <c r="E3038" s="27" t="s">
        <v>3176</v>
      </c>
      <c r="F3038" s="28" t="s">
        <v>70</v>
      </c>
      <c r="G3038" s="29">
        <v>4</v>
      </c>
      <c r="H3038" s="28">
        <v>2.0000000000000002E-05</v>
      </c>
      <c r="I3038" s="30">
        <f>ROUND(G3038*H3038,P4)</f>
        <v>0</v>
      </c>
      <c r="L3038" s="31">
        <v>0</v>
      </c>
      <c r="M3038" s="24">
        <f>ROUND(G3038*L3038,P4)</f>
        <v>0</v>
      </c>
      <c r="N3038" s="25" t="s">
        <v>681</v>
      </c>
      <c r="O3038" s="32">
        <f>M3038*AA3038</f>
        <v>0</v>
      </c>
      <c r="P3038" s="1">
        <v>3</v>
      </c>
      <c r="AA3038" s="1">
        <f>IF(P3038=1,$O$3,IF(P3038=2,$O$4,$O$5))</f>
        <v>0</v>
      </c>
    </row>
    <row r="3039" ht="25.5">
      <c r="A3039" s="1" t="s">
        <v>72</v>
      </c>
      <c r="E3039" s="27" t="s">
        <v>3176</v>
      </c>
    </row>
    <row r="3040">
      <c r="A3040" s="1" t="s">
        <v>73</v>
      </c>
    </row>
    <row r="3041">
      <c r="A3041" s="1" t="s">
        <v>74</v>
      </c>
      <c r="E3041" s="27" t="s">
        <v>68</v>
      </c>
    </row>
    <row r="3042" ht="25.5">
      <c r="A3042" s="1" t="s">
        <v>66</v>
      </c>
      <c r="B3042" s="1">
        <v>105</v>
      </c>
      <c r="C3042" s="26" t="s">
        <v>3177</v>
      </c>
      <c r="D3042" t="s">
        <v>68</v>
      </c>
      <c r="E3042" s="27" t="s">
        <v>3178</v>
      </c>
      <c r="F3042" s="28" t="s">
        <v>70</v>
      </c>
      <c r="G3042" s="29">
        <v>3</v>
      </c>
      <c r="H3042" s="28">
        <v>2.0000000000000002E-05</v>
      </c>
      <c r="I3042" s="30">
        <f>ROUND(G3042*H3042,P4)</f>
        <v>0</v>
      </c>
      <c r="L3042" s="31">
        <v>0</v>
      </c>
      <c r="M3042" s="24">
        <f>ROUND(G3042*L3042,P4)</f>
        <v>0</v>
      </c>
      <c r="N3042" s="25" t="s">
        <v>681</v>
      </c>
      <c r="O3042" s="32">
        <f>M3042*AA3042</f>
        <v>0</v>
      </c>
      <c r="P3042" s="1">
        <v>3</v>
      </c>
      <c r="AA3042" s="1">
        <f>IF(P3042=1,$O$3,IF(P3042=2,$O$4,$O$5))</f>
        <v>0</v>
      </c>
    </row>
    <row r="3043" ht="25.5">
      <c r="A3043" s="1" t="s">
        <v>72</v>
      </c>
      <c r="E3043" s="27" t="s">
        <v>3178</v>
      </c>
    </row>
    <row r="3044">
      <c r="A3044" s="1" t="s">
        <v>73</v>
      </c>
    </row>
    <row r="3045">
      <c r="A3045" s="1" t="s">
        <v>74</v>
      </c>
      <c r="E3045" s="27" t="s">
        <v>68</v>
      </c>
    </row>
    <row r="3046">
      <c r="A3046" s="1" t="s">
        <v>66</v>
      </c>
      <c r="B3046" s="1">
        <v>107</v>
      </c>
      <c r="C3046" s="26" t="s">
        <v>3179</v>
      </c>
      <c r="D3046" t="s">
        <v>68</v>
      </c>
      <c r="E3046" s="27" t="s">
        <v>3180</v>
      </c>
      <c r="F3046" s="28" t="s">
        <v>77</v>
      </c>
      <c r="G3046" s="29">
        <v>35</v>
      </c>
      <c r="H3046" s="28">
        <v>0.00036999999999999999</v>
      </c>
      <c r="I3046" s="30">
        <f>ROUND(G3046*H3046,P4)</f>
        <v>0</v>
      </c>
      <c r="L3046" s="31">
        <v>0</v>
      </c>
      <c r="M3046" s="24">
        <f>ROUND(G3046*L3046,P4)</f>
        <v>0</v>
      </c>
      <c r="N3046" s="25" t="s">
        <v>681</v>
      </c>
      <c r="O3046" s="32">
        <f>M3046*AA3046</f>
        <v>0</v>
      </c>
      <c r="P3046" s="1">
        <v>3</v>
      </c>
      <c r="AA3046" s="1">
        <f>IF(P3046=1,$O$3,IF(P3046=2,$O$4,$O$5))</f>
        <v>0</v>
      </c>
    </row>
    <row r="3047">
      <c r="A3047" s="1" t="s">
        <v>72</v>
      </c>
      <c r="E3047" s="27" t="s">
        <v>3180</v>
      </c>
    </row>
    <row r="3048">
      <c r="A3048" s="1" t="s">
        <v>73</v>
      </c>
    </row>
    <row r="3049">
      <c r="A3049" s="1" t="s">
        <v>74</v>
      </c>
      <c r="E3049" s="27" t="s">
        <v>68</v>
      </c>
    </row>
    <row r="3050" ht="25.5">
      <c r="A3050" s="1" t="s">
        <v>66</v>
      </c>
      <c r="B3050" s="1">
        <v>198</v>
      </c>
      <c r="C3050" s="26" t="s">
        <v>3181</v>
      </c>
      <c r="D3050" t="s">
        <v>68</v>
      </c>
      <c r="E3050" s="27" t="s">
        <v>3182</v>
      </c>
      <c r="F3050" s="28" t="s">
        <v>3153</v>
      </c>
      <c r="G3050" s="29">
        <v>2</v>
      </c>
      <c r="H3050" s="28">
        <v>0.01188</v>
      </c>
      <c r="I3050" s="30">
        <f>ROUND(G3050*H3050,P4)</f>
        <v>0</v>
      </c>
      <c r="L3050" s="31">
        <v>0</v>
      </c>
      <c r="M3050" s="24">
        <f>ROUND(G3050*L3050,P4)</f>
        <v>0</v>
      </c>
      <c r="N3050" s="25" t="s">
        <v>681</v>
      </c>
      <c r="O3050" s="32">
        <f>M3050*AA3050</f>
        <v>0</v>
      </c>
      <c r="P3050" s="1">
        <v>3</v>
      </c>
      <c r="AA3050" s="1">
        <f>IF(P3050=1,$O$3,IF(P3050=2,$O$4,$O$5))</f>
        <v>0</v>
      </c>
    </row>
    <row r="3051" ht="25.5">
      <c r="A3051" s="1" t="s">
        <v>72</v>
      </c>
      <c r="E3051" s="27" t="s">
        <v>3182</v>
      </c>
    </row>
    <row r="3052" ht="38.25">
      <c r="A3052" s="1" t="s">
        <v>73</v>
      </c>
      <c r="E3052" s="33" t="s">
        <v>3183</v>
      </c>
    </row>
    <row r="3053">
      <c r="A3053" s="1" t="s">
        <v>74</v>
      </c>
      <c r="E3053" s="27" t="s">
        <v>68</v>
      </c>
    </row>
    <row r="3054" ht="25.5">
      <c r="A3054" s="1" t="s">
        <v>66</v>
      </c>
      <c r="B3054" s="1">
        <v>108</v>
      </c>
      <c r="C3054" s="26" t="s">
        <v>3184</v>
      </c>
      <c r="D3054" t="s">
        <v>68</v>
      </c>
      <c r="E3054" s="27" t="s">
        <v>3185</v>
      </c>
      <c r="F3054" s="28" t="s">
        <v>77</v>
      </c>
      <c r="G3054" s="29">
        <v>570</v>
      </c>
      <c r="H3054" s="28">
        <v>0.00019000000000000001</v>
      </c>
      <c r="I3054" s="30">
        <f>ROUND(G3054*H3054,P4)</f>
        <v>0</v>
      </c>
      <c r="L3054" s="31">
        <v>0</v>
      </c>
      <c r="M3054" s="24">
        <f>ROUND(G3054*L3054,P4)</f>
        <v>0</v>
      </c>
      <c r="N3054" s="25" t="s">
        <v>681</v>
      </c>
      <c r="O3054" s="32">
        <f>M3054*AA3054</f>
        <v>0</v>
      </c>
      <c r="P3054" s="1">
        <v>3</v>
      </c>
      <c r="AA3054" s="1">
        <f>IF(P3054=1,$O$3,IF(P3054=2,$O$4,$O$5))</f>
        <v>0</v>
      </c>
    </row>
    <row r="3055" ht="25.5">
      <c r="A3055" s="1" t="s">
        <v>72</v>
      </c>
      <c r="E3055" s="27" t="s">
        <v>3185</v>
      </c>
    </row>
    <row r="3056">
      <c r="A3056" s="1" t="s">
        <v>73</v>
      </c>
    </row>
    <row r="3057">
      <c r="A3057" s="1" t="s">
        <v>74</v>
      </c>
      <c r="E3057" s="27" t="s">
        <v>68</v>
      </c>
    </row>
    <row r="3058" ht="25.5">
      <c r="A3058" s="1" t="s">
        <v>66</v>
      </c>
      <c r="B3058" s="1">
        <v>109</v>
      </c>
      <c r="C3058" s="26" t="s">
        <v>3186</v>
      </c>
      <c r="D3058" t="s">
        <v>68</v>
      </c>
      <c r="E3058" s="27" t="s">
        <v>3187</v>
      </c>
      <c r="F3058" s="28" t="s">
        <v>77</v>
      </c>
      <c r="G3058" s="29">
        <v>570</v>
      </c>
      <c r="H3058" s="28">
        <v>1.0000000000000001E-05</v>
      </c>
      <c r="I3058" s="30">
        <f>ROUND(G3058*H3058,P4)</f>
        <v>0</v>
      </c>
      <c r="L3058" s="31">
        <v>0</v>
      </c>
      <c r="M3058" s="24">
        <f>ROUND(G3058*L3058,P4)</f>
        <v>0</v>
      </c>
      <c r="N3058" s="25" t="s">
        <v>681</v>
      </c>
      <c r="O3058" s="32">
        <f>M3058*AA3058</f>
        <v>0</v>
      </c>
      <c r="P3058" s="1">
        <v>3</v>
      </c>
      <c r="AA3058" s="1">
        <f>IF(P3058=1,$O$3,IF(P3058=2,$O$4,$O$5))</f>
        <v>0</v>
      </c>
    </row>
    <row r="3059" ht="25.5">
      <c r="A3059" s="1" t="s">
        <v>72</v>
      </c>
      <c r="E3059" s="27" t="s">
        <v>3187</v>
      </c>
    </row>
    <row r="3060">
      <c r="A3060" s="1" t="s">
        <v>73</v>
      </c>
    </row>
    <row r="3061">
      <c r="A3061" s="1" t="s">
        <v>74</v>
      </c>
      <c r="E3061" s="27" t="s">
        <v>68</v>
      </c>
    </row>
    <row r="3062" ht="25.5">
      <c r="A3062" s="1" t="s">
        <v>66</v>
      </c>
      <c r="B3062" s="1">
        <v>179</v>
      </c>
      <c r="C3062" s="26" t="s">
        <v>3188</v>
      </c>
      <c r="D3062" t="s">
        <v>68</v>
      </c>
      <c r="E3062" s="27" t="s">
        <v>3189</v>
      </c>
      <c r="F3062" s="28" t="s">
        <v>763</v>
      </c>
      <c r="G3062" s="29">
        <v>1.006</v>
      </c>
      <c r="H3062" s="28">
        <v>0</v>
      </c>
      <c r="I3062" s="30">
        <f>ROUND(G3062*H3062,P4)</f>
        <v>0</v>
      </c>
      <c r="L3062" s="31">
        <v>0</v>
      </c>
      <c r="M3062" s="24">
        <f>ROUND(G3062*L3062,P4)</f>
        <v>0</v>
      </c>
      <c r="N3062" s="25" t="s">
        <v>681</v>
      </c>
      <c r="O3062" s="32">
        <f>M3062*AA3062</f>
        <v>0</v>
      </c>
      <c r="P3062" s="1">
        <v>3</v>
      </c>
      <c r="AA3062" s="1">
        <f>IF(P3062=1,$O$3,IF(P3062=2,$O$4,$O$5))</f>
        <v>0</v>
      </c>
    </row>
    <row r="3063" ht="38.25">
      <c r="A3063" s="1" t="s">
        <v>72</v>
      </c>
      <c r="E3063" s="27" t="s">
        <v>3190</v>
      </c>
    </row>
    <row r="3064">
      <c r="A3064" s="1" t="s">
        <v>73</v>
      </c>
    </row>
    <row r="3065">
      <c r="A3065" s="1" t="s">
        <v>74</v>
      </c>
      <c r="E3065" s="27" t="s">
        <v>68</v>
      </c>
    </row>
    <row r="3066">
      <c r="A3066" s="1" t="s">
        <v>66</v>
      </c>
      <c r="B3066" s="1">
        <v>100</v>
      </c>
      <c r="C3066" s="26" t="s">
        <v>3191</v>
      </c>
      <c r="D3066" t="s">
        <v>68</v>
      </c>
      <c r="E3066" s="27" t="s">
        <v>3192</v>
      </c>
      <c r="F3066" s="28" t="s">
        <v>70</v>
      </c>
      <c r="G3066" s="29">
        <v>3</v>
      </c>
      <c r="H3066" s="28">
        <v>0.00050000000000000001</v>
      </c>
      <c r="I3066" s="30">
        <f>ROUND(G3066*H3066,P4)</f>
        <v>0</v>
      </c>
      <c r="L3066" s="31">
        <v>0</v>
      </c>
      <c r="M3066" s="24">
        <f>ROUND(G3066*L3066,P4)</f>
        <v>0</v>
      </c>
      <c r="N3066" s="25" t="s">
        <v>111</v>
      </c>
      <c r="O3066" s="32">
        <f>M3066*AA3066</f>
        <v>0</v>
      </c>
      <c r="P3066" s="1">
        <v>3</v>
      </c>
      <c r="AA3066" s="1">
        <f>IF(P3066=1,$O$3,IF(P3066=2,$O$4,$O$5))</f>
        <v>0</v>
      </c>
    </row>
    <row r="3067">
      <c r="A3067" s="1" t="s">
        <v>72</v>
      </c>
      <c r="E3067" s="27" t="s">
        <v>3192</v>
      </c>
    </row>
    <row r="3068">
      <c r="A3068" s="1" t="s">
        <v>73</v>
      </c>
    </row>
    <row r="3069">
      <c r="A3069" s="1" t="s">
        <v>74</v>
      </c>
      <c r="E3069" s="27" t="s">
        <v>68</v>
      </c>
    </row>
    <row r="3070">
      <c r="A3070" s="1" t="s">
        <v>66</v>
      </c>
      <c r="B3070" s="1">
        <v>104</v>
      </c>
      <c r="C3070" s="26" t="s">
        <v>3193</v>
      </c>
      <c r="D3070" t="s">
        <v>68</v>
      </c>
      <c r="E3070" s="27" t="s">
        <v>3194</v>
      </c>
      <c r="F3070" s="28" t="s">
        <v>70</v>
      </c>
      <c r="G3070" s="29">
        <v>4</v>
      </c>
      <c r="H3070" s="28">
        <v>0.00080000000000000004</v>
      </c>
      <c r="I3070" s="30">
        <f>ROUND(G3070*H3070,P4)</f>
        <v>0</v>
      </c>
      <c r="L3070" s="31">
        <v>0</v>
      </c>
      <c r="M3070" s="24">
        <f>ROUND(G3070*L3070,P4)</f>
        <v>0</v>
      </c>
      <c r="N3070" s="25" t="s">
        <v>111</v>
      </c>
      <c r="O3070" s="32">
        <f>M3070*AA3070</f>
        <v>0</v>
      </c>
      <c r="P3070" s="1">
        <v>3</v>
      </c>
      <c r="AA3070" s="1">
        <f>IF(P3070=1,$O$3,IF(P3070=2,$O$4,$O$5))</f>
        <v>0</v>
      </c>
    </row>
    <row r="3071">
      <c r="A3071" s="1" t="s">
        <v>72</v>
      </c>
      <c r="E3071" s="27" t="s">
        <v>3194</v>
      </c>
    </row>
    <row r="3072">
      <c r="A3072" s="1" t="s">
        <v>73</v>
      </c>
    </row>
    <row r="3073">
      <c r="A3073" s="1" t="s">
        <v>74</v>
      </c>
      <c r="E3073" s="27" t="s">
        <v>68</v>
      </c>
    </row>
    <row r="3074">
      <c r="A3074" s="1" t="s">
        <v>66</v>
      </c>
      <c r="B3074" s="1">
        <v>102</v>
      </c>
      <c r="C3074" s="26" t="s">
        <v>3195</v>
      </c>
      <c r="D3074" t="s">
        <v>68</v>
      </c>
      <c r="E3074" s="27" t="s">
        <v>3196</v>
      </c>
      <c r="F3074" s="28" t="s">
        <v>70</v>
      </c>
      <c r="G3074" s="29">
        <v>2</v>
      </c>
      <c r="H3074" s="28">
        <v>0.001</v>
      </c>
      <c r="I3074" s="30">
        <f>ROUND(G3074*H3074,P4)</f>
        <v>0</v>
      </c>
      <c r="L3074" s="31">
        <v>0</v>
      </c>
      <c r="M3074" s="24">
        <f>ROUND(G3074*L3074,P4)</f>
        <v>0</v>
      </c>
      <c r="N3074" s="25" t="s">
        <v>111</v>
      </c>
      <c r="O3074" s="32">
        <f>M3074*AA3074</f>
        <v>0</v>
      </c>
      <c r="P3074" s="1">
        <v>3</v>
      </c>
      <c r="AA3074" s="1">
        <f>IF(P3074=1,$O$3,IF(P3074=2,$O$4,$O$5))</f>
        <v>0</v>
      </c>
    </row>
    <row r="3075">
      <c r="A3075" s="1" t="s">
        <v>72</v>
      </c>
      <c r="E3075" s="27" t="s">
        <v>3196</v>
      </c>
    </row>
    <row r="3076">
      <c r="A3076" s="1" t="s">
        <v>73</v>
      </c>
    </row>
    <row r="3077">
      <c r="A3077" s="1" t="s">
        <v>74</v>
      </c>
      <c r="E3077" s="27" t="s">
        <v>68</v>
      </c>
    </row>
    <row r="3078">
      <c r="A3078" s="1" t="s">
        <v>66</v>
      </c>
      <c r="B3078" s="1">
        <v>106</v>
      </c>
      <c r="C3078" s="26" t="s">
        <v>3197</v>
      </c>
      <c r="D3078" t="s">
        <v>68</v>
      </c>
      <c r="E3078" s="27" t="s">
        <v>3198</v>
      </c>
      <c r="F3078" s="28" t="s">
        <v>70</v>
      </c>
      <c r="G3078" s="29">
        <v>3</v>
      </c>
      <c r="H3078" s="28">
        <v>0.001</v>
      </c>
      <c r="I3078" s="30">
        <f>ROUND(G3078*H3078,P4)</f>
        <v>0</v>
      </c>
      <c r="L3078" s="31">
        <v>0</v>
      </c>
      <c r="M3078" s="24">
        <f>ROUND(G3078*L3078,P4)</f>
        <v>0</v>
      </c>
      <c r="N3078" s="25" t="s">
        <v>111</v>
      </c>
      <c r="O3078" s="32">
        <f>M3078*AA3078</f>
        <v>0</v>
      </c>
      <c r="P3078" s="1">
        <v>3</v>
      </c>
      <c r="AA3078" s="1">
        <f>IF(P3078=1,$O$3,IF(P3078=2,$O$4,$O$5))</f>
        <v>0</v>
      </c>
    </row>
    <row r="3079">
      <c r="A3079" s="1" t="s">
        <v>72</v>
      </c>
      <c r="E3079" s="27" t="s">
        <v>3198</v>
      </c>
    </row>
    <row r="3080">
      <c r="A3080" s="1" t="s">
        <v>73</v>
      </c>
    </row>
    <row r="3081">
      <c r="A3081" s="1" t="s">
        <v>74</v>
      </c>
      <c r="E3081" s="27" t="s">
        <v>68</v>
      </c>
    </row>
    <row r="3082">
      <c r="A3082" s="1" t="s">
        <v>64</v>
      </c>
      <c r="C3082" s="22" t="s">
        <v>3199</v>
      </c>
      <c r="E3082" s="23" t="s">
        <v>3200</v>
      </c>
      <c r="L3082" s="24">
        <f>SUMIFS(L3083:L3242,A3083:A3242,"P")</f>
        <v>0</v>
      </c>
      <c r="M3082" s="24">
        <f>SUMIFS(M3083:M3242,A3083:A3242,"P")</f>
        <v>0</v>
      </c>
      <c r="N3082" s="25"/>
    </row>
    <row r="3083">
      <c r="A3083" s="1" t="s">
        <v>66</v>
      </c>
      <c r="B3083" s="1">
        <v>196</v>
      </c>
      <c r="C3083" s="26" t="s">
        <v>3201</v>
      </c>
      <c r="D3083" t="s">
        <v>68</v>
      </c>
      <c r="E3083" s="27" t="s">
        <v>3202</v>
      </c>
      <c r="F3083" s="28" t="s">
        <v>70</v>
      </c>
      <c r="G3083" s="29">
        <v>2</v>
      </c>
      <c r="H3083" s="28">
        <v>0.0025000000000000001</v>
      </c>
      <c r="I3083" s="30">
        <f>ROUND(G3083*H3083,P4)</f>
        <v>0</v>
      </c>
      <c r="L3083" s="31">
        <v>0</v>
      </c>
      <c r="M3083" s="24">
        <f>ROUND(G3083*L3083,P4)</f>
        <v>0</v>
      </c>
      <c r="N3083" s="25" t="s">
        <v>681</v>
      </c>
      <c r="O3083" s="32">
        <f>M3083*AA3083</f>
        <v>0</v>
      </c>
      <c r="P3083" s="1">
        <v>3</v>
      </c>
      <c r="AA3083" s="1">
        <f>IF(P3083=1,$O$3,IF(P3083=2,$O$4,$O$5))</f>
        <v>0</v>
      </c>
    </row>
    <row r="3084">
      <c r="A3084" s="1" t="s">
        <v>72</v>
      </c>
      <c r="E3084" s="27" t="s">
        <v>3202</v>
      </c>
    </row>
    <row r="3085">
      <c r="A3085" s="1" t="s">
        <v>73</v>
      </c>
      <c r="E3085" s="33" t="s">
        <v>689</v>
      </c>
    </row>
    <row r="3086">
      <c r="A3086" s="1" t="s">
        <v>74</v>
      </c>
      <c r="E3086" s="27" t="s">
        <v>68</v>
      </c>
    </row>
    <row r="3087">
      <c r="A3087" s="1" t="s">
        <v>66</v>
      </c>
      <c r="B3087" s="1">
        <v>183</v>
      </c>
      <c r="C3087" s="26" t="s">
        <v>3203</v>
      </c>
      <c r="D3087" t="s">
        <v>68</v>
      </c>
      <c r="E3087" s="27" t="s">
        <v>3204</v>
      </c>
      <c r="F3087" s="28" t="s">
        <v>70</v>
      </c>
      <c r="G3087" s="29">
        <v>3</v>
      </c>
      <c r="H3087" s="28">
        <v>0.014</v>
      </c>
      <c r="I3087" s="30">
        <f>ROUND(G3087*H3087,P4)</f>
        <v>0</v>
      </c>
      <c r="L3087" s="31">
        <v>0</v>
      </c>
      <c r="M3087" s="24">
        <f>ROUND(G3087*L3087,P4)</f>
        <v>0</v>
      </c>
      <c r="N3087" s="25" t="s">
        <v>681</v>
      </c>
      <c r="O3087" s="32">
        <f>M3087*AA3087</f>
        <v>0</v>
      </c>
      <c r="P3087" s="1">
        <v>3</v>
      </c>
      <c r="AA3087" s="1">
        <f>IF(P3087=1,$O$3,IF(P3087=2,$O$4,$O$5))</f>
        <v>0</v>
      </c>
    </row>
    <row r="3088">
      <c r="A3088" s="1" t="s">
        <v>72</v>
      </c>
      <c r="E3088" s="27" t="s">
        <v>3204</v>
      </c>
    </row>
    <row r="3089">
      <c r="A3089" s="1" t="s">
        <v>73</v>
      </c>
      <c r="E3089" s="33" t="s">
        <v>2435</v>
      </c>
    </row>
    <row r="3090">
      <c r="A3090" s="1" t="s">
        <v>74</v>
      </c>
      <c r="E3090" s="27" t="s">
        <v>68</v>
      </c>
    </row>
    <row r="3091">
      <c r="A3091" s="1" t="s">
        <v>66</v>
      </c>
      <c r="B3091" s="1">
        <v>112</v>
      </c>
      <c r="C3091" s="26" t="s">
        <v>3205</v>
      </c>
      <c r="D3091" t="s">
        <v>68</v>
      </c>
      <c r="E3091" s="27" t="s">
        <v>3206</v>
      </c>
      <c r="F3091" s="28" t="s">
        <v>3153</v>
      </c>
      <c r="G3091" s="29">
        <v>12</v>
      </c>
      <c r="H3091" s="28">
        <v>0</v>
      </c>
      <c r="I3091" s="30">
        <f>ROUND(G3091*H3091,P4)</f>
        <v>0</v>
      </c>
      <c r="L3091" s="31">
        <v>0</v>
      </c>
      <c r="M3091" s="24">
        <f>ROUND(G3091*L3091,P4)</f>
        <v>0</v>
      </c>
      <c r="N3091" s="25" t="s">
        <v>681</v>
      </c>
      <c r="O3091" s="32">
        <f>M3091*AA3091</f>
        <v>0</v>
      </c>
      <c r="P3091" s="1">
        <v>3</v>
      </c>
      <c r="AA3091" s="1">
        <f>IF(P3091=1,$O$3,IF(P3091=2,$O$4,$O$5))</f>
        <v>0</v>
      </c>
    </row>
    <row r="3092">
      <c r="A3092" s="1" t="s">
        <v>72</v>
      </c>
      <c r="E3092" s="27" t="s">
        <v>3206</v>
      </c>
    </row>
    <row r="3093">
      <c r="A3093" s="1" t="s">
        <v>73</v>
      </c>
    </row>
    <row r="3094">
      <c r="A3094" s="1" t="s">
        <v>74</v>
      </c>
      <c r="E3094" s="27" t="s">
        <v>68</v>
      </c>
    </row>
    <row r="3095" ht="25.5">
      <c r="A3095" s="1" t="s">
        <v>66</v>
      </c>
      <c r="B3095" s="1">
        <v>113</v>
      </c>
      <c r="C3095" s="26" t="s">
        <v>3207</v>
      </c>
      <c r="D3095" t="s">
        <v>68</v>
      </c>
      <c r="E3095" s="27" t="s">
        <v>3208</v>
      </c>
      <c r="F3095" s="28" t="s">
        <v>3153</v>
      </c>
      <c r="G3095" s="29">
        <v>5</v>
      </c>
      <c r="H3095" s="28">
        <v>0.017469999999999999</v>
      </c>
      <c r="I3095" s="30">
        <f>ROUND(G3095*H3095,P4)</f>
        <v>0</v>
      </c>
      <c r="L3095" s="31">
        <v>0</v>
      </c>
      <c r="M3095" s="24">
        <f>ROUND(G3095*L3095,P4)</f>
        <v>0</v>
      </c>
      <c r="N3095" s="25" t="s">
        <v>681</v>
      </c>
      <c r="O3095" s="32">
        <f>M3095*AA3095</f>
        <v>0</v>
      </c>
      <c r="P3095" s="1">
        <v>3</v>
      </c>
      <c r="AA3095" s="1">
        <f>IF(P3095=1,$O$3,IF(P3095=2,$O$4,$O$5))</f>
        <v>0</v>
      </c>
    </row>
    <row r="3096" ht="25.5">
      <c r="A3096" s="1" t="s">
        <v>72</v>
      </c>
      <c r="E3096" s="27" t="s">
        <v>3208</v>
      </c>
    </row>
    <row r="3097">
      <c r="A3097" s="1" t="s">
        <v>73</v>
      </c>
    </row>
    <row r="3098">
      <c r="A3098" s="1" t="s">
        <v>74</v>
      </c>
      <c r="E3098" s="27" t="s">
        <v>68</v>
      </c>
    </row>
    <row r="3099">
      <c r="A3099" s="1" t="s">
        <v>66</v>
      </c>
      <c r="B3099" s="1">
        <v>114</v>
      </c>
      <c r="C3099" s="26" t="s">
        <v>3209</v>
      </c>
      <c r="D3099" t="s">
        <v>68</v>
      </c>
      <c r="E3099" s="27" t="s">
        <v>3210</v>
      </c>
      <c r="F3099" s="28" t="s">
        <v>70</v>
      </c>
      <c r="G3099" s="29">
        <v>4</v>
      </c>
      <c r="H3099" s="28">
        <v>0.0012700000000000001</v>
      </c>
      <c r="I3099" s="30">
        <f>ROUND(G3099*H3099,P4)</f>
        <v>0</v>
      </c>
      <c r="L3099" s="31">
        <v>0</v>
      </c>
      <c r="M3099" s="24">
        <f>ROUND(G3099*L3099,P4)</f>
        <v>0</v>
      </c>
      <c r="N3099" s="25" t="s">
        <v>681</v>
      </c>
      <c r="O3099" s="32">
        <f>M3099*AA3099</f>
        <v>0</v>
      </c>
      <c r="P3099" s="1">
        <v>3</v>
      </c>
      <c r="AA3099" s="1">
        <f>IF(P3099=1,$O$3,IF(P3099=2,$O$4,$O$5))</f>
        <v>0</v>
      </c>
    </row>
    <row r="3100">
      <c r="A3100" s="1" t="s">
        <v>72</v>
      </c>
      <c r="E3100" s="27" t="s">
        <v>3210</v>
      </c>
    </row>
    <row r="3101" ht="76.5">
      <c r="A3101" s="1" t="s">
        <v>73</v>
      </c>
      <c r="E3101" s="33" t="s">
        <v>3211</v>
      </c>
    </row>
    <row r="3102">
      <c r="A3102" s="1" t="s">
        <v>74</v>
      </c>
      <c r="E3102" s="27" t="s">
        <v>68</v>
      </c>
    </row>
    <row r="3103">
      <c r="A3103" s="1" t="s">
        <v>66</v>
      </c>
      <c r="B3103" s="1">
        <v>116</v>
      </c>
      <c r="C3103" s="26" t="s">
        <v>3212</v>
      </c>
      <c r="D3103" t="s">
        <v>68</v>
      </c>
      <c r="E3103" s="27" t="s">
        <v>3213</v>
      </c>
      <c r="F3103" s="28" t="s">
        <v>3153</v>
      </c>
      <c r="G3103" s="29">
        <v>4</v>
      </c>
      <c r="H3103" s="28">
        <v>0</v>
      </c>
      <c r="I3103" s="30">
        <f>ROUND(G3103*H3103,P4)</f>
        <v>0</v>
      </c>
      <c r="L3103" s="31">
        <v>0</v>
      </c>
      <c r="M3103" s="24">
        <f>ROUND(G3103*L3103,P4)</f>
        <v>0</v>
      </c>
      <c r="N3103" s="25" t="s">
        <v>681</v>
      </c>
      <c r="O3103" s="32">
        <f>M3103*AA3103</f>
        <v>0</v>
      </c>
      <c r="P3103" s="1">
        <v>3</v>
      </c>
      <c r="AA3103" s="1">
        <f>IF(P3103=1,$O$3,IF(P3103=2,$O$4,$O$5))</f>
        <v>0</v>
      </c>
    </row>
    <row r="3104">
      <c r="A3104" s="1" t="s">
        <v>72</v>
      </c>
      <c r="E3104" s="27" t="s">
        <v>3213</v>
      </c>
    </row>
    <row r="3105">
      <c r="A3105" s="1" t="s">
        <v>73</v>
      </c>
    </row>
    <row r="3106">
      <c r="A3106" s="1" t="s">
        <v>74</v>
      </c>
      <c r="E3106" s="27" t="s">
        <v>68</v>
      </c>
    </row>
    <row r="3107">
      <c r="A3107" s="1" t="s">
        <v>66</v>
      </c>
      <c r="B3107" s="1">
        <v>117</v>
      </c>
      <c r="C3107" s="26" t="s">
        <v>3214</v>
      </c>
      <c r="D3107" t="s">
        <v>68</v>
      </c>
      <c r="E3107" s="27" t="s">
        <v>3215</v>
      </c>
      <c r="F3107" s="28" t="s">
        <v>70</v>
      </c>
      <c r="G3107" s="29">
        <v>2</v>
      </c>
      <c r="H3107" s="28">
        <v>8.0000000000000007E-05</v>
      </c>
      <c r="I3107" s="30">
        <f>ROUND(G3107*H3107,P4)</f>
        <v>0</v>
      </c>
      <c r="L3107" s="31">
        <v>0</v>
      </c>
      <c r="M3107" s="24">
        <f>ROUND(G3107*L3107,P4)</f>
        <v>0</v>
      </c>
      <c r="N3107" s="25" t="s">
        <v>681</v>
      </c>
      <c r="O3107" s="32">
        <f>M3107*AA3107</f>
        <v>0</v>
      </c>
      <c r="P3107" s="1">
        <v>3</v>
      </c>
      <c r="AA3107" s="1">
        <f>IF(P3107=1,$O$3,IF(P3107=2,$O$4,$O$5))</f>
        <v>0</v>
      </c>
    </row>
    <row r="3108">
      <c r="A3108" s="1" t="s">
        <v>72</v>
      </c>
      <c r="E3108" s="27" t="s">
        <v>3215</v>
      </c>
    </row>
    <row r="3109" ht="38.25">
      <c r="A3109" s="1" t="s">
        <v>73</v>
      </c>
      <c r="E3109" s="33" t="s">
        <v>3216</v>
      </c>
    </row>
    <row r="3110">
      <c r="A3110" s="1" t="s">
        <v>74</v>
      </c>
      <c r="E3110" s="27" t="s">
        <v>68</v>
      </c>
    </row>
    <row r="3111">
      <c r="A3111" s="1" t="s">
        <v>66</v>
      </c>
      <c r="B3111" s="1">
        <v>119</v>
      </c>
      <c r="C3111" s="26" t="s">
        <v>3217</v>
      </c>
      <c r="D3111" t="s">
        <v>68</v>
      </c>
      <c r="E3111" s="27" t="s">
        <v>3218</v>
      </c>
      <c r="F3111" s="28" t="s">
        <v>3153</v>
      </c>
      <c r="G3111" s="29">
        <v>19</v>
      </c>
      <c r="H3111" s="28">
        <v>0</v>
      </c>
      <c r="I3111" s="30">
        <f>ROUND(G3111*H3111,P4)</f>
        <v>0</v>
      </c>
      <c r="L3111" s="31">
        <v>0</v>
      </c>
      <c r="M3111" s="24">
        <f>ROUND(G3111*L3111,P4)</f>
        <v>0</v>
      </c>
      <c r="N3111" s="25" t="s">
        <v>681</v>
      </c>
      <c r="O3111" s="32">
        <f>M3111*AA3111</f>
        <v>0</v>
      </c>
      <c r="P3111" s="1">
        <v>3</v>
      </c>
      <c r="AA3111" s="1">
        <f>IF(P3111=1,$O$3,IF(P3111=2,$O$4,$O$5))</f>
        <v>0</v>
      </c>
    </row>
    <row r="3112">
      <c r="A3112" s="1" t="s">
        <v>72</v>
      </c>
      <c r="E3112" s="27" t="s">
        <v>3218</v>
      </c>
    </row>
    <row r="3113">
      <c r="A3113" s="1" t="s">
        <v>73</v>
      </c>
    </row>
    <row r="3114">
      <c r="A3114" s="1" t="s">
        <v>74</v>
      </c>
      <c r="E3114" s="27" t="s">
        <v>68</v>
      </c>
    </row>
    <row r="3115" ht="25.5">
      <c r="A3115" s="1" t="s">
        <v>66</v>
      </c>
      <c r="B3115" s="1">
        <v>120</v>
      </c>
      <c r="C3115" s="26" t="s">
        <v>3219</v>
      </c>
      <c r="D3115" t="s">
        <v>68</v>
      </c>
      <c r="E3115" s="27" t="s">
        <v>3220</v>
      </c>
      <c r="F3115" s="28" t="s">
        <v>3153</v>
      </c>
      <c r="G3115" s="29">
        <v>6</v>
      </c>
      <c r="H3115" s="28">
        <v>0.02273</v>
      </c>
      <c r="I3115" s="30">
        <f>ROUND(G3115*H3115,P4)</f>
        <v>0</v>
      </c>
      <c r="L3115" s="31">
        <v>0</v>
      </c>
      <c r="M3115" s="24">
        <f>ROUND(G3115*L3115,P4)</f>
        <v>0</v>
      </c>
      <c r="N3115" s="25" t="s">
        <v>681</v>
      </c>
      <c r="O3115" s="32">
        <f>M3115*AA3115</f>
        <v>0</v>
      </c>
      <c r="P3115" s="1">
        <v>3</v>
      </c>
      <c r="AA3115" s="1">
        <f>IF(P3115=1,$O$3,IF(P3115=2,$O$4,$O$5))</f>
        <v>0</v>
      </c>
    </row>
    <row r="3116" ht="25.5">
      <c r="A3116" s="1" t="s">
        <v>72</v>
      </c>
      <c r="E3116" s="27" t="s">
        <v>3220</v>
      </c>
    </row>
    <row r="3117" ht="114.75">
      <c r="A3117" s="1" t="s">
        <v>73</v>
      </c>
      <c r="E3117" s="33" t="s">
        <v>3221</v>
      </c>
    </row>
    <row r="3118">
      <c r="A3118" s="1" t="s">
        <v>74</v>
      </c>
      <c r="E3118" s="27" t="s">
        <v>68</v>
      </c>
    </row>
    <row r="3119">
      <c r="A3119" s="1" t="s">
        <v>66</v>
      </c>
      <c r="B3119" s="1">
        <v>121</v>
      </c>
      <c r="C3119" s="26" t="s">
        <v>3222</v>
      </c>
      <c r="D3119" t="s">
        <v>68</v>
      </c>
      <c r="E3119" s="27" t="s">
        <v>3223</v>
      </c>
      <c r="F3119" s="28" t="s">
        <v>3153</v>
      </c>
      <c r="G3119" s="29">
        <v>3</v>
      </c>
      <c r="H3119" s="28">
        <v>0.0038300000000000001</v>
      </c>
      <c r="I3119" s="30">
        <f>ROUND(G3119*H3119,P4)</f>
        <v>0</v>
      </c>
      <c r="L3119" s="31">
        <v>0</v>
      </c>
      <c r="M3119" s="24">
        <f>ROUND(G3119*L3119,P4)</f>
        <v>0</v>
      </c>
      <c r="N3119" s="25" t="s">
        <v>681</v>
      </c>
      <c r="O3119" s="32">
        <f>M3119*AA3119</f>
        <v>0</v>
      </c>
      <c r="P3119" s="1">
        <v>3</v>
      </c>
      <c r="AA3119" s="1">
        <f>IF(P3119=1,$O$3,IF(P3119=2,$O$4,$O$5))</f>
        <v>0</v>
      </c>
    </row>
    <row r="3120">
      <c r="A3120" s="1" t="s">
        <v>72</v>
      </c>
      <c r="E3120" s="27" t="s">
        <v>3223</v>
      </c>
    </row>
    <row r="3121" ht="38.25">
      <c r="A3121" s="1" t="s">
        <v>73</v>
      </c>
      <c r="E3121" s="33" t="s">
        <v>3224</v>
      </c>
    </row>
    <row r="3122">
      <c r="A3122" s="1" t="s">
        <v>74</v>
      </c>
      <c r="E3122" s="27" t="s">
        <v>68</v>
      </c>
    </row>
    <row r="3123">
      <c r="A3123" s="1" t="s">
        <v>66</v>
      </c>
      <c r="B3123" s="1">
        <v>123</v>
      </c>
      <c r="C3123" s="26" t="s">
        <v>3222</v>
      </c>
      <c r="D3123" t="s">
        <v>677</v>
      </c>
      <c r="E3123" s="27" t="s">
        <v>3223</v>
      </c>
      <c r="F3123" s="28" t="s">
        <v>3153</v>
      </c>
      <c r="G3123" s="29">
        <v>1</v>
      </c>
      <c r="H3123" s="28">
        <v>0.0038300000000000001</v>
      </c>
      <c r="I3123" s="30">
        <f>ROUND(G3123*H3123,P4)</f>
        <v>0</v>
      </c>
      <c r="L3123" s="31">
        <v>0</v>
      </c>
      <c r="M3123" s="24">
        <f>ROUND(G3123*L3123,P4)</f>
        <v>0</v>
      </c>
      <c r="N3123" s="25" t="s">
        <v>681</v>
      </c>
      <c r="O3123" s="32">
        <f>M3123*AA3123</f>
        <v>0</v>
      </c>
      <c r="P3123" s="1">
        <v>3</v>
      </c>
      <c r="AA3123" s="1">
        <f>IF(P3123=1,$O$3,IF(P3123=2,$O$4,$O$5))</f>
        <v>0</v>
      </c>
    </row>
    <row r="3124">
      <c r="A3124" s="1" t="s">
        <v>72</v>
      </c>
      <c r="E3124" s="27" t="s">
        <v>3223</v>
      </c>
    </row>
    <row r="3125" ht="38.25">
      <c r="A3125" s="1" t="s">
        <v>73</v>
      </c>
      <c r="E3125" s="33" t="s">
        <v>3225</v>
      </c>
    </row>
    <row r="3126">
      <c r="A3126" s="1" t="s">
        <v>74</v>
      </c>
      <c r="E3126" s="27" t="s">
        <v>68</v>
      </c>
    </row>
    <row r="3127">
      <c r="A3127" s="1" t="s">
        <v>66</v>
      </c>
      <c r="B3127" s="1">
        <v>125</v>
      </c>
      <c r="C3127" s="26" t="s">
        <v>3226</v>
      </c>
      <c r="D3127" t="s">
        <v>68</v>
      </c>
      <c r="E3127" s="27" t="s">
        <v>3227</v>
      </c>
      <c r="F3127" s="28" t="s">
        <v>3153</v>
      </c>
      <c r="G3127" s="29">
        <v>5</v>
      </c>
      <c r="H3127" s="28">
        <v>0</v>
      </c>
      <c r="I3127" s="30">
        <f>ROUND(G3127*H3127,P4)</f>
        <v>0</v>
      </c>
      <c r="L3127" s="31">
        <v>0</v>
      </c>
      <c r="M3127" s="24">
        <f>ROUND(G3127*L3127,P4)</f>
        <v>0</v>
      </c>
      <c r="N3127" s="25" t="s">
        <v>681</v>
      </c>
      <c r="O3127" s="32">
        <f>M3127*AA3127</f>
        <v>0</v>
      </c>
      <c r="P3127" s="1">
        <v>3</v>
      </c>
      <c r="AA3127" s="1">
        <f>IF(P3127=1,$O$3,IF(P3127=2,$O$4,$O$5))</f>
        <v>0</v>
      </c>
    </row>
    <row r="3128">
      <c r="A3128" s="1" t="s">
        <v>72</v>
      </c>
      <c r="E3128" s="27" t="s">
        <v>3227</v>
      </c>
    </row>
    <row r="3129">
      <c r="A3129" s="1" t="s">
        <v>73</v>
      </c>
    </row>
    <row r="3130">
      <c r="A3130" s="1" t="s">
        <v>74</v>
      </c>
      <c r="E3130" s="27" t="s">
        <v>68</v>
      </c>
    </row>
    <row r="3131">
      <c r="A3131" s="1" t="s">
        <v>66</v>
      </c>
      <c r="B3131" s="1">
        <v>126</v>
      </c>
      <c r="C3131" s="26" t="s">
        <v>3228</v>
      </c>
      <c r="D3131" t="s">
        <v>68</v>
      </c>
      <c r="E3131" s="27" t="s">
        <v>3229</v>
      </c>
      <c r="F3131" s="28" t="s">
        <v>3153</v>
      </c>
      <c r="G3131" s="29">
        <v>2</v>
      </c>
      <c r="H3131" s="28">
        <v>0.014970000000000001</v>
      </c>
      <c r="I3131" s="30">
        <f>ROUND(G3131*H3131,P4)</f>
        <v>0</v>
      </c>
      <c r="L3131" s="31">
        <v>0</v>
      </c>
      <c r="M3131" s="24">
        <f>ROUND(G3131*L3131,P4)</f>
        <v>0</v>
      </c>
      <c r="N3131" s="25" t="s">
        <v>681</v>
      </c>
      <c r="O3131" s="32">
        <f>M3131*AA3131</f>
        <v>0</v>
      </c>
      <c r="P3131" s="1">
        <v>3</v>
      </c>
      <c r="AA3131" s="1">
        <f>IF(P3131=1,$O$3,IF(P3131=2,$O$4,$O$5))</f>
        <v>0</v>
      </c>
    </row>
    <row r="3132">
      <c r="A3132" s="1" t="s">
        <v>72</v>
      </c>
      <c r="E3132" s="27" t="s">
        <v>3229</v>
      </c>
    </row>
    <row r="3133">
      <c r="A3133" s="1" t="s">
        <v>73</v>
      </c>
    </row>
    <row r="3134">
      <c r="A3134" s="1" t="s">
        <v>74</v>
      </c>
      <c r="E3134" s="27" t="s">
        <v>68</v>
      </c>
    </row>
    <row r="3135" ht="25.5">
      <c r="A3135" s="1" t="s">
        <v>66</v>
      </c>
      <c r="B3135" s="1">
        <v>184</v>
      </c>
      <c r="C3135" s="26" t="s">
        <v>3230</v>
      </c>
      <c r="D3135" t="s">
        <v>68</v>
      </c>
      <c r="E3135" s="27" t="s">
        <v>3231</v>
      </c>
      <c r="F3135" s="28" t="s">
        <v>3153</v>
      </c>
      <c r="G3135" s="29">
        <v>2</v>
      </c>
      <c r="H3135" s="28">
        <v>0.0201</v>
      </c>
      <c r="I3135" s="30">
        <f>ROUND(G3135*H3135,P4)</f>
        <v>0</v>
      </c>
      <c r="L3135" s="31">
        <v>0</v>
      </c>
      <c r="M3135" s="24">
        <f>ROUND(G3135*L3135,P4)</f>
        <v>0</v>
      </c>
      <c r="N3135" s="25" t="s">
        <v>681</v>
      </c>
      <c r="O3135" s="32">
        <f>M3135*AA3135</f>
        <v>0</v>
      </c>
      <c r="P3135" s="1">
        <v>3</v>
      </c>
      <c r="AA3135" s="1">
        <f>IF(P3135=1,$O$3,IF(P3135=2,$O$4,$O$5))</f>
        <v>0</v>
      </c>
    </row>
    <row r="3136" ht="25.5">
      <c r="A3136" s="1" t="s">
        <v>72</v>
      </c>
      <c r="E3136" s="27" t="s">
        <v>3231</v>
      </c>
    </row>
    <row r="3137">
      <c r="A3137" s="1" t="s">
        <v>73</v>
      </c>
      <c r="E3137" s="33" t="s">
        <v>689</v>
      </c>
    </row>
    <row r="3138">
      <c r="A3138" s="1" t="s">
        <v>74</v>
      </c>
      <c r="E3138" s="27" t="s">
        <v>68</v>
      </c>
    </row>
    <row r="3139" ht="25.5">
      <c r="A3139" s="1" t="s">
        <v>66</v>
      </c>
      <c r="B3139" s="1">
        <v>130</v>
      </c>
      <c r="C3139" s="26" t="s">
        <v>3232</v>
      </c>
      <c r="D3139" t="s">
        <v>68</v>
      </c>
      <c r="E3139" s="27" t="s">
        <v>3233</v>
      </c>
      <c r="F3139" s="28" t="s">
        <v>3153</v>
      </c>
      <c r="G3139" s="29">
        <v>6</v>
      </c>
      <c r="H3139" s="28">
        <v>0.0050600000000000003</v>
      </c>
      <c r="I3139" s="30">
        <f>ROUND(G3139*H3139,P4)</f>
        <v>0</v>
      </c>
      <c r="L3139" s="31">
        <v>0</v>
      </c>
      <c r="M3139" s="24">
        <f>ROUND(G3139*L3139,P4)</f>
        <v>0</v>
      </c>
      <c r="N3139" s="25" t="s">
        <v>681</v>
      </c>
      <c r="O3139" s="32">
        <f>M3139*AA3139</f>
        <v>0</v>
      </c>
      <c r="P3139" s="1">
        <v>3</v>
      </c>
      <c r="AA3139" s="1">
        <f>IF(P3139=1,$O$3,IF(P3139=2,$O$4,$O$5))</f>
        <v>0</v>
      </c>
    </row>
    <row r="3140" ht="25.5">
      <c r="A3140" s="1" t="s">
        <v>72</v>
      </c>
      <c r="E3140" s="27" t="s">
        <v>3233</v>
      </c>
    </row>
    <row r="3141" ht="102">
      <c r="A3141" s="1" t="s">
        <v>73</v>
      </c>
      <c r="E3141" s="33" t="s">
        <v>3234</v>
      </c>
    </row>
    <row r="3142">
      <c r="A3142" s="1" t="s">
        <v>74</v>
      </c>
      <c r="E3142" s="27" t="s">
        <v>68</v>
      </c>
    </row>
    <row r="3143">
      <c r="A3143" s="1" t="s">
        <v>66</v>
      </c>
      <c r="B3143" s="1">
        <v>131</v>
      </c>
      <c r="C3143" s="26" t="s">
        <v>3235</v>
      </c>
      <c r="D3143" t="s">
        <v>68</v>
      </c>
      <c r="E3143" s="27" t="s">
        <v>3236</v>
      </c>
      <c r="F3143" s="28" t="s">
        <v>3153</v>
      </c>
      <c r="G3143" s="29">
        <v>1</v>
      </c>
      <c r="H3143" s="28">
        <v>0.00114</v>
      </c>
      <c r="I3143" s="30">
        <f>ROUND(G3143*H3143,P4)</f>
        <v>0</v>
      </c>
      <c r="L3143" s="31">
        <v>0</v>
      </c>
      <c r="M3143" s="24">
        <f>ROUND(G3143*L3143,P4)</f>
        <v>0</v>
      </c>
      <c r="N3143" s="25" t="s">
        <v>681</v>
      </c>
      <c r="O3143" s="32">
        <f>M3143*AA3143</f>
        <v>0</v>
      </c>
      <c r="P3143" s="1">
        <v>3</v>
      </c>
      <c r="AA3143" s="1">
        <f>IF(P3143=1,$O$3,IF(P3143=2,$O$4,$O$5))</f>
        <v>0</v>
      </c>
    </row>
    <row r="3144">
      <c r="A3144" s="1" t="s">
        <v>72</v>
      </c>
      <c r="E3144" s="27" t="s">
        <v>3236</v>
      </c>
    </row>
    <row r="3145" ht="38.25">
      <c r="A3145" s="1" t="s">
        <v>73</v>
      </c>
      <c r="E3145" s="33" t="s">
        <v>3237</v>
      </c>
    </row>
    <row r="3146">
      <c r="A3146" s="1" t="s">
        <v>74</v>
      </c>
      <c r="E3146" s="27" t="s">
        <v>68</v>
      </c>
    </row>
    <row r="3147" ht="25.5">
      <c r="A3147" s="1" t="s">
        <v>66</v>
      </c>
      <c r="B3147" s="1">
        <v>133</v>
      </c>
      <c r="C3147" s="26" t="s">
        <v>3238</v>
      </c>
      <c r="D3147" t="s">
        <v>68</v>
      </c>
      <c r="E3147" s="27" t="s">
        <v>3239</v>
      </c>
      <c r="F3147" s="28" t="s">
        <v>3153</v>
      </c>
      <c r="G3147" s="29">
        <v>2</v>
      </c>
      <c r="H3147" s="28">
        <v>0.010659999999999999</v>
      </c>
      <c r="I3147" s="30">
        <f>ROUND(G3147*H3147,P4)</f>
        <v>0</v>
      </c>
      <c r="L3147" s="31">
        <v>0</v>
      </c>
      <c r="M3147" s="24">
        <f>ROUND(G3147*L3147,P4)</f>
        <v>0</v>
      </c>
      <c r="N3147" s="25" t="s">
        <v>681</v>
      </c>
      <c r="O3147" s="32">
        <f>M3147*AA3147</f>
        <v>0</v>
      </c>
      <c r="P3147" s="1">
        <v>3</v>
      </c>
      <c r="AA3147" s="1">
        <f>IF(P3147=1,$O$3,IF(P3147=2,$O$4,$O$5))</f>
        <v>0</v>
      </c>
    </row>
    <row r="3148" ht="25.5">
      <c r="A3148" s="1" t="s">
        <v>72</v>
      </c>
      <c r="E3148" s="27" t="s">
        <v>3239</v>
      </c>
    </row>
    <row r="3149" ht="25.5">
      <c r="A3149" s="1" t="s">
        <v>73</v>
      </c>
      <c r="E3149" s="33" t="s">
        <v>3240</v>
      </c>
    </row>
    <row r="3150">
      <c r="A3150" s="1" t="s">
        <v>74</v>
      </c>
      <c r="E3150" s="27" t="s">
        <v>68</v>
      </c>
    </row>
    <row r="3151" ht="25.5">
      <c r="A3151" s="1" t="s">
        <v>66</v>
      </c>
      <c r="B3151" s="1">
        <v>134</v>
      </c>
      <c r="C3151" s="26" t="s">
        <v>3241</v>
      </c>
      <c r="D3151" t="s">
        <v>68</v>
      </c>
      <c r="E3151" s="27" t="s">
        <v>3242</v>
      </c>
      <c r="F3151" s="28" t="s">
        <v>3153</v>
      </c>
      <c r="G3151" s="29">
        <v>1</v>
      </c>
      <c r="H3151" s="28">
        <v>0.05534</v>
      </c>
      <c r="I3151" s="30">
        <f>ROUND(G3151*H3151,P4)</f>
        <v>0</v>
      </c>
      <c r="L3151" s="31">
        <v>0</v>
      </c>
      <c r="M3151" s="24">
        <f>ROUND(G3151*L3151,P4)</f>
        <v>0</v>
      </c>
      <c r="N3151" s="25" t="s">
        <v>681</v>
      </c>
      <c r="O3151" s="32">
        <f>M3151*AA3151</f>
        <v>0</v>
      </c>
      <c r="P3151" s="1">
        <v>3</v>
      </c>
      <c r="AA3151" s="1">
        <f>IF(P3151=1,$O$3,IF(P3151=2,$O$4,$O$5))</f>
        <v>0</v>
      </c>
    </row>
    <row r="3152" ht="25.5">
      <c r="A3152" s="1" t="s">
        <v>72</v>
      </c>
      <c r="E3152" s="27" t="s">
        <v>3242</v>
      </c>
    </row>
    <row r="3153">
      <c r="A3153" s="1" t="s">
        <v>73</v>
      </c>
    </row>
    <row r="3154">
      <c r="A3154" s="1" t="s">
        <v>74</v>
      </c>
      <c r="E3154" s="27" t="s">
        <v>68</v>
      </c>
    </row>
    <row r="3155" ht="25.5">
      <c r="A3155" s="1" t="s">
        <v>66</v>
      </c>
      <c r="B3155" s="1">
        <v>135</v>
      </c>
      <c r="C3155" s="26" t="s">
        <v>3243</v>
      </c>
      <c r="D3155" t="s">
        <v>68</v>
      </c>
      <c r="E3155" s="27" t="s">
        <v>3244</v>
      </c>
      <c r="F3155" s="28" t="s">
        <v>3153</v>
      </c>
      <c r="G3155" s="29">
        <v>3</v>
      </c>
      <c r="H3155" s="28">
        <v>0.11033999999999999</v>
      </c>
      <c r="I3155" s="30">
        <f>ROUND(G3155*H3155,P4)</f>
        <v>0</v>
      </c>
      <c r="L3155" s="31">
        <v>0</v>
      </c>
      <c r="M3155" s="24">
        <f>ROUND(G3155*L3155,P4)</f>
        <v>0</v>
      </c>
      <c r="N3155" s="25" t="s">
        <v>681</v>
      </c>
      <c r="O3155" s="32">
        <f>M3155*AA3155</f>
        <v>0</v>
      </c>
      <c r="P3155" s="1">
        <v>3</v>
      </c>
      <c r="AA3155" s="1">
        <f>IF(P3155=1,$O$3,IF(P3155=2,$O$4,$O$5))</f>
        <v>0</v>
      </c>
    </row>
    <row r="3156" ht="25.5">
      <c r="A3156" s="1" t="s">
        <v>72</v>
      </c>
      <c r="E3156" s="27" t="s">
        <v>3244</v>
      </c>
    </row>
    <row r="3157">
      <c r="A3157" s="1" t="s">
        <v>73</v>
      </c>
    </row>
    <row r="3158">
      <c r="A3158" s="1" t="s">
        <v>74</v>
      </c>
      <c r="E3158" s="27" t="s">
        <v>68</v>
      </c>
    </row>
    <row r="3159">
      <c r="A3159" s="1" t="s">
        <v>66</v>
      </c>
      <c r="B3159" s="1">
        <v>136</v>
      </c>
      <c r="C3159" s="26" t="s">
        <v>3245</v>
      </c>
      <c r="D3159" t="s">
        <v>68</v>
      </c>
      <c r="E3159" s="27" t="s">
        <v>3246</v>
      </c>
      <c r="F3159" s="28" t="s">
        <v>3153</v>
      </c>
      <c r="G3159" s="29">
        <v>19</v>
      </c>
      <c r="H3159" s="28">
        <v>0</v>
      </c>
      <c r="I3159" s="30">
        <f>ROUND(G3159*H3159,P4)</f>
        <v>0</v>
      </c>
      <c r="L3159" s="31">
        <v>0</v>
      </c>
      <c r="M3159" s="24">
        <f>ROUND(G3159*L3159,P4)</f>
        <v>0</v>
      </c>
      <c r="N3159" s="25" t="s">
        <v>681</v>
      </c>
      <c r="O3159" s="32">
        <f>M3159*AA3159</f>
        <v>0</v>
      </c>
      <c r="P3159" s="1">
        <v>3</v>
      </c>
      <c r="AA3159" s="1">
        <f>IF(P3159=1,$O$3,IF(P3159=2,$O$4,$O$5))</f>
        <v>0</v>
      </c>
    </row>
    <row r="3160">
      <c r="A3160" s="1" t="s">
        <v>72</v>
      </c>
      <c r="E3160" s="27" t="s">
        <v>3246</v>
      </c>
    </row>
    <row r="3161">
      <c r="A3161" s="1" t="s">
        <v>73</v>
      </c>
    </row>
    <row r="3162">
      <c r="A3162" s="1" t="s">
        <v>74</v>
      </c>
      <c r="E3162" s="27" t="s">
        <v>68</v>
      </c>
    </row>
    <row r="3163" ht="25.5">
      <c r="A3163" s="1" t="s">
        <v>66</v>
      </c>
      <c r="B3163" s="1">
        <v>137</v>
      </c>
      <c r="C3163" s="26" t="s">
        <v>3247</v>
      </c>
      <c r="D3163" t="s">
        <v>68</v>
      </c>
      <c r="E3163" s="27" t="s">
        <v>3248</v>
      </c>
      <c r="F3163" s="28" t="s">
        <v>3153</v>
      </c>
      <c r="G3163" s="29">
        <v>1</v>
      </c>
      <c r="H3163" s="28">
        <v>0.00172</v>
      </c>
      <c r="I3163" s="30">
        <f>ROUND(G3163*H3163,P4)</f>
        <v>0</v>
      </c>
      <c r="L3163" s="31">
        <v>0</v>
      </c>
      <c r="M3163" s="24">
        <f>ROUND(G3163*L3163,P4)</f>
        <v>0</v>
      </c>
      <c r="N3163" s="25" t="s">
        <v>681</v>
      </c>
      <c r="O3163" s="32">
        <f>M3163*AA3163</f>
        <v>0</v>
      </c>
      <c r="P3163" s="1">
        <v>3</v>
      </c>
      <c r="AA3163" s="1">
        <f>IF(P3163=1,$O$3,IF(P3163=2,$O$4,$O$5))</f>
        <v>0</v>
      </c>
    </row>
    <row r="3164" ht="25.5">
      <c r="A3164" s="1" t="s">
        <v>72</v>
      </c>
      <c r="E3164" s="27" t="s">
        <v>3248</v>
      </c>
    </row>
    <row r="3165" ht="38.25">
      <c r="A3165" s="1" t="s">
        <v>73</v>
      </c>
      <c r="E3165" s="33" t="s">
        <v>3249</v>
      </c>
    </row>
    <row r="3166">
      <c r="A3166" s="1" t="s">
        <v>74</v>
      </c>
      <c r="E3166" s="27" t="s">
        <v>68</v>
      </c>
    </row>
    <row r="3167" ht="25.5">
      <c r="A3167" s="1" t="s">
        <v>66</v>
      </c>
      <c r="B3167" s="1">
        <v>138</v>
      </c>
      <c r="C3167" s="26" t="s">
        <v>3250</v>
      </c>
      <c r="D3167" t="s">
        <v>68</v>
      </c>
      <c r="E3167" s="27" t="s">
        <v>3251</v>
      </c>
      <c r="F3167" s="28" t="s">
        <v>3153</v>
      </c>
      <c r="G3167" s="29">
        <v>6</v>
      </c>
      <c r="H3167" s="28">
        <v>0.0018</v>
      </c>
      <c r="I3167" s="30">
        <f>ROUND(G3167*H3167,P4)</f>
        <v>0</v>
      </c>
      <c r="L3167" s="31">
        <v>0</v>
      </c>
      <c r="M3167" s="24">
        <f>ROUND(G3167*L3167,P4)</f>
        <v>0</v>
      </c>
      <c r="N3167" s="25" t="s">
        <v>681</v>
      </c>
      <c r="O3167" s="32">
        <f>M3167*AA3167</f>
        <v>0</v>
      </c>
      <c r="P3167" s="1">
        <v>3</v>
      </c>
      <c r="AA3167" s="1">
        <f>IF(P3167=1,$O$3,IF(P3167=2,$O$4,$O$5))</f>
        <v>0</v>
      </c>
    </row>
    <row r="3168" ht="25.5">
      <c r="A3168" s="1" t="s">
        <v>72</v>
      </c>
      <c r="E3168" s="27" t="s">
        <v>3251</v>
      </c>
    </row>
    <row r="3169" ht="102">
      <c r="A3169" s="1" t="s">
        <v>73</v>
      </c>
      <c r="E3169" s="33" t="s">
        <v>3234</v>
      </c>
    </row>
    <row r="3170">
      <c r="A3170" s="1" t="s">
        <v>74</v>
      </c>
      <c r="E3170" s="27" t="s">
        <v>68</v>
      </c>
    </row>
    <row r="3171">
      <c r="A3171" s="1" t="s">
        <v>66</v>
      </c>
      <c r="B3171" s="1">
        <v>203</v>
      </c>
      <c r="C3171" s="26" t="s">
        <v>3252</v>
      </c>
      <c r="D3171" t="s">
        <v>68</v>
      </c>
      <c r="E3171" s="27" t="s">
        <v>3253</v>
      </c>
      <c r="F3171" s="28" t="s">
        <v>3153</v>
      </c>
      <c r="G3171" s="29">
        <v>6</v>
      </c>
      <c r="H3171" s="28">
        <v>0.0018</v>
      </c>
      <c r="I3171" s="30">
        <f>ROUND(G3171*H3171,P4)</f>
        <v>0</v>
      </c>
      <c r="L3171" s="31">
        <v>0</v>
      </c>
      <c r="M3171" s="24">
        <f>ROUND(G3171*L3171,P4)</f>
        <v>0</v>
      </c>
      <c r="N3171" s="25" t="s">
        <v>681</v>
      </c>
      <c r="O3171" s="32">
        <f>M3171*AA3171</f>
        <v>0</v>
      </c>
      <c r="P3171" s="1">
        <v>3</v>
      </c>
      <c r="AA3171" s="1">
        <f>IF(P3171=1,$O$3,IF(P3171=2,$O$4,$O$5))</f>
        <v>0</v>
      </c>
    </row>
    <row r="3172">
      <c r="A3172" s="1" t="s">
        <v>72</v>
      </c>
      <c r="E3172" s="27" t="s">
        <v>3253</v>
      </c>
    </row>
    <row r="3173" ht="114.75">
      <c r="A3173" s="1" t="s">
        <v>73</v>
      </c>
      <c r="E3173" s="33" t="s">
        <v>3221</v>
      </c>
    </row>
    <row r="3174">
      <c r="A3174" s="1" t="s">
        <v>74</v>
      </c>
      <c r="E3174" s="27" t="s">
        <v>68</v>
      </c>
    </row>
    <row r="3175">
      <c r="A3175" s="1" t="s">
        <v>66</v>
      </c>
      <c r="B3175" s="1">
        <v>142</v>
      </c>
      <c r="C3175" s="26" t="s">
        <v>3254</v>
      </c>
      <c r="D3175" t="s">
        <v>68</v>
      </c>
      <c r="E3175" s="27" t="s">
        <v>3255</v>
      </c>
      <c r="F3175" s="28" t="s">
        <v>70</v>
      </c>
      <c r="G3175" s="29">
        <v>5</v>
      </c>
      <c r="H3175" s="28">
        <v>0</v>
      </c>
      <c r="I3175" s="30">
        <f>ROUND(G3175*H3175,P4)</f>
        <v>0</v>
      </c>
      <c r="L3175" s="31">
        <v>0</v>
      </c>
      <c r="M3175" s="24">
        <f>ROUND(G3175*L3175,P4)</f>
        <v>0</v>
      </c>
      <c r="N3175" s="25" t="s">
        <v>681</v>
      </c>
      <c r="O3175" s="32">
        <f>M3175*AA3175</f>
        <v>0</v>
      </c>
      <c r="P3175" s="1">
        <v>3</v>
      </c>
      <c r="AA3175" s="1">
        <f>IF(P3175=1,$O$3,IF(P3175=2,$O$4,$O$5))</f>
        <v>0</v>
      </c>
    </row>
    <row r="3176">
      <c r="A3176" s="1" t="s">
        <v>72</v>
      </c>
      <c r="E3176" s="27" t="s">
        <v>3255</v>
      </c>
    </row>
    <row r="3177">
      <c r="A3177" s="1" t="s">
        <v>73</v>
      </c>
    </row>
    <row r="3178">
      <c r="A3178" s="1" t="s">
        <v>74</v>
      </c>
      <c r="E3178" s="27" t="s">
        <v>68</v>
      </c>
    </row>
    <row r="3179">
      <c r="A3179" s="1" t="s">
        <v>66</v>
      </c>
      <c r="B3179" s="1">
        <v>143</v>
      </c>
      <c r="C3179" s="26" t="s">
        <v>3256</v>
      </c>
      <c r="D3179" t="s">
        <v>68</v>
      </c>
      <c r="E3179" s="27" t="s">
        <v>3257</v>
      </c>
      <c r="F3179" s="28" t="s">
        <v>70</v>
      </c>
      <c r="G3179" s="29">
        <v>5</v>
      </c>
      <c r="H3179" s="28">
        <v>0</v>
      </c>
      <c r="I3179" s="30">
        <f>ROUND(G3179*H3179,P4)</f>
        <v>0</v>
      </c>
      <c r="L3179" s="31">
        <v>0</v>
      </c>
      <c r="M3179" s="24">
        <f>ROUND(G3179*L3179,P4)</f>
        <v>0</v>
      </c>
      <c r="N3179" s="25" t="s">
        <v>681</v>
      </c>
      <c r="O3179" s="32">
        <f>M3179*AA3179</f>
        <v>0</v>
      </c>
      <c r="P3179" s="1">
        <v>3</v>
      </c>
      <c r="AA3179" s="1">
        <f>IF(P3179=1,$O$3,IF(P3179=2,$O$4,$O$5))</f>
        <v>0</v>
      </c>
    </row>
    <row r="3180">
      <c r="A3180" s="1" t="s">
        <v>72</v>
      </c>
      <c r="E3180" s="27" t="s">
        <v>3257</v>
      </c>
    </row>
    <row r="3181">
      <c r="A3181" s="1" t="s">
        <v>73</v>
      </c>
    </row>
    <row r="3182">
      <c r="A3182" s="1" t="s">
        <v>74</v>
      </c>
      <c r="E3182" s="27" t="s">
        <v>68</v>
      </c>
    </row>
    <row r="3183">
      <c r="A3183" s="1" t="s">
        <v>66</v>
      </c>
      <c r="B3183" s="1">
        <v>144</v>
      </c>
      <c r="C3183" s="26" t="s">
        <v>3258</v>
      </c>
      <c r="D3183" t="s">
        <v>68</v>
      </c>
      <c r="E3183" s="27" t="s">
        <v>3259</v>
      </c>
      <c r="F3183" s="28" t="s">
        <v>70</v>
      </c>
      <c r="G3183" s="29">
        <v>2</v>
      </c>
      <c r="H3183" s="28">
        <v>0.00013999999999999999</v>
      </c>
      <c r="I3183" s="30">
        <f>ROUND(G3183*H3183,P4)</f>
        <v>0</v>
      </c>
      <c r="L3183" s="31">
        <v>0</v>
      </c>
      <c r="M3183" s="24">
        <f>ROUND(G3183*L3183,P4)</f>
        <v>0</v>
      </c>
      <c r="N3183" s="25" t="s">
        <v>681</v>
      </c>
      <c r="O3183" s="32">
        <f>M3183*AA3183</f>
        <v>0</v>
      </c>
      <c r="P3183" s="1">
        <v>3</v>
      </c>
      <c r="AA3183" s="1">
        <f>IF(P3183=1,$O$3,IF(P3183=2,$O$4,$O$5))</f>
        <v>0</v>
      </c>
    </row>
    <row r="3184">
      <c r="A3184" s="1" t="s">
        <v>72</v>
      </c>
      <c r="E3184" s="27" t="s">
        <v>3259</v>
      </c>
    </row>
    <row r="3185" ht="63.75">
      <c r="A3185" s="1" t="s">
        <v>73</v>
      </c>
      <c r="E3185" s="33" t="s">
        <v>3260</v>
      </c>
    </row>
    <row r="3186">
      <c r="A3186" s="1" t="s">
        <v>74</v>
      </c>
      <c r="E3186" s="27" t="s">
        <v>68</v>
      </c>
    </row>
    <row r="3187">
      <c r="A3187" s="1" t="s">
        <v>66</v>
      </c>
      <c r="B3187" s="1">
        <v>200</v>
      </c>
      <c r="C3187" s="26" t="s">
        <v>3261</v>
      </c>
      <c r="D3187" t="s">
        <v>68</v>
      </c>
      <c r="E3187" s="27" t="s">
        <v>3262</v>
      </c>
      <c r="F3187" s="28" t="s">
        <v>70</v>
      </c>
      <c r="G3187" s="29">
        <v>4</v>
      </c>
      <c r="H3187" s="28">
        <v>4.0000000000000003E-05</v>
      </c>
      <c r="I3187" s="30">
        <f>ROUND(G3187*H3187,P4)</f>
        <v>0</v>
      </c>
      <c r="L3187" s="31">
        <v>0</v>
      </c>
      <c r="M3187" s="24">
        <f>ROUND(G3187*L3187,P4)</f>
        <v>0</v>
      </c>
      <c r="N3187" s="25" t="s">
        <v>681</v>
      </c>
      <c r="O3187" s="32">
        <f>M3187*AA3187</f>
        <v>0</v>
      </c>
      <c r="P3187" s="1">
        <v>3</v>
      </c>
      <c r="AA3187" s="1">
        <f>IF(P3187=1,$O$3,IF(P3187=2,$O$4,$O$5))</f>
        <v>0</v>
      </c>
    </row>
    <row r="3188">
      <c r="A3188" s="1" t="s">
        <v>72</v>
      </c>
      <c r="E3188" s="27" t="s">
        <v>3262</v>
      </c>
    </row>
    <row r="3189" ht="114.75">
      <c r="A3189" s="1" t="s">
        <v>73</v>
      </c>
      <c r="E3189" s="33" t="s">
        <v>3263</v>
      </c>
    </row>
    <row r="3190">
      <c r="A3190" s="1" t="s">
        <v>74</v>
      </c>
      <c r="E3190" s="27" t="s">
        <v>68</v>
      </c>
    </row>
    <row r="3191">
      <c r="A3191" s="1" t="s">
        <v>66</v>
      </c>
      <c r="B3191" s="1">
        <v>146</v>
      </c>
      <c r="C3191" s="26" t="s">
        <v>3264</v>
      </c>
      <c r="D3191" t="s">
        <v>68</v>
      </c>
      <c r="E3191" s="27" t="s">
        <v>3265</v>
      </c>
      <c r="F3191" s="28" t="s">
        <v>70</v>
      </c>
      <c r="G3191" s="29">
        <v>2</v>
      </c>
      <c r="H3191" s="28">
        <v>0.00027999999999999998</v>
      </c>
      <c r="I3191" s="30">
        <f>ROUND(G3191*H3191,P4)</f>
        <v>0</v>
      </c>
      <c r="L3191" s="31">
        <v>0</v>
      </c>
      <c r="M3191" s="24">
        <f>ROUND(G3191*L3191,P4)</f>
        <v>0</v>
      </c>
      <c r="N3191" s="25" t="s">
        <v>681</v>
      </c>
      <c r="O3191" s="32">
        <f>M3191*AA3191</f>
        <v>0</v>
      </c>
      <c r="P3191" s="1">
        <v>3</v>
      </c>
      <c r="AA3191" s="1">
        <f>IF(P3191=1,$O$3,IF(P3191=2,$O$4,$O$5))</f>
        <v>0</v>
      </c>
    </row>
    <row r="3192">
      <c r="A3192" s="1" t="s">
        <v>72</v>
      </c>
      <c r="E3192" s="27" t="s">
        <v>3265</v>
      </c>
    </row>
    <row r="3193">
      <c r="A3193" s="1" t="s">
        <v>73</v>
      </c>
    </row>
    <row r="3194">
      <c r="A3194" s="1" t="s">
        <v>74</v>
      </c>
      <c r="E3194" s="27" t="s">
        <v>68</v>
      </c>
    </row>
    <row r="3195" ht="25.5">
      <c r="A3195" s="1" t="s">
        <v>66</v>
      </c>
      <c r="B3195" s="1">
        <v>147</v>
      </c>
      <c r="C3195" s="26" t="s">
        <v>3266</v>
      </c>
      <c r="D3195" t="s">
        <v>68</v>
      </c>
      <c r="E3195" s="27" t="s">
        <v>3267</v>
      </c>
      <c r="F3195" s="28" t="s">
        <v>70</v>
      </c>
      <c r="G3195" s="29">
        <v>4</v>
      </c>
      <c r="H3195" s="28">
        <v>0.00014999999999999999</v>
      </c>
      <c r="I3195" s="30">
        <f>ROUND(G3195*H3195,P4)</f>
        <v>0</v>
      </c>
      <c r="L3195" s="31">
        <v>0</v>
      </c>
      <c r="M3195" s="24">
        <f>ROUND(G3195*L3195,P4)</f>
        <v>0</v>
      </c>
      <c r="N3195" s="25" t="s">
        <v>681</v>
      </c>
      <c r="O3195" s="32">
        <f>M3195*AA3195</f>
        <v>0</v>
      </c>
      <c r="P3195" s="1">
        <v>3</v>
      </c>
      <c r="AA3195" s="1">
        <f>IF(P3195=1,$O$3,IF(P3195=2,$O$4,$O$5))</f>
        <v>0</v>
      </c>
    </row>
    <row r="3196" ht="25.5">
      <c r="A3196" s="1" t="s">
        <v>72</v>
      </c>
      <c r="E3196" s="27" t="s">
        <v>3267</v>
      </c>
    </row>
    <row r="3197">
      <c r="A3197" s="1" t="s">
        <v>73</v>
      </c>
    </row>
    <row r="3198">
      <c r="A3198" s="1" t="s">
        <v>74</v>
      </c>
      <c r="E3198" s="27" t="s">
        <v>68</v>
      </c>
    </row>
    <row r="3199">
      <c r="A3199" s="1" t="s">
        <v>66</v>
      </c>
      <c r="B3199" s="1">
        <v>149</v>
      </c>
      <c r="C3199" s="26" t="s">
        <v>3268</v>
      </c>
      <c r="D3199" t="s">
        <v>68</v>
      </c>
      <c r="E3199" s="27" t="s">
        <v>3269</v>
      </c>
      <c r="F3199" s="28" t="s">
        <v>70</v>
      </c>
      <c r="G3199" s="29">
        <v>18</v>
      </c>
      <c r="H3199" s="28">
        <v>0.00031</v>
      </c>
      <c r="I3199" s="30">
        <f>ROUND(G3199*H3199,P4)</f>
        <v>0</v>
      </c>
      <c r="L3199" s="31">
        <v>0</v>
      </c>
      <c r="M3199" s="24">
        <f>ROUND(G3199*L3199,P4)</f>
        <v>0</v>
      </c>
      <c r="N3199" s="25" t="s">
        <v>681</v>
      </c>
      <c r="O3199" s="32">
        <f>M3199*AA3199</f>
        <v>0</v>
      </c>
      <c r="P3199" s="1">
        <v>3</v>
      </c>
      <c r="AA3199" s="1">
        <f>IF(P3199=1,$O$3,IF(P3199=2,$O$4,$O$5))</f>
        <v>0</v>
      </c>
    </row>
    <row r="3200">
      <c r="A3200" s="1" t="s">
        <v>72</v>
      </c>
      <c r="E3200" s="27" t="s">
        <v>3269</v>
      </c>
    </row>
    <row r="3201">
      <c r="A3201" s="1" t="s">
        <v>73</v>
      </c>
    </row>
    <row r="3202">
      <c r="A3202" s="1" t="s">
        <v>74</v>
      </c>
      <c r="E3202" s="27" t="s">
        <v>68</v>
      </c>
    </row>
    <row r="3203" ht="25.5">
      <c r="A3203" s="1" t="s">
        <v>66</v>
      </c>
      <c r="B3203" s="1">
        <v>177</v>
      </c>
      <c r="C3203" s="26" t="s">
        <v>3270</v>
      </c>
      <c r="D3203" t="s">
        <v>68</v>
      </c>
      <c r="E3203" s="27" t="s">
        <v>3271</v>
      </c>
      <c r="F3203" s="28" t="s">
        <v>763</v>
      </c>
      <c r="G3203" s="29">
        <v>0.97799999999999998</v>
      </c>
      <c r="H3203" s="28">
        <v>0</v>
      </c>
      <c r="I3203" s="30">
        <f>ROUND(G3203*H3203,P4)</f>
        <v>0</v>
      </c>
      <c r="L3203" s="31">
        <v>0</v>
      </c>
      <c r="M3203" s="24">
        <f>ROUND(G3203*L3203,P4)</f>
        <v>0</v>
      </c>
      <c r="N3203" s="25" t="s">
        <v>681</v>
      </c>
      <c r="O3203" s="32">
        <f>M3203*AA3203</f>
        <v>0</v>
      </c>
      <c r="P3203" s="1">
        <v>3</v>
      </c>
      <c r="AA3203" s="1">
        <f>IF(P3203=1,$O$3,IF(P3203=2,$O$4,$O$5))</f>
        <v>0</v>
      </c>
    </row>
    <row r="3204" ht="38.25">
      <c r="A3204" s="1" t="s">
        <v>72</v>
      </c>
      <c r="E3204" s="27" t="s">
        <v>3272</v>
      </c>
    </row>
    <row r="3205">
      <c r="A3205" s="1" t="s">
        <v>73</v>
      </c>
    </row>
    <row r="3206">
      <c r="A3206" s="1" t="s">
        <v>74</v>
      </c>
      <c r="E3206" s="27" t="s">
        <v>68</v>
      </c>
    </row>
    <row r="3207">
      <c r="A3207" s="1" t="s">
        <v>66</v>
      </c>
      <c r="B3207" s="1">
        <v>122</v>
      </c>
      <c r="C3207" s="26" t="s">
        <v>899</v>
      </c>
      <c r="D3207" t="s">
        <v>68</v>
      </c>
      <c r="E3207" s="27" t="s">
        <v>3273</v>
      </c>
      <c r="F3207" s="28" t="s">
        <v>70</v>
      </c>
      <c r="G3207" s="29">
        <v>3</v>
      </c>
      <c r="H3207" s="28">
        <v>0.01</v>
      </c>
      <c r="I3207" s="30">
        <f>ROUND(G3207*H3207,P4)</f>
        <v>0</v>
      </c>
      <c r="L3207" s="31">
        <v>0</v>
      </c>
      <c r="M3207" s="24">
        <f>ROUND(G3207*L3207,P4)</f>
        <v>0</v>
      </c>
      <c r="N3207" s="25" t="s">
        <v>111</v>
      </c>
      <c r="O3207" s="32">
        <f>M3207*AA3207</f>
        <v>0</v>
      </c>
      <c r="P3207" s="1">
        <v>3</v>
      </c>
      <c r="AA3207" s="1">
        <f>IF(P3207=1,$O$3,IF(P3207=2,$O$4,$O$5))</f>
        <v>0</v>
      </c>
    </row>
    <row r="3208">
      <c r="A3208" s="1" t="s">
        <v>72</v>
      </c>
      <c r="E3208" s="27" t="s">
        <v>3273</v>
      </c>
    </row>
    <row r="3209" ht="38.25">
      <c r="A3209" s="1" t="s">
        <v>73</v>
      </c>
      <c r="E3209" s="33" t="s">
        <v>3224</v>
      </c>
    </row>
    <row r="3210">
      <c r="A3210" s="1" t="s">
        <v>74</v>
      </c>
      <c r="E3210" s="27" t="s">
        <v>68</v>
      </c>
    </row>
    <row r="3211" ht="25.5">
      <c r="A3211" s="1" t="s">
        <v>66</v>
      </c>
      <c r="B3211" s="1">
        <v>115</v>
      </c>
      <c r="C3211" s="26" t="s">
        <v>3274</v>
      </c>
      <c r="D3211" t="s">
        <v>68</v>
      </c>
      <c r="E3211" s="27" t="s">
        <v>3275</v>
      </c>
      <c r="F3211" s="28" t="s">
        <v>70</v>
      </c>
      <c r="G3211" s="29">
        <v>1</v>
      </c>
      <c r="H3211" s="28">
        <v>0.023</v>
      </c>
      <c r="I3211" s="30">
        <f>ROUND(G3211*H3211,P4)</f>
        <v>0</v>
      </c>
      <c r="L3211" s="31">
        <v>0</v>
      </c>
      <c r="M3211" s="24">
        <f>ROUND(G3211*L3211,P4)</f>
        <v>0</v>
      </c>
      <c r="N3211" s="25" t="s">
        <v>111</v>
      </c>
      <c r="O3211" s="32">
        <f>M3211*AA3211</f>
        <v>0</v>
      </c>
      <c r="P3211" s="1">
        <v>3</v>
      </c>
      <c r="AA3211" s="1">
        <f>IF(P3211=1,$O$3,IF(P3211=2,$O$4,$O$5))</f>
        <v>0</v>
      </c>
    </row>
    <row r="3212" ht="25.5">
      <c r="A3212" s="1" t="s">
        <v>72</v>
      </c>
      <c r="E3212" s="27" t="s">
        <v>3275</v>
      </c>
    </row>
    <row r="3213" ht="25.5">
      <c r="A3213" s="1" t="s">
        <v>73</v>
      </c>
      <c r="E3213" s="33" t="s">
        <v>3276</v>
      </c>
    </row>
    <row r="3214">
      <c r="A3214" s="1" t="s">
        <v>74</v>
      </c>
      <c r="E3214" s="27" t="s">
        <v>68</v>
      </c>
    </row>
    <row r="3215">
      <c r="A3215" s="1" t="s">
        <v>66</v>
      </c>
      <c r="B3215" s="1">
        <v>124</v>
      </c>
      <c r="C3215" s="26" t="s">
        <v>3277</v>
      </c>
      <c r="D3215" t="s">
        <v>68</v>
      </c>
      <c r="E3215" s="27" t="s">
        <v>3278</v>
      </c>
      <c r="F3215" s="28" t="s">
        <v>70</v>
      </c>
      <c r="G3215" s="29">
        <v>1</v>
      </c>
      <c r="H3215" s="28">
        <v>0.01</v>
      </c>
      <c r="I3215" s="30">
        <f>ROUND(G3215*H3215,P4)</f>
        <v>0</v>
      </c>
      <c r="L3215" s="31">
        <v>0</v>
      </c>
      <c r="M3215" s="24">
        <f>ROUND(G3215*L3215,P4)</f>
        <v>0</v>
      </c>
      <c r="N3215" s="25" t="s">
        <v>111</v>
      </c>
      <c r="O3215" s="32">
        <f>M3215*AA3215</f>
        <v>0</v>
      </c>
      <c r="P3215" s="1">
        <v>3</v>
      </c>
      <c r="AA3215" s="1">
        <f>IF(P3215=1,$O$3,IF(P3215=2,$O$4,$O$5))</f>
        <v>0</v>
      </c>
    </row>
    <row r="3216">
      <c r="A3216" s="1" t="s">
        <v>72</v>
      </c>
      <c r="E3216" s="27" t="s">
        <v>3278</v>
      </c>
    </row>
    <row r="3217" ht="25.5">
      <c r="A3217" s="1" t="s">
        <v>73</v>
      </c>
      <c r="E3217" s="33" t="s">
        <v>3279</v>
      </c>
    </row>
    <row r="3218">
      <c r="A3218" s="1" t="s">
        <v>74</v>
      </c>
      <c r="E3218" s="27" t="s">
        <v>68</v>
      </c>
    </row>
    <row r="3219">
      <c r="A3219" s="1" t="s">
        <v>66</v>
      </c>
      <c r="B3219" s="1">
        <v>132</v>
      </c>
      <c r="C3219" s="26" t="s">
        <v>3280</v>
      </c>
      <c r="D3219" t="s">
        <v>68</v>
      </c>
      <c r="E3219" s="27" t="s">
        <v>3281</v>
      </c>
      <c r="F3219" s="28" t="s">
        <v>70</v>
      </c>
      <c r="G3219" s="29">
        <v>1</v>
      </c>
      <c r="H3219" s="28">
        <v>0.02</v>
      </c>
      <c r="I3219" s="30">
        <f>ROUND(G3219*H3219,P4)</f>
        <v>0</v>
      </c>
      <c r="L3219" s="31">
        <v>0</v>
      </c>
      <c r="M3219" s="24">
        <f>ROUND(G3219*L3219,P4)</f>
        <v>0</v>
      </c>
      <c r="N3219" s="25" t="s">
        <v>111</v>
      </c>
      <c r="O3219" s="32">
        <f>M3219*AA3219</f>
        <v>0</v>
      </c>
      <c r="P3219" s="1">
        <v>3</v>
      </c>
      <c r="AA3219" s="1">
        <f>IF(P3219=1,$O$3,IF(P3219=2,$O$4,$O$5))</f>
        <v>0</v>
      </c>
    </row>
    <row r="3220">
      <c r="A3220" s="1" t="s">
        <v>72</v>
      </c>
      <c r="E3220" s="27" t="s">
        <v>3281</v>
      </c>
    </row>
    <row r="3221">
      <c r="A3221" s="1" t="s">
        <v>73</v>
      </c>
    </row>
    <row r="3222">
      <c r="A3222" s="1" t="s">
        <v>74</v>
      </c>
      <c r="E3222" s="27" t="s">
        <v>68</v>
      </c>
    </row>
    <row r="3223" ht="25.5">
      <c r="A3223" s="1" t="s">
        <v>66</v>
      </c>
      <c r="B3223" s="1">
        <v>118</v>
      </c>
      <c r="C3223" s="26" t="s">
        <v>3282</v>
      </c>
      <c r="D3223" t="s">
        <v>68</v>
      </c>
      <c r="E3223" s="27" t="s">
        <v>3283</v>
      </c>
      <c r="F3223" s="28" t="s">
        <v>70</v>
      </c>
      <c r="G3223" s="29">
        <v>2</v>
      </c>
      <c r="H3223" s="28">
        <v>0.014999999999999999</v>
      </c>
      <c r="I3223" s="30">
        <f>ROUND(G3223*H3223,P4)</f>
        <v>0</v>
      </c>
      <c r="L3223" s="31">
        <v>0</v>
      </c>
      <c r="M3223" s="24">
        <f>ROUND(G3223*L3223,P4)</f>
        <v>0</v>
      </c>
      <c r="N3223" s="25" t="s">
        <v>111</v>
      </c>
      <c r="O3223" s="32">
        <f>M3223*AA3223</f>
        <v>0</v>
      </c>
      <c r="P3223" s="1">
        <v>3</v>
      </c>
      <c r="AA3223" s="1">
        <f>IF(P3223=1,$O$3,IF(P3223=2,$O$4,$O$5))</f>
        <v>0</v>
      </c>
    </row>
    <row r="3224" ht="25.5">
      <c r="A3224" s="1" t="s">
        <v>72</v>
      </c>
      <c r="E3224" s="27" t="s">
        <v>3283</v>
      </c>
    </row>
    <row r="3225">
      <c r="A3225" s="1" t="s">
        <v>73</v>
      </c>
    </row>
    <row r="3226">
      <c r="A3226" s="1" t="s">
        <v>74</v>
      </c>
      <c r="E3226" s="27" t="s">
        <v>68</v>
      </c>
    </row>
    <row r="3227" ht="25.5">
      <c r="A3227" s="1" t="s">
        <v>66</v>
      </c>
      <c r="B3227" s="1">
        <v>201</v>
      </c>
      <c r="C3227" s="26" t="s">
        <v>3284</v>
      </c>
      <c r="D3227" t="s">
        <v>68</v>
      </c>
      <c r="E3227" s="27" t="s">
        <v>3285</v>
      </c>
      <c r="F3227" s="28" t="s">
        <v>70</v>
      </c>
      <c r="G3227" s="29">
        <v>3</v>
      </c>
      <c r="H3227" s="28">
        <v>0.0035000000000000001</v>
      </c>
      <c r="I3227" s="30">
        <f>ROUND(G3227*H3227,P4)</f>
        <v>0</v>
      </c>
      <c r="L3227" s="31">
        <v>0</v>
      </c>
      <c r="M3227" s="24">
        <f>ROUND(G3227*L3227,P4)</f>
        <v>0</v>
      </c>
      <c r="N3227" s="25" t="s">
        <v>111</v>
      </c>
      <c r="O3227" s="32">
        <f>M3227*AA3227</f>
        <v>0</v>
      </c>
      <c r="P3227" s="1">
        <v>3</v>
      </c>
      <c r="AA3227" s="1">
        <f>IF(P3227=1,$O$3,IF(P3227=2,$O$4,$O$5))</f>
        <v>0</v>
      </c>
    </row>
    <row r="3228" ht="25.5">
      <c r="A3228" s="1" t="s">
        <v>72</v>
      </c>
      <c r="E3228" s="27" t="s">
        <v>3285</v>
      </c>
    </row>
    <row r="3229" ht="89.25">
      <c r="A3229" s="1" t="s">
        <v>73</v>
      </c>
      <c r="E3229" s="33" t="s">
        <v>3286</v>
      </c>
    </row>
    <row r="3230">
      <c r="A3230" s="1" t="s">
        <v>74</v>
      </c>
      <c r="E3230" s="27" t="s">
        <v>68</v>
      </c>
    </row>
    <row r="3231" ht="25.5">
      <c r="A3231" s="1" t="s">
        <v>66</v>
      </c>
      <c r="B3231" s="1">
        <v>202</v>
      </c>
      <c r="C3231" s="26" t="s">
        <v>3287</v>
      </c>
      <c r="D3231" t="s">
        <v>68</v>
      </c>
      <c r="E3231" s="27" t="s">
        <v>3288</v>
      </c>
      <c r="F3231" s="28" t="s">
        <v>70</v>
      </c>
      <c r="G3231" s="29">
        <v>1</v>
      </c>
      <c r="H3231" s="28">
        <v>0.0035000000000000001</v>
      </c>
      <c r="I3231" s="30">
        <f>ROUND(G3231*H3231,P4)</f>
        <v>0</v>
      </c>
      <c r="L3231" s="31">
        <v>0</v>
      </c>
      <c r="M3231" s="24">
        <f>ROUND(G3231*L3231,P4)</f>
        <v>0</v>
      </c>
      <c r="N3231" s="25" t="s">
        <v>111</v>
      </c>
      <c r="O3231" s="32">
        <f>M3231*AA3231</f>
        <v>0</v>
      </c>
      <c r="P3231" s="1">
        <v>3</v>
      </c>
      <c r="AA3231" s="1">
        <f>IF(P3231=1,$O$3,IF(P3231=2,$O$4,$O$5))</f>
        <v>0</v>
      </c>
    </row>
    <row r="3232" ht="25.5">
      <c r="A3232" s="1" t="s">
        <v>72</v>
      </c>
      <c r="E3232" s="27" t="s">
        <v>3288</v>
      </c>
    </row>
    <row r="3233" ht="63.75">
      <c r="A3233" s="1" t="s">
        <v>73</v>
      </c>
      <c r="E3233" s="33" t="s">
        <v>3289</v>
      </c>
    </row>
    <row r="3234">
      <c r="A3234" s="1" t="s">
        <v>74</v>
      </c>
      <c r="E3234" s="27" t="s">
        <v>68</v>
      </c>
    </row>
    <row r="3235">
      <c r="A3235" s="1" t="s">
        <v>66</v>
      </c>
      <c r="B3235" s="1">
        <v>199</v>
      </c>
      <c r="C3235" s="26" t="s">
        <v>3290</v>
      </c>
      <c r="D3235" t="s">
        <v>68</v>
      </c>
      <c r="E3235" s="27" t="s">
        <v>3291</v>
      </c>
      <c r="F3235" s="28" t="s">
        <v>70</v>
      </c>
      <c r="G3235" s="29">
        <v>1</v>
      </c>
      <c r="H3235" s="28">
        <v>0</v>
      </c>
      <c r="I3235" s="30">
        <f>ROUND(G3235*H3235,P4)</f>
        <v>0</v>
      </c>
      <c r="L3235" s="31">
        <v>0</v>
      </c>
      <c r="M3235" s="24">
        <f>ROUND(G3235*L3235,P4)</f>
        <v>0</v>
      </c>
      <c r="N3235" s="25" t="s">
        <v>111</v>
      </c>
      <c r="O3235" s="32">
        <f>M3235*AA3235</f>
        <v>0</v>
      </c>
      <c r="P3235" s="1">
        <v>3</v>
      </c>
      <c r="AA3235" s="1">
        <f>IF(P3235=1,$O$3,IF(P3235=2,$O$4,$O$5))</f>
        <v>0</v>
      </c>
    </row>
    <row r="3236">
      <c r="A3236" s="1" t="s">
        <v>72</v>
      </c>
      <c r="E3236" s="27" t="s">
        <v>3291</v>
      </c>
    </row>
    <row r="3237" ht="25.5">
      <c r="A3237" s="1" t="s">
        <v>73</v>
      </c>
      <c r="E3237" s="33" t="s">
        <v>3292</v>
      </c>
    </row>
    <row r="3238">
      <c r="A3238" s="1" t="s">
        <v>74</v>
      </c>
      <c r="E3238" s="27" t="s">
        <v>68</v>
      </c>
    </row>
    <row r="3239" ht="25.5">
      <c r="A3239" s="1" t="s">
        <v>66</v>
      </c>
      <c r="B3239" s="1">
        <v>150</v>
      </c>
      <c r="C3239" s="26" t="s">
        <v>3293</v>
      </c>
      <c r="D3239" t="s">
        <v>68</v>
      </c>
      <c r="E3239" s="27" t="s">
        <v>3294</v>
      </c>
      <c r="F3239" s="28" t="s">
        <v>70</v>
      </c>
      <c r="G3239" s="29">
        <v>1</v>
      </c>
      <c r="H3239" s="28">
        <v>0.02</v>
      </c>
      <c r="I3239" s="30">
        <f>ROUND(G3239*H3239,P4)</f>
        <v>0</v>
      </c>
      <c r="L3239" s="31">
        <v>0</v>
      </c>
      <c r="M3239" s="24">
        <f>ROUND(G3239*L3239,P4)</f>
        <v>0</v>
      </c>
      <c r="N3239" s="25" t="s">
        <v>111</v>
      </c>
      <c r="O3239" s="32">
        <f>M3239*AA3239</f>
        <v>0</v>
      </c>
      <c r="P3239" s="1">
        <v>3</v>
      </c>
      <c r="AA3239" s="1">
        <f>IF(P3239=1,$O$3,IF(P3239=2,$O$4,$O$5))</f>
        <v>0</v>
      </c>
    </row>
    <row r="3240" ht="25.5">
      <c r="A3240" s="1" t="s">
        <v>72</v>
      </c>
      <c r="E3240" s="27" t="s">
        <v>3294</v>
      </c>
    </row>
    <row r="3241">
      <c r="A3241" s="1" t="s">
        <v>73</v>
      </c>
    </row>
    <row r="3242">
      <c r="A3242" s="1" t="s">
        <v>74</v>
      </c>
      <c r="E3242" s="27" t="s">
        <v>68</v>
      </c>
    </row>
    <row r="3243">
      <c r="A3243" s="1" t="s">
        <v>64</v>
      </c>
      <c r="C3243" s="22" t="s">
        <v>3295</v>
      </c>
      <c r="E3243" s="23" t="s">
        <v>3296</v>
      </c>
      <c r="L3243" s="24">
        <f>SUMIFS(L3244:L3267,A3244:A3267,"P")</f>
        <v>0</v>
      </c>
      <c r="M3243" s="24">
        <f>SUMIFS(M3244:M3267,A3244:A3267,"P")</f>
        <v>0</v>
      </c>
      <c r="N3243" s="25"/>
    </row>
    <row r="3244" ht="25.5">
      <c r="A3244" s="1" t="s">
        <v>66</v>
      </c>
      <c r="B3244" s="1">
        <v>153</v>
      </c>
      <c r="C3244" s="26" t="s">
        <v>3297</v>
      </c>
      <c r="D3244" t="s">
        <v>68</v>
      </c>
      <c r="E3244" s="27" t="s">
        <v>3298</v>
      </c>
      <c r="F3244" s="28" t="s">
        <v>3153</v>
      </c>
      <c r="G3244" s="29">
        <v>5</v>
      </c>
      <c r="H3244" s="28">
        <v>0.0091999999999999998</v>
      </c>
      <c r="I3244" s="30">
        <f>ROUND(G3244*H3244,P4)</f>
        <v>0</v>
      </c>
      <c r="L3244" s="31">
        <v>0</v>
      </c>
      <c r="M3244" s="24">
        <f>ROUND(G3244*L3244,P4)</f>
        <v>0</v>
      </c>
      <c r="N3244" s="25" t="s">
        <v>681</v>
      </c>
      <c r="O3244" s="32">
        <f>M3244*AA3244</f>
        <v>0</v>
      </c>
      <c r="P3244" s="1">
        <v>3</v>
      </c>
      <c r="AA3244" s="1">
        <f>IF(P3244=1,$O$3,IF(P3244=2,$O$4,$O$5))</f>
        <v>0</v>
      </c>
    </row>
    <row r="3245" ht="25.5">
      <c r="A3245" s="1" t="s">
        <v>72</v>
      </c>
      <c r="E3245" s="27" t="s">
        <v>3298</v>
      </c>
    </row>
    <row r="3246">
      <c r="A3246" s="1" t="s">
        <v>73</v>
      </c>
    </row>
    <row r="3247">
      <c r="A3247" s="1" t="s">
        <v>74</v>
      </c>
      <c r="E3247" s="27" t="s">
        <v>68</v>
      </c>
    </row>
    <row r="3248" ht="25.5">
      <c r="A3248" s="1" t="s">
        <v>66</v>
      </c>
      <c r="B3248" s="1">
        <v>154</v>
      </c>
      <c r="C3248" s="26" t="s">
        <v>3299</v>
      </c>
      <c r="D3248" t="s">
        <v>68</v>
      </c>
      <c r="E3248" s="27" t="s">
        <v>3300</v>
      </c>
      <c r="F3248" s="28" t="s">
        <v>3153</v>
      </c>
      <c r="G3248" s="29">
        <v>3</v>
      </c>
      <c r="H3248" s="28">
        <v>0</v>
      </c>
      <c r="I3248" s="30">
        <f>ROUND(G3248*H3248,P4)</f>
        <v>0</v>
      </c>
      <c r="L3248" s="31">
        <v>0</v>
      </c>
      <c r="M3248" s="24">
        <f>ROUND(G3248*L3248,P4)</f>
        <v>0</v>
      </c>
      <c r="N3248" s="25" t="s">
        <v>681</v>
      </c>
      <c r="O3248" s="32">
        <f>M3248*AA3248</f>
        <v>0</v>
      </c>
      <c r="P3248" s="1">
        <v>3</v>
      </c>
      <c r="AA3248" s="1">
        <f>IF(P3248=1,$O$3,IF(P3248=2,$O$4,$O$5))</f>
        <v>0</v>
      </c>
    </row>
    <row r="3249" ht="25.5">
      <c r="A3249" s="1" t="s">
        <v>72</v>
      </c>
      <c r="E3249" s="27" t="s">
        <v>3300</v>
      </c>
    </row>
    <row r="3250">
      <c r="A3250" s="1" t="s">
        <v>73</v>
      </c>
    </row>
    <row r="3251">
      <c r="A3251" s="1" t="s">
        <v>74</v>
      </c>
      <c r="E3251" s="27" t="s">
        <v>68</v>
      </c>
    </row>
    <row r="3252" ht="25.5">
      <c r="A3252" s="1" t="s">
        <v>66</v>
      </c>
      <c r="B3252" s="1">
        <v>176</v>
      </c>
      <c r="C3252" s="26" t="s">
        <v>3301</v>
      </c>
      <c r="D3252" t="s">
        <v>68</v>
      </c>
      <c r="E3252" s="27" t="s">
        <v>3302</v>
      </c>
      <c r="F3252" s="28" t="s">
        <v>763</v>
      </c>
      <c r="G3252" s="29">
        <v>0.126</v>
      </c>
      <c r="H3252" s="28">
        <v>0</v>
      </c>
      <c r="I3252" s="30">
        <f>ROUND(G3252*H3252,P4)</f>
        <v>0</v>
      </c>
      <c r="L3252" s="31">
        <v>0</v>
      </c>
      <c r="M3252" s="24">
        <f>ROUND(G3252*L3252,P4)</f>
        <v>0</v>
      </c>
      <c r="N3252" s="25" t="s">
        <v>681</v>
      </c>
      <c r="O3252" s="32">
        <f>M3252*AA3252</f>
        <v>0</v>
      </c>
      <c r="P3252" s="1">
        <v>3</v>
      </c>
      <c r="AA3252" s="1">
        <f>IF(P3252=1,$O$3,IF(P3252=2,$O$4,$O$5))</f>
        <v>0</v>
      </c>
    </row>
    <row r="3253" ht="38.25">
      <c r="A3253" s="1" t="s">
        <v>72</v>
      </c>
      <c r="E3253" s="27" t="s">
        <v>3303</v>
      </c>
    </row>
    <row r="3254">
      <c r="A3254" s="1" t="s">
        <v>73</v>
      </c>
    </row>
    <row r="3255">
      <c r="A3255" s="1" t="s">
        <v>74</v>
      </c>
      <c r="E3255" s="27" t="s">
        <v>68</v>
      </c>
    </row>
    <row r="3256">
      <c r="A3256" s="1" t="s">
        <v>66</v>
      </c>
      <c r="B3256" s="1">
        <v>155</v>
      </c>
      <c r="C3256" s="26" t="s">
        <v>3304</v>
      </c>
      <c r="D3256" t="s">
        <v>68</v>
      </c>
      <c r="E3256" s="27" t="s">
        <v>3305</v>
      </c>
      <c r="F3256" s="28" t="s">
        <v>70</v>
      </c>
      <c r="G3256" s="29">
        <v>3</v>
      </c>
      <c r="H3256" s="28">
        <v>0.02</v>
      </c>
      <c r="I3256" s="30">
        <f>ROUND(G3256*H3256,P4)</f>
        <v>0</v>
      </c>
      <c r="L3256" s="31">
        <v>0</v>
      </c>
      <c r="M3256" s="24">
        <f>ROUND(G3256*L3256,P4)</f>
        <v>0</v>
      </c>
      <c r="N3256" s="25" t="s">
        <v>111</v>
      </c>
      <c r="O3256" s="32">
        <f>M3256*AA3256</f>
        <v>0</v>
      </c>
      <c r="P3256" s="1">
        <v>3</v>
      </c>
      <c r="AA3256" s="1">
        <f>IF(P3256=1,$O$3,IF(P3256=2,$O$4,$O$5))</f>
        <v>0</v>
      </c>
    </row>
    <row r="3257">
      <c r="A3257" s="1" t="s">
        <v>72</v>
      </c>
      <c r="E3257" s="27" t="s">
        <v>3305</v>
      </c>
    </row>
    <row r="3258">
      <c r="A3258" s="1" t="s">
        <v>73</v>
      </c>
    </row>
    <row r="3259">
      <c r="A3259" s="1" t="s">
        <v>74</v>
      </c>
      <c r="E3259" s="27" t="s">
        <v>68</v>
      </c>
    </row>
    <row r="3260">
      <c r="A3260" s="1" t="s">
        <v>66</v>
      </c>
      <c r="B3260" s="1">
        <v>157</v>
      </c>
      <c r="C3260" s="26" t="s">
        <v>3306</v>
      </c>
      <c r="D3260" t="s">
        <v>68</v>
      </c>
      <c r="E3260" s="27" t="s">
        <v>3307</v>
      </c>
      <c r="F3260" s="28" t="s">
        <v>70</v>
      </c>
      <c r="G3260" s="29">
        <v>1</v>
      </c>
      <c r="H3260" s="28">
        <v>0.02</v>
      </c>
      <c r="I3260" s="30">
        <f>ROUND(G3260*H3260,P4)</f>
        <v>0</v>
      </c>
      <c r="L3260" s="31">
        <v>0</v>
      </c>
      <c r="M3260" s="24">
        <f>ROUND(G3260*L3260,P4)</f>
        <v>0</v>
      </c>
      <c r="N3260" s="25" t="s">
        <v>111</v>
      </c>
      <c r="O3260" s="32">
        <f>M3260*AA3260</f>
        <v>0</v>
      </c>
      <c r="P3260" s="1">
        <v>3</v>
      </c>
      <c r="AA3260" s="1">
        <f>IF(P3260=1,$O$3,IF(P3260=2,$O$4,$O$5))</f>
        <v>0</v>
      </c>
    </row>
    <row r="3261">
      <c r="A3261" s="1" t="s">
        <v>72</v>
      </c>
      <c r="E3261" s="27" t="s">
        <v>3307</v>
      </c>
    </row>
    <row r="3262">
      <c r="A3262" s="1" t="s">
        <v>73</v>
      </c>
    </row>
    <row r="3263">
      <c r="A3263" s="1" t="s">
        <v>74</v>
      </c>
      <c r="E3263" s="27" t="s">
        <v>68</v>
      </c>
    </row>
    <row r="3264" ht="25.5">
      <c r="A3264" s="1" t="s">
        <v>66</v>
      </c>
      <c r="B3264" s="1">
        <v>156</v>
      </c>
      <c r="C3264" s="26" t="s">
        <v>3308</v>
      </c>
      <c r="D3264" t="s">
        <v>68</v>
      </c>
      <c r="E3264" s="27" t="s">
        <v>3309</v>
      </c>
      <c r="F3264" s="28" t="s">
        <v>3153</v>
      </c>
      <c r="G3264" s="29">
        <v>1</v>
      </c>
      <c r="H3264" s="28">
        <v>0</v>
      </c>
      <c r="I3264" s="30">
        <f>ROUND(G3264*H3264,P4)</f>
        <v>0</v>
      </c>
      <c r="L3264" s="31">
        <v>0</v>
      </c>
      <c r="M3264" s="24">
        <f>ROUND(G3264*L3264,P4)</f>
        <v>0</v>
      </c>
      <c r="N3264" s="25" t="s">
        <v>111</v>
      </c>
      <c r="O3264" s="32">
        <f>M3264*AA3264</f>
        <v>0</v>
      </c>
      <c r="P3264" s="1">
        <v>3</v>
      </c>
      <c r="AA3264" s="1">
        <f>IF(P3264=1,$O$3,IF(P3264=2,$O$4,$O$5))</f>
        <v>0</v>
      </c>
    </row>
    <row r="3265" ht="25.5">
      <c r="A3265" s="1" t="s">
        <v>72</v>
      </c>
      <c r="E3265" s="27" t="s">
        <v>3309</v>
      </c>
    </row>
    <row r="3266">
      <c r="A3266" s="1" t="s">
        <v>73</v>
      </c>
    </row>
    <row r="3267">
      <c r="A3267" s="1" t="s">
        <v>74</v>
      </c>
      <c r="E3267" s="27" t="s">
        <v>68</v>
      </c>
    </row>
    <row r="3268">
      <c r="A3268" s="1" t="s">
        <v>64</v>
      </c>
      <c r="C3268" s="22" t="s">
        <v>3310</v>
      </c>
      <c r="E3268" s="23" t="s">
        <v>3311</v>
      </c>
      <c r="L3268" s="24">
        <f>SUMIFS(L3269:L3280,A3269:A3280,"P")</f>
        <v>0</v>
      </c>
      <c r="M3268" s="24">
        <f>SUMIFS(M3269:M3280,A3269:A3280,"P")</f>
        <v>0</v>
      </c>
      <c r="N3268" s="25"/>
    </row>
    <row r="3269" ht="25.5">
      <c r="A3269" s="1" t="s">
        <v>66</v>
      </c>
      <c r="B3269" s="1">
        <v>160</v>
      </c>
      <c r="C3269" s="26" t="s">
        <v>3312</v>
      </c>
      <c r="D3269" t="s">
        <v>68</v>
      </c>
      <c r="E3269" s="27" t="s">
        <v>3313</v>
      </c>
      <c r="F3269" s="28" t="s">
        <v>70</v>
      </c>
      <c r="G3269" s="29">
        <v>9</v>
      </c>
      <c r="H3269" s="28">
        <v>0.00051000000000000004</v>
      </c>
      <c r="I3269" s="30">
        <f>ROUND(G3269*H3269,P4)</f>
        <v>0</v>
      </c>
      <c r="L3269" s="31">
        <v>0</v>
      </c>
      <c r="M3269" s="24">
        <f>ROUND(G3269*L3269,P4)</f>
        <v>0</v>
      </c>
      <c r="N3269" s="25" t="s">
        <v>681</v>
      </c>
      <c r="O3269" s="32">
        <f>M3269*AA3269</f>
        <v>0</v>
      </c>
      <c r="P3269" s="1">
        <v>3</v>
      </c>
      <c r="AA3269" s="1">
        <f>IF(P3269=1,$O$3,IF(P3269=2,$O$4,$O$5))</f>
        <v>0</v>
      </c>
    </row>
    <row r="3270" ht="25.5">
      <c r="A3270" s="1" t="s">
        <v>72</v>
      </c>
      <c r="E3270" s="27" t="s">
        <v>3313</v>
      </c>
    </row>
    <row r="3271">
      <c r="A3271" s="1" t="s">
        <v>73</v>
      </c>
    </row>
    <row r="3272">
      <c r="A3272" s="1" t="s">
        <v>74</v>
      </c>
      <c r="E3272" s="27" t="s">
        <v>68</v>
      </c>
    </row>
    <row r="3273" ht="25.5">
      <c r="A3273" s="1" t="s">
        <v>66</v>
      </c>
      <c r="B3273" s="1">
        <v>161</v>
      </c>
      <c r="C3273" s="26" t="s">
        <v>3314</v>
      </c>
      <c r="D3273" t="s">
        <v>68</v>
      </c>
      <c r="E3273" s="27" t="s">
        <v>3315</v>
      </c>
      <c r="F3273" s="28" t="s">
        <v>70</v>
      </c>
      <c r="G3273" s="29">
        <v>7</v>
      </c>
      <c r="H3273" s="28">
        <v>0.00079000000000000001</v>
      </c>
      <c r="I3273" s="30">
        <f>ROUND(G3273*H3273,P4)</f>
        <v>0</v>
      </c>
      <c r="L3273" s="31">
        <v>0</v>
      </c>
      <c r="M3273" s="24">
        <f>ROUND(G3273*L3273,P4)</f>
        <v>0</v>
      </c>
      <c r="N3273" s="25" t="s">
        <v>681</v>
      </c>
      <c r="O3273" s="32">
        <f>M3273*AA3273</f>
        <v>0</v>
      </c>
      <c r="P3273" s="1">
        <v>3</v>
      </c>
      <c r="AA3273" s="1">
        <f>IF(P3273=1,$O$3,IF(P3273=2,$O$4,$O$5))</f>
        <v>0</v>
      </c>
    </row>
    <row r="3274" ht="25.5">
      <c r="A3274" s="1" t="s">
        <v>72</v>
      </c>
      <c r="E3274" s="27" t="s">
        <v>3315</v>
      </c>
    </row>
    <row r="3275">
      <c r="A3275" s="1" t="s">
        <v>73</v>
      </c>
    </row>
    <row r="3276">
      <c r="A3276" s="1" t="s">
        <v>74</v>
      </c>
      <c r="E3276" s="27" t="s">
        <v>68</v>
      </c>
    </row>
    <row r="3277" ht="25.5">
      <c r="A3277" s="1" t="s">
        <v>66</v>
      </c>
      <c r="B3277" s="1">
        <v>173</v>
      </c>
      <c r="C3277" s="26" t="s">
        <v>3316</v>
      </c>
      <c r="D3277" t="s">
        <v>68</v>
      </c>
      <c r="E3277" s="27" t="s">
        <v>3317</v>
      </c>
      <c r="F3277" s="28" t="s">
        <v>763</v>
      </c>
      <c r="G3277" s="29">
        <v>0.01</v>
      </c>
      <c r="H3277" s="28">
        <v>0</v>
      </c>
      <c r="I3277" s="30">
        <f>ROUND(G3277*H3277,P4)</f>
        <v>0</v>
      </c>
      <c r="L3277" s="31">
        <v>0</v>
      </c>
      <c r="M3277" s="24">
        <f>ROUND(G3277*L3277,P4)</f>
        <v>0</v>
      </c>
      <c r="N3277" s="25" t="s">
        <v>681</v>
      </c>
      <c r="O3277" s="32">
        <f>M3277*AA3277</f>
        <v>0</v>
      </c>
      <c r="P3277" s="1">
        <v>3</v>
      </c>
      <c r="AA3277" s="1">
        <f>IF(P3277=1,$O$3,IF(P3277=2,$O$4,$O$5))</f>
        <v>0</v>
      </c>
    </row>
    <row r="3278" ht="38.25">
      <c r="A3278" s="1" t="s">
        <v>72</v>
      </c>
      <c r="E3278" s="27" t="s">
        <v>3318</v>
      </c>
    </row>
    <row r="3279">
      <c r="A3279" s="1" t="s">
        <v>73</v>
      </c>
    </row>
    <row r="3280">
      <c r="A3280" s="1" t="s">
        <v>74</v>
      </c>
      <c r="E3280" s="27" t="s">
        <v>68</v>
      </c>
    </row>
    <row r="3281">
      <c r="A3281" s="1" t="s">
        <v>64</v>
      </c>
      <c r="C3281" s="22" t="s">
        <v>3319</v>
      </c>
      <c r="E3281" s="23" t="s">
        <v>3320</v>
      </c>
      <c r="L3281" s="24">
        <f>SUMIFS(L3282:L3293,A3282:A3293,"P")</f>
        <v>0</v>
      </c>
      <c r="M3281" s="24">
        <f>SUMIFS(M3282:M3293,A3282:A3293,"P")</f>
        <v>0</v>
      </c>
      <c r="N3281" s="25"/>
    </row>
    <row r="3282">
      <c r="A3282" s="1" t="s">
        <v>66</v>
      </c>
      <c r="B3282" s="1">
        <v>163</v>
      </c>
      <c r="C3282" s="26" t="s">
        <v>3321</v>
      </c>
      <c r="D3282" t="s">
        <v>68</v>
      </c>
      <c r="E3282" s="27" t="s">
        <v>3322</v>
      </c>
      <c r="F3282" s="28" t="s">
        <v>70</v>
      </c>
      <c r="G3282" s="29">
        <v>7</v>
      </c>
      <c r="H3282" s="28">
        <v>0.00012</v>
      </c>
      <c r="I3282" s="30">
        <f>ROUND(G3282*H3282,P4)</f>
        <v>0</v>
      </c>
      <c r="L3282" s="31">
        <v>0</v>
      </c>
      <c r="M3282" s="24">
        <f>ROUND(G3282*L3282,P4)</f>
        <v>0</v>
      </c>
      <c r="N3282" s="25" t="s">
        <v>681</v>
      </c>
      <c r="O3282" s="32">
        <f>M3282*AA3282</f>
        <v>0</v>
      </c>
      <c r="P3282" s="1">
        <v>3</v>
      </c>
      <c r="AA3282" s="1">
        <f>IF(P3282=1,$O$3,IF(P3282=2,$O$4,$O$5))</f>
        <v>0</v>
      </c>
    </row>
    <row r="3283">
      <c r="A3283" s="1" t="s">
        <v>72</v>
      </c>
      <c r="E3283" s="27" t="s">
        <v>3322</v>
      </c>
    </row>
    <row r="3284">
      <c r="A3284" s="1" t="s">
        <v>73</v>
      </c>
    </row>
    <row r="3285">
      <c r="A3285" s="1" t="s">
        <v>74</v>
      </c>
      <c r="E3285" s="27" t="s">
        <v>68</v>
      </c>
    </row>
    <row r="3286">
      <c r="A3286" s="1" t="s">
        <v>66</v>
      </c>
      <c r="B3286" s="1">
        <v>162</v>
      </c>
      <c r="C3286" s="26" t="s">
        <v>3323</v>
      </c>
      <c r="D3286" t="s">
        <v>68</v>
      </c>
      <c r="E3286" s="27" t="s">
        <v>3324</v>
      </c>
      <c r="F3286" s="28" t="s">
        <v>70</v>
      </c>
      <c r="G3286" s="29">
        <v>7</v>
      </c>
      <c r="H3286" s="28">
        <v>0</v>
      </c>
      <c r="I3286" s="30">
        <f>ROUND(G3286*H3286,P4)</f>
        <v>0</v>
      </c>
      <c r="L3286" s="31">
        <v>0</v>
      </c>
      <c r="M3286" s="24">
        <f>ROUND(G3286*L3286,P4)</f>
        <v>0</v>
      </c>
      <c r="N3286" s="25" t="s">
        <v>681</v>
      </c>
      <c r="O3286" s="32">
        <f>M3286*AA3286</f>
        <v>0</v>
      </c>
      <c r="P3286" s="1">
        <v>3</v>
      </c>
      <c r="AA3286" s="1">
        <f>IF(P3286=1,$O$3,IF(P3286=2,$O$4,$O$5))</f>
        <v>0</v>
      </c>
    </row>
    <row r="3287">
      <c r="A3287" s="1" t="s">
        <v>72</v>
      </c>
      <c r="E3287" s="27" t="s">
        <v>3324</v>
      </c>
    </row>
    <row r="3288">
      <c r="A3288" s="1" t="s">
        <v>73</v>
      </c>
    </row>
    <row r="3289">
      <c r="A3289" s="1" t="s">
        <v>74</v>
      </c>
      <c r="E3289" s="27" t="s">
        <v>68</v>
      </c>
    </row>
    <row r="3290" ht="25.5">
      <c r="A3290" s="1" t="s">
        <v>66</v>
      </c>
      <c r="B3290" s="1">
        <v>174</v>
      </c>
      <c r="C3290" s="26" t="s">
        <v>3325</v>
      </c>
      <c r="D3290" t="s">
        <v>68</v>
      </c>
      <c r="E3290" s="27" t="s">
        <v>3326</v>
      </c>
      <c r="F3290" s="28" t="s">
        <v>763</v>
      </c>
      <c r="G3290" s="29">
        <v>0.001</v>
      </c>
      <c r="H3290" s="28">
        <v>0</v>
      </c>
      <c r="I3290" s="30">
        <f>ROUND(G3290*H3290,P4)</f>
        <v>0</v>
      </c>
      <c r="L3290" s="31">
        <v>0</v>
      </c>
      <c r="M3290" s="24">
        <f>ROUND(G3290*L3290,P4)</f>
        <v>0</v>
      </c>
      <c r="N3290" s="25" t="s">
        <v>681</v>
      </c>
      <c r="O3290" s="32">
        <f>M3290*AA3290</f>
        <v>0</v>
      </c>
      <c r="P3290" s="1">
        <v>3</v>
      </c>
      <c r="AA3290" s="1">
        <f>IF(P3290=1,$O$3,IF(P3290=2,$O$4,$O$5))</f>
        <v>0</v>
      </c>
    </row>
    <row r="3291" ht="25.5">
      <c r="A3291" s="1" t="s">
        <v>72</v>
      </c>
      <c r="E3291" s="27" t="s">
        <v>3327</v>
      </c>
    </row>
    <row r="3292">
      <c r="A3292" s="1" t="s">
        <v>73</v>
      </c>
    </row>
    <row r="3293">
      <c r="A3293" s="1" t="s">
        <v>74</v>
      </c>
      <c r="E3293" s="27" t="s">
        <v>68</v>
      </c>
    </row>
    <row r="3294">
      <c r="A3294" s="1" t="s">
        <v>64</v>
      </c>
      <c r="C3294" s="22" t="s">
        <v>3328</v>
      </c>
      <c r="E3294" s="23" t="s">
        <v>3329</v>
      </c>
      <c r="L3294" s="24">
        <f>SUMIFS(L3295:L3310,A3295:A3310,"P")</f>
        <v>0</v>
      </c>
      <c r="M3294" s="24">
        <f>SUMIFS(M3295:M3310,A3295:A3310,"P")</f>
        <v>0</v>
      </c>
      <c r="N3294" s="25"/>
    </row>
    <row r="3295" ht="25.5">
      <c r="A3295" s="1" t="s">
        <v>66</v>
      </c>
      <c r="B3295" s="1">
        <v>166</v>
      </c>
      <c r="C3295" s="26" t="s">
        <v>3330</v>
      </c>
      <c r="D3295" t="s">
        <v>68</v>
      </c>
      <c r="E3295" s="27" t="s">
        <v>3331</v>
      </c>
      <c r="F3295" s="28" t="s">
        <v>70</v>
      </c>
      <c r="G3295" s="29">
        <v>1</v>
      </c>
      <c r="H3295" s="28">
        <v>0.00096000000000000002</v>
      </c>
      <c r="I3295" s="30">
        <f>ROUND(G3295*H3295,P4)</f>
        <v>0</v>
      </c>
      <c r="L3295" s="31">
        <v>0</v>
      </c>
      <c r="M3295" s="24">
        <f>ROUND(G3295*L3295,P4)</f>
        <v>0</v>
      </c>
      <c r="N3295" s="25" t="s">
        <v>681</v>
      </c>
      <c r="O3295" s="32">
        <f>M3295*AA3295</f>
        <v>0</v>
      </c>
      <c r="P3295" s="1">
        <v>3</v>
      </c>
      <c r="AA3295" s="1">
        <f>IF(P3295=1,$O$3,IF(P3295=2,$O$4,$O$5))</f>
        <v>0</v>
      </c>
    </row>
    <row r="3296" ht="25.5">
      <c r="A3296" s="1" t="s">
        <v>72</v>
      </c>
      <c r="E3296" s="27" t="s">
        <v>3331</v>
      </c>
    </row>
    <row r="3297">
      <c r="A3297" s="1" t="s">
        <v>73</v>
      </c>
    </row>
    <row r="3298">
      <c r="A3298" s="1" t="s">
        <v>74</v>
      </c>
      <c r="E3298" s="27" t="s">
        <v>68</v>
      </c>
    </row>
    <row r="3299" ht="25.5">
      <c r="A3299" s="1" t="s">
        <v>66</v>
      </c>
      <c r="B3299" s="1">
        <v>167</v>
      </c>
      <c r="C3299" s="26" t="s">
        <v>3332</v>
      </c>
      <c r="D3299" t="s">
        <v>68</v>
      </c>
      <c r="E3299" s="27" t="s">
        <v>3333</v>
      </c>
      <c r="F3299" s="28" t="s">
        <v>70</v>
      </c>
      <c r="G3299" s="29">
        <v>7</v>
      </c>
      <c r="H3299" s="28">
        <v>0.00147</v>
      </c>
      <c r="I3299" s="30">
        <f>ROUND(G3299*H3299,P4)</f>
        <v>0</v>
      </c>
      <c r="L3299" s="31">
        <v>0</v>
      </c>
      <c r="M3299" s="24">
        <f>ROUND(G3299*L3299,P4)</f>
        <v>0</v>
      </c>
      <c r="N3299" s="25" t="s">
        <v>681</v>
      </c>
      <c r="O3299" s="32">
        <f>M3299*AA3299</f>
        <v>0</v>
      </c>
      <c r="P3299" s="1">
        <v>3</v>
      </c>
      <c r="AA3299" s="1">
        <f>IF(P3299=1,$O$3,IF(P3299=2,$O$4,$O$5))</f>
        <v>0</v>
      </c>
    </row>
    <row r="3300" ht="25.5">
      <c r="A3300" s="1" t="s">
        <v>72</v>
      </c>
      <c r="E3300" s="27" t="s">
        <v>3333</v>
      </c>
    </row>
    <row r="3301">
      <c r="A3301" s="1" t="s">
        <v>73</v>
      </c>
    </row>
    <row r="3302">
      <c r="A3302" s="1" t="s">
        <v>74</v>
      </c>
      <c r="E3302" s="27" t="s">
        <v>68</v>
      </c>
    </row>
    <row r="3303">
      <c r="A3303" s="1" t="s">
        <v>66</v>
      </c>
      <c r="B3303" s="1">
        <v>168</v>
      </c>
      <c r="C3303" s="26" t="s">
        <v>3334</v>
      </c>
      <c r="D3303" t="s">
        <v>68</v>
      </c>
      <c r="E3303" s="27" t="s">
        <v>3335</v>
      </c>
      <c r="F3303" s="28" t="s">
        <v>70</v>
      </c>
      <c r="G3303" s="29">
        <v>7</v>
      </c>
      <c r="H3303" s="28">
        <v>0.00024000000000000001</v>
      </c>
      <c r="I3303" s="30">
        <f>ROUND(G3303*H3303,P4)</f>
        <v>0</v>
      </c>
      <c r="L3303" s="31">
        <v>0</v>
      </c>
      <c r="M3303" s="24">
        <f>ROUND(G3303*L3303,P4)</f>
        <v>0</v>
      </c>
      <c r="N3303" s="25" t="s">
        <v>681</v>
      </c>
      <c r="O3303" s="32">
        <f>M3303*AA3303</f>
        <v>0</v>
      </c>
      <c r="P3303" s="1">
        <v>3</v>
      </c>
      <c r="AA3303" s="1">
        <f>IF(P3303=1,$O$3,IF(P3303=2,$O$4,$O$5))</f>
        <v>0</v>
      </c>
    </row>
    <row r="3304">
      <c r="A3304" s="1" t="s">
        <v>72</v>
      </c>
      <c r="E3304" s="27" t="s">
        <v>3335</v>
      </c>
    </row>
    <row r="3305">
      <c r="A3305" s="1" t="s">
        <v>73</v>
      </c>
    </row>
    <row r="3306">
      <c r="A3306" s="1" t="s">
        <v>74</v>
      </c>
      <c r="E3306" s="27" t="s">
        <v>68</v>
      </c>
    </row>
    <row r="3307" ht="25.5">
      <c r="A3307" s="1" t="s">
        <v>66</v>
      </c>
      <c r="B3307" s="1">
        <v>175</v>
      </c>
      <c r="C3307" s="26" t="s">
        <v>3336</v>
      </c>
      <c r="D3307" t="s">
        <v>68</v>
      </c>
      <c r="E3307" s="27" t="s">
        <v>3337</v>
      </c>
      <c r="F3307" s="28" t="s">
        <v>763</v>
      </c>
      <c r="G3307" s="29">
        <v>0.012999999999999999</v>
      </c>
      <c r="H3307" s="28">
        <v>0</v>
      </c>
      <c r="I3307" s="30">
        <f>ROUND(G3307*H3307,P4)</f>
        <v>0</v>
      </c>
      <c r="L3307" s="31">
        <v>0</v>
      </c>
      <c r="M3307" s="24">
        <f>ROUND(G3307*L3307,P4)</f>
        <v>0</v>
      </c>
      <c r="N3307" s="25" t="s">
        <v>681</v>
      </c>
      <c r="O3307" s="32">
        <f>M3307*AA3307</f>
        <v>0</v>
      </c>
      <c r="P3307" s="1">
        <v>3</v>
      </c>
      <c r="AA3307" s="1">
        <f>IF(P3307=1,$O$3,IF(P3307=2,$O$4,$O$5))</f>
        <v>0</v>
      </c>
    </row>
    <row r="3308" ht="25.5">
      <c r="A3308" s="1" t="s">
        <v>72</v>
      </c>
      <c r="E3308" s="27" t="s">
        <v>3338</v>
      </c>
    </row>
    <row r="3309">
      <c r="A3309" s="1" t="s">
        <v>73</v>
      </c>
    </row>
    <row r="3310">
      <c r="A3310" s="1" t="s">
        <v>74</v>
      </c>
      <c r="E3310" s="27" t="s">
        <v>68</v>
      </c>
    </row>
    <row r="3311">
      <c r="A3311" s="1" t="s">
        <v>64</v>
      </c>
      <c r="C3311" s="22" t="s">
        <v>789</v>
      </c>
      <c r="E3311" s="23" t="s">
        <v>790</v>
      </c>
      <c r="L3311" s="24">
        <f>SUMIFS(L3312:L3347,A3312:A3347,"P")</f>
        <v>0</v>
      </c>
      <c r="M3311" s="24">
        <f>SUMIFS(M3312:M3347,A3312:A3347,"P")</f>
        <v>0</v>
      </c>
      <c r="N3311" s="25"/>
    </row>
    <row r="3312">
      <c r="A3312" s="1" t="s">
        <v>66</v>
      </c>
      <c r="B3312" s="1">
        <v>19</v>
      </c>
      <c r="C3312" s="26" t="s">
        <v>3339</v>
      </c>
      <c r="D3312" t="s">
        <v>68</v>
      </c>
      <c r="E3312" s="27" t="s">
        <v>3340</v>
      </c>
      <c r="F3312" s="28" t="s">
        <v>77</v>
      </c>
      <c r="G3312" s="29">
        <v>2.0299999999999998</v>
      </c>
      <c r="H3312" s="28">
        <v>0.00042999999999999999</v>
      </c>
      <c r="I3312" s="30">
        <f>ROUND(G3312*H3312,P4)</f>
        <v>0</v>
      </c>
      <c r="L3312" s="31">
        <v>0</v>
      </c>
      <c r="M3312" s="24">
        <f>ROUND(G3312*L3312,P4)</f>
        <v>0</v>
      </c>
      <c r="N3312" s="25" t="s">
        <v>681</v>
      </c>
      <c r="O3312" s="32">
        <f>M3312*AA3312</f>
        <v>0</v>
      </c>
      <c r="P3312" s="1">
        <v>3</v>
      </c>
      <c r="AA3312" s="1">
        <f>IF(P3312=1,$O$3,IF(P3312=2,$O$4,$O$5))</f>
        <v>0</v>
      </c>
    </row>
    <row r="3313">
      <c r="A3313" s="1" t="s">
        <v>72</v>
      </c>
      <c r="E3313" s="27" t="s">
        <v>3340</v>
      </c>
    </row>
    <row r="3314">
      <c r="A3314" s="1" t="s">
        <v>73</v>
      </c>
      <c r="E3314" s="33" t="s">
        <v>925</v>
      </c>
    </row>
    <row r="3315">
      <c r="A3315" s="1" t="s">
        <v>74</v>
      </c>
      <c r="E3315" s="27" t="s">
        <v>68</v>
      </c>
    </row>
    <row r="3316">
      <c r="A3316" s="1" t="s">
        <v>66</v>
      </c>
      <c r="B3316" s="1">
        <v>21</v>
      </c>
      <c r="C3316" s="26" t="s">
        <v>3341</v>
      </c>
      <c r="D3316" t="s">
        <v>68</v>
      </c>
      <c r="E3316" s="27" t="s">
        <v>3342</v>
      </c>
      <c r="F3316" s="28" t="s">
        <v>70</v>
      </c>
      <c r="G3316" s="29">
        <v>10</v>
      </c>
      <c r="H3316" s="28">
        <v>0.0001</v>
      </c>
      <c r="I3316" s="30">
        <f>ROUND(G3316*H3316,P4)</f>
        <v>0</v>
      </c>
      <c r="L3316" s="31">
        <v>0</v>
      </c>
      <c r="M3316" s="24">
        <f>ROUND(G3316*L3316,P4)</f>
        <v>0</v>
      </c>
      <c r="N3316" s="25" t="s">
        <v>681</v>
      </c>
      <c r="O3316" s="32">
        <f>M3316*AA3316</f>
        <v>0</v>
      </c>
      <c r="P3316" s="1">
        <v>3</v>
      </c>
      <c r="AA3316" s="1">
        <f>IF(P3316=1,$O$3,IF(P3316=2,$O$4,$O$5))</f>
        <v>0</v>
      </c>
    </row>
    <row r="3317">
      <c r="A3317" s="1" t="s">
        <v>72</v>
      </c>
      <c r="E3317" s="27" t="s">
        <v>3342</v>
      </c>
    </row>
    <row r="3318">
      <c r="A3318" s="1" t="s">
        <v>73</v>
      </c>
    </row>
    <row r="3319">
      <c r="A3319" s="1" t="s">
        <v>74</v>
      </c>
      <c r="E3319" s="27" t="s">
        <v>68</v>
      </c>
    </row>
    <row r="3320">
      <c r="A3320" s="1" t="s">
        <v>66</v>
      </c>
      <c r="B3320" s="1">
        <v>23</v>
      </c>
      <c r="C3320" s="26" t="s">
        <v>3343</v>
      </c>
      <c r="D3320" t="s">
        <v>68</v>
      </c>
      <c r="E3320" s="27" t="s">
        <v>3344</v>
      </c>
      <c r="F3320" s="28" t="s">
        <v>70</v>
      </c>
      <c r="G3320" s="29">
        <v>2</v>
      </c>
      <c r="H3320" s="28">
        <v>0.00012999999999999999</v>
      </c>
      <c r="I3320" s="30">
        <f>ROUND(G3320*H3320,P4)</f>
        <v>0</v>
      </c>
      <c r="L3320" s="31">
        <v>0</v>
      </c>
      <c r="M3320" s="24">
        <f>ROUND(G3320*L3320,P4)</f>
        <v>0</v>
      </c>
      <c r="N3320" s="25" t="s">
        <v>681</v>
      </c>
      <c r="O3320" s="32">
        <f>M3320*AA3320</f>
        <v>0</v>
      </c>
      <c r="P3320" s="1">
        <v>3</v>
      </c>
      <c r="AA3320" s="1">
        <f>IF(P3320=1,$O$3,IF(P3320=2,$O$4,$O$5))</f>
        <v>0</v>
      </c>
    </row>
    <row r="3321">
      <c r="A3321" s="1" t="s">
        <v>72</v>
      </c>
      <c r="E3321" s="27" t="s">
        <v>3344</v>
      </c>
    </row>
    <row r="3322">
      <c r="A3322" s="1" t="s">
        <v>73</v>
      </c>
    </row>
    <row r="3323">
      <c r="A3323" s="1" t="s">
        <v>74</v>
      </c>
      <c r="E3323" s="27" t="s">
        <v>68</v>
      </c>
    </row>
    <row r="3324" ht="25.5">
      <c r="A3324" s="1" t="s">
        <v>66</v>
      </c>
      <c r="B3324" s="1">
        <v>18</v>
      </c>
      <c r="C3324" s="26" t="s">
        <v>3345</v>
      </c>
      <c r="D3324" t="s">
        <v>68</v>
      </c>
      <c r="E3324" s="27" t="s">
        <v>3346</v>
      </c>
      <c r="F3324" s="28" t="s">
        <v>77</v>
      </c>
      <c r="G3324" s="29">
        <v>50</v>
      </c>
      <c r="H3324" s="28">
        <v>0</v>
      </c>
      <c r="I3324" s="30">
        <f>ROUND(G3324*H3324,P4)</f>
        <v>0</v>
      </c>
      <c r="L3324" s="31">
        <v>0</v>
      </c>
      <c r="M3324" s="24">
        <f>ROUND(G3324*L3324,P4)</f>
        <v>0</v>
      </c>
      <c r="N3324" s="25" t="s">
        <v>681</v>
      </c>
      <c r="O3324" s="32">
        <f>M3324*AA3324</f>
        <v>0</v>
      </c>
      <c r="P3324" s="1">
        <v>3</v>
      </c>
      <c r="AA3324" s="1">
        <f>IF(P3324=1,$O$3,IF(P3324=2,$O$4,$O$5))</f>
        <v>0</v>
      </c>
    </row>
    <row r="3325" ht="25.5">
      <c r="A3325" s="1" t="s">
        <v>72</v>
      </c>
      <c r="E3325" s="27" t="s">
        <v>3346</v>
      </c>
    </row>
    <row r="3326">
      <c r="A3326" s="1" t="s">
        <v>73</v>
      </c>
    </row>
    <row r="3327">
      <c r="A3327" s="1" t="s">
        <v>74</v>
      </c>
      <c r="E3327" s="27" t="s">
        <v>68</v>
      </c>
    </row>
    <row r="3328" ht="25.5">
      <c r="A3328" s="1" t="s">
        <v>66</v>
      </c>
      <c r="B3328" s="1">
        <v>20</v>
      </c>
      <c r="C3328" s="26" t="s">
        <v>3347</v>
      </c>
      <c r="D3328" t="s">
        <v>68</v>
      </c>
      <c r="E3328" s="27" t="s">
        <v>3348</v>
      </c>
      <c r="F3328" s="28" t="s">
        <v>70</v>
      </c>
      <c r="G3328" s="29">
        <v>10</v>
      </c>
      <c r="H3328" s="28">
        <v>0</v>
      </c>
      <c r="I3328" s="30">
        <f>ROUND(G3328*H3328,P4)</f>
        <v>0</v>
      </c>
      <c r="L3328" s="31">
        <v>0</v>
      </c>
      <c r="M3328" s="24">
        <f>ROUND(G3328*L3328,P4)</f>
        <v>0</v>
      </c>
      <c r="N3328" s="25" t="s">
        <v>681</v>
      </c>
      <c r="O3328" s="32">
        <f>M3328*AA3328</f>
        <v>0</v>
      </c>
      <c r="P3328" s="1">
        <v>3</v>
      </c>
      <c r="AA3328" s="1">
        <f>IF(P3328=1,$O$3,IF(P3328=2,$O$4,$O$5))</f>
        <v>0</v>
      </c>
    </row>
    <row r="3329" ht="25.5">
      <c r="A3329" s="1" t="s">
        <v>72</v>
      </c>
      <c r="E3329" s="27" t="s">
        <v>3348</v>
      </c>
    </row>
    <row r="3330">
      <c r="A3330" s="1" t="s">
        <v>73</v>
      </c>
    </row>
    <row r="3331">
      <c r="A3331" s="1" t="s">
        <v>74</v>
      </c>
      <c r="E3331" s="27" t="s">
        <v>68</v>
      </c>
    </row>
    <row r="3332" ht="25.5">
      <c r="A3332" s="1" t="s">
        <v>66</v>
      </c>
      <c r="B3332" s="1">
        <v>22</v>
      </c>
      <c r="C3332" s="26" t="s">
        <v>3349</v>
      </c>
      <c r="D3332" t="s">
        <v>68</v>
      </c>
      <c r="E3332" s="27" t="s">
        <v>3350</v>
      </c>
      <c r="F3332" s="28" t="s">
        <v>70</v>
      </c>
      <c r="G3332" s="29">
        <v>2</v>
      </c>
      <c r="H3332" s="28">
        <v>0</v>
      </c>
      <c r="I3332" s="30">
        <f>ROUND(G3332*H3332,P4)</f>
        <v>0</v>
      </c>
      <c r="L3332" s="31">
        <v>0</v>
      </c>
      <c r="M3332" s="24">
        <f>ROUND(G3332*L3332,P4)</f>
        <v>0</v>
      </c>
      <c r="N3332" s="25" t="s">
        <v>681</v>
      </c>
      <c r="O3332" s="32">
        <f>M3332*AA3332</f>
        <v>0</v>
      </c>
      <c r="P3332" s="1">
        <v>3</v>
      </c>
      <c r="AA3332" s="1">
        <f>IF(P3332=1,$O$3,IF(P3332=2,$O$4,$O$5))</f>
        <v>0</v>
      </c>
    </row>
    <row r="3333" ht="25.5">
      <c r="A3333" s="1" t="s">
        <v>72</v>
      </c>
      <c r="E3333" s="27" t="s">
        <v>3350</v>
      </c>
    </row>
    <row r="3334">
      <c r="A3334" s="1" t="s">
        <v>73</v>
      </c>
    </row>
    <row r="3335">
      <c r="A3335" s="1" t="s">
        <v>74</v>
      </c>
      <c r="E3335" s="27" t="s">
        <v>68</v>
      </c>
    </row>
    <row r="3336">
      <c r="A3336" s="1" t="s">
        <v>66</v>
      </c>
      <c r="B3336" s="1">
        <v>24</v>
      </c>
      <c r="C3336" s="26" t="s">
        <v>935</v>
      </c>
      <c r="D3336" t="s">
        <v>68</v>
      </c>
      <c r="E3336" s="27" t="s">
        <v>936</v>
      </c>
      <c r="F3336" s="28" t="s">
        <v>77</v>
      </c>
      <c r="G3336" s="29">
        <v>50</v>
      </c>
      <c r="H3336" s="28">
        <v>0</v>
      </c>
      <c r="I3336" s="30">
        <f>ROUND(G3336*H3336,P4)</f>
        <v>0</v>
      </c>
      <c r="L3336" s="31">
        <v>0</v>
      </c>
      <c r="M3336" s="24">
        <f>ROUND(G3336*L3336,P4)</f>
        <v>0</v>
      </c>
      <c r="N3336" s="25" t="s">
        <v>681</v>
      </c>
      <c r="O3336" s="32">
        <f>M3336*AA3336</f>
        <v>0</v>
      </c>
      <c r="P3336" s="1">
        <v>3</v>
      </c>
      <c r="AA3336" s="1">
        <f>IF(P3336=1,$O$3,IF(P3336=2,$O$4,$O$5))</f>
        <v>0</v>
      </c>
    </row>
    <row r="3337">
      <c r="A3337" s="1" t="s">
        <v>72</v>
      </c>
      <c r="E3337" s="27" t="s">
        <v>936</v>
      </c>
    </row>
    <row r="3338">
      <c r="A3338" s="1" t="s">
        <v>73</v>
      </c>
    </row>
    <row r="3339">
      <c r="A3339" s="1" t="s">
        <v>74</v>
      </c>
      <c r="E3339" s="27" t="s">
        <v>68</v>
      </c>
    </row>
    <row r="3340">
      <c r="A3340" s="1" t="s">
        <v>66</v>
      </c>
      <c r="B3340" s="1">
        <v>25</v>
      </c>
      <c r="C3340" s="26" t="s">
        <v>937</v>
      </c>
      <c r="D3340" t="s">
        <v>68</v>
      </c>
      <c r="E3340" s="27" t="s">
        <v>938</v>
      </c>
      <c r="F3340" s="28" t="s">
        <v>77</v>
      </c>
      <c r="G3340" s="29">
        <v>50</v>
      </c>
      <c r="H3340" s="28">
        <v>0</v>
      </c>
      <c r="I3340" s="30">
        <f>ROUND(G3340*H3340,P4)</f>
        <v>0</v>
      </c>
      <c r="L3340" s="31">
        <v>0</v>
      </c>
      <c r="M3340" s="24">
        <f>ROUND(G3340*L3340,P4)</f>
        <v>0</v>
      </c>
      <c r="N3340" s="25" t="s">
        <v>681</v>
      </c>
      <c r="O3340" s="32">
        <f>M3340*AA3340</f>
        <v>0</v>
      </c>
      <c r="P3340" s="1">
        <v>3</v>
      </c>
      <c r="AA3340" s="1">
        <f>IF(P3340=1,$O$3,IF(P3340=2,$O$4,$O$5))</f>
        <v>0</v>
      </c>
    </row>
    <row r="3341">
      <c r="A3341" s="1" t="s">
        <v>72</v>
      </c>
      <c r="E3341" s="27" t="s">
        <v>938</v>
      </c>
    </row>
    <row r="3342">
      <c r="A3342" s="1" t="s">
        <v>73</v>
      </c>
    </row>
    <row r="3343">
      <c r="A3343" s="1" t="s">
        <v>74</v>
      </c>
      <c r="E3343" s="27" t="s">
        <v>68</v>
      </c>
    </row>
    <row r="3344">
      <c r="A3344" s="1" t="s">
        <v>66</v>
      </c>
      <c r="B3344" s="1">
        <v>26</v>
      </c>
      <c r="C3344" s="26" t="s">
        <v>939</v>
      </c>
      <c r="D3344" t="s">
        <v>68</v>
      </c>
      <c r="E3344" s="27" t="s">
        <v>940</v>
      </c>
      <c r="F3344" s="28" t="s">
        <v>70</v>
      </c>
      <c r="G3344" s="29">
        <v>1</v>
      </c>
      <c r="H3344" s="28">
        <v>0.45937</v>
      </c>
      <c r="I3344" s="30">
        <f>ROUND(G3344*H3344,P4)</f>
        <v>0</v>
      </c>
      <c r="L3344" s="31">
        <v>0</v>
      </c>
      <c r="M3344" s="24">
        <f>ROUND(G3344*L3344,P4)</f>
        <v>0</v>
      </c>
      <c r="N3344" s="25" t="s">
        <v>681</v>
      </c>
      <c r="O3344" s="32">
        <f>M3344*AA3344</f>
        <v>0</v>
      </c>
      <c r="P3344" s="1">
        <v>3</v>
      </c>
      <c r="AA3344" s="1">
        <f>IF(P3344=1,$O$3,IF(P3344=2,$O$4,$O$5))</f>
        <v>0</v>
      </c>
    </row>
    <row r="3345">
      <c r="A3345" s="1" t="s">
        <v>72</v>
      </c>
      <c r="E3345" s="27" t="s">
        <v>940</v>
      </c>
    </row>
    <row r="3346">
      <c r="A3346" s="1" t="s">
        <v>73</v>
      </c>
    </row>
    <row r="3347">
      <c r="A3347" s="1" t="s">
        <v>74</v>
      </c>
      <c r="E3347" s="27" t="s">
        <v>68</v>
      </c>
    </row>
    <row r="3348">
      <c r="A3348" s="1" t="s">
        <v>64</v>
      </c>
      <c r="C3348" s="22" t="s">
        <v>871</v>
      </c>
      <c r="E3348" s="23" t="s">
        <v>872</v>
      </c>
      <c r="L3348" s="24">
        <f>SUMIFS(L3349:L3372,A3349:A3372,"P")</f>
        <v>0</v>
      </c>
      <c r="M3348" s="24">
        <f>SUMIFS(M3349:M3372,A3349:A3372,"P")</f>
        <v>0</v>
      </c>
      <c r="N3348" s="25"/>
    </row>
    <row r="3349" ht="25.5">
      <c r="A3349" s="1" t="s">
        <v>66</v>
      </c>
      <c r="B3349" s="1">
        <v>27</v>
      </c>
      <c r="C3349" s="26" t="s">
        <v>2265</v>
      </c>
      <c r="D3349" t="s">
        <v>68</v>
      </c>
      <c r="E3349" s="27" t="s">
        <v>2266</v>
      </c>
      <c r="F3349" s="28" t="s">
        <v>80</v>
      </c>
      <c r="G3349" s="29">
        <v>200</v>
      </c>
      <c r="H3349" s="28">
        <v>0.00021000000000000001</v>
      </c>
      <c r="I3349" s="30">
        <f>ROUND(G3349*H3349,P4)</f>
        <v>0</v>
      </c>
      <c r="L3349" s="31">
        <v>0</v>
      </c>
      <c r="M3349" s="24">
        <f>ROUND(G3349*L3349,P4)</f>
        <v>0</v>
      </c>
      <c r="N3349" s="25" t="s">
        <v>681</v>
      </c>
      <c r="O3349" s="32">
        <f>M3349*AA3349</f>
        <v>0</v>
      </c>
      <c r="P3349" s="1">
        <v>3</v>
      </c>
      <c r="AA3349" s="1">
        <f>IF(P3349=1,$O$3,IF(P3349=2,$O$4,$O$5))</f>
        <v>0</v>
      </c>
    </row>
    <row r="3350" ht="25.5">
      <c r="A3350" s="1" t="s">
        <v>72</v>
      </c>
      <c r="E3350" s="27" t="s">
        <v>2266</v>
      </c>
    </row>
    <row r="3351">
      <c r="A3351" s="1" t="s">
        <v>73</v>
      </c>
      <c r="E3351" s="33" t="s">
        <v>702</v>
      </c>
    </row>
    <row r="3352">
      <c r="A3352" s="1" t="s">
        <v>74</v>
      </c>
      <c r="E3352" s="27" t="s">
        <v>68</v>
      </c>
    </row>
    <row r="3353" ht="25.5">
      <c r="A3353" s="1" t="s">
        <v>66</v>
      </c>
      <c r="B3353" s="1">
        <v>30</v>
      </c>
      <c r="C3353" s="26" t="s">
        <v>3351</v>
      </c>
      <c r="D3353" t="s">
        <v>68</v>
      </c>
      <c r="E3353" s="27" t="s">
        <v>3352</v>
      </c>
      <c r="F3353" s="28" t="s">
        <v>77</v>
      </c>
      <c r="G3353" s="29">
        <v>180</v>
      </c>
      <c r="H3353" s="28">
        <v>0</v>
      </c>
      <c r="I3353" s="30">
        <f>ROUND(G3353*H3353,P4)</f>
        <v>0</v>
      </c>
      <c r="L3353" s="31">
        <v>0</v>
      </c>
      <c r="M3353" s="24">
        <f>ROUND(G3353*L3353,P4)</f>
        <v>0</v>
      </c>
      <c r="N3353" s="25" t="s">
        <v>681</v>
      </c>
      <c r="O3353" s="32">
        <f>M3353*AA3353</f>
        <v>0</v>
      </c>
      <c r="P3353" s="1">
        <v>3</v>
      </c>
      <c r="AA3353" s="1">
        <f>IF(P3353=1,$O$3,IF(P3353=2,$O$4,$O$5))</f>
        <v>0</v>
      </c>
    </row>
    <row r="3354" ht="25.5">
      <c r="A3354" s="1" t="s">
        <v>72</v>
      </c>
      <c r="E3354" s="27" t="s">
        <v>3352</v>
      </c>
    </row>
    <row r="3355">
      <c r="A3355" s="1" t="s">
        <v>73</v>
      </c>
    </row>
    <row r="3356">
      <c r="A3356" s="1" t="s">
        <v>74</v>
      </c>
      <c r="E3356" s="27" t="s">
        <v>68</v>
      </c>
    </row>
    <row r="3357" ht="25.5">
      <c r="A3357" s="1" t="s">
        <v>66</v>
      </c>
      <c r="B3357" s="1">
        <v>31</v>
      </c>
      <c r="C3357" s="26" t="s">
        <v>3353</v>
      </c>
      <c r="D3357" t="s">
        <v>68</v>
      </c>
      <c r="E3357" s="27" t="s">
        <v>3354</v>
      </c>
      <c r="F3357" s="28" t="s">
        <v>77</v>
      </c>
      <c r="G3357" s="29">
        <v>90</v>
      </c>
      <c r="H3357" s="28">
        <v>0</v>
      </c>
      <c r="I3357" s="30">
        <f>ROUND(G3357*H3357,P4)</f>
        <v>0</v>
      </c>
      <c r="L3357" s="31">
        <v>0</v>
      </c>
      <c r="M3357" s="24">
        <f>ROUND(G3357*L3357,P4)</f>
        <v>0</v>
      </c>
      <c r="N3357" s="25" t="s">
        <v>681</v>
      </c>
      <c r="O3357" s="32">
        <f>M3357*AA3357</f>
        <v>0</v>
      </c>
      <c r="P3357" s="1">
        <v>3</v>
      </c>
      <c r="AA3357" s="1">
        <f>IF(P3357=1,$O$3,IF(P3357=2,$O$4,$O$5))</f>
        <v>0</v>
      </c>
    </row>
    <row r="3358" ht="25.5">
      <c r="A3358" s="1" t="s">
        <v>72</v>
      </c>
      <c r="E3358" s="27" t="s">
        <v>3354</v>
      </c>
    </row>
    <row r="3359">
      <c r="A3359" s="1" t="s">
        <v>73</v>
      </c>
    </row>
    <row r="3360">
      <c r="A3360" s="1" t="s">
        <v>74</v>
      </c>
      <c r="E3360" s="27" t="s">
        <v>68</v>
      </c>
    </row>
    <row r="3361" ht="25.5">
      <c r="A3361" s="1" t="s">
        <v>66</v>
      </c>
      <c r="B3361" s="1">
        <v>187</v>
      </c>
      <c r="C3361" s="26" t="s">
        <v>2341</v>
      </c>
      <c r="D3361" t="s">
        <v>68</v>
      </c>
      <c r="E3361" s="27" t="s">
        <v>2342</v>
      </c>
      <c r="F3361" s="28" t="s">
        <v>77</v>
      </c>
      <c r="G3361" s="29">
        <v>200</v>
      </c>
      <c r="H3361" s="28">
        <v>0</v>
      </c>
      <c r="I3361" s="30">
        <f>ROUND(G3361*H3361,P4)</f>
        <v>0</v>
      </c>
      <c r="L3361" s="31">
        <v>0</v>
      </c>
      <c r="M3361" s="24">
        <f>ROUND(G3361*L3361,P4)</f>
        <v>0</v>
      </c>
      <c r="N3361" s="25" t="s">
        <v>681</v>
      </c>
      <c r="O3361" s="32">
        <f>M3361*AA3361</f>
        <v>0</v>
      </c>
      <c r="P3361" s="1">
        <v>3</v>
      </c>
      <c r="AA3361" s="1">
        <f>IF(P3361=1,$O$3,IF(P3361=2,$O$4,$O$5))</f>
        <v>0</v>
      </c>
    </row>
    <row r="3362" ht="25.5">
      <c r="A3362" s="1" t="s">
        <v>72</v>
      </c>
      <c r="E3362" s="27" t="s">
        <v>2342</v>
      </c>
    </row>
    <row r="3363" ht="25.5">
      <c r="A3363" s="1" t="s">
        <v>73</v>
      </c>
      <c r="E3363" s="33" t="s">
        <v>3355</v>
      </c>
    </row>
    <row r="3364">
      <c r="A3364" s="1" t="s">
        <v>74</v>
      </c>
      <c r="E3364" s="27" t="s">
        <v>68</v>
      </c>
    </row>
    <row r="3365" ht="25.5">
      <c r="A3365" s="1" t="s">
        <v>66</v>
      </c>
      <c r="B3365" s="1">
        <v>32</v>
      </c>
      <c r="C3365" s="26" t="s">
        <v>3356</v>
      </c>
      <c r="D3365" t="s">
        <v>68</v>
      </c>
      <c r="E3365" s="27" t="s">
        <v>3357</v>
      </c>
      <c r="F3365" s="28" t="s">
        <v>77</v>
      </c>
      <c r="G3365" s="29">
        <v>9</v>
      </c>
      <c r="H3365" s="28">
        <v>0.0011299999999999999</v>
      </c>
      <c r="I3365" s="30">
        <f>ROUND(G3365*H3365,P4)</f>
        <v>0</v>
      </c>
      <c r="L3365" s="31">
        <v>0</v>
      </c>
      <c r="M3365" s="24">
        <f>ROUND(G3365*L3365,P4)</f>
        <v>0</v>
      </c>
      <c r="N3365" s="25" t="s">
        <v>681</v>
      </c>
      <c r="O3365" s="32">
        <f>M3365*AA3365</f>
        <v>0</v>
      </c>
      <c r="P3365" s="1">
        <v>3</v>
      </c>
      <c r="AA3365" s="1">
        <f>IF(P3365=1,$O$3,IF(P3365=2,$O$4,$O$5))</f>
        <v>0</v>
      </c>
    </row>
    <row r="3366" ht="25.5">
      <c r="A3366" s="1" t="s">
        <v>72</v>
      </c>
      <c r="E3366" s="27" t="s">
        <v>3357</v>
      </c>
    </row>
    <row r="3367">
      <c r="A3367" s="1" t="s">
        <v>73</v>
      </c>
    </row>
    <row r="3368">
      <c r="A3368" s="1" t="s">
        <v>74</v>
      </c>
      <c r="E3368" s="27" t="s">
        <v>68</v>
      </c>
    </row>
    <row r="3369" ht="25.5">
      <c r="A3369" s="1" t="s">
        <v>66</v>
      </c>
      <c r="B3369" s="1">
        <v>33</v>
      </c>
      <c r="C3369" s="26" t="s">
        <v>3358</v>
      </c>
      <c r="D3369" t="s">
        <v>68</v>
      </c>
      <c r="E3369" s="27" t="s">
        <v>3359</v>
      </c>
      <c r="F3369" s="28" t="s">
        <v>77</v>
      </c>
      <c r="G3369" s="29">
        <v>7</v>
      </c>
      <c r="H3369" s="28">
        <v>0.00173</v>
      </c>
      <c r="I3369" s="30">
        <f>ROUND(G3369*H3369,P4)</f>
        <v>0</v>
      </c>
      <c r="L3369" s="31">
        <v>0</v>
      </c>
      <c r="M3369" s="24">
        <f>ROUND(G3369*L3369,P4)</f>
        <v>0</v>
      </c>
      <c r="N3369" s="25" t="s">
        <v>681</v>
      </c>
      <c r="O3369" s="32">
        <f>M3369*AA3369</f>
        <v>0</v>
      </c>
      <c r="P3369" s="1">
        <v>3</v>
      </c>
      <c r="AA3369" s="1">
        <f>IF(P3369=1,$O$3,IF(P3369=2,$O$4,$O$5))</f>
        <v>0</v>
      </c>
    </row>
    <row r="3370" ht="38.25">
      <c r="A3370" s="1" t="s">
        <v>72</v>
      </c>
      <c r="E3370" s="27" t="s">
        <v>3360</v>
      </c>
    </row>
    <row r="3371">
      <c r="A3371" s="1" t="s">
        <v>73</v>
      </c>
    </row>
    <row r="3372">
      <c r="A3372" s="1" t="s">
        <v>74</v>
      </c>
      <c r="E3372" s="27" t="s">
        <v>68</v>
      </c>
    </row>
    <row r="3373">
      <c r="A3373" s="1" t="s">
        <v>64</v>
      </c>
      <c r="C3373" s="22" t="s">
        <v>876</v>
      </c>
      <c r="E3373" s="23" t="s">
        <v>877</v>
      </c>
      <c r="L3373" s="24">
        <f>SUMIFS(L3374:L3393,A3374:A3393,"P")</f>
        <v>0</v>
      </c>
      <c r="M3373" s="24">
        <f>SUMIFS(M3374:M3393,A3374:A3393,"P")</f>
        <v>0</v>
      </c>
      <c r="N3373" s="25"/>
    </row>
    <row r="3374" ht="25.5">
      <c r="A3374" s="1" t="s">
        <v>66</v>
      </c>
      <c r="B3374" s="1">
        <v>34</v>
      </c>
      <c r="C3374" s="26" t="s">
        <v>3361</v>
      </c>
      <c r="D3374" t="s">
        <v>68</v>
      </c>
      <c r="E3374" s="27" t="s">
        <v>3362</v>
      </c>
      <c r="F3374" s="28" t="s">
        <v>763</v>
      </c>
      <c r="G3374" s="29">
        <v>36.658000000000001</v>
      </c>
      <c r="H3374" s="28">
        <v>0</v>
      </c>
      <c r="I3374" s="30">
        <f>ROUND(G3374*H3374,P4)</f>
        <v>0</v>
      </c>
      <c r="L3374" s="31">
        <v>0</v>
      </c>
      <c r="M3374" s="24">
        <f>ROUND(G3374*L3374,P4)</f>
        <v>0</v>
      </c>
      <c r="N3374" s="25" t="s">
        <v>681</v>
      </c>
      <c r="O3374" s="32">
        <f>M3374*AA3374</f>
        <v>0</v>
      </c>
      <c r="P3374" s="1">
        <v>3</v>
      </c>
      <c r="AA3374" s="1">
        <f>IF(P3374=1,$O$3,IF(P3374=2,$O$4,$O$5))</f>
        <v>0</v>
      </c>
    </row>
    <row r="3375" ht="25.5">
      <c r="A3375" s="1" t="s">
        <v>72</v>
      </c>
      <c r="E3375" s="27" t="s">
        <v>3362</v>
      </c>
    </row>
    <row r="3376">
      <c r="A3376" s="1" t="s">
        <v>73</v>
      </c>
    </row>
    <row r="3377">
      <c r="A3377" s="1" t="s">
        <v>74</v>
      </c>
      <c r="E3377" s="27" t="s">
        <v>68</v>
      </c>
    </row>
    <row r="3378" ht="25.5">
      <c r="A3378" s="1" t="s">
        <v>66</v>
      </c>
      <c r="B3378" s="1">
        <v>35</v>
      </c>
      <c r="C3378" s="26" t="s">
        <v>3363</v>
      </c>
      <c r="D3378" t="s">
        <v>68</v>
      </c>
      <c r="E3378" s="27" t="s">
        <v>3364</v>
      </c>
      <c r="F3378" s="28" t="s">
        <v>763</v>
      </c>
      <c r="G3378" s="29">
        <v>1358.1479999999999</v>
      </c>
      <c r="H3378" s="28">
        <v>0</v>
      </c>
      <c r="I3378" s="30">
        <f>ROUND(G3378*H3378,P4)</f>
        <v>0</v>
      </c>
      <c r="L3378" s="31">
        <v>0</v>
      </c>
      <c r="M3378" s="24">
        <f>ROUND(G3378*L3378,P4)</f>
        <v>0</v>
      </c>
      <c r="N3378" s="25" t="s">
        <v>681</v>
      </c>
      <c r="O3378" s="32">
        <f>M3378*AA3378</f>
        <v>0</v>
      </c>
      <c r="P3378" s="1">
        <v>3</v>
      </c>
      <c r="AA3378" s="1">
        <f>IF(P3378=1,$O$3,IF(P3378=2,$O$4,$O$5))</f>
        <v>0</v>
      </c>
    </row>
    <row r="3379" ht="25.5">
      <c r="A3379" s="1" t="s">
        <v>72</v>
      </c>
      <c r="E3379" s="27" t="s">
        <v>3364</v>
      </c>
    </row>
    <row r="3380" ht="25.5">
      <c r="A3380" s="1" t="s">
        <v>73</v>
      </c>
      <c r="E3380" s="33" t="s">
        <v>3365</v>
      </c>
    </row>
    <row r="3381">
      <c r="A3381" s="1" t="s">
        <v>74</v>
      </c>
      <c r="E3381" s="27" t="s">
        <v>68</v>
      </c>
    </row>
    <row r="3382" ht="25.5">
      <c r="A3382" s="1" t="s">
        <v>66</v>
      </c>
      <c r="B3382" s="1">
        <v>38</v>
      </c>
      <c r="C3382" s="26" t="s">
        <v>3366</v>
      </c>
      <c r="D3382" t="s">
        <v>68</v>
      </c>
      <c r="E3382" s="27" t="s">
        <v>3367</v>
      </c>
      <c r="F3382" s="28" t="s">
        <v>763</v>
      </c>
      <c r="G3382" s="29">
        <v>0.10000000000000001</v>
      </c>
      <c r="H3382" s="28">
        <v>0</v>
      </c>
      <c r="I3382" s="30">
        <f>ROUND(G3382*H3382,P4)</f>
        <v>0</v>
      </c>
      <c r="L3382" s="31">
        <v>0</v>
      </c>
      <c r="M3382" s="24">
        <f>ROUND(G3382*L3382,P4)</f>
        <v>0</v>
      </c>
      <c r="N3382" s="25" t="s">
        <v>681</v>
      </c>
      <c r="O3382" s="32">
        <f>M3382*AA3382</f>
        <v>0</v>
      </c>
      <c r="P3382" s="1">
        <v>3</v>
      </c>
      <c r="AA3382" s="1">
        <f>IF(P3382=1,$O$3,IF(P3382=2,$O$4,$O$5))</f>
        <v>0</v>
      </c>
    </row>
    <row r="3383" ht="25.5">
      <c r="A3383" s="1" t="s">
        <v>72</v>
      </c>
      <c r="E3383" s="27" t="s">
        <v>3367</v>
      </c>
    </row>
    <row r="3384">
      <c r="A3384" s="1" t="s">
        <v>73</v>
      </c>
      <c r="E3384" s="33" t="s">
        <v>3368</v>
      </c>
    </row>
    <row r="3385">
      <c r="A3385" s="1" t="s">
        <v>74</v>
      </c>
      <c r="E3385" s="27" t="s">
        <v>68</v>
      </c>
    </row>
    <row r="3386" ht="25.5">
      <c r="A3386" s="1" t="s">
        <v>66</v>
      </c>
      <c r="B3386" s="1">
        <v>39</v>
      </c>
      <c r="C3386" s="26" t="s">
        <v>3369</v>
      </c>
      <c r="D3386" t="s">
        <v>68</v>
      </c>
      <c r="E3386" s="27" t="s">
        <v>3370</v>
      </c>
      <c r="F3386" s="28" t="s">
        <v>763</v>
      </c>
      <c r="G3386" s="29">
        <v>25</v>
      </c>
      <c r="H3386" s="28">
        <v>0</v>
      </c>
      <c r="I3386" s="30">
        <f>ROUND(G3386*H3386,P4)</f>
        <v>0</v>
      </c>
      <c r="L3386" s="31">
        <v>0</v>
      </c>
      <c r="M3386" s="24">
        <f>ROUND(G3386*L3386,P4)</f>
        <v>0</v>
      </c>
      <c r="N3386" s="25" t="s">
        <v>681</v>
      </c>
      <c r="O3386" s="32">
        <f>M3386*AA3386</f>
        <v>0</v>
      </c>
      <c r="P3386" s="1">
        <v>3</v>
      </c>
      <c r="AA3386" s="1">
        <f>IF(P3386=1,$O$3,IF(P3386=2,$O$4,$O$5))</f>
        <v>0</v>
      </c>
    </row>
    <row r="3387" ht="25.5">
      <c r="A3387" s="1" t="s">
        <v>72</v>
      </c>
      <c r="E3387" s="27" t="s">
        <v>3370</v>
      </c>
    </row>
    <row r="3388" ht="25.5">
      <c r="A3388" s="1" t="s">
        <v>73</v>
      </c>
      <c r="E3388" s="33" t="s">
        <v>3371</v>
      </c>
    </row>
    <row r="3389">
      <c r="A3389" s="1" t="s">
        <v>74</v>
      </c>
      <c r="E3389" s="27" t="s">
        <v>68</v>
      </c>
    </row>
    <row r="3390" ht="25.5">
      <c r="A3390" s="1" t="s">
        <v>66</v>
      </c>
      <c r="B3390" s="1">
        <v>197</v>
      </c>
      <c r="C3390" s="26" t="s">
        <v>886</v>
      </c>
      <c r="D3390" t="s">
        <v>68</v>
      </c>
      <c r="E3390" s="27" t="s">
        <v>887</v>
      </c>
      <c r="F3390" s="28" t="s">
        <v>763</v>
      </c>
      <c r="G3390" s="29">
        <v>11.558</v>
      </c>
      <c r="H3390" s="28">
        <v>0</v>
      </c>
      <c r="I3390" s="30">
        <f>ROUND(G3390*H3390,P4)</f>
        <v>0</v>
      </c>
      <c r="L3390" s="31">
        <v>0</v>
      </c>
      <c r="M3390" s="24">
        <f>ROUND(G3390*L3390,P4)</f>
        <v>0</v>
      </c>
      <c r="N3390" s="25" t="s">
        <v>681</v>
      </c>
      <c r="O3390" s="32">
        <f>M3390*AA3390</f>
        <v>0</v>
      </c>
      <c r="P3390" s="1">
        <v>3</v>
      </c>
      <c r="AA3390" s="1">
        <f>IF(P3390=1,$O$3,IF(P3390=2,$O$4,$O$5))</f>
        <v>0</v>
      </c>
    </row>
    <row r="3391" ht="25.5">
      <c r="A3391" s="1" t="s">
        <v>72</v>
      </c>
      <c r="E3391" s="27" t="s">
        <v>887</v>
      </c>
    </row>
    <row r="3392" ht="76.5">
      <c r="A3392" s="1" t="s">
        <v>73</v>
      </c>
      <c r="E3392" s="33" t="s">
        <v>3372</v>
      </c>
    </row>
    <row r="3393">
      <c r="A3393" s="1" t="s">
        <v>74</v>
      </c>
      <c r="E3393" s="27" t="s">
        <v>68</v>
      </c>
    </row>
    <row r="3394">
      <c r="A3394" s="1" t="s">
        <v>64</v>
      </c>
      <c r="C3394" s="22" t="s">
        <v>888</v>
      </c>
      <c r="E3394" s="23" t="s">
        <v>889</v>
      </c>
      <c r="L3394" s="24">
        <f>SUMIFS(L3395:L3398,A3395:A3398,"P")</f>
        <v>0</v>
      </c>
      <c r="M3394" s="24">
        <f>SUMIFS(M3395:M3398,A3395:A3398,"P")</f>
        <v>0</v>
      </c>
      <c r="N3394" s="25"/>
    </row>
    <row r="3395" ht="25.5">
      <c r="A3395" s="1" t="s">
        <v>66</v>
      </c>
      <c r="B3395" s="1">
        <v>182</v>
      </c>
      <c r="C3395" s="26" t="s">
        <v>3373</v>
      </c>
      <c r="D3395" t="s">
        <v>68</v>
      </c>
      <c r="E3395" s="27" t="s">
        <v>2396</v>
      </c>
      <c r="F3395" s="28" t="s">
        <v>763</v>
      </c>
      <c r="G3395" s="29">
        <v>140.96799999999999</v>
      </c>
      <c r="H3395" s="28">
        <v>0</v>
      </c>
      <c r="I3395" s="30">
        <f>ROUND(G3395*H3395,P4)</f>
        <v>0</v>
      </c>
      <c r="L3395" s="31">
        <v>0</v>
      </c>
      <c r="M3395" s="24">
        <f>ROUND(G3395*L3395,P4)</f>
        <v>0</v>
      </c>
      <c r="N3395" s="25" t="s">
        <v>681</v>
      </c>
      <c r="O3395" s="32">
        <f>M3395*AA3395</f>
        <v>0</v>
      </c>
      <c r="P3395" s="1">
        <v>3</v>
      </c>
      <c r="AA3395" s="1">
        <f>IF(P3395=1,$O$3,IF(P3395=2,$O$4,$O$5))</f>
        <v>0</v>
      </c>
    </row>
    <row r="3396" ht="38.25">
      <c r="A3396" s="1" t="s">
        <v>72</v>
      </c>
      <c r="E3396" s="27" t="s">
        <v>3374</v>
      </c>
    </row>
    <row r="3397">
      <c r="A3397" s="1" t="s">
        <v>73</v>
      </c>
    </row>
    <row r="3398">
      <c r="A3398" s="1" t="s">
        <v>74</v>
      </c>
      <c r="E3398" s="27" t="s">
        <v>68</v>
      </c>
    </row>
    <row r="3399">
      <c r="A3399" s="1" t="s">
        <v>64</v>
      </c>
      <c r="C3399" s="22" t="s">
        <v>893</v>
      </c>
      <c r="E3399" s="23" t="s">
        <v>894</v>
      </c>
      <c r="L3399" s="24">
        <f>SUMIFS(L3400:L3407,A3400:A3407,"P")</f>
        <v>0</v>
      </c>
      <c r="M3399" s="24">
        <f>SUMIFS(M3400:M3407,A3400:A3407,"P")</f>
        <v>0</v>
      </c>
      <c r="N3399" s="25"/>
    </row>
    <row r="3400">
      <c r="A3400" s="1" t="s">
        <v>66</v>
      </c>
      <c r="B3400" s="1">
        <v>171</v>
      </c>
      <c r="C3400" s="26" t="s">
        <v>3375</v>
      </c>
      <c r="D3400" t="s">
        <v>68</v>
      </c>
      <c r="E3400" s="27" t="s">
        <v>3376</v>
      </c>
      <c r="F3400" s="28" t="s">
        <v>144</v>
      </c>
      <c r="G3400" s="29">
        <v>75</v>
      </c>
      <c r="H3400" s="28">
        <v>0</v>
      </c>
      <c r="I3400" s="30">
        <f>ROUND(G3400*H3400,P4)</f>
        <v>0</v>
      </c>
      <c r="L3400" s="31">
        <v>0</v>
      </c>
      <c r="M3400" s="24">
        <f>ROUND(G3400*L3400,P4)</f>
        <v>0</v>
      </c>
      <c r="N3400" s="25" t="s">
        <v>681</v>
      </c>
      <c r="O3400" s="32">
        <f>M3400*AA3400</f>
        <v>0</v>
      </c>
      <c r="P3400" s="1">
        <v>3</v>
      </c>
      <c r="AA3400" s="1">
        <f>IF(P3400=1,$O$3,IF(P3400=2,$O$4,$O$5))</f>
        <v>0</v>
      </c>
    </row>
    <row r="3401">
      <c r="A3401" s="1" t="s">
        <v>72</v>
      </c>
      <c r="E3401" s="27" t="s">
        <v>3376</v>
      </c>
    </row>
    <row r="3402">
      <c r="A3402" s="1" t="s">
        <v>73</v>
      </c>
      <c r="E3402" s="33" t="s">
        <v>3377</v>
      </c>
    </row>
    <row r="3403">
      <c r="A3403" s="1" t="s">
        <v>74</v>
      </c>
      <c r="E3403" s="27" t="s">
        <v>68</v>
      </c>
    </row>
    <row r="3404">
      <c r="A3404" s="1" t="s">
        <v>66</v>
      </c>
      <c r="B3404" s="1">
        <v>172</v>
      </c>
      <c r="C3404" s="26" t="s">
        <v>3378</v>
      </c>
      <c r="D3404" t="s">
        <v>68</v>
      </c>
      <c r="E3404" s="27" t="s">
        <v>3379</v>
      </c>
      <c r="F3404" s="28" t="s">
        <v>70</v>
      </c>
      <c r="G3404" s="29">
        <v>20</v>
      </c>
      <c r="H3404" s="28">
        <v>0.02</v>
      </c>
      <c r="I3404" s="30">
        <f>ROUND(G3404*H3404,P4)</f>
        <v>0</v>
      </c>
      <c r="L3404" s="31">
        <v>0</v>
      </c>
      <c r="M3404" s="24">
        <f>ROUND(G3404*L3404,P4)</f>
        <v>0</v>
      </c>
      <c r="N3404" s="25" t="s">
        <v>111</v>
      </c>
      <c r="O3404" s="32">
        <f>M3404*AA3404</f>
        <v>0</v>
      </c>
      <c r="P3404" s="1">
        <v>3</v>
      </c>
      <c r="AA3404" s="1">
        <f>IF(P3404=1,$O$3,IF(P3404=2,$O$4,$O$5))</f>
        <v>0</v>
      </c>
    </row>
    <row r="3405">
      <c r="A3405" s="1" t="s">
        <v>72</v>
      </c>
      <c r="E3405" s="27" t="s">
        <v>3379</v>
      </c>
    </row>
    <row r="3406">
      <c r="A3406" s="1" t="s">
        <v>73</v>
      </c>
    </row>
    <row r="3407">
      <c r="A3407" s="1" t="s">
        <v>74</v>
      </c>
      <c r="E3407" s="27" t="s">
        <v>68</v>
      </c>
    </row>
    <row r="3408">
      <c r="A3408" s="1" t="s">
        <v>674</v>
      </c>
      <c r="C3408" s="22" t="s">
        <v>3380</v>
      </c>
      <c r="E3408" s="23" t="s">
        <v>3381</v>
      </c>
      <c r="L3408" s="24">
        <f>L3409+L3434+L3451+L3492+L3553+L3574+L3631+L3672+L3689+L3714+L3719</f>
        <v>0</v>
      </c>
      <c r="M3408" s="24">
        <f>M3409+M3434+M3451+M3492+M3553+M3574+M3631+M3672+M3689+M3714+M3719</f>
        <v>0</v>
      </c>
      <c r="N3408" s="25"/>
    </row>
    <row r="3409">
      <c r="A3409" s="1" t="s">
        <v>64</v>
      </c>
      <c r="C3409" s="22" t="s">
        <v>677</v>
      </c>
      <c r="E3409" s="23" t="s">
        <v>678</v>
      </c>
      <c r="L3409" s="24">
        <f>SUMIFS(L3410:L3433,A3410:A3433,"P")</f>
        <v>0</v>
      </c>
      <c r="M3409" s="24">
        <f>SUMIFS(M3410:M3433,A3410:A3433,"P")</f>
        <v>0</v>
      </c>
      <c r="N3409" s="25"/>
    </row>
    <row r="3410" ht="25.5">
      <c r="A3410" s="1" t="s">
        <v>66</v>
      </c>
      <c r="B3410" s="1">
        <v>1</v>
      </c>
      <c r="C3410" s="26" t="s">
        <v>3041</v>
      </c>
      <c r="D3410" t="s">
        <v>68</v>
      </c>
      <c r="E3410" s="27" t="s">
        <v>3042</v>
      </c>
      <c r="F3410" s="28" t="s">
        <v>163</v>
      </c>
      <c r="G3410" s="29">
        <v>21.600000000000001</v>
      </c>
      <c r="H3410" s="28">
        <v>0</v>
      </c>
      <c r="I3410" s="30">
        <f>ROUND(G3410*H3410,P4)</f>
        <v>0</v>
      </c>
      <c r="L3410" s="31">
        <v>0</v>
      </c>
      <c r="M3410" s="24">
        <f>ROUND(G3410*L3410,P4)</f>
        <v>0</v>
      </c>
      <c r="N3410" s="25" t="s">
        <v>681</v>
      </c>
      <c r="O3410" s="32">
        <f>M3410*AA3410</f>
        <v>0</v>
      </c>
      <c r="P3410" s="1">
        <v>3</v>
      </c>
      <c r="AA3410" s="1">
        <f>IF(P3410=1,$O$3,IF(P3410=2,$O$4,$O$5))</f>
        <v>0</v>
      </c>
    </row>
    <row r="3411" ht="25.5">
      <c r="A3411" s="1" t="s">
        <v>72</v>
      </c>
      <c r="E3411" s="27" t="s">
        <v>3042</v>
      </c>
    </row>
    <row r="3412" ht="25.5">
      <c r="A3412" s="1" t="s">
        <v>73</v>
      </c>
      <c r="E3412" s="33" t="s">
        <v>3382</v>
      </c>
    </row>
    <row r="3413">
      <c r="A3413" s="1" t="s">
        <v>74</v>
      </c>
      <c r="E3413" s="27" t="s">
        <v>68</v>
      </c>
    </row>
    <row r="3414" ht="25.5">
      <c r="A3414" s="1" t="s">
        <v>66</v>
      </c>
      <c r="B3414" s="1">
        <v>3</v>
      </c>
      <c r="C3414" s="26" t="s">
        <v>754</v>
      </c>
      <c r="D3414" t="s">
        <v>68</v>
      </c>
      <c r="E3414" s="27" t="s">
        <v>755</v>
      </c>
      <c r="F3414" s="28" t="s">
        <v>163</v>
      </c>
      <c r="G3414" s="29">
        <v>21.600000000000001</v>
      </c>
      <c r="H3414" s="28">
        <v>0</v>
      </c>
      <c r="I3414" s="30">
        <f>ROUND(G3414*H3414,P4)</f>
        <v>0</v>
      </c>
      <c r="L3414" s="31">
        <v>0</v>
      </c>
      <c r="M3414" s="24">
        <f>ROUND(G3414*L3414,P4)</f>
        <v>0</v>
      </c>
      <c r="N3414" s="25" t="s">
        <v>681</v>
      </c>
      <c r="O3414" s="32">
        <f>M3414*AA3414</f>
        <v>0</v>
      </c>
      <c r="P3414" s="1">
        <v>3</v>
      </c>
      <c r="AA3414" s="1">
        <f>IF(P3414=1,$O$3,IF(P3414=2,$O$4,$O$5))</f>
        <v>0</v>
      </c>
    </row>
    <row r="3415" ht="38.25">
      <c r="A3415" s="1" t="s">
        <v>72</v>
      </c>
      <c r="E3415" s="27" t="s">
        <v>756</v>
      </c>
    </row>
    <row r="3416" ht="25.5">
      <c r="A3416" s="1" t="s">
        <v>73</v>
      </c>
      <c r="E3416" s="33" t="s">
        <v>3383</v>
      </c>
    </row>
    <row r="3417">
      <c r="A3417" s="1" t="s">
        <v>74</v>
      </c>
      <c r="E3417" s="27" t="s">
        <v>68</v>
      </c>
    </row>
    <row r="3418" ht="25.5">
      <c r="A3418" s="1" t="s">
        <v>66</v>
      </c>
      <c r="B3418" s="1">
        <v>4</v>
      </c>
      <c r="C3418" s="26" t="s">
        <v>758</v>
      </c>
      <c r="D3418" t="s">
        <v>68</v>
      </c>
      <c r="E3418" s="27" t="s">
        <v>755</v>
      </c>
      <c r="F3418" s="28" t="s">
        <v>163</v>
      </c>
      <c r="G3418" s="29">
        <v>43.200000000000003</v>
      </c>
      <c r="H3418" s="28">
        <v>0</v>
      </c>
      <c r="I3418" s="30">
        <f>ROUND(G3418*H3418,P4)</f>
        <v>0</v>
      </c>
      <c r="L3418" s="31">
        <v>0</v>
      </c>
      <c r="M3418" s="24">
        <f>ROUND(G3418*L3418,P4)</f>
        <v>0</v>
      </c>
      <c r="N3418" s="25" t="s">
        <v>681</v>
      </c>
      <c r="O3418" s="32">
        <f>M3418*AA3418</f>
        <v>0</v>
      </c>
      <c r="P3418" s="1">
        <v>3</v>
      </c>
      <c r="AA3418" s="1">
        <f>IF(P3418=1,$O$3,IF(P3418=2,$O$4,$O$5))</f>
        <v>0</v>
      </c>
    </row>
    <row r="3419" ht="51">
      <c r="A3419" s="1" t="s">
        <v>72</v>
      </c>
      <c r="E3419" s="27" t="s">
        <v>759</v>
      </c>
    </row>
    <row r="3420" ht="25.5">
      <c r="A3420" s="1" t="s">
        <v>73</v>
      </c>
      <c r="E3420" s="33" t="s">
        <v>3384</v>
      </c>
    </row>
    <row r="3421">
      <c r="A3421" s="1" t="s">
        <v>74</v>
      </c>
      <c r="E3421" s="27" t="s">
        <v>68</v>
      </c>
    </row>
    <row r="3422" ht="25.5">
      <c r="A3422" s="1" t="s">
        <v>66</v>
      </c>
      <c r="B3422" s="1">
        <v>7</v>
      </c>
      <c r="C3422" s="26" t="s">
        <v>761</v>
      </c>
      <c r="D3422" t="s">
        <v>68</v>
      </c>
      <c r="E3422" s="27" t="s">
        <v>762</v>
      </c>
      <c r="F3422" s="28" t="s">
        <v>763</v>
      </c>
      <c r="G3422" s="29">
        <v>38.880000000000003</v>
      </c>
      <c r="H3422" s="28">
        <v>0</v>
      </c>
      <c r="I3422" s="30">
        <f>ROUND(G3422*H3422,P4)</f>
        <v>0</v>
      </c>
      <c r="L3422" s="31">
        <v>0</v>
      </c>
      <c r="M3422" s="24">
        <f>ROUND(G3422*L3422,P4)</f>
        <v>0</v>
      </c>
      <c r="N3422" s="25" t="s">
        <v>681</v>
      </c>
      <c r="O3422" s="32">
        <f>M3422*AA3422</f>
        <v>0</v>
      </c>
      <c r="P3422" s="1">
        <v>3</v>
      </c>
      <c r="AA3422" s="1">
        <f>IF(P3422=1,$O$3,IF(P3422=2,$O$4,$O$5))</f>
        <v>0</v>
      </c>
    </row>
    <row r="3423" ht="25.5">
      <c r="A3423" s="1" t="s">
        <v>72</v>
      </c>
      <c r="E3423" s="27" t="s">
        <v>762</v>
      </c>
    </row>
    <row r="3424">
      <c r="A3424" s="1" t="s">
        <v>73</v>
      </c>
      <c r="E3424" s="33" t="s">
        <v>3385</v>
      </c>
    </row>
    <row r="3425">
      <c r="A3425" s="1" t="s">
        <v>74</v>
      </c>
      <c r="E3425" s="27" t="s">
        <v>68</v>
      </c>
    </row>
    <row r="3426" ht="25.5">
      <c r="A3426" s="1" t="s">
        <v>66</v>
      </c>
      <c r="B3426" s="1">
        <v>9</v>
      </c>
      <c r="C3426" s="26" t="s">
        <v>768</v>
      </c>
      <c r="D3426" t="s">
        <v>68</v>
      </c>
      <c r="E3426" s="27" t="s">
        <v>769</v>
      </c>
      <c r="F3426" s="28" t="s">
        <v>163</v>
      </c>
      <c r="G3426" s="29">
        <v>12</v>
      </c>
      <c r="H3426" s="28">
        <v>0</v>
      </c>
      <c r="I3426" s="30">
        <f>ROUND(G3426*H3426,P4)</f>
        <v>0</v>
      </c>
      <c r="L3426" s="31">
        <v>0</v>
      </c>
      <c r="M3426" s="24">
        <f>ROUND(G3426*L3426,P4)</f>
        <v>0</v>
      </c>
      <c r="N3426" s="25" t="s">
        <v>681</v>
      </c>
      <c r="O3426" s="32">
        <f>M3426*AA3426</f>
        <v>0</v>
      </c>
      <c r="P3426" s="1">
        <v>3</v>
      </c>
      <c r="AA3426" s="1">
        <f>IF(P3426=1,$O$3,IF(P3426=2,$O$4,$O$5))</f>
        <v>0</v>
      </c>
    </row>
    <row r="3427" ht="38.25">
      <c r="A3427" s="1" t="s">
        <v>72</v>
      </c>
      <c r="E3427" s="27" t="s">
        <v>770</v>
      </c>
    </row>
    <row r="3428" ht="25.5">
      <c r="A3428" s="1" t="s">
        <v>73</v>
      </c>
      <c r="E3428" s="33" t="s">
        <v>3386</v>
      </c>
    </row>
    <row r="3429">
      <c r="A3429" s="1" t="s">
        <v>74</v>
      </c>
      <c r="E3429" s="27" t="s">
        <v>68</v>
      </c>
    </row>
    <row r="3430">
      <c r="A3430" s="1" t="s">
        <v>66</v>
      </c>
      <c r="B3430" s="1">
        <v>10</v>
      </c>
      <c r="C3430" s="26" t="s">
        <v>772</v>
      </c>
      <c r="D3430" t="s">
        <v>68</v>
      </c>
      <c r="E3430" s="27" t="s">
        <v>773</v>
      </c>
      <c r="F3430" s="28" t="s">
        <v>763</v>
      </c>
      <c r="G3430" s="29">
        <v>22.800000000000001</v>
      </c>
      <c r="H3430" s="28">
        <v>1</v>
      </c>
      <c r="I3430" s="30">
        <f>ROUND(G3430*H3430,P4)</f>
        <v>0</v>
      </c>
      <c r="L3430" s="31">
        <v>0</v>
      </c>
      <c r="M3430" s="24">
        <f>ROUND(G3430*L3430,P4)</f>
        <v>0</v>
      </c>
      <c r="N3430" s="25" t="s">
        <v>681</v>
      </c>
      <c r="O3430" s="32">
        <f>M3430*AA3430</f>
        <v>0</v>
      </c>
      <c r="P3430" s="1">
        <v>3</v>
      </c>
      <c r="AA3430" s="1">
        <f>IF(P3430=1,$O$3,IF(P3430=2,$O$4,$O$5))</f>
        <v>0</v>
      </c>
    </row>
    <row r="3431">
      <c r="A3431" s="1" t="s">
        <v>72</v>
      </c>
      <c r="E3431" s="27" t="s">
        <v>773</v>
      </c>
    </row>
    <row r="3432" ht="25.5">
      <c r="A3432" s="1" t="s">
        <v>73</v>
      </c>
      <c r="E3432" s="33" t="s">
        <v>3387</v>
      </c>
    </row>
    <row r="3433">
      <c r="A3433" s="1" t="s">
        <v>74</v>
      </c>
      <c r="E3433" s="27" t="s">
        <v>68</v>
      </c>
    </row>
    <row r="3434">
      <c r="A3434" s="1" t="s">
        <v>64</v>
      </c>
      <c r="C3434" s="22" t="s">
        <v>990</v>
      </c>
      <c r="E3434" s="23" t="s">
        <v>991</v>
      </c>
      <c r="L3434" s="24">
        <f>SUMIFS(L3435:L3450,A3435:A3450,"P")</f>
        <v>0</v>
      </c>
      <c r="M3434" s="24">
        <f>SUMIFS(M3435:M3450,A3435:A3450,"P")</f>
        <v>0</v>
      </c>
      <c r="N3434" s="25"/>
    </row>
    <row r="3435">
      <c r="A3435" s="1" t="s">
        <v>66</v>
      </c>
      <c r="B3435" s="1">
        <v>11</v>
      </c>
      <c r="C3435" s="26" t="s">
        <v>3061</v>
      </c>
      <c r="D3435" t="s">
        <v>68</v>
      </c>
      <c r="E3435" s="27" t="s">
        <v>3062</v>
      </c>
      <c r="F3435" s="28" t="s">
        <v>80</v>
      </c>
      <c r="G3435" s="29">
        <v>18</v>
      </c>
      <c r="H3435" s="28">
        <v>0.056000000000000001</v>
      </c>
      <c r="I3435" s="30">
        <f>ROUND(G3435*H3435,P4)</f>
        <v>0</v>
      </c>
      <c r="L3435" s="31">
        <v>0</v>
      </c>
      <c r="M3435" s="24">
        <f>ROUND(G3435*L3435,P4)</f>
        <v>0</v>
      </c>
      <c r="N3435" s="25" t="s">
        <v>681</v>
      </c>
      <c r="O3435" s="32">
        <f>M3435*AA3435</f>
        <v>0</v>
      </c>
      <c r="P3435" s="1">
        <v>3</v>
      </c>
      <c r="AA3435" s="1">
        <f>IF(P3435=1,$O$3,IF(P3435=2,$O$4,$O$5))</f>
        <v>0</v>
      </c>
    </row>
    <row r="3436">
      <c r="A3436" s="1" t="s">
        <v>72</v>
      </c>
      <c r="E3436" s="27" t="s">
        <v>3062</v>
      </c>
    </row>
    <row r="3437" ht="25.5">
      <c r="A3437" s="1" t="s">
        <v>73</v>
      </c>
      <c r="E3437" s="33" t="s">
        <v>3388</v>
      </c>
    </row>
    <row r="3438">
      <c r="A3438" s="1" t="s">
        <v>74</v>
      </c>
      <c r="E3438" s="27" t="s">
        <v>68</v>
      </c>
    </row>
    <row r="3439" ht="25.5">
      <c r="A3439" s="1" t="s">
        <v>66</v>
      </c>
      <c r="B3439" s="1">
        <v>107</v>
      </c>
      <c r="C3439" s="26" t="s">
        <v>992</v>
      </c>
      <c r="D3439" t="s">
        <v>68</v>
      </c>
      <c r="E3439" s="27" t="s">
        <v>993</v>
      </c>
      <c r="F3439" s="28" t="s">
        <v>163</v>
      </c>
      <c r="G3439" s="29">
        <v>0.90000000000000002</v>
      </c>
      <c r="H3439" s="28">
        <v>2.3010199999999998</v>
      </c>
      <c r="I3439" s="30">
        <f>ROUND(G3439*H3439,P4)</f>
        <v>0</v>
      </c>
      <c r="L3439" s="31">
        <v>0</v>
      </c>
      <c r="M3439" s="24">
        <f>ROUND(G3439*L3439,P4)</f>
        <v>0</v>
      </c>
      <c r="N3439" s="25" t="s">
        <v>681</v>
      </c>
      <c r="O3439" s="32">
        <f>M3439*AA3439</f>
        <v>0</v>
      </c>
      <c r="P3439" s="1">
        <v>3</v>
      </c>
      <c r="AA3439" s="1">
        <f>IF(P3439=1,$O$3,IF(P3439=2,$O$4,$O$5))</f>
        <v>0</v>
      </c>
    </row>
    <row r="3440" ht="25.5">
      <c r="A3440" s="1" t="s">
        <v>72</v>
      </c>
      <c r="E3440" s="27" t="s">
        <v>993</v>
      </c>
    </row>
    <row r="3441" ht="25.5">
      <c r="A3441" s="1" t="s">
        <v>73</v>
      </c>
      <c r="E3441" s="33" t="s">
        <v>3389</v>
      </c>
    </row>
    <row r="3442">
      <c r="A3442" s="1" t="s">
        <v>74</v>
      </c>
      <c r="E3442" s="27" t="s">
        <v>68</v>
      </c>
    </row>
    <row r="3443" ht="25.5">
      <c r="A3443" s="1" t="s">
        <v>66</v>
      </c>
      <c r="B3443" s="1">
        <v>108</v>
      </c>
      <c r="C3443" s="26" t="s">
        <v>995</v>
      </c>
      <c r="D3443" t="s">
        <v>68</v>
      </c>
      <c r="E3443" s="27" t="s">
        <v>996</v>
      </c>
      <c r="F3443" s="28" t="s">
        <v>163</v>
      </c>
      <c r="G3443" s="29">
        <v>4.5</v>
      </c>
      <c r="H3443" s="28">
        <v>0</v>
      </c>
      <c r="I3443" s="30">
        <f>ROUND(G3443*H3443,P4)</f>
        <v>0</v>
      </c>
      <c r="L3443" s="31">
        <v>0</v>
      </c>
      <c r="M3443" s="24">
        <f>ROUND(G3443*L3443,P4)</f>
        <v>0</v>
      </c>
      <c r="N3443" s="25" t="s">
        <v>681</v>
      </c>
      <c r="O3443" s="32">
        <f>M3443*AA3443</f>
        <v>0</v>
      </c>
      <c r="P3443" s="1">
        <v>3</v>
      </c>
      <c r="AA3443" s="1">
        <f>IF(P3443=1,$O$3,IF(P3443=2,$O$4,$O$5))</f>
        <v>0</v>
      </c>
    </row>
    <row r="3444" ht="25.5">
      <c r="A3444" s="1" t="s">
        <v>72</v>
      </c>
      <c r="E3444" s="27" t="s">
        <v>996</v>
      </c>
    </row>
    <row r="3445" ht="25.5">
      <c r="A3445" s="1" t="s">
        <v>73</v>
      </c>
      <c r="E3445" s="33" t="s">
        <v>3390</v>
      </c>
    </row>
    <row r="3446">
      <c r="A3446" s="1" t="s">
        <v>74</v>
      </c>
      <c r="E3446" s="27" t="s">
        <v>68</v>
      </c>
    </row>
    <row r="3447">
      <c r="A3447" s="1" t="s">
        <v>66</v>
      </c>
      <c r="B3447" s="1">
        <v>109</v>
      </c>
      <c r="C3447" s="26" t="s">
        <v>998</v>
      </c>
      <c r="D3447" t="s">
        <v>68</v>
      </c>
      <c r="E3447" s="27" t="s">
        <v>999</v>
      </c>
      <c r="F3447" s="28" t="s">
        <v>763</v>
      </c>
      <c r="G3447" s="29">
        <v>0.083000000000000004</v>
      </c>
      <c r="H3447" s="28">
        <v>1.06277</v>
      </c>
      <c r="I3447" s="30">
        <f>ROUND(G3447*H3447,P4)</f>
        <v>0</v>
      </c>
      <c r="L3447" s="31">
        <v>0</v>
      </c>
      <c r="M3447" s="24">
        <f>ROUND(G3447*L3447,P4)</f>
        <v>0</v>
      </c>
      <c r="N3447" s="25" t="s">
        <v>681</v>
      </c>
      <c r="O3447" s="32">
        <f>M3447*AA3447</f>
        <v>0</v>
      </c>
      <c r="P3447" s="1">
        <v>3</v>
      </c>
      <c r="AA3447" s="1">
        <f>IF(P3447=1,$O$3,IF(P3447=2,$O$4,$O$5))</f>
        <v>0</v>
      </c>
    </row>
    <row r="3448">
      <c r="A3448" s="1" t="s">
        <v>72</v>
      </c>
      <c r="E3448" s="27" t="s">
        <v>999</v>
      </c>
    </row>
    <row r="3449" ht="25.5">
      <c r="A3449" s="1" t="s">
        <v>73</v>
      </c>
      <c r="E3449" s="33" t="s">
        <v>3391</v>
      </c>
    </row>
    <row r="3450">
      <c r="A3450" s="1" t="s">
        <v>74</v>
      </c>
      <c r="E3450" s="27" t="s">
        <v>68</v>
      </c>
    </row>
    <row r="3451">
      <c r="A3451" s="1" t="s">
        <v>64</v>
      </c>
      <c r="C3451" s="22" t="s">
        <v>1019</v>
      </c>
      <c r="E3451" s="23" t="s">
        <v>1020</v>
      </c>
      <c r="L3451" s="24">
        <f>SUMIFS(L3452:L3491,A3452:A3491,"P")</f>
        <v>0</v>
      </c>
      <c r="M3451" s="24">
        <f>SUMIFS(M3452:M3491,A3452:A3491,"P")</f>
        <v>0</v>
      </c>
      <c r="N3451" s="25"/>
    </row>
    <row r="3452">
      <c r="A3452" s="1" t="s">
        <v>66</v>
      </c>
      <c r="B3452" s="1">
        <v>38</v>
      </c>
      <c r="C3452" s="26" t="s">
        <v>3392</v>
      </c>
      <c r="D3452" t="s">
        <v>68</v>
      </c>
      <c r="E3452" s="27" t="s">
        <v>3393</v>
      </c>
      <c r="F3452" s="28" t="s">
        <v>77</v>
      </c>
      <c r="G3452" s="29">
        <v>30.600000000000001</v>
      </c>
      <c r="H3452" s="28">
        <v>0.00032000000000000003</v>
      </c>
      <c r="I3452" s="30">
        <f>ROUND(G3452*H3452,P4)</f>
        <v>0</v>
      </c>
      <c r="L3452" s="31">
        <v>0</v>
      </c>
      <c r="M3452" s="24">
        <f>ROUND(G3452*L3452,P4)</f>
        <v>0</v>
      </c>
      <c r="N3452" s="25" t="s">
        <v>681</v>
      </c>
      <c r="O3452" s="32">
        <f>M3452*AA3452</f>
        <v>0</v>
      </c>
      <c r="P3452" s="1">
        <v>3</v>
      </c>
      <c r="AA3452" s="1">
        <f>IF(P3452=1,$O$3,IF(P3452=2,$O$4,$O$5))</f>
        <v>0</v>
      </c>
    </row>
    <row r="3453">
      <c r="A3453" s="1" t="s">
        <v>72</v>
      </c>
      <c r="E3453" s="27" t="s">
        <v>3393</v>
      </c>
    </row>
    <row r="3454">
      <c r="A3454" s="1" t="s">
        <v>73</v>
      </c>
      <c r="E3454" s="33" t="s">
        <v>3394</v>
      </c>
    </row>
    <row r="3455">
      <c r="A3455" s="1" t="s">
        <v>74</v>
      </c>
      <c r="E3455" s="27" t="s">
        <v>68</v>
      </c>
    </row>
    <row r="3456">
      <c r="A3456" s="1" t="s">
        <v>66</v>
      </c>
      <c r="B3456" s="1">
        <v>41</v>
      </c>
      <c r="C3456" s="26" t="s">
        <v>3392</v>
      </c>
      <c r="D3456" t="s">
        <v>677</v>
      </c>
      <c r="E3456" s="27" t="s">
        <v>3393</v>
      </c>
      <c r="F3456" s="28" t="s">
        <v>77</v>
      </c>
      <c r="G3456" s="29">
        <v>2.04</v>
      </c>
      <c r="H3456" s="28">
        <v>0.00032000000000000003</v>
      </c>
      <c r="I3456" s="30">
        <f>ROUND(G3456*H3456,P4)</f>
        <v>0</v>
      </c>
      <c r="L3456" s="31">
        <v>0</v>
      </c>
      <c r="M3456" s="24">
        <f>ROUND(G3456*L3456,P4)</f>
        <v>0</v>
      </c>
      <c r="N3456" s="25" t="s">
        <v>681</v>
      </c>
      <c r="O3456" s="32">
        <f>M3456*AA3456</f>
        <v>0</v>
      </c>
      <c r="P3456" s="1">
        <v>3</v>
      </c>
      <c r="AA3456" s="1">
        <f>IF(P3456=1,$O$3,IF(P3456=2,$O$4,$O$5))</f>
        <v>0</v>
      </c>
    </row>
    <row r="3457">
      <c r="A3457" s="1" t="s">
        <v>72</v>
      </c>
      <c r="E3457" s="27" t="s">
        <v>3393</v>
      </c>
    </row>
    <row r="3458">
      <c r="A3458" s="1" t="s">
        <v>73</v>
      </c>
      <c r="E3458" s="33" t="s">
        <v>3395</v>
      </c>
    </row>
    <row r="3459">
      <c r="A3459" s="1" t="s">
        <v>74</v>
      </c>
      <c r="E3459" s="27" t="s">
        <v>68</v>
      </c>
    </row>
    <row r="3460">
      <c r="A3460" s="1" t="s">
        <v>66</v>
      </c>
      <c r="B3460" s="1">
        <v>39</v>
      </c>
      <c r="C3460" s="26" t="s">
        <v>3396</v>
      </c>
      <c r="D3460" t="s">
        <v>68</v>
      </c>
      <c r="E3460" s="27" t="s">
        <v>3397</v>
      </c>
      <c r="F3460" s="28" t="s">
        <v>77</v>
      </c>
      <c r="G3460" s="29">
        <v>2.04</v>
      </c>
      <c r="H3460" s="28">
        <v>0.00072000000000000005</v>
      </c>
      <c r="I3460" s="30">
        <f>ROUND(G3460*H3460,P4)</f>
        <v>0</v>
      </c>
      <c r="L3460" s="31">
        <v>0</v>
      </c>
      <c r="M3460" s="24">
        <f>ROUND(G3460*L3460,P4)</f>
        <v>0</v>
      </c>
      <c r="N3460" s="25" t="s">
        <v>681</v>
      </c>
      <c r="O3460" s="32">
        <f>M3460*AA3460</f>
        <v>0</v>
      </c>
      <c r="P3460" s="1">
        <v>3</v>
      </c>
      <c r="AA3460" s="1">
        <f>IF(P3460=1,$O$3,IF(P3460=2,$O$4,$O$5))</f>
        <v>0</v>
      </c>
    </row>
    <row r="3461">
      <c r="A3461" s="1" t="s">
        <v>72</v>
      </c>
      <c r="E3461" s="27" t="s">
        <v>3397</v>
      </c>
    </row>
    <row r="3462">
      <c r="A3462" s="1" t="s">
        <v>73</v>
      </c>
      <c r="E3462" s="33" t="s">
        <v>3395</v>
      </c>
    </row>
    <row r="3463">
      <c r="A3463" s="1" t="s">
        <v>74</v>
      </c>
      <c r="E3463" s="27" t="s">
        <v>68</v>
      </c>
    </row>
    <row r="3464">
      <c r="A3464" s="1" t="s">
        <v>66</v>
      </c>
      <c r="B3464" s="1">
        <v>42</v>
      </c>
      <c r="C3464" s="26" t="s">
        <v>3396</v>
      </c>
      <c r="D3464" t="s">
        <v>677</v>
      </c>
      <c r="E3464" s="27" t="s">
        <v>3397</v>
      </c>
      <c r="F3464" s="28" t="s">
        <v>77</v>
      </c>
      <c r="G3464" s="29">
        <v>5.0999999999999996</v>
      </c>
      <c r="H3464" s="28">
        <v>0.00072000000000000005</v>
      </c>
      <c r="I3464" s="30">
        <f>ROUND(G3464*H3464,P4)</f>
        <v>0</v>
      </c>
      <c r="L3464" s="31">
        <v>0</v>
      </c>
      <c r="M3464" s="24">
        <f>ROUND(G3464*L3464,P4)</f>
        <v>0</v>
      </c>
      <c r="N3464" s="25" t="s">
        <v>681</v>
      </c>
      <c r="O3464" s="32">
        <f>M3464*AA3464</f>
        <v>0</v>
      </c>
      <c r="P3464" s="1">
        <v>3</v>
      </c>
      <c r="AA3464" s="1">
        <f>IF(P3464=1,$O$3,IF(P3464=2,$O$4,$O$5))</f>
        <v>0</v>
      </c>
    </row>
    <row r="3465">
      <c r="A3465" s="1" t="s">
        <v>72</v>
      </c>
      <c r="E3465" s="27" t="s">
        <v>3397</v>
      </c>
    </row>
    <row r="3466">
      <c r="A3466" s="1" t="s">
        <v>73</v>
      </c>
      <c r="E3466" s="33" t="s">
        <v>3398</v>
      </c>
    </row>
    <row r="3467">
      <c r="A3467" s="1" t="s">
        <v>74</v>
      </c>
      <c r="E3467" s="27" t="s">
        <v>68</v>
      </c>
    </row>
    <row r="3468" ht="25.5">
      <c r="A3468" s="1" t="s">
        <v>66</v>
      </c>
      <c r="B3468" s="1">
        <v>35</v>
      </c>
      <c r="C3468" s="26" t="s">
        <v>3399</v>
      </c>
      <c r="D3468" t="s">
        <v>68</v>
      </c>
      <c r="E3468" s="27" t="s">
        <v>3400</v>
      </c>
      <c r="F3468" s="28" t="s">
        <v>77</v>
      </c>
      <c r="G3468" s="29">
        <v>140</v>
      </c>
      <c r="H3468" s="28">
        <v>0</v>
      </c>
      <c r="I3468" s="30">
        <f>ROUND(G3468*H3468,P4)</f>
        <v>0</v>
      </c>
      <c r="L3468" s="31">
        <v>0</v>
      </c>
      <c r="M3468" s="24">
        <f>ROUND(G3468*L3468,P4)</f>
        <v>0</v>
      </c>
      <c r="N3468" s="25" t="s">
        <v>681</v>
      </c>
      <c r="O3468" s="32">
        <f>M3468*AA3468</f>
        <v>0</v>
      </c>
      <c r="P3468" s="1">
        <v>3</v>
      </c>
      <c r="AA3468" s="1">
        <f>IF(P3468=1,$O$3,IF(P3468=2,$O$4,$O$5))</f>
        <v>0</v>
      </c>
    </row>
    <row r="3469" ht="25.5">
      <c r="A3469" s="1" t="s">
        <v>72</v>
      </c>
      <c r="E3469" s="27" t="s">
        <v>3401</v>
      </c>
    </row>
    <row r="3470">
      <c r="A3470" s="1" t="s">
        <v>73</v>
      </c>
    </row>
    <row r="3471">
      <c r="A3471" s="1" t="s">
        <v>74</v>
      </c>
      <c r="E3471" s="27" t="s">
        <v>68</v>
      </c>
    </row>
    <row r="3472" ht="25.5">
      <c r="A3472" s="1" t="s">
        <v>66</v>
      </c>
      <c r="B3472" s="1">
        <v>36</v>
      </c>
      <c r="C3472" s="26" t="s">
        <v>3402</v>
      </c>
      <c r="D3472" t="s">
        <v>68</v>
      </c>
      <c r="E3472" s="27" t="s">
        <v>3403</v>
      </c>
      <c r="F3472" s="28" t="s">
        <v>77</v>
      </c>
      <c r="G3472" s="29">
        <v>15</v>
      </c>
      <c r="H3472" s="28">
        <v>0</v>
      </c>
      <c r="I3472" s="30">
        <f>ROUND(G3472*H3472,P4)</f>
        <v>0</v>
      </c>
      <c r="L3472" s="31">
        <v>0</v>
      </c>
      <c r="M3472" s="24">
        <f>ROUND(G3472*L3472,P4)</f>
        <v>0</v>
      </c>
      <c r="N3472" s="25" t="s">
        <v>681</v>
      </c>
      <c r="O3472" s="32">
        <f>M3472*AA3472</f>
        <v>0</v>
      </c>
      <c r="P3472" s="1">
        <v>3</v>
      </c>
      <c r="AA3472" s="1">
        <f>IF(P3472=1,$O$3,IF(P3472=2,$O$4,$O$5))</f>
        <v>0</v>
      </c>
    </row>
    <row r="3473" ht="25.5">
      <c r="A3473" s="1" t="s">
        <v>72</v>
      </c>
      <c r="E3473" s="27" t="s">
        <v>3404</v>
      </c>
    </row>
    <row r="3474">
      <c r="A3474" s="1" t="s">
        <v>73</v>
      </c>
    </row>
    <row r="3475">
      <c r="A3475" s="1" t="s">
        <v>74</v>
      </c>
      <c r="E3475" s="27" t="s">
        <v>68</v>
      </c>
    </row>
    <row r="3476" ht="25.5">
      <c r="A3476" s="1" t="s">
        <v>66</v>
      </c>
      <c r="B3476" s="1">
        <v>37</v>
      </c>
      <c r="C3476" s="26" t="s">
        <v>3405</v>
      </c>
      <c r="D3476" t="s">
        <v>68</v>
      </c>
      <c r="E3476" s="27" t="s">
        <v>3406</v>
      </c>
      <c r="F3476" s="28" t="s">
        <v>77</v>
      </c>
      <c r="G3476" s="29">
        <v>85</v>
      </c>
      <c r="H3476" s="28">
        <v>0.00019000000000000001</v>
      </c>
      <c r="I3476" s="30">
        <f>ROUND(G3476*H3476,P4)</f>
        <v>0</v>
      </c>
      <c r="L3476" s="31">
        <v>0</v>
      </c>
      <c r="M3476" s="24">
        <f>ROUND(G3476*L3476,P4)</f>
        <v>0</v>
      </c>
      <c r="N3476" s="25" t="s">
        <v>681</v>
      </c>
      <c r="O3476" s="32">
        <f>M3476*AA3476</f>
        <v>0</v>
      </c>
      <c r="P3476" s="1">
        <v>3</v>
      </c>
      <c r="AA3476" s="1">
        <f>IF(P3476=1,$O$3,IF(P3476=2,$O$4,$O$5))</f>
        <v>0</v>
      </c>
    </row>
    <row r="3477" ht="38.25">
      <c r="A3477" s="1" t="s">
        <v>72</v>
      </c>
      <c r="E3477" s="27" t="s">
        <v>3407</v>
      </c>
    </row>
    <row r="3478" ht="38.25">
      <c r="A3478" s="1" t="s">
        <v>73</v>
      </c>
      <c r="E3478" s="33" t="s">
        <v>3408</v>
      </c>
    </row>
    <row r="3479">
      <c r="A3479" s="1" t="s">
        <v>74</v>
      </c>
      <c r="E3479" s="27" t="s">
        <v>68</v>
      </c>
    </row>
    <row r="3480" ht="25.5">
      <c r="A3480" s="1" t="s">
        <v>66</v>
      </c>
      <c r="B3480" s="1">
        <v>40</v>
      </c>
      <c r="C3480" s="26" t="s">
        <v>3409</v>
      </c>
      <c r="D3480" t="s">
        <v>68</v>
      </c>
      <c r="E3480" s="27" t="s">
        <v>3406</v>
      </c>
      <c r="F3480" s="28" t="s">
        <v>77</v>
      </c>
      <c r="G3480" s="29">
        <v>7</v>
      </c>
      <c r="H3480" s="28">
        <v>0.00029</v>
      </c>
      <c r="I3480" s="30">
        <f>ROUND(G3480*H3480,P4)</f>
        <v>0</v>
      </c>
      <c r="L3480" s="31">
        <v>0</v>
      </c>
      <c r="M3480" s="24">
        <f>ROUND(G3480*L3480,P4)</f>
        <v>0</v>
      </c>
      <c r="N3480" s="25" t="s">
        <v>681</v>
      </c>
      <c r="O3480" s="32">
        <f>M3480*AA3480</f>
        <v>0</v>
      </c>
      <c r="P3480" s="1">
        <v>3</v>
      </c>
      <c r="AA3480" s="1">
        <f>IF(P3480=1,$O$3,IF(P3480=2,$O$4,$O$5))</f>
        <v>0</v>
      </c>
    </row>
    <row r="3481" ht="38.25">
      <c r="A3481" s="1" t="s">
        <v>72</v>
      </c>
      <c r="E3481" s="27" t="s">
        <v>3410</v>
      </c>
    </row>
    <row r="3482" ht="38.25">
      <c r="A3482" s="1" t="s">
        <v>73</v>
      </c>
      <c r="E3482" s="33" t="s">
        <v>3411</v>
      </c>
    </row>
    <row r="3483">
      <c r="A3483" s="1" t="s">
        <v>74</v>
      </c>
      <c r="E3483" s="27" t="s">
        <v>68</v>
      </c>
    </row>
    <row r="3484" ht="25.5">
      <c r="A3484" s="1" t="s">
        <v>66</v>
      </c>
      <c r="B3484" s="1">
        <v>43</v>
      </c>
      <c r="C3484" s="26" t="s">
        <v>3412</v>
      </c>
      <c r="D3484" t="s">
        <v>68</v>
      </c>
      <c r="E3484" s="27" t="s">
        <v>3413</v>
      </c>
      <c r="F3484" s="28" t="s">
        <v>77</v>
      </c>
      <c r="G3484" s="29">
        <v>10</v>
      </c>
      <c r="H3484" s="28">
        <v>0</v>
      </c>
      <c r="I3484" s="30">
        <f>ROUND(G3484*H3484,P4)</f>
        <v>0</v>
      </c>
      <c r="L3484" s="31">
        <v>0</v>
      </c>
      <c r="M3484" s="24">
        <f>ROUND(G3484*L3484,P4)</f>
        <v>0</v>
      </c>
      <c r="N3484" s="25" t="s">
        <v>681</v>
      </c>
      <c r="O3484" s="32">
        <f>M3484*AA3484</f>
        <v>0</v>
      </c>
      <c r="P3484" s="1">
        <v>3</v>
      </c>
      <c r="AA3484" s="1">
        <f>IF(P3484=1,$O$3,IF(P3484=2,$O$4,$O$5))</f>
        <v>0</v>
      </c>
    </row>
    <row r="3485" ht="25.5">
      <c r="A3485" s="1" t="s">
        <v>72</v>
      </c>
      <c r="E3485" s="27" t="s">
        <v>3413</v>
      </c>
    </row>
    <row r="3486">
      <c r="A3486" s="1" t="s">
        <v>73</v>
      </c>
    </row>
    <row r="3487">
      <c r="A3487" s="1" t="s">
        <v>74</v>
      </c>
      <c r="E3487" s="27" t="s">
        <v>68</v>
      </c>
    </row>
    <row r="3488" ht="25.5">
      <c r="A3488" s="1" t="s">
        <v>66</v>
      </c>
      <c r="B3488" s="1">
        <v>104</v>
      </c>
      <c r="C3488" s="26" t="s">
        <v>1805</v>
      </c>
      <c r="D3488" t="s">
        <v>68</v>
      </c>
      <c r="E3488" s="27" t="s">
        <v>1806</v>
      </c>
      <c r="F3488" s="28" t="s">
        <v>763</v>
      </c>
      <c r="G3488" s="29">
        <v>0.034000000000000002</v>
      </c>
      <c r="H3488" s="28">
        <v>0</v>
      </c>
      <c r="I3488" s="30">
        <f>ROUND(G3488*H3488,P4)</f>
        <v>0</v>
      </c>
      <c r="L3488" s="31">
        <v>0</v>
      </c>
      <c r="M3488" s="24">
        <f>ROUND(G3488*L3488,P4)</f>
        <v>0</v>
      </c>
      <c r="N3488" s="25" t="s">
        <v>681</v>
      </c>
      <c r="O3488" s="32">
        <f>M3488*AA3488</f>
        <v>0</v>
      </c>
      <c r="P3488" s="1">
        <v>3</v>
      </c>
      <c r="AA3488" s="1">
        <f>IF(P3488=1,$O$3,IF(P3488=2,$O$4,$O$5))</f>
        <v>0</v>
      </c>
    </row>
    <row r="3489" ht="38.25">
      <c r="A3489" s="1" t="s">
        <v>72</v>
      </c>
      <c r="E3489" s="27" t="s">
        <v>1807</v>
      </c>
    </row>
    <row r="3490">
      <c r="A3490" s="1" t="s">
        <v>73</v>
      </c>
    </row>
    <row r="3491">
      <c r="A3491" s="1" t="s">
        <v>74</v>
      </c>
      <c r="E3491" s="27" t="s">
        <v>68</v>
      </c>
    </row>
    <row r="3492">
      <c r="A3492" s="1" t="s">
        <v>64</v>
      </c>
      <c r="C3492" s="22" t="s">
        <v>1028</v>
      </c>
      <c r="E3492" s="23" t="s">
        <v>1029</v>
      </c>
      <c r="L3492" s="24">
        <f>SUMIFS(L3493:L3552,A3493:A3552,"P")</f>
        <v>0</v>
      </c>
      <c r="M3492" s="24">
        <f>SUMIFS(M3493:M3552,A3493:A3552,"P")</f>
        <v>0</v>
      </c>
      <c r="N3492" s="25"/>
    </row>
    <row r="3493">
      <c r="A3493" s="1" t="s">
        <v>66</v>
      </c>
      <c r="B3493" s="1">
        <v>47</v>
      </c>
      <c r="C3493" s="26" t="s">
        <v>3414</v>
      </c>
      <c r="D3493" t="s">
        <v>68</v>
      </c>
      <c r="E3493" s="27" t="s">
        <v>3415</v>
      </c>
      <c r="F3493" s="28" t="s">
        <v>77</v>
      </c>
      <c r="G3493" s="29">
        <v>800</v>
      </c>
      <c r="H3493" s="28">
        <v>5.0000000000000002E-05</v>
      </c>
      <c r="I3493" s="30">
        <f>ROUND(G3493*H3493,P4)</f>
        <v>0</v>
      </c>
      <c r="L3493" s="31">
        <v>0</v>
      </c>
      <c r="M3493" s="24">
        <f>ROUND(G3493*L3493,P4)</f>
        <v>0</v>
      </c>
      <c r="N3493" s="25" t="s">
        <v>681</v>
      </c>
      <c r="O3493" s="32">
        <f>M3493*AA3493</f>
        <v>0</v>
      </c>
      <c r="P3493" s="1">
        <v>3</v>
      </c>
      <c r="AA3493" s="1">
        <f>IF(P3493=1,$O$3,IF(P3493=2,$O$4,$O$5))</f>
        <v>0</v>
      </c>
    </row>
    <row r="3494">
      <c r="A3494" s="1" t="s">
        <v>72</v>
      </c>
      <c r="E3494" s="27" t="s">
        <v>3415</v>
      </c>
    </row>
    <row r="3495" ht="38.25">
      <c r="A3495" s="1" t="s">
        <v>73</v>
      </c>
      <c r="E3495" s="33" t="s">
        <v>3416</v>
      </c>
    </row>
    <row r="3496">
      <c r="A3496" s="1" t="s">
        <v>74</v>
      </c>
      <c r="E3496" s="27" t="s">
        <v>68</v>
      </c>
    </row>
    <row r="3497">
      <c r="A3497" s="1" t="s">
        <v>66</v>
      </c>
      <c r="B3497" s="1">
        <v>48</v>
      </c>
      <c r="C3497" s="26" t="s">
        <v>3417</v>
      </c>
      <c r="D3497" t="s">
        <v>68</v>
      </c>
      <c r="E3497" s="27" t="s">
        <v>3418</v>
      </c>
      <c r="F3497" s="28" t="s">
        <v>70</v>
      </c>
      <c r="G3497" s="29">
        <v>400</v>
      </c>
      <c r="H3497" s="28">
        <v>0</v>
      </c>
      <c r="I3497" s="30">
        <f>ROUND(G3497*H3497,P4)</f>
        <v>0</v>
      </c>
      <c r="L3497" s="31">
        <v>0</v>
      </c>
      <c r="M3497" s="24">
        <f>ROUND(G3497*L3497,P4)</f>
        <v>0</v>
      </c>
      <c r="N3497" s="25" t="s">
        <v>681</v>
      </c>
      <c r="O3497" s="32">
        <f>M3497*AA3497</f>
        <v>0</v>
      </c>
      <c r="P3497" s="1">
        <v>3</v>
      </c>
      <c r="AA3497" s="1">
        <f>IF(P3497=1,$O$3,IF(P3497=2,$O$4,$O$5))</f>
        <v>0</v>
      </c>
    </row>
    <row r="3498">
      <c r="A3498" s="1" t="s">
        <v>72</v>
      </c>
      <c r="E3498" s="27" t="s">
        <v>3418</v>
      </c>
    </row>
    <row r="3499">
      <c r="A3499" s="1" t="s">
        <v>73</v>
      </c>
    </row>
    <row r="3500">
      <c r="A3500" s="1" t="s">
        <v>74</v>
      </c>
      <c r="E3500" s="27" t="s">
        <v>68</v>
      </c>
    </row>
    <row r="3501" ht="25.5">
      <c r="A3501" s="1" t="s">
        <v>66</v>
      </c>
      <c r="B3501" s="1">
        <v>49</v>
      </c>
      <c r="C3501" s="26" t="s">
        <v>3419</v>
      </c>
      <c r="D3501" t="s">
        <v>68</v>
      </c>
      <c r="E3501" s="27" t="s">
        <v>3420</v>
      </c>
      <c r="F3501" s="28" t="s">
        <v>70</v>
      </c>
      <c r="G3501" s="29">
        <v>400</v>
      </c>
      <c r="H3501" s="28">
        <v>0</v>
      </c>
      <c r="I3501" s="30">
        <f>ROUND(G3501*H3501,P4)</f>
        <v>0</v>
      </c>
      <c r="L3501" s="31">
        <v>0</v>
      </c>
      <c r="M3501" s="24">
        <f>ROUND(G3501*L3501,P4)</f>
        <v>0</v>
      </c>
      <c r="N3501" s="25" t="s">
        <v>681</v>
      </c>
      <c r="O3501" s="32">
        <f>M3501*AA3501</f>
        <v>0</v>
      </c>
      <c r="P3501" s="1">
        <v>3</v>
      </c>
      <c r="AA3501" s="1">
        <f>IF(P3501=1,$O$3,IF(P3501=2,$O$4,$O$5))</f>
        <v>0</v>
      </c>
    </row>
    <row r="3502" ht="25.5">
      <c r="A3502" s="1" t="s">
        <v>72</v>
      </c>
      <c r="E3502" s="27" t="s">
        <v>3420</v>
      </c>
    </row>
    <row r="3503">
      <c r="A3503" s="1" t="s">
        <v>73</v>
      </c>
    </row>
    <row r="3504">
      <c r="A3504" s="1" t="s">
        <v>74</v>
      </c>
      <c r="E3504" s="27" t="s">
        <v>68</v>
      </c>
    </row>
    <row r="3505" ht="25.5">
      <c r="A3505" s="1" t="s">
        <v>66</v>
      </c>
      <c r="B3505" s="1">
        <v>50</v>
      </c>
      <c r="C3505" s="26" t="s">
        <v>3421</v>
      </c>
      <c r="D3505" t="s">
        <v>68</v>
      </c>
      <c r="E3505" s="27" t="s">
        <v>3422</v>
      </c>
      <c r="F3505" s="28" t="s">
        <v>70</v>
      </c>
      <c r="G3505" s="29">
        <v>400</v>
      </c>
      <c r="H3505" s="28">
        <v>2.0000000000000002E-05</v>
      </c>
      <c r="I3505" s="30">
        <f>ROUND(G3505*H3505,P4)</f>
        <v>0</v>
      </c>
      <c r="L3505" s="31">
        <v>0</v>
      </c>
      <c r="M3505" s="24">
        <f>ROUND(G3505*L3505,P4)</f>
        <v>0</v>
      </c>
      <c r="N3505" s="25" t="s">
        <v>681</v>
      </c>
      <c r="O3505" s="32">
        <f>M3505*AA3505</f>
        <v>0</v>
      </c>
      <c r="P3505" s="1">
        <v>3</v>
      </c>
      <c r="AA3505" s="1">
        <f>IF(P3505=1,$O$3,IF(P3505=2,$O$4,$O$5))</f>
        <v>0</v>
      </c>
    </row>
    <row r="3506" ht="25.5">
      <c r="A3506" s="1" t="s">
        <v>72</v>
      </c>
      <c r="E3506" s="27" t="s">
        <v>3422</v>
      </c>
    </row>
    <row r="3507">
      <c r="A3507" s="1" t="s">
        <v>73</v>
      </c>
    </row>
    <row r="3508">
      <c r="A3508" s="1" t="s">
        <v>74</v>
      </c>
      <c r="E3508" s="27" t="s">
        <v>68</v>
      </c>
    </row>
    <row r="3509" ht="25.5">
      <c r="A3509" s="1" t="s">
        <v>66</v>
      </c>
      <c r="B3509" s="1">
        <v>96</v>
      </c>
      <c r="C3509" s="26" t="s">
        <v>3423</v>
      </c>
      <c r="D3509" t="s">
        <v>68</v>
      </c>
      <c r="E3509" s="27" t="s">
        <v>3424</v>
      </c>
      <c r="F3509" s="28" t="s">
        <v>77</v>
      </c>
      <c r="G3509" s="29">
        <v>470</v>
      </c>
      <c r="H3509" s="28">
        <v>0.00046000000000000001</v>
      </c>
      <c r="I3509" s="30">
        <f>ROUND(G3509*H3509,P4)</f>
        <v>0</v>
      </c>
      <c r="L3509" s="31">
        <v>0</v>
      </c>
      <c r="M3509" s="24">
        <f>ROUND(G3509*L3509,P4)</f>
        <v>0</v>
      </c>
      <c r="N3509" s="25" t="s">
        <v>681</v>
      </c>
      <c r="O3509" s="32">
        <f>M3509*AA3509</f>
        <v>0</v>
      </c>
      <c r="P3509" s="1">
        <v>3</v>
      </c>
      <c r="AA3509" s="1">
        <f>IF(P3509=1,$O$3,IF(P3509=2,$O$4,$O$5))</f>
        <v>0</v>
      </c>
    </row>
    <row r="3510" ht="25.5">
      <c r="A3510" s="1" t="s">
        <v>72</v>
      </c>
      <c r="E3510" s="27" t="s">
        <v>3424</v>
      </c>
    </row>
    <row r="3511" ht="38.25">
      <c r="A3511" s="1" t="s">
        <v>73</v>
      </c>
      <c r="E3511" s="33" t="s">
        <v>3425</v>
      </c>
    </row>
    <row r="3512">
      <c r="A3512" s="1" t="s">
        <v>74</v>
      </c>
      <c r="E3512" s="27" t="s">
        <v>68</v>
      </c>
    </row>
    <row r="3513" ht="25.5">
      <c r="A3513" s="1" t="s">
        <v>66</v>
      </c>
      <c r="B3513" s="1">
        <v>95</v>
      </c>
      <c r="C3513" s="26" t="s">
        <v>3426</v>
      </c>
      <c r="D3513" t="s">
        <v>68</v>
      </c>
      <c r="E3513" s="27" t="s">
        <v>3427</v>
      </c>
      <c r="F3513" s="28" t="s">
        <v>77</v>
      </c>
      <c r="G3513" s="29">
        <v>84</v>
      </c>
      <c r="H3513" s="28">
        <v>0.00069999999999999999</v>
      </c>
      <c r="I3513" s="30">
        <f>ROUND(G3513*H3513,P4)</f>
        <v>0</v>
      </c>
      <c r="L3513" s="31">
        <v>0</v>
      </c>
      <c r="M3513" s="24">
        <f>ROUND(G3513*L3513,P4)</f>
        <v>0</v>
      </c>
      <c r="N3513" s="25" t="s">
        <v>681</v>
      </c>
      <c r="O3513" s="32">
        <f>M3513*AA3513</f>
        <v>0</v>
      </c>
      <c r="P3513" s="1">
        <v>3</v>
      </c>
      <c r="AA3513" s="1">
        <f>IF(P3513=1,$O$3,IF(P3513=2,$O$4,$O$5))</f>
        <v>0</v>
      </c>
    </row>
    <row r="3514" ht="25.5">
      <c r="A3514" s="1" t="s">
        <v>72</v>
      </c>
      <c r="E3514" s="27" t="s">
        <v>3427</v>
      </c>
    </row>
    <row r="3515" ht="38.25">
      <c r="A3515" s="1" t="s">
        <v>73</v>
      </c>
      <c r="E3515" s="33" t="s">
        <v>3428</v>
      </c>
    </row>
    <row r="3516">
      <c r="A3516" s="1" t="s">
        <v>74</v>
      </c>
      <c r="E3516" s="27" t="s">
        <v>68</v>
      </c>
    </row>
    <row r="3517">
      <c r="A3517" s="1" t="s">
        <v>66</v>
      </c>
      <c r="B3517" s="1">
        <v>53</v>
      </c>
      <c r="C3517" s="26" t="s">
        <v>3429</v>
      </c>
      <c r="D3517" t="s">
        <v>68</v>
      </c>
      <c r="E3517" s="27" t="s">
        <v>3430</v>
      </c>
      <c r="F3517" s="28" t="s">
        <v>77</v>
      </c>
      <c r="G3517" s="29">
        <v>95</v>
      </c>
      <c r="H3517" s="28">
        <v>0.00124</v>
      </c>
      <c r="I3517" s="30">
        <f>ROUND(G3517*H3517,P4)</f>
        <v>0</v>
      </c>
      <c r="L3517" s="31">
        <v>0</v>
      </c>
      <c r="M3517" s="24">
        <f>ROUND(G3517*L3517,P4)</f>
        <v>0</v>
      </c>
      <c r="N3517" s="25" t="s">
        <v>681</v>
      </c>
      <c r="O3517" s="32">
        <f>M3517*AA3517</f>
        <v>0</v>
      </c>
      <c r="P3517" s="1">
        <v>3</v>
      </c>
      <c r="AA3517" s="1">
        <f>IF(P3517=1,$O$3,IF(P3517=2,$O$4,$O$5))</f>
        <v>0</v>
      </c>
    </row>
    <row r="3518">
      <c r="A3518" s="1" t="s">
        <v>72</v>
      </c>
      <c r="E3518" s="27" t="s">
        <v>3430</v>
      </c>
    </row>
    <row r="3519" ht="38.25">
      <c r="A3519" s="1" t="s">
        <v>73</v>
      </c>
      <c r="E3519" s="33" t="s">
        <v>3431</v>
      </c>
    </row>
    <row r="3520">
      <c r="A3520" s="1" t="s">
        <v>74</v>
      </c>
      <c r="E3520" s="27" t="s">
        <v>68</v>
      </c>
    </row>
    <row r="3521">
      <c r="A3521" s="1" t="s">
        <v>66</v>
      </c>
      <c r="B3521" s="1">
        <v>54</v>
      </c>
      <c r="C3521" s="26" t="s">
        <v>3432</v>
      </c>
      <c r="D3521" t="s">
        <v>68</v>
      </c>
      <c r="E3521" s="27" t="s">
        <v>3433</v>
      </c>
      <c r="F3521" s="28" t="s">
        <v>77</v>
      </c>
      <c r="G3521" s="29">
        <v>32</v>
      </c>
      <c r="H3521" s="28">
        <v>0.0016100000000000001</v>
      </c>
      <c r="I3521" s="30">
        <f>ROUND(G3521*H3521,P4)</f>
        <v>0</v>
      </c>
      <c r="L3521" s="31">
        <v>0</v>
      </c>
      <c r="M3521" s="24">
        <f>ROUND(G3521*L3521,P4)</f>
        <v>0</v>
      </c>
      <c r="N3521" s="25" t="s">
        <v>681</v>
      </c>
      <c r="O3521" s="32">
        <f>M3521*AA3521</f>
        <v>0</v>
      </c>
      <c r="P3521" s="1">
        <v>3</v>
      </c>
      <c r="AA3521" s="1">
        <f>IF(P3521=1,$O$3,IF(P3521=2,$O$4,$O$5))</f>
        <v>0</v>
      </c>
    </row>
    <row r="3522">
      <c r="A3522" s="1" t="s">
        <v>72</v>
      </c>
      <c r="E3522" s="27" t="s">
        <v>3433</v>
      </c>
    </row>
    <row r="3523" ht="38.25">
      <c r="A3523" s="1" t="s">
        <v>73</v>
      </c>
      <c r="E3523" s="33" t="s">
        <v>3434</v>
      </c>
    </row>
    <row r="3524">
      <c r="A3524" s="1" t="s">
        <v>74</v>
      </c>
      <c r="E3524" s="27" t="s">
        <v>68</v>
      </c>
    </row>
    <row r="3525">
      <c r="A3525" s="1" t="s">
        <v>66</v>
      </c>
      <c r="B3525" s="1">
        <v>55</v>
      </c>
      <c r="C3525" s="26" t="s">
        <v>3435</v>
      </c>
      <c r="D3525" t="s">
        <v>68</v>
      </c>
      <c r="E3525" s="27" t="s">
        <v>3436</v>
      </c>
      <c r="F3525" s="28" t="s">
        <v>77</v>
      </c>
      <c r="G3525" s="29">
        <v>60</v>
      </c>
      <c r="H3525" s="28">
        <v>0.0019599999999999999</v>
      </c>
      <c r="I3525" s="30">
        <f>ROUND(G3525*H3525,P4)</f>
        <v>0</v>
      </c>
      <c r="L3525" s="31">
        <v>0</v>
      </c>
      <c r="M3525" s="24">
        <f>ROUND(G3525*L3525,P4)</f>
        <v>0</v>
      </c>
      <c r="N3525" s="25" t="s">
        <v>681</v>
      </c>
      <c r="O3525" s="32">
        <f>M3525*AA3525</f>
        <v>0</v>
      </c>
      <c r="P3525" s="1">
        <v>3</v>
      </c>
      <c r="AA3525" s="1">
        <f>IF(P3525=1,$O$3,IF(P3525=2,$O$4,$O$5))</f>
        <v>0</v>
      </c>
    </row>
    <row r="3526">
      <c r="A3526" s="1" t="s">
        <v>72</v>
      </c>
      <c r="E3526" s="27" t="s">
        <v>3436</v>
      </c>
    </row>
    <row r="3527" ht="38.25">
      <c r="A3527" s="1" t="s">
        <v>73</v>
      </c>
      <c r="E3527" s="33" t="s">
        <v>3437</v>
      </c>
    </row>
    <row r="3528">
      <c r="A3528" s="1" t="s">
        <v>74</v>
      </c>
      <c r="E3528" s="27" t="s">
        <v>68</v>
      </c>
    </row>
    <row r="3529">
      <c r="A3529" s="1" t="s">
        <v>66</v>
      </c>
      <c r="B3529" s="1">
        <v>56</v>
      </c>
      <c r="C3529" s="26" t="s">
        <v>3438</v>
      </c>
      <c r="D3529" t="s">
        <v>68</v>
      </c>
      <c r="E3529" s="27" t="s">
        <v>3439</v>
      </c>
      <c r="F3529" s="28" t="s">
        <v>77</v>
      </c>
      <c r="G3529" s="29">
        <v>681</v>
      </c>
      <c r="H3529" s="28">
        <v>0</v>
      </c>
      <c r="I3529" s="30">
        <f>ROUND(G3529*H3529,P4)</f>
        <v>0</v>
      </c>
      <c r="L3529" s="31">
        <v>0</v>
      </c>
      <c r="M3529" s="24">
        <f>ROUND(G3529*L3529,P4)</f>
        <v>0</v>
      </c>
      <c r="N3529" s="25" t="s">
        <v>681</v>
      </c>
      <c r="O3529" s="32">
        <f>M3529*AA3529</f>
        <v>0</v>
      </c>
      <c r="P3529" s="1">
        <v>3</v>
      </c>
      <c r="AA3529" s="1">
        <f>IF(P3529=1,$O$3,IF(P3529=2,$O$4,$O$5))</f>
        <v>0</v>
      </c>
    </row>
    <row r="3530">
      <c r="A3530" s="1" t="s">
        <v>72</v>
      </c>
      <c r="E3530" s="27" t="s">
        <v>3439</v>
      </c>
    </row>
    <row r="3531">
      <c r="A3531" s="1" t="s">
        <v>73</v>
      </c>
      <c r="E3531" s="33" t="s">
        <v>3440</v>
      </c>
    </row>
    <row r="3532">
      <c r="A3532" s="1" t="s">
        <v>74</v>
      </c>
      <c r="E3532" s="27" t="s">
        <v>68</v>
      </c>
    </row>
    <row r="3533">
      <c r="A3533" s="1" t="s">
        <v>66</v>
      </c>
      <c r="B3533" s="1">
        <v>57</v>
      </c>
      <c r="C3533" s="26" t="s">
        <v>3441</v>
      </c>
      <c r="D3533" t="s">
        <v>68</v>
      </c>
      <c r="E3533" s="27" t="s">
        <v>3442</v>
      </c>
      <c r="F3533" s="28" t="s">
        <v>77</v>
      </c>
      <c r="G3533" s="29">
        <v>60</v>
      </c>
      <c r="H3533" s="28">
        <v>0</v>
      </c>
      <c r="I3533" s="30">
        <f>ROUND(G3533*H3533,P4)</f>
        <v>0</v>
      </c>
      <c r="L3533" s="31">
        <v>0</v>
      </c>
      <c r="M3533" s="24">
        <f>ROUND(G3533*L3533,P4)</f>
        <v>0</v>
      </c>
      <c r="N3533" s="25" t="s">
        <v>681</v>
      </c>
      <c r="O3533" s="32">
        <f>M3533*AA3533</f>
        <v>0</v>
      </c>
      <c r="P3533" s="1">
        <v>3</v>
      </c>
      <c r="AA3533" s="1">
        <f>IF(P3533=1,$O$3,IF(P3533=2,$O$4,$O$5))</f>
        <v>0</v>
      </c>
    </row>
    <row r="3534">
      <c r="A3534" s="1" t="s">
        <v>72</v>
      </c>
      <c r="E3534" s="27" t="s">
        <v>3442</v>
      </c>
    </row>
    <row r="3535">
      <c r="A3535" s="1" t="s">
        <v>73</v>
      </c>
      <c r="E3535" s="33" t="s">
        <v>3443</v>
      </c>
    </row>
    <row r="3536">
      <c r="A3536" s="1" t="s">
        <v>74</v>
      </c>
      <c r="E3536" s="27" t="s">
        <v>68</v>
      </c>
    </row>
    <row r="3537" ht="25.5">
      <c r="A3537" s="1" t="s">
        <v>66</v>
      </c>
      <c r="B3537" s="1">
        <v>58</v>
      </c>
      <c r="C3537" s="26" t="s">
        <v>3444</v>
      </c>
      <c r="D3537" t="s">
        <v>68</v>
      </c>
      <c r="E3537" s="27" t="s">
        <v>3445</v>
      </c>
      <c r="F3537" s="28" t="s">
        <v>77</v>
      </c>
      <c r="G3537" s="29">
        <v>470</v>
      </c>
      <c r="H3537" s="28">
        <v>4.0000000000000003E-05</v>
      </c>
      <c r="I3537" s="30">
        <f>ROUND(G3537*H3537,P4)</f>
        <v>0</v>
      </c>
      <c r="L3537" s="31">
        <v>0</v>
      </c>
      <c r="M3537" s="24">
        <f>ROUND(G3537*L3537,P4)</f>
        <v>0</v>
      </c>
      <c r="N3537" s="25" t="s">
        <v>681</v>
      </c>
      <c r="O3537" s="32">
        <f>M3537*AA3537</f>
        <v>0</v>
      </c>
      <c r="P3537" s="1">
        <v>3</v>
      </c>
      <c r="AA3537" s="1">
        <f>IF(P3537=1,$O$3,IF(P3537=2,$O$4,$O$5))</f>
        <v>0</v>
      </c>
    </row>
    <row r="3538" ht="38.25">
      <c r="A3538" s="1" t="s">
        <v>72</v>
      </c>
      <c r="E3538" s="27" t="s">
        <v>3446</v>
      </c>
    </row>
    <row r="3539" ht="38.25">
      <c r="A3539" s="1" t="s">
        <v>73</v>
      </c>
      <c r="E3539" s="33" t="s">
        <v>3425</v>
      </c>
    </row>
    <row r="3540">
      <c r="A3540" s="1" t="s">
        <v>74</v>
      </c>
      <c r="E3540" s="27" t="s">
        <v>68</v>
      </c>
    </row>
    <row r="3541" ht="25.5">
      <c r="A3541" s="1" t="s">
        <v>66</v>
      </c>
      <c r="B3541" s="1">
        <v>59</v>
      </c>
      <c r="C3541" s="26" t="s">
        <v>3447</v>
      </c>
      <c r="D3541" t="s">
        <v>68</v>
      </c>
      <c r="E3541" s="27" t="s">
        <v>3142</v>
      </c>
      <c r="F3541" s="28" t="s">
        <v>77</v>
      </c>
      <c r="G3541" s="29">
        <v>84</v>
      </c>
      <c r="H3541" s="28">
        <v>0.00011</v>
      </c>
      <c r="I3541" s="30">
        <f>ROUND(G3541*H3541,P4)</f>
        <v>0</v>
      </c>
      <c r="L3541" s="31">
        <v>0</v>
      </c>
      <c r="M3541" s="24">
        <f>ROUND(G3541*L3541,P4)</f>
        <v>0</v>
      </c>
      <c r="N3541" s="25" t="s">
        <v>681</v>
      </c>
      <c r="O3541" s="32">
        <f>M3541*AA3541</f>
        <v>0</v>
      </c>
      <c r="P3541" s="1">
        <v>3</v>
      </c>
      <c r="AA3541" s="1">
        <f>IF(P3541=1,$O$3,IF(P3541=2,$O$4,$O$5))</f>
        <v>0</v>
      </c>
    </row>
    <row r="3542" ht="38.25">
      <c r="A3542" s="1" t="s">
        <v>72</v>
      </c>
      <c r="E3542" s="27" t="s">
        <v>3143</v>
      </c>
    </row>
    <row r="3543" ht="38.25">
      <c r="A3543" s="1" t="s">
        <v>73</v>
      </c>
      <c r="E3543" s="33" t="s">
        <v>3428</v>
      </c>
    </row>
    <row r="3544">
      <c r="A3544" s="1" t="s">
        <v>74</v>
      </c>
      <c r="E3544" s="27" t="s">
        <v>68</v>
      </c>
    </row>
    <row r="3545" ht="25.5">
      <c r="A3545" s="1" t="s">
        <v>66</v>
      </c>
      <c r="B3545" s="1">
        <v>60</v>
      </c>
      <c r="C3545" s="26" t="s">
        <v>3448</v>
      </c>
      <c r="D3545" t="s">
        <v>68</v>
      </c>
      <c r="E3545" s="27" t="s">
        <v>3147</v>
      </c>
      <c r="F3545" s="28" t="s">
        <v>77</v>
      </c>
      <c r="G3545" s="29">
        <v>95</v>
      </c>
      <c r="H3545" s="28">
        <v>0.00024000000000000001</v>
      </c>
      <c r="I3545" s="30">
        <f>ROUND(G3545*H3545,P4)</f>
        <v>0</v>
      </c>
      <c r="L3545" s="31">
        <v>0</v>
      </c>
      <c r="M3545" s="24">
        <f>ROUND(G3545*L3545,P4)</f>
        <v>0</v>
      </c>
      <c r="N3545" s="25" t="s">
        <v>681</v>
      </c>
      <c r="O3545" s="32">
        <f>M3545*AA3545</f>
        <v>0</v>
      </c>
      <c r="P3545" s="1">
        <v>3</v>
      </c>
      <c r="AA3545" s="1">
        <f>IF(P3545=1,$O$3,IF(P3545=2,$O$4,$O$5))</f>
        <v>0</v>
      </c>
    </row>
    <row r="3546" ht="38.25">
      <c r="A3546" s="1" t="s">
        <v>72</v>
      </c>
      <c r="E3546" s="27" t="s">
        <v>3148</v>
      </c>
    </row>
    <row r="3547" ht="38.25">
      <c r="A3547" s="1" t="s">
        <v>73</v>
      </c>
      <c r="E3547" s="33" t="s">
        <v>3431</v>
      </c>
    </row>
    <row r="3548">
      <c r="A3548" s="1" t="s">
        <v>74</v>
      </c>
      <c r="E3548" s="27" t="s">
        <v>68</v>
      </c>
    </row>
    <row r="3549" ht="25.5">
      <c r="A3549" s="1" t="s">
        <v>66</v>
      </c>
      <c r="B3549" s="1">
        <v>100</v>
      </c>
      <c r="C3549" s="26" t="s">
        <v>3449</v>
      </c>
      <c r="D3549" t="s">
        <v>68</v>
      </c>
      <c r="E3549" s="27" t="s">
        <v>3450</v>
      </c>
      <c r="F3549" s="28" t="s">
        <v>763</v>
      </c>
      <c r="G3549" s="29">
        <v>0.66100000000000003</v>
      </c>
      <c r="H3549" s="28">
        <v>0</v>
      </c>
      <c r="I3549" s="30">
        <f>ROUND(G3549*H3549,P4)</f>
        <v>0</v>
      </c>
      <c r="L3549" s="31">
        <v>0</v>
      </c>
      <c r="M3549" s="24">
        <f>ROUND(G3549*L3549,P4)</f>
        <v>0</v>
      </c>
      <c r="N3549" s="25" t="s">
        <v>681</v>
      </c>
      <c r="O3549" s="32">
        <f>M3549*AA3549</f>
        <v>0</v>
      </c>
      <c r="P3549" s="1">
        <v>3</v>
      </c>
      <c r="AA3549" s="1">
        <f>IF(P3549=1,$O$3,IF(P3549=2,$O$4,$O$5))</f>
        <v>0</v>
      </c>
    </row>
    <row r="3550" ht="25.5">
      <c r="A3550" s="1" t="s">
        <v>72</v>
      </c>
      <c r="E3550" s="27" t="s">
        <v>3450</v>
      </c>
    </row>
    <row r="3551">
      <c r="A3551" s="1" t="s">
        <v>73</v>
      </c>
    </row>
    <row r="3552">
      <c r="A3552" s="1" t="s">
        <v>74</v>
      </c>
      <c r="E3552" s="27" t="s">
        <v>68</v>
      </c>
    </row>
    <row r="3553">
      <c r="A3553" s="1" t="s">
        <v>64</v>
      </c>
      <c r="C3553" s="22" t="s">
        <v>3328</v>
      </c>
      <c r="E3553" s="23" t="s">
        <v>3329</v>
      </c>
      <c r="L3553" s="24">
        <f>SUMIFS(L3554:L3573,A3554:A3573,"P")</f>
        <v>0</v>
      </c>
      <c r="M3553" s="24">
        <f>SUMIFS(M3554:M3573,A3554:A3573,"P")</f>
        <v>0</v>
      </c>
      <c r="N3553" s="25"/>
    </row>
    <row r="3554">
      <c r="A3554" s="1" t="s">
        <v>66</v>
      </c>
      <c r="B3554" s="1">
        <v>64</v>
      </c>
      <c r="C3554" s="26" t="s">
        <v>3451</v>
      </c>
      <c r="D3554" t="s">
        <v>68</v>
      </c>
      <c r="E3554" s="27" t="s">
        <v>3452</v>
      </c>
      <c r="F3554" s="28" t="s">
        <v>70</v>
      </c>
      <c r="G3554" s="29">
        <v>35</v>
      </c>
      <c r="H3554" s="28">
        <v>9.0000000000000006E-05</v>
      </c>
      <c r="I3554" s="30">
        <f>ROUND(G3554*H3554,P4)</f>
        <v>0</v>
      </c>
      <c r="L3554" s="31">
        <v>0</v>
      </c>
      <c r="M3554" s="24">
        <f>ROUND(G3554*L3554,P4)</f>
        <v>0</v>
      </c>
      <c r="N3554" s="25" t="s">
        <v>681</v>
      </c>
      <c r="O3554" s="32">
        <f>M3554*AA3554</f>
        <v>0</v>
      </c>
      <c r="P3554" s="1">
        <v>3</v>
      </c>
      <c r="AA3554" s="1">
        <f>IF(P3554=1,$O$3,IF(P3554=2,$O$4,$O$5))</f>
        <v>0</v>
      </c>
    </row>
    <row r="3555">
      <c r="A3555" s="1" t="s">
        <v>72</v>
      </c>
      <c r="E3555" s="27" t="s">
        <v>3452</v>
      </c>
    </row>
    <row r="3556" ht="38.25">
      <c r="A3556" s="1" t="s">
        <v>73</v>
      </c>
      <c r="E3556" s="33" t="s">
        <v>3453</v>
      </c>
    </row>
    <row r="3557">
      <c r="A3557" s="1" t="s">
        <v>74</v>
      </c>
      <c r="E3557" s="27" t="s">
        <v>68</v>
      </c>
    </row>
    <row r="3558" ht="25.5">
      <c r="A3558" s="1" t="s">
        <v>66</v>
      </c>
      <c r="B3558" s="1">
        <v>65</v>
      </c>
      <c r="C3558" s="26" t="s">
        <v>3454</v>
      </c>
      <c r="D3558" t="s">
        <v>68</v>
      </c>
      <c r="E3558" s="27" t="s">
        <v>3455</v>
      </c>
      <c r="F3558" s="28" t="s">
        <v>70</v>
      </c>
      <c r="G3558" s="29">
        <v>28</v>
      </c>
      <c r="H3558" s="28">
        <v>0.00029</v>
      </c>
      <c r="I3558" s="30">
        <f>ROUND(G3558*H3558,P4)</f>
        <v>0</v>
      </c>
      <c r="L3558" s="31">
        <v>0</v>
      </c>
      <c r="M3558" s="24">
        <f>ROUND(G3558*L3558,P4)</f>
        <v>0</v>
      </c>
      <c r="N3558" s="25" t="s">
        <v>681</v>
      </c>
      <c r="O3558" s="32">
        <f>M3558*AA3558</f>
        <v>0</v>
      </c>
      <c r="P3558" s="1">
        <v>3</v>
      </c>
      <c r="AA3558" s="1">
        <f>IF(P3558=1,$O$3,IF(P3558=2,$O$4,$O$5))</f>
        <v>0</v>
      </c>
    </row>
    <row r="3559" ht="25.5">
      <c r="A3559" s="1" t="s">
        <v>72</v>
      </c>
      <c r="E3559" s="27" t="s">
        <v>3455</v>
      </c>
    </row>
    <row r="3560" ht="38.25">
      <c r="A3560" s="1" t="s">
        <v>73</v>
      </c>
      <c r="E3560" s="33" t="s">
        <v>3456</v>
      </c>
    </row>
    <row r="3561">
      <c r="A3561" s="1" t="s">
        <v>74</v>
      </c>
      <c r="E3561" s="27" t="s">
        <v>68</v>
      </c>
    </row>
    <row r="3562" ht="25.5">
      <c r="A3562" s="1" t="s">
        <v>66</v>
      </c>
      <c r="B3562" s="1">
        <v>66</v>
      </c>
      <c r="C3562" s="26" t="s">
        <v>3457</v>
      </c>
      <c r="D3562" t="s">
        <v>68</v>
      </c>
      <c r="E3562" s="27" t="s">
        <v>3458</v>
      </c>
      <c r="F3562" s="28" t="s">
        <v>70</v>
      </c>
      <c r="G3562" s="29">
        <v>28</v>
      </c>
      <c r="H3562" s="28">
        <v>0.00069999999999999999</v>
      </c>
      <c r="I3562" s="30">
        <f>ROUND(G3562*H3562,P4)</f>
        <v>0</v>
      </c>
      <c r="L3562" s="31">
        <v>0</v>
      </c>
      <c r="M3562" s="24">
        <f>ROUND(G3562*L3562,P4)</f>
        <v>0</v>
      </c>
      <c r="N3562" s="25" t="s">
        <v>681</v>
      </c>
      <c r="O3562" s="32">
        <f>M3562*AA3562</f>
        <v>0</v>
      </c>
      <c r="P3562" s="1">
        <v>3</v>
      </c>
      <c r="AA3562" s="1">
        <f>IF(P3562=1,$O$3,IF(P3562=2,$O$4,$O$5))</f>
        <v>0</v>
      </c>
    </row>
    <row r="3563" ht="25.5">
      <c r="A3563" s="1" t="s">
        <v>72</v>
      </c>
      <c r="E3563" s="27" t="s">
        <v>3458</v>
      </c>
    </row>
    <row r="3564" ht="38.25">
      <c r="A3564" s="1" t="s">
        <v>73</v>
      </c>
      <c r="E3564" s="33" t="s">
        <v>3456</v>
      </c>
    </row>
    <row r="3565">
      <c r="A3565" s="1" t="s">
        <v>74</v>
      </c>
      <c r="E3565" s="27" t="s">
        <v>68</v>
      </c>
    </row>
    <row r="3566">
      <c r="A3566" s="1" t="s">
        <v>66</v>
      </c>
      <c r="B3566" s="1">
        <v>67</v>
      </c>
      <c r="C3566" s="26" t="s">
        <v>3459</v>
      </c>
      <c r="D3566" t="s">
        <v>68</v>
      </c>
      <c r="E3566" s="27" t="s">
        <v>3460</v>
      </c>
      <c r="F3566" s="28" t="s">
        <v>70</v>
      </c>
      <c r="G3566" s="29">
        <v>35</v>
      </c>
      <c r="H3566" s="28">
        <v>2.0000000000000002E-05</v>
      </c>
      <c r="I3566" s="30">
        <f>ROUND(G3566*H3566,P4)</f>
        <v>0</v>
      </c>
      <c r="L3566" s="31">
        <v>0</v>
      </c>
      <c r="M3566" s="24">
        <f>ROUND(G3566*L3566,P4)</f>
        <v>0</v>
      </c>
      <c r="N3566" s="25" t="s">
        <v>681</v>
      </c>
      <c r="O3566" s="32">
        <f>M3566*AA3566</f>
        <v>0</v>
      </c>
      <c r="P3566" s="1">
        <v>3</v>
      </c>
      <c r="AA3566" s="1">
        <f>IF(P3566=1,$O$3,IF(P3566=2,$O$4,$O$5))</f>
        <v>0</v>
      </c>
    </row>
    <row r="3567">
      <c r="A3567" s="1" t="s">
        <v>72</v>
      </c>
      <c r="E3567" s="27" t="s">
        <v>3460</v>
      </c>
    </row>
    <row r="3568" ht="38.25">
      <c r="A3568" s="1" t="s">
        <v>73</v>
      </c>
      <c r="E3568" s="33" t="s">
        <v>3453</v>
      </c>
    </row>
    <row r="3569">
      <c r="A3569" s="1" t="s">
        <v>74</v>
      </c>
      <c r="E3569" s="27" t="s">
        <v>68</v>
      </c>
    </row>
    <row r="3570" ht="25.5">
      <c r="A3570" s="1" t="s">
        <v>66</v>
      </c>
      <c r="B3570" s="1">
        <v>101</v>
      </c>
      <c r="C3570" s="26" t="s">
        <v>3461</v>
      </c>
      <c r="D3570" t="s">
        <v>68</v>
      </c>
      <c r="E3570" s="27" t="s">
        <v>3462</v>
      </c>
      <c r="F3570" s="28" t="s">
        <v>763</v>
      </c>
      <c r="G3570" s="29">
        <v>0.032000000000000001</v>
      </c>
      <c r="H3570" s="28">
        <v>0</v>
      </c>
      <c r="I3570" s="30">
        <f>ROUND(G3570*H3570,P4)</f>
        <v>0</v>
      </c>
      <c r="L3570" s="31">
        <v>0</v>
      </c>
      <c r="M3570" s="24">
        <f>ROUND(G3570*L3570,P4)</f>
        <v>0</v>
      </c>
      <c r="N3570" s="25" t="s">
        <v>681</v>
      </c>
      <c r="O3570" s="32">
        <f>M3570*AA3570</f>
        <v>0</v>
      </c>
      <c r="P3570" s="1">
        <v>3</v>
      </c>
      <c r="AA3570" s="1">
        <f>IF(P3570=1,$O$3,IF(P3570=2,$O$4,$O$5))</f>
        <v>0</v>
      </c>
    </row>
    <row r="3571" ht="25.5">
      <c r="A3571" s="1" t="s">
        <v>72</v>
      </c>
      <c r="E3571" s="27" t="s">
        <v>3462</v>
      </c>
    </row>
    <row r="3572">
      <c r="A3572" s="1" t="s">
        <v>73</v>
      </c>
    </row>
    <row r="3573">
      <c r="A3573" s="1" t="s">
        <v>74</v>
      </c>
      <c r="E3573" s="27" t="s">
        <v>68</v>
      </c>
    </row>
    <row r="3574">
      <c r="A3574" s="1" t="s">
        <v>64</v>
      </c>
      <c r="C3574" s="22" t="s">
        <v>3463</v>
      </c>
      <c r="E3574" s="23" t="s">
        <v>3464</v>
      </c>
      <c r="L3574" s="24">
        <f>SUMIFS(L3575:L3630,A3575:A3630,"P")</f>
        <v>0</v>
      </c>
      <c r="M3574" s="24">
        <f>SUMIFS(M3575:M3630,A3575:A3630,"P")</f>
        <v>0</v>
      </c>
      <c r="N3574" s="25"/>
    </row>
    <row r="3575">
      <c r="A3575" s="1" t="s">
        <v>66</v>
      </c>
      <c r="B3575" s="1">
        <v>71</v>
      </c>
      <c r="C3575" s="26" t="s">
        <v>3465</v>
      </c>
      <c r="D3575" t="s">
        <v>68</v>
      </c>
      <c r="E3575" s="27" t="s">
        <v>3466</v>
      </c>
      <c r="F3575" s="28" t="s">
        <v>80</v>
      </c>
      <c r="G3575" s="29">
        <v>210</v>
      </c>
      <c r="H3575" s="28">
        <v>0</v>
      </c>
      <c r="I3575" s="30">
        <f>ROUND(G3575*H3575,P4)</f>
        <v>0</v>
      </c>
      <c r="L3575" s="31">
        <v>0</v>
      </c>
      <c r="M3575" s="24">
        <f>ROUND(G3575*L3575,P4)</f>
        <v>0</v>
      </c>
      <c r="N3575" s="25" t="s">
        <v>681</v>
      </c>
      <c r="O3575" s="32">
        <f>M3575*AA3575</f>
        <v>0</v>
      </c>
      <c r="P3575" s="1">
        <v>3</v>
      </c>
      <c r="AA3575" s="1">
        <f>IF(P3575=1,$O$3,IF(P3575=2,$O$4,$O$5))</f>
        <v>0</v>
      </c>
    </row>
    <row r="3576">
      <c r="A3576" s="1" t="s">
        <v>72</v>
      </c>
      <c r="E3576" s="27" t="s">
        <v>3466</v>
      </c>
    </row>
    <row r="3577" ht="25.5">
      <c r="A3577" s="1" t="s">
        <v>73</v>
      </c>
      <c r="E3577" s="33" t="s">
        <v>3467</v>
      </c>
    </row>
    <row r="3578">
      <c r="A3578" s="1" t="s">
        <v>74</v>
      </c>
      <c r="E3578" s="27" t="s">
        <v>68</v>
      </c>
    </row>
    <row r="3579" ht="25.5">
      <c r="A3579" s="1" t="s">
        <v>66</v>
      </c>
      <c r="B3579" s="1">
        <v>74</v>
      </c>
      <c r="C3579" s="26" t="s">
        <v>3468</v>
      </c>
      <c r="D3579" t="s">
        <v>68</v>
      </c>
      <c r="E3579" s="27" t="s">
        <v>3469</v>
      </c>
      <c r="F3579" s="28" t="s">
        <v>70</v>
      </c>
      <c r="G3579" s="29">
        <v>2</v>
      </c>
      <c r="H3579" s="28">
        <v>0.012120000000000001</v>
      </c>
      <c r="I3579" s="30">
        <f>ROUND(G3579*H3579,P4)</f>
        <v>0</v>
      </c>
      <c r="L3579" s="31">
        <v>0</v>
      </c>
      <c r="M3579" s="24">
        <f>ROUND(G3579*L3579,P4)</f>
        <v>0</v>
      </c>
      <c r="N3579" s="25" t="s">
        <v>681</v>
      </c>
      <c r="O3579" s="32">
        <f>M3579*AA3579</f>
        <v>0</v>
      </c>
      <c r="P3579" s="1">
        <v>3</v>
      </c>
      <c r="AA3579" s="1">
        <f>IF(P3579=1,$O$3,IF(P3579=2,$O$4,$O$5))</f>
        <v>0</v>
      </c>
    </row>
    <row r="3580" ht="25.5">
      <c r="A3580" s="1" t="s">
        <v>72</v>
      </c>
      <c r="E3580" s="27" t="s">
        <v>3469</v>
      </c>
    </row>
    <row r="3581" ht="38.25">
      <c r="A3581" s="1" t="s">
        <v>73</v>
      </c>
      <c r="E3581" s="33" t="s">
        <v>3470</v>
      </c>
    </row>
    <row r="3582">
      <c r="A3582" s="1" t="s">
        <v>74</v>
      </c>
      <c r="E3582" s="27" t="s">
        <v>68</v>
      </c>
    </row>
    <row r="3583" ht="25.5">
      <c r="A3583" s="1" t="s">
        <v>66</v>
      </c>
      <c r="B3583" s="1">
        <v>72</v>
      </c>
      <c r="C3583" s="26" t="s">
        <v>3471</v>
      </c>
      <c r="D3583" t="s">
        <v>68</v>
      </c>
      <c r="E3583" s="27" t="s">
        <v>3472</v>
      </c>
      <c r="F3583" s="28" t="s">
        <v>70</v>
      </c>
      <c r="G3583" s="29">
        <v>3</v>
      </c>
      <c r="H3583" s="28">
        <v>0.01035</v>
      </c>
      <c r="I3583" s="30">
        <f>ROUND(G3583*H3583,P4)</f>
        <v>0</v>
      </c>
      <c r="L3583" s="31">
        <v>0</v>
      </c>
      <c r="M3583" s="24">
        <f>ROUND(G3583*L3583,P4)</f>
        <v>0</v>
      </c>
      <c r="N3583" s="25" t="s">
        <v>681</v>
      </c>
      <c r="O3583" s="32">
        <f>M3583*AA3583</f>
        <v>0</v>
      </c>
      <c r="P3583" s="1">
        <v>3</v>
      </c>
      <c r="AA3583" s="1">
        <f>IF(P3583=1,$O$3,IF(P3583=2,$O$4,$O$5))</f>
        <v>0</v>
      </c>
    </row>
    <row r="3584" ht="25.5">
      <c r="A3584" s="1" t="s">
        <v>72</v>
      </c>
      <c r="E3584" s="27" t="s">
        <v>3472</v>
      </c>
    </row>
    <row r="3585" ht="38.25">
      <c r="A3585" s="1" t="s">
        <v>73</v>
      </c>
      <c r="E3585" s="33" t="s">
        <v>3473</v>
      </c>
    </row>
    <row r="3586">
      <c r="A3586" s="1" t="s">
        <v>74</v>
      </c>
      <c r="E3586" s="27" t="s">
        <v>68</v>
      </c>
    </row>
    <row r="3587" ht="25.5">
      <c r="A3587" s="1" t="s">
        <v>66</v>
      </c>
      <c r="B3587" s="1">
        <v>73</v>
      </c>
      <c r="C3587" s="26" t="s">
        <v>3474</v>
      </c>
      <c r="D3587" t="s">
        <v>68</v>
      </c>
      <c r="E3587" s="27" t="s">
        <v>3475</v>
      </c>
      <c r="F3587" s="28" t="s">
        <v>70</v>
      </c>
      <c r="G3587" s="29">
        <v>2</v>
      </c>
      <c r="H3587" s="28">
        <v>0.014500000000000001</v>
      </c>
      <c r="I3587" s="30">
        <f>ROUND(G3587*H3587,P4)</f>
        <v>0</v>
      </c>
      <c r="L3587" s="31">
        <v>0</v>
      </c>
      <c r="M3587" s="24">
        <f>ROUND(G3587*L3587,P4)</f>
        <v>0</v>
      </c>
      <c r="N3587" s="25" t="s">
        <v>681</v>
      </c>
      <c r="O3587" s="32">
        <f>M3587*AA3587</f>
        <v>0</v>
      </c>
      <c r="P3587" s="1">
        <v>3</v>
      </c>
      <c r="AA3587" s="1">
        <f>IF(P3587=1,$O$3,IF(P3587=2,$O$4,$O$5))</f>
        <v>0</v>
      </c>
    </row>
    <row r="3588" ht="25.5">
      <c r="A3588" s="1" t="s">
        <v>72</v>
      </c>
      <c r="E3588" s="27" t="s">
        <v>3475</v>
      </c>
    </row>
    <row r="3589" ht="38.25">
      <c r="A3589" s="1" t="s">
        <v>73</v>
      </c>
      <c r="E3589" s="33" t="s">
        <v>3470</v>
      </c>
    </row>
    <row r="3590">
      <c r="A3590" s="1" t="s">
        <v>74</v>
      </c>
      <c r="E3590" s="27" t="s">
        <v>68</v>
      </c>
    </row>
    <row r="3591" ht="25.5">
      <c r="A3591" s="1" t="s">
        <v>66</v>
      </c>
      <c r="B3591" s="1">
        <v>75</v>
      </c>
      <c r="C3591" s="26" t="s">
        <v>3476</v>
      </c>
      <c r="D3591" t="s">
        <v>68</v>
      </c>
      <c r="E3591" s="27" t="s">
        <v>3477</v>
      </c>
      <c r="F3591" s="28" t="s">
        <v>70</v>
      </c>
      <c r="G3591" s="29">
        <v>5</v>
      </c>
      <c r="H3591" s="28">
        <v>0.022700000000000001</v>
      </c>
      <c r="I3591" s="30">
        <f>ROUND(G3591*H3591,P4)</f>
        <v>0</v>
      </c>
      <c r="L3591" s="31">
        <v>0</v>
      </c>
      <c r="M3591" s="24">
        <f>ROUND(G3591*L3591,P4)</f>
        <v>0</v>
      </c>
      <c r="N3591" s="25" t="s">
        <v>681</v>
      </c>
      <c r="O3591" s="32">
        <f>M3591*AA3591</f>
        <v>0</v>
      </c>
      <c r="P3591" s="1">
        <v>3</v>
      </c>
      <c r="AA3591" s="1">
        <f>IF(P3591=1,$O$3,IF(P3591=2,$O$4,$O$5))</f>
        <v>0</v>
      </c>
    </row>
    <row r="3592" ht="25.5">
      <c r="A3592" s="1" t="s">
        <v>72</v>
      </c>
      <c r="E3592" s="27" t="s">
        <v>3477</v>
      </c>
    </row>
    <row r="3593" ht="38.25">
      <c r="A3593" s="1" t="s">
        <v>73</v>
      </c>
      <c r="E3593" s="33" t="s">
        <v>3478</v>
      </c>
    </row>
    <row r="3594">
      <c r="A3594" s="1" t="s">
        <v>74</v>
      </c>
      <c r="E3594" s="27" t="s">
        <v>68</v>
      </c>
    </row>
    <row r="3595" ht="25.5">
      <c r="A3595" s="1" t="s">
        <v>66</v>
      </c>
      <c r="B3595" s="1">
        <v>76</v>
      </c>
      <c r="C3595" s="26" t="s">
        <v>3479</v>
      </c>
      <c r="D3595" t="s">
        <v>68</v>
      </c>
      <c r="E3595" s="27" t="s">
        <v>3480</v>
      </c>
      <c r="F3595" s="28" t="s">
        <v>70</v>
      </c>
      <c r="G3595" s="29">
        <v>8</v>
      </c>
      <c r="H3595" s="28">
        <v>0.026800000000000001</v>
      </c>
      <c r="I3595" s="30">
        <f>ROUND(G3595*H3595,P4)</f>
        <v>0</v>
      </c>
      <c r="L3595" s="31">
        <v>0</v>
      </c>
      <c r="M3595" s="24">
        <f>ROUND(G3595*L3595,P4)</f>
        <v>0</v>
      </c>
      <c r="N3595" s="25" t="s">
        <v>681</v>
      </c>
      <c r="O3595" s="32">
        <f>M3595*AA3595</f>
        <v>0</v>
      </c>
      <c r="P3595" s="1">
        <v>3</v>
      </c>
      <c r="AA3595" s="1">
        <f>IF(P3595=1,$O$3,IF(P3595=2,$O$4,$O$5))</f>
        <v>0</v>
      </c>
    </row>
    <row r="3596" ht="25.5">
      <c r="A3596" s="1" t="s">
        <v>72</v>
      </c>
      <c r="E3596" s="27" t="s">
        <v>3480</v>
      </c>
    </row>
    <row r="3597" ht="38.25">
      <c r="A3597" s="1" t="s">
        <v>73</v>
      </c>
      <c r="E3597" s="33" t="s">
        <v>847</v>
      </c>
    </row>
    <row r="3598">
      <c r="A3598" s="1" t="s">
        <v>74</v>
      </c>
      <c r="E3598" s="27" t="s">
        <v>68</v>
      </c>
    </row>
    <row r="3599" ht="25.5">
      <c r="A3599" s="1" t="s">
        <v>66</v>
      </c>
      <c r="B3599" s="1">
        <v>77</v>
      </c>
      <c r="C3599" s="26" t="s">
        <v>3481</v>
      </c>
      <c r="D3599" t="s">
        <v>68</v>
      </c>
      <c r="E3599" s="27" t="s">
        <v>3482</v>
      </c>
      <c r="F3599" s="28" t="s">
        <v>70</v>
      </c>
      <c r="G3599" s="29">
        <v>1</v>
      </c>
      <c r="H3599" s="28">
        <v>0.034799999999999998</v>
      </c>
      <c r="I3599" s="30">
        <f>ROUND(G3599*H3599,P4)</f>
        <v>0</v>
      </c>
      <c r="L3599" s="31">
        <v>0</v>
      </c>
      <c r="M3599" s="24">
        <f>ROUND(G3599*L3599,P4)</f>
        <v>0</v>
      </c>
      <c r="N3599" s="25" t="s">
        <v>681</v>
      </c>
      <c r="O3599" s="32">
        <f>M3599*AA3599</f>
        <v>0</v>
      </c>
      <c r="P3599" s="1">
        <v>3</v>
      </c>
      <c r="AA3599" s="1">
        <f>IF(P3599=1,$O$3,IF(P3599=2,$O$4,$O$5))</f>
        <v>0</v>
      </c>
    </row>
    <row r="3600" ht="25.5">
      <c r="A3600" s="1" t="s">
        <v>72</v>
      </c>
      <c r="E3600" s="27" t="s">
        <v>3483</v>
      </c>
    </row>
    <row r="3601" ht="38.25">
      <c r="A3601" s="1" t="s">
        <v>73</v>
      </c>
      <c r="E3601" s="33" t="s">
        <v>842</v>
      </c>
    </row>
    <row r="3602">
      <c r="A3602" s="1" t="s">
        <v>74</v>
      </c>
      <c r="E3602" s="27" t="s">
        <v>68</v>
      </c>
    </row>
    <row r="3603" ht="25.5">
      <c r="A3603" s="1" t="s">
        <v>66</v>
      </c>
      <c r="B3603" s="1">
        <v>78</v>
      </c>
      <c r="C3603" s="26" t="s">
        <v>3484</v>
      </c>
      <c r="D3603" t="s">
        <v>68</v>
      </c>
      <c r="E3603" s="27" t="s">
        <v>3485</v>
      </c>
      <c r="F3603" s="28" t="s">
        <v>70</v>
      </c>
      <c r="G3603" s="29">
        <v>1</v>
      </c>
      <c r="H3603" s="28">
        <v>0.058000000000000003</v>
      </c>
      <c r="I3603" s="30">
        <f>ROUND(G3603*H3603,P4)</f>
        <v>0</v>
      </c>
      <c r="L3603" s="31">
        <v>0</v>
      </c>
      <c r="M3603" s="24">
        <f>ROUND(G3603*L3603,P4)</f>
        <v>0</v>
      </c>
      <c r="N3603" s="25" t="s">
        <v>681</v>
      </c>
      <c r="O3603" s="32">
        <f>M3603*AA3603</f>
        <v>0</v>
      </c>
      <c r="P3603" s="1">
        <v>3</v>
      </c>
      <c r="AA3603" s="1">
        <f>IF(P3603=1,$O$3,IF(P3603=2,$O$4,$O$5))</f>
        <v>0</v>
      </c>
    </row>
    <row r="3604" ht="25.5">
      <c r="A3604" s="1" t="s">
        <v>72</v>
      </c>
      <c r="E3604" s="27" t="s">
        <v>3486</v>
      </c>
    </row>
    <row r="3605" ht="38.25">
      <c r="A3605" s="1" t="s">
        <v>73</v>
      </c>
      <c r="E3605" s="33" t="s">
        <v>842</v>
      </c>
    </row>
    <row r="3606">
      <c r="A3606" s="1" t="s">
        <v>74</v>
      </c>
      <c r="E3606" s="27" t="s">
        <v>68</v>
      </c>
    </row>
    <row r="3607" ht="25.5">
      <c r="A3607" s="1" t="s">
        <v>66</v>
      </c>
      <c r="B3607" s="1">
        <v>79</v>
      </c>
      <c r="C3607" s="26" t="s">
        <v>3487</v>
      </c>
      <c r="D3607" t="s">
        <v>68</v>
      </c>
      <c r="E3607" s="27" t="s">
        <v>3488</v>
      </c>
      <c r="F3607" s="28" t="s">
        <v>70</v>
      </c>
      <c r="G3607" s="29">
        <v>4</v>
      </c>
      <c r="H3607" s="28">
        <v>0.097600000000000006</v>
      </c>
      <c r="I3607" s="30">
        <f>ROUND(G3607*H3607,P4)</f>
        <v>0</v>
      </c>
      <c r="L3607" s="31">
        <v>0</v>
      </c>
      <c r="M3607" s="24">
        <f>ROUND(G3607*L3607,P4)</f>
        <v>0</v>
      </c>
      <c r="N3607" s="25" t="s">
        <v>681</v>
      </c>
      <c r="O3607" s="32">
        <f>M3607*AA3607</f>
        <v>0</v>
      </c>
      <c r="P3607" s="1">
        <v>3</v>
      </c>
      <c r="AA3607" s="1">
        <f>IF(P3607=1,$O$3,IF(P3607=2,$O$4,$O$5))</f>
        <v>0</v>
      </c>
    </row>
    <row r="3608" ht="25.5">
      <c r="A3608" s="1" t="s">
        <v>72</v>
      </c>
      <c r="E3608" s="27" t="s">
        <v>3489</v>
      </c>
    </row>
    <row r="3609" ht="38.25">
      <c r="A3609" s="1" t="s">
        <v>73</v>
      </c>
      <c r="E3609" s="33" t="s">
        <v>836</v>
      </c>
    </row>
    <row r="3610">
      <c r="A3610" s="1" t="s">
        <v>74</v>
      </c>
      <c r="E3610" s="27" t="s">
        <v>68</v>
      </c>
    </row>
    <row r="3611">
      <c r="A3611" s="1" t="s">
        <v>66</v>
      </c>
      <c r="B3611" s="1">
        <v>80</v>
      </c>
      <c r="C3611" s="26" t="s">
        <v>3490</v>
      </c>
      <c r="D3611" t="s">
        <v>68</v>
      </c>
      <c r="E3611" s="27" t="s">
        <v>3491</v>
      </c>
      <c r="F3611" s="28" t="s">
        <v>70</v>
      </c>
      <c r="G3611" s="29">
        <v>140</v>
      </c>
      <c r="H3611" s="28">
        <v>1.0000000000000001E-05</v>
      </c>
      <c r="I3611" s="30">
        <f>ROUND(G3611*H3611,P4)</f>
        <v>0</v>
      </c>
      <c r="L3611" s="31">
        <v>0</v>
      </c>
      <c r="M3611" s="24">
        <f>ROUND(G3611*L3611,P4)</f>
        <v>0</v>
      </c>
      <c r="N3611" s="25" t="s">
        <v>681</v>
      </c>
      <c r="O3611" s="32">
        <f>M3611*AA3611</f>
        <v>0</v>
      </c>
      <c r="P3611" s="1">
        <v>3</v>
      </c>
      <c r="AA3611" s="1">
        <f>IF(P3611=1,$O$3,IF(P3611=2,$O$4,$O$5))</f>
        <v>0</v>
      </c>
    </row>
    <row r="3612">
      <c r="A3612" s="1" t="s">
        <v>72</v>
      </c>
      <c r="E3612" s="27" t="s">
        <v>3491</v>
      </c>
    </row>
    <row r="3613">
      <c r="A3613" s="1" t="s">
        <v>73</v>
      </c>
      <c r="E3613" s="33" t="s">
        <v>3492</v>
      </c>
    </row>
    <row r="3614">
      <c r="A3614" s="1" t="s">
        <v>74</v>
      </c>
      <c r="E3614" s="27" t="s">
        <v>68</v>
      </c>
    </row>
    <row r="3615" ht="25.5">
      <c r="A3615" s="1" t="s">
        <v>66</v>
      </c>
      <c r="B3615" s="1">
        <v>81</v>
      </c>
      <c r="C3615" s="26" t="s">
        <v>3493</v>
      </c>
      <c r="D3615" t="s">
        <v>68</v>
      </c>
      <c r="E3615" s="27" t="s">
        <v>3494</v>
      </c>
      <c r="F3615" s="28" t="s">
        <v>3153</v>
      </c>
      <c r="G3615" s="29">
        <v>1</v>
      </c>
      <c r="H3615" s="28">
        <v>0.0112</v>
      </c>
      <c r="I3615" s="30">
        <f>ROUND(G3615*H3615,P4)</f>
        <v>0</v>
      </c>
      <c r="L3615" s="31">
        <v>0</v>
      </c>
      <c r="M3615" s="24">
        <f>ROUND(G3615*L3615,P4)</f>
        <v>0</v>
      </c>
      <c r="N3615" s="25" t="s">
        <v>681</v>
      </c>
      <c r="O3615" s="32">
        <f>M3615*AA3615</f>
        <v>0</v>
      </c>
      <c r="P3615" s="1">
        <v>3</v>
      </c>
      <c r="AA3615" s="1">
        <f>IF(P3615=1,$O$3,IF(P3615=2,$O$4,$O$5))</f>
        <v>0</v>
      </c>
    </row>
    <row r="3616" ht="25.5">
      <c r="A3616" s="1" t="s">
        <v>72</v>
      </c>
      <c r="E3616" s="27" t="s">
        <v>3494</v>
      </c>
    </row>
    <row r="3617" ht="38.25">
      <c r="A3617" s="1" t="s">
        <v>73</v>
      </c>
      <c r="E3617" s="33" t="s">
        <v>842</v>
      </c>
    </row>
    <row r="3618">
      <c r="A3618" s="1" t="s">
        <v>74</v>
      </c>
      <c r="E3618" s="27" t="s">
        <v>68</v>
      </c>
    </row>
    <row r="3619">
      <c r="A3619" s="1" t="s">
        <v>66</v>
      </c>
      <c r="B3619" s="1">
        <v>82</v>
      </c>
      <c r="C3619" s="26" t="s">
        <v>3495</v>
      </c>
      <c r="D3619" t="s">
        <v>68</v>
      </c>
      <c r="E3619" s="27" t="s">
        <v>3496</v>
      </c>
      <c r="F3619" s="28" t="s">
        <v>80</v>
      </c>
      <c r="G3619" s="29">
        <v>210</v>
      </c>
      <c r="H3619" s="28">
        <v>0</v>
      </c>
      <c r="I3619" s="30">
        <f>ROUND(G3619*H3619,P4)</f>
        <v>0</v>
      </c>
      <c r="L3619" s="31">
        <v>0</v>
      </c>
      <c r="M3619" s="24">
        <f>ROUND(G3619*L3619,P4)</f>
        <v>0</v>
      </c>
      <c r="N3619" s="25" t="s">
        <v>681</v>
      </c>
      <c r="O3619" s="32">
        <f>M3619*AA3619</f>
        <v>0</v>
      </c>
      <c r="P3619" s="1">
        <v>3</v>
      </c>
      <c r="AA3619" s="1">
        <f>IF(P3619=1,$O$3,IF(P3619=2,$O$4,$O$5))</f>
        <v>0</v>
      </c>
    </row>
    <row r="3620">
      <c r="A3620" s="1" t="s">
        <v>72</v>
      </c>
      <c r="E3620" s="27" t="s">
        <v>3496</v>
      </c>
    </row>
    <row r="3621" ht="25.5">
      <c r="A3621" s="1" t="s">
        <v>73</v>
      </c>
      <c r="E3621" s="33" t="s">
        <v>3467</v>
      </c>
    </row>
    <row r="3622">
      <c r="A3622" s="1" t="s">
        <v>74</v>
      </c>
      <c r="E3622" s="27" t="s">
        <v>68</v>
      </c>
    </row>
    <row r="3623" ht="25.5">
      <c r="A3623" s="1" t="s">
        <v>66</v>
      </c>
      <c r="B3623" s="1">
        <v>92</v>
      </c>
      <c r="C3623" s="26" t="s">
        <v>3497</v>
      </c>
      <c r="D3623" t="s">
        <v>68</v>
      </c>
      <c r="E3623" s="27" t="s">
        <v>3498</v>
      </c>
      <c r="F3623" s="28" t="s">
        <v>763</v>
      </c>
      <c r="G3623" s="29">
        <v>0.93799999999999994</v>
      </c>
      <c r="H3623" s="28">
        <v>0</v>
      </c>
      <c r="I3623" s="30">
        <f>ROUND(G3623*H3623,P4)</f>
        <v>0</v>
      </c>
      <c r="L3623" s="31">
        <v>0</v>
      </c>
      <c r="M3623" s="24">
        <f>ROUND(G3623*L3623,P4)</f>
        <v>0</v>
      </c>
      <c r="N3623" s="25" t="s">
        <v>681</v>
      </c>
      <c r="O3623" s="32">
        <f>M3623*AA3623</f>
        <v>0</v>
      </c>
      <c r="P3623" s="1">
        <v>3</v>
      </c>
      <c r="AA3623" s="1">
        <f>IF(P3623=1,$O$3,IF(P3623=2,$O$4,$O$5))</f>
        <v>0</v>
      </c>
    </row>
    <row r="3624" ht="38.25">
      <c r="A3624" s="1" t="s">
        <v>72</v>
      </c>
      <c r="E3624" s="27" t="s">
        <v>3499</v>
      </c>
    </row>
    <row r="3625">
      <c r="A3625" s="1" t="s">
        <v>73</v>
      </c>
    </row>
    <row r="3626">
      <c r="A3626" s="1" t="s">
        <v>74</v>
      </c>
      <c r="E3626" s="27" t="s">
        <v>68</v>
      </c>
    </row>
    <row r="3627" ht="25.5">
      <c r="A3627" s="1" t="s">
        <v>66</v>
      </c>
      <c r="B3627" s="1">
        <v>83</v>
      </c>
      <c r="C3627" s="26" t="s">
        <v>3500</v>
      </c>
      <c r="D3627" t="s">
        <v>68</v>
      </c>
      <c r="E3627" s="27" t="s">
        <v>3501</v>
      </c>
      <c r="F3627" s="28" t="s">
        <v>70</v>
      </c>
      <c r="G3627" s="29">
        <v>2</v>
      </c>
      <c r="H3627" s="28">
        <v>0.014999999999999999</v>
      </c>
      <c r="I3627" s="30">
        <f>ROUND(G3627*H3627,P4)</f>
        <v>0</v>
      </c>
      <c r="L3627" s="31">
        <v>0</v>
      </c>
      <c r="M3627" s="24">
        <f>ROUND(G3627*L3627,P4)</f>
        <v>0</v>
      </c>
      <c r="N3627" s="25" t="s">
        <v>111</v>
      </c>
      <c r="O3627" s="32">
        <f>M3627*AA3627</f>
        <v>0</v>
      </c>
      <c r="P3627" s="1">
        <v>3</v>
      </c>
      <c r="AA3627" s="1">
        <f>IF(P3627=1,$O$3,IF(P3627=2,$O$4,$O$5))</f>
        <v>0</v>
      </c>
    </row>
    <row r="3628" ht="25.5">
      <c r="A3628" s="1" t="s">
        <v>72</v>
      </c>
      <c r="E3628" s="27" t="s">
        <v>3501</v>
      </c>
    </row>
    <row r="3629" ht="38.25">
      <c r="A3629" s="1" t="s">
        <v>73</v>
      </c>
      <c r="E3629" s="33" t="s">
        <v>3470</v>
      </c>
    </row>
    <row r="3630">
      <c r="A3630" s="1" t="s">
        <v>74</v>
      </c>
      <c r="E3630" s="27" t="s">
        <v>68</v>
      </c>
    </row>
    <row r="3631">
      <c r="A3631" s="1" t="s">
        <v>64</v>
      </c>
      <c r="C3631" s="22" t="s">
        <v>789</v>
      </c>
      <c r="E3631" s="23" t="s">
        <v>790</v>
      </c>
      <c r="L3631" s="24">
        <f>SUMIFS(L3632:L3671,A3632:A3671,"P")</f>
        <v>0</v>
      </c>
      <c r="M3631" s="24">
        <f>SUMIFS(M3632:M3671,A3632:A3671,"P")</f>
        <v>0</v>
      </c>
      <c r="N3631" s="25"/>
    </row>
    <row r="3632">
      <c r="A3632" s="1" t="s">
        <v>66</v>
      </c>
      <c r="B3632" s="1">
        <v>13</v>
      </c>
      <c r="C3632" s="26" t="s">
        <v>3502</v>
      </c>
      <c r="D3632" t="s">
        <v>68</v>
      </c>
      <c r="E3632" s="27" t="s">
        <v>3503</v>
      </c>
      <c r="F3632" s="28" t="s">
        <v>77</v>
      </c>
      <c r="G3632" s="29">
        <v>101</v>
      </c>
      <c r="H3632" s="28">
        <v>0.0041799999999999997</v>
      </c>
      <c r="I3632" s="30">
        <f>ROUND(G3632*H3632,P4)</f>
        <v>0</v>
      </c>
      <c r="L3632" s="31">
        <v>0</v>
      </c>
      <c r="M3632" s="24">
        <f>ROUND(G3632*L3632,P4)</f>
        <v>0</v>
      </c>
      <c r="N3632" s="25" t="s">
        <v>681</v>
      </c>
      <c r="O3632" s="32">
        <f>M3632*AA3632</f>
        <v>0</v>
      </c>
      <c r="P3632" s="1">
        <v>3</v>
      </c>
      <c r="AA3632" s="1">
        <f>IF(P3632=1,$O$3,IF(P3632=2,$O$4,$O$5))</f>
        <v>0</v>
      </c>
    </row>
    <row r="3633">
      <c r="A3633" s="1" t="s">
        <v>72</v>
      </c>
      <c r="E3633" s="27" t="s">
        <v>3503</v>
      </c>
    </row>
    <row r="3634">
      <c r="A3634" s="1" t="s">
        <v>73</v>
      </c>
      <c r="E3634" s="33" t="s">
        <v>3504</v>
      </c>
    </row>
    <row r="3635">
      <c r="A3635" s="1" t="s">
        <v>74</v>
      </c>
      <c r="E3635" s="27" t="s">
        <v>68</v>
      </c>
    </row>
    <row r="3636" ht="25.5">
      <c r="A3636" s="1" t="s">
        <v>66</v>
      </c>
      <c r="B3636" s="1">
        <v>21</v>
      </c>
      <c r="C3636" s="26" t="s">
        <v>3505</v>
      </c>
      <c r="D3636" t="s">
        <v>68</v>
      </c>
      <c r="E3636" s="27" t="s">
        <v>3506</v>
      </c>
      <c r="F3636" s="28" t="s">
        <v>70</v>
      </c>
      <c r="G3636" s="29">
        <v>10.1</v>
      </c>
      <c r="H3636" s="28">
        <v>0.0082000000000000007</v>
      </c>
      <c r="I3636" s="30">
        <f>ROUND(G3636*H3636,P4)</f>
        <v>0</v>
      </c>
      <c r="L3636" s="31">
        <v>0</v>
      </c>
      <c r="M3636" s="24">
        <f>ROUND(G3636*L3636,P4)</f>
        <v>0</v>
      </c>
      <c r="N3636" s="25" t="s">
        <v>681</v>
      </c>
      <c r="O3636" s="32">
        <f>M3636*AA3636</f>
        <v>0</v>
      </c>
      <c r="P3636" s="1">
        <v>3</v>
      </c>
      <c r="AA3636" s="1">
        <f>IF(P3636=1,$O$3,IF(P3636=2,$O$4,$O$5))</f>
        <v>0</v>
      </c>
    </row>
    <row r="3637" ht="25.5">
      <c r="A3637" s="1" t="s">
        <v>72</v>
      </c>
      <c r="E3637" s="27" t="s">
        <v>3506</v>
      </c>
    </row>
    <row r="3638">
      <c r="A3638" s="1" t="s">
        <v>73</v>
      </c>
      <c r="E3638" s="33" t="s">
        <v>3507</v>
      </c>
    </row>
    <row r="3639">
      <c r="A3639" s="1" t="s">
        <v>74</v>
      </c>
      <c r="E3639" s="27" t="s">
        <v>68</v>
      </c>
    </row>
    <row r="3640">
      <c r="A3640" s="1" t="s">
        <v>66</v>
      </c>
      <c r="B3640" s="1">
        <v>12</v>
      </c>
      <c r="C3640" s="26" t="s">
        <v>3508</v>
      </c>
      <c r="D3640" t="s">
        <v>68</v>
      </c>
      <c r="E3640" s="27" t="s">
        <v>3509</v>
      </c>
      <c r="F3640" s="28" t="s">
        <v>77</v>
      </c>
      <c r="G3640" s="29">
        <v>100</v>
      </c>
      <c r="H3640" s="28">
        <v>0.00013999999999999999</v>
      </c>
      <c r="I3640" s="30">
        <f>ROUND(G3640*H3640,P4)</f>
        <v>0</v>
      </c>
      <c r="L3640" s="31">
        <v>0</v>
      </c>
      <c r="M3640" s="24">
        <f>ROUND(G3640*L3640,P4)</f>
        <v>0</v>
      </c>
      <c r="N3640" s="25" t="s">
        <v>681</v>
      </c>
      <c r="O3640" s="32">
        <f>M3640*AA3640</f>
        <v>0</v>
      </c>
      <c r="P3640" s="1">
        <v>3</v>
      </c>
      <c r="AA3640" s="1">
        <f>IF(P3640=1,$O$3,IF(P3640=2,$O$4,$O$5))</f>
        <v>0</v>
      </c>
    </row>
    <row r="3641">
      <c r="A3641" s="1" t="s">
        <v>72</v>
      </c>
      <c r="E3641" s="27" t="s">
        <v>3509</v>
      </c>
    </row>
    <row r="3642" ht="38.25">
      <c r="A3642" s="1" t="s">
        <v>73</v>
      </c>
      <c r="E3642" s="33" t="s">
        <v>3510</v>
      </c>
    </row>
    <row r="3643">
      <c r="A3643" s="1" t="s">
        <v>74</v>
      </c>
      <c r="E3643" s="27" t="s">
        <v>68</v>
      </c>
    </row>
    <row r="3644">
      <c r="A3644" s="1" t="s">
        <v>66</v>
      </c>
      <c r="B3644" s="1">
        <v>14</v>
      </c>
      <c r="C3644" s="26" t="s">
        <v>3511</v>
      </c>
      <c r="D3644" t="s">
        <v>68</v>
      </c>
      <c r="E3644" s="27" t="s">
        <v>3512</v>
      </c>
      <c r="F3644" s="28" t="s">
        <v>70</v>
      </c>
      <c r="G3644" s="29">
        <v>40</v>
      </c>
      <c r="H3644" s="28">
        <v>0.00164</v>
      </c>
      <c r="I3644" s="30">
        <f>ROUND(G3644*H3644,P4)</f>
        <v>0</v>
      </c>
      <c r="L3644" s="31">
        <v>0</v>
      </c>
      <c r="M3644" s="24">
        <f>ROUND(G3644*L3644,P4)</f>
        <v>0</v>
      </c>
      <c r="N3644" s="25" t="s">
        <v>111</v>
      </c>
      <c r="O3644" s="32">
        <f>M3644*AA3644</f>
        <v>0</v>
      </c>
      <c r="P3644" s="1">
        <v>3</v>
      </c>
      <c r="AA3644" s="1">
        <f>IF(P3644=1,$O$3,IF(P3644=2,$O$4,$O$5))</f>
        <v>0</v>
      </c>
    </row>
    <row r="3645">
      <c r="A3645" s="1" t="s">
        <v>72</v>
      </c>
      <c r="E3645" s="27" t="s">
        <v>3512</v>
      </c>
    </row>
    <row r="3646">
      <c r="A3646" s="1" t="s">
        <v>73</v>
      </c>
    </row>
    <row r="3647">
      <c r="A3647" s="1" t="s">
        <v>74</v>
      </c>
      <c r="E3647" s="27" t="s">
        <v>68</v>
      </c>
    </row>
    <row r="3648" ht="25.5">
      <c r="A3648" s="1" t="s">
        <v>66</v>
      </c>
      <c r="B3648" s="1">
        <v>19</v>
      </c>
      <c r="C3648" s="26" t="s">
        <v>3513</v>
      </c>
      <c r="D3648" t="s">
        <v>68</v>
      </c>
      <c r="E3648" s="27" t="s">
        <v>3514</v>
      </c>
      <c r="F3648" s="28" t="s">
        <v>70</v>
      </c>
      <c r="G3648" s="29">
        <v>10</v>
      </c>
      <c r="H3648" s="28">
        <v>0</v>
      </c>
      <c r="I3648" s="30">
        <f>ROUND(G3648*H3648,P4)</f>
        <v>0</v>
      </c>
      <c r="L3648" s="31">
        <v>0</v>
      </c>
      <c r="M3648" s="24">
        <f>ROUND(G3648*L3648,P4)</f>
        <v>0</v>
      </c>
      <c r="N3648" s="25" t="s">
        <v>681</v>
      </c>
      <c r="O3648" s="32">
        <f>M3648*AA3648</f>
        <v>0</v>
      </c>
      <c r="P3648" s="1">
        <v>3</v>
      </c>
      <c r="AA3648" s="1">
        <f>IF(P3648=1,$O$3,IF(P3648=2,$O$4,$O$5))</f>
        <v>0</v>
      </c>
    </row>
    <row r="3649" ht="25.5">
      <c r="A3649" s="1" t="s">
        <v>72</v>
      </c>
      <c r="E3649" s="27" t="s">
        <v>3514</v>
      </c>
    </row>
    <row r="3650">
      <c r="A3650" s="1" t="s">
        <v>73</v>
      </c>
    </row>
    <row r="3651">
      <c r="A3651" s="1" t="s">
        <v>74</v>
      </c>
      <c r="E3651" s="27" t="s">
        <v>68</v>
      </c>
    </row>
    <row r="3652">
      <c r="A3652" s="1" t="s">
        <v>66</v>
      </c>
      <c r="B3652" s="1">
        <v>15</v>
      </c>
      <c r="C3652" s="26" t="s">
        <v>937</v>
      </c>
      <c r="D3652" t="s">
        <v>68</v>
      </c>
      <c r="E3652" s="27" t="s">
        <v>938</v>
      </c>
      <c r="F3652" s="28" t="s">
        <v>77</v>
      </c>
      <c r="G3652" s="29">
        <v>100</v>
      </c>
      <c r="H3652" s="28">
        <v>0</v>
      </c>
      <c r="I3652" s="30">
        <f>ROUND(G3652*H3652,P4)</f>
        <v>0</v>
      </c>
      <c r="L3652" s="31">
        <v>0</v>
      </c>
      <c r="M3652" s="24">
        <f>ROUND(G3652*L3652,P4)</f>
        <v>0</v>
      </c>
      <c r="N3652" s="25" t="s">
        <v>681</v>
      </c>
      <c r="O3652" s="32">
        <f>M3652*AA3652</f>
        <v>0</v>
      </c>
      <c r="P3652" s="1">
        <v>3</v>
      </c>
      <c r="AA3652" s="1">
        <f>IF(P3652=1,$O$3,IF(P3652=2,$O$4,$O$5))</f>
        <v>0</v>
      </c>
    </row>
    <row r="3653">
      <c r="A3653" s="1" t="s">
        <v>72</v>
      </c>
      <c r="E3653" s="27" t="s">
        <v>938</v>
      </c>
    </row>
    <row r="3654" ht="38.25">
      <c r="A3654" s="1" t="s">
        <v>73</v>
      </c>
      <c r="E3654" s="33" t="s">
        <v>3510</v>
      </c>
    </row>
    <row r="3655">
      <c r="A3655" s="1" t="s">
        <v>74</v>
      </c>
      <c r="E3655" s="27" t="s">
        <v>68</v>
      </c>
    </row>
    <row r="3656">
      <c r="A3656" s="1" t="s">
        <v>66</v>
      </c>
      <c r="B3656" s="1">
        <v>16</v>
      </c>
      <c r="C3656" s="26" t="s">
        <v>939</v>
      </c>
      <c r="D3656" t="s">
        <v>68</v>
      </c>
      <c r="E3656" s="27" t="s">
        <v>940</v>
      </c>
      <c r="F3656" s="28" t="s">
        <v>70</v>
      </c>
      <c r="G3656" s="29">
        <v>4</v>
      </c>
      <c r="H3656" s="28">
        <v>0.45937</v>
      </c>
      <c r="I3656" s="30">
        <f>ROUND(G3656*H3656,P4)</f>
        <v>0</v>
      </c>
      <c r="L3656" s="31">
        <v>0</v>
      </c>
      <c r="M3656" s="24">
        <f>ROUND(G3656*L3656,P4)</f>
        <v>0</v>
      </c>
      <c r="N3656" s="25" t="s">
        <v>681</v>
      </c>
      <c r="O3656" s="32">
        <f>M3656*AA3656</f>
        <v>0</v>
      </c>
      <c r="P3656" s="1">
        <v>3</v>
      </c>
      <c r="AA3656" s="1">
        <f>IF(P3656=1,$O$3,IF(P3656=2,$O$4,$O$5))</f>
        <v>0</v>
      </c>
    </row>
    <row r="3657">
      <c r="A3657" s="1" t="s">
        <v>72</v>
      </c>
      <c r="E3657" s="27" t="s">
        <v>940</v>
      </c>
    </row>
    <row r="3658">
      <c r="A3658" s="1" t="s">
        <v>73</v>
      </c>
    </row>
    <row r="3659">
      <c r="A3659" s="1" t="s">
        <v>74</v>
      </c>
      <c r="E3659" s="27" t="s">
        <v>68</v>
      </c>
    </row>
    <row r="3660">
      <c r="A3660" s="1" t="s">
        <v>66</v>
      </c>
      <c r="B3660" s="1">
        <v>20</v>
      </c>
      <c r="C3660" s="26" t="s">
        <v>3515</v>
      </c>
      <c r="D3660" t="s">
        <v>68</v>
      </c>
      <c r="E3660" s="27" t="s">
        <v>3516</v>
      </c>
      <c r="F3660" s="28" t="s">
        <v>70</v>
      </c>
      <c r="G3660" s="29">
        <v>10.1</v>
      </c>
      <c r="H3660" s="28">
        <v>0.00089999999999999998</v>
      </c>
      <c r="I3660" s="30">
        <f>ROUND(G3660*H3660,P4)</f>
        <v>0</v>
      </c>
      <c r="L3660" s="31">
        <v>0</v>
      </c>
      <c r="M3660" s="24">
        <f>ROUND(G3660*L3660,P4)</f>
        <v>0</v>
      </c>
      <c r="N3660" s="25" t="s">
        <v>681</v>
      </c>
      <c r="O3660" s="32">
        <f>M3660*AA3660</f>
        <v>0</v>
      </c>
      <c r="P3660" s="1">
        <v>3</v>
      </c>
      <c r="AA3660" s="1">
        <f>IF(P3660=1,$O$3,IF(P3660=2,$O$4,$O$5))</f>
        <v>0</v>
      </c>
    </row>
    <row r="3661">
      <c r="A3661" s="1" t="s">
        <v>72</v>
      </c>
      <c r="E3661" s="27" t="s">
        <v>3516</v>
      </c>
    </row>
    <row r="3662">
      <c r="A3662" s="1" t="s">
        <v>73</v>
      </c>
      <c r="E3662" s="33" t="s">
        <v>3507</v>
      </c>
    </row>
    <row r="3663">
      <c r="A3663" s="1" t="s">
        <v>74</v>
      </c>
      <c r="E3663" s="27" t="s">
        <v>68</v>
      </c>
    </row>
    <row r="3664">
      <c r="A3664" s="1" t="s">
        <v>66</v>
      </c>
      <c r="B3664" s="1">
        <v>18</v>
      </c>
      <c r="C3664" s="26" t="s">
        <v>1037</v>
      </c>
      <c r="D3664" t="s">
        <v>68</v>
      </c>
      <c r="E3664" s="27" t="s">
        <v>1038</v>
      </c>
      <c r="F3664" s="28" t="s">
        <v>70</v>
      </c>
      <c r="G3664" s="29">
        <v>20.199999999999999</v>
      </c>
      <c r="H3664" s="28">
        <v>0.0050000000000000001</v>
      </c>
      <c r="I3664" s="30">
        <f>ROUND(G3664*H3664,P4)</f>
        <v>0</v>
      </c>
      <c r="L3664" s="31">
        <v>0</v>
      </c>
      <c r="M3664" s="24">
        <f>ROUND(G3664*L3664,P4)</f>
        <v>0</v>
      </c>
      <c r="N3664" s="25" t="s">
        <v>111</v>
      </c>
      <c r="O3664" s="32">
        <f>M3664*AA3664</f>
        <v>0</v>
      </c>
      <c r="P3664" s="1">
        <v>3</v>
      </c>
      <c r="AA3664" s="1">
        <f>IF(P3664=1,$O$3,IF(P3664=2,$O$4,$O$5))</f>
        <v>0</v>
      </c>
    </row>
    <row r="3665">
      <c r="A3665" s="1" t="s">
        <v>72</v>
      </c>
      <c r="E3665" s="27" t="s">
        <v>1038</v>
      </c>
    </row>
    <row r="3666">
      <c r="A3666" s="1" t="s">
        <v>73</v>
      </c>
      <c r="E3666" s="33" t="s">
        <v>3517</v>
      </c>
    </row>
    <row r="3667">
      <c r="A3667" s="1" t="s">
        <v>74</v>
      </c>
      <c r="E3667" s="27" t="s">
        <v>68</v>
      </c>
    </row>
    <row r="3668" ht="25.5">
      <c r="A3668" s="1" t="s">
        <v>66</v>
      </c>
      <c r="B3668" s="1">
        <v>17</v>
      </c>
      <c r="C3668" s="26" t="s">
        <v>1042</v>
      </c>
      <c r="D3668" t="s">
        <v>68</v>
      </c>
      <c r="E3668" s="27" t="s">
        <v>1043</v>
      </c>
      <c r="F3668" s="28" t="s">
        <v>70</v>
      </c>
      <c r="G3668" s="29">
        <v>20</v>
      </c>
      <c r="H3668" s="28">
        <v>0</v>
      </c>
      <c r="I3668" s="30">
        <f>ROUND(G3668*H3668,P4)</f>
        <v>0</v>
      </c>
      <c r="L3668" s="31">
        <v>0</v>
      </c>
      <c r="M3668" s="24">
        <f>ROUND(G3668*L3668,P4)</f>
        <v>0</v>
      </c>
      <c r="N3668" s="25" t="s">
        <v>111</v>
      </c>
      <c r="O3668" s="32">
        <f>M3668*AA3668</f>
        <v>0</v>
      </c>
      <c r="P3668" s="1">
        <v>3</v>
      </c>
      <c r="AA3668" s="1">
        <f>IF(P3668=1,$O$3,IF(P3668=2,$O$4,$O$5))</f>
        <v>0</v>
      </c>
    </row>
    <row r="3669" ht="25.5">
      <c r="A3669" s="1" t="s">
        <v>72</v>
      </c>
      <c r="E3669" s="27" t="s">
        <v>1043</v>
      </c>
    </row>
    <row r="3670">
      <c r="A3670" s="1" t="s">
        <v>73</v>
      </c>
    </row>
    <row r="3671">
      <c r="A3671" s="1" t="s">
        <v>74</v>
      </c>
      <c r="E3671" s="27" t="s">
        <v>68</v>
      </c>
    </row>
    <row r="3672">
      <c r="A3672" s="1" t="s">
        <v>64</v>
      </c>
      <c r="C3672" s="22" t="s">
        <v>871</v>
      </c>
      <c r="E3672" s="23" t="s">
        <v>872</v>
      </c>
      <c r="L3672" s="24">
        <f>SUMIFS(L3673:L3688,A3673:A3688,"P")</f>
        <v>0</v>
      </c>
      <c r="M3672" s="24">
        <f>SUMIFS(M3673:M3688,A3673:A3688,"P")</f>
        <v>0</v>
      </c>
      <c r="N3672" s="25"/>
    </row>
    <row r="3673" ht="25.5">
      <c r="A3673" s="1" t="s">
        <v>66</v>
      </c>
      <c r="B3673" s="1">
        <v>22</v>
      </c>
      <c r="C3673" s="26" t="s">
        <v>2265</v>
      </c>
      <c r="D3673" t="s">
        <v>68</v>
      </c>
      <c r="E3673" s="27" t="s">
        <v>2266</v>
      </c>
      <c r="F3673" s="28" t="s">
        <v>80</v>
      </c>
      <c r="G3673" s="29">
        <v>210</v>
      </c>
      <c r="H3673" s="28">
        <v>0.00021000000000000001</v>
      </c>
      <c r="I3673" s="30">
        <f>ROUND(G3673*H3673,P4)</f>
        <v>0</v>
      </c>
      <c r="L3673" s="31">
        <v>0</v>
      </c>
      <c r="M3673" s="24">
        <f>ROUND(G3673*L3673,P4)</f>
        <v>0</v>
      </c>
      <c r="N3673" s="25" t="s">
        <v>681</v>
      </c>
      <c r="O3673" s="32">
        <f>M3673*AA3673</f>
        <v>0</v>
      </c>
      <c r="P3673" s="1">
        <v>3</v>
      </c>
      <c r="AA3673" s="1">
        <f>IF(P3673=1,$O$3,IF(P3673=2,$O$4,$O$5))</f>
        <v>0</v>
      </c>
    </row>
    <row r="3674" ht="25.5">
      <c r="A3674" s="1" t="s">
        <v>72</v>
      </c>
      <c r="E3674" s="27" t="s">
        <v>2266</v>
      </c>
    </row>
    <row r="3675" ht="25.5">
      <c r="A3675" s="1" t="s">
        <v>73</v>
      </c>
      <c r="E3675" s="33" t="s">
        <v>3518</v>
      </c>
    </row>
    <row r="3676">
      <c r="A3676" s="1" t="s">
        <v>74</v>
      </c>
      <c r="E3676" s="27" t="s">
        <v>68</v>
      </c>
    </row>
    <row r="3677" ht="25.5">
      <c r="A3677" s="1" t="s">
        <v>66</v>
      </c>
      <c r="B3677" s="1">
        <v>23</v>
      </c>
      <c r="C3677" s="26" t="s">
        <v>3353</v>
      </c>
      <c r="D3677" t="s">
        <v>68</v>
      </c>
      <c r="E3677" s="27" t="s">
        <v>3354</v>
      </c>
      <c r="F3677" s="28" t="s">
        <v>77</v>
      </c>
      <c r="G3677" s="29">
        <v>120</v>
      </c>
      <c r="H3677" s="28">
        <v>0</v>
      </c>
      <c r="I3677" s="30">
        <f>ROUND(G3677*H3677,P4)</f>
        <v>0</v>
      </c>
      <c r="L3677" s="31">
        <v>0</v>
      </c>
      <c r="M3677" s="24">
        <f>ROUND(G3677*L3677,P4)</f>
        <v>0</v>
      </c>
      <c r="N3677" s="25" t="s">
        <v>681</v>
      </c>
      <c r="O3677" s="32">
        <f>M3677*AA3677</f>
        <v>0</v>
      </c>
      <c r="P3677" s="1">
        <v>3</v>
      </c>
      <c r="AA3677" s="1">
        <f>IF(P3677=1,$O$3,IF(P3677=2,$O$4,$O$5))</f>
        <v>0</v>
      </c>
    </row>
    <row r="3678" ht="25.5">
      <c r="A3678" s="1" t="s">
        <v>72</v>
      </c>
      <c r="E3678" s="27" t="s">
        <v>3354</v>
      </c>
    </row>
    <row r="3679" ht="25.5">
      <c r="A3679" s="1" t="s">
        <v>73</v>
      </c>
      <c r="E3679" s="33" t="s">
        <v>3519</v>
      </c>
    </row>
    <row r="3680">
      <c r="A3680" s="1" t="s">
        <v>74</v>
      </c>
      <c r="E3680" s="27" t="s">
        <v>68</v>
      </c>
    </row>
    <row r="3681" ht="25.5">
      <c r="A3681" s="1" t="s">
        <v>66</v>
      </c>
      <c r="B3681" s="1">
        <v>110</v>
      </c>
      <c r="C3681" s="26" t="s">
        <v>2341</v>
      </c>
      <c r="D3681" t="s">
        <v>68</v>
      </c>
      <c r="E3681" s="27" t="s">
        <v>2342</v>
      </c>
      <c r="F3681" s="28" t="s">
        <v>77</v>
      </c>
      <c r="G3681" s="29">
        <v>15</v>
      </c>
      <c r="H3681" s="28">
        <v>0</v>
      </c>
      <c r="I3681" s="30">
        <f>ROUND(G3681*H3681,P4)</f>
        <v>0</v>
      </c>
      <c r="L3681" s="31">
        <v>0</v>
      </c>
      <c r="M3681" s="24">
        <f>ROUND(G3681*L3681,P4)</f>
        <v>0</v>
      </c>
      <c r="N3681" s="25" t="s">
        <v>681</v>
      </c>
      <c r="O3681" s="32">
        <f>M3681*AA3681</f>
        <v>0</v>
      </c>
      <c r="P3681" s="1">
        <v>3</v>
      </c>
      <c r="AA3681" s="1">
        <f>IF(P3681=1,$O$3,IF(P3681=2,$O$4,$O$5))</f>
        <v>0</v>
      </c>
    </row>
    <row r="3682" ht="25.5">
      <c r="A3682" s="1" t="s">
        <v>72</v>
      </c>
      <c r="E3682" s="27" t="s">
        <v>2342</v>
      </c>
    </row>
    <row r="3683" ht="25.5">
      <c r="A3683" s="1" t="s">
        <v>73</v>
      </c>
      <c r="E3683" s="33" t="s">
        <v>3520</v>
      </c>
    </row>
    <row r="3684">
      <c r="A3684" s="1" t="s">
        <v>74</v>
      </c>
      <c r="E3684" s="27" t="s">
        <v>68</v>
      </c>
    </row>
    <row r="3685" ht="25.5">
      <c r="A3685" s="1" t="s">
        <v>66</v>
      </c>
      <c r="B3685" s="1">
        <v>24</v>
      </c>
      <c r="C3685" s="26" t="s">
        <v>3521</v>
      </c>
      <c r="D3685" t="s">
        <v>68</v>
      </c>
      <c r="E3685" s="27" t="s">
        <v>3522</v>
      </c>
      <c r="F3685" s="28" t="s">
        <v>77</v>
      </c>
      <c r="G3685" s="29">
        <v>2</v>
      </c>
      <c r="H3685" s="28">
        <v>0.00147</v>
      </c>
      <c r="I3685" s="30">
        <f>ROUND(G3685*H3685,P4)</f>
        <v>0</v>
      </c>
      <c r="L3685" s="31">
        <v>0</v>
      </c>
      <c r="M3685" s="24">
        <f>ROUND(G3685*L3685,P4)</f>
        <v>0</v>
      </c>
      <c r="N3685" s="25" t="s">
        <v>681</v>
      </c>
      <c r="O3685" s="32">
        <f>M3685*AA3685</f>
        <v>0</v>
      </c>
      <c r="P3685" s="1">
        <v>3</v>
      </c>
      <c r="AA3685" s="1">
        <f>IF(P3685=1,$O$3,IF(P3685=2,$O$4,$O$5))</f>
        <v>0</v>
      </c>
    </row>
    <row r="3686" ht="25.5">
      <c r="A3686" s="1" t="s">
        <v>72</v>
      </c>
      <c r="E3686" s="27" t="s">
        <v>3522</v>
      </c>
    </row>
    <row r="3687" ht="38.25">
      <c r="A3687" s="1" t="s">
        <v>73</v>
      </c>
      <c r="E3687" s="33" t="s">
        <v>3523</v>
      </c>
    </row>
    <row r="3688">
      <c r="A3688" s="1" t="s">
        <v>74</v>
      </c>
      <c r="E3688" s="27" t="s">
        <v>68</v>
      </c>
    </row>
    <row r="3689">
      <c r="A3689" s="1" t="s">
        <v>64</v>
      </c>
      <c r="C3689" s="22" t="s">
        <v>876</v>
      </c>
      <c r="E3689" s="23" t="s">
        <v>877</v>
      </c>
      <c r="L3689" s="24">
        <f>SUMIFS(L3690:L3713,A3690:A3713,"P")</f>
        <v>0</v>
      </c>
      <c r="M3689" s="24">
        <f>SUMIFS(M3690:M3713,A3690:A3713,"P")</f>
        <v>0</v>
      </c>
      <c r="N3689" s="25"/>
    </row>
    <row r="3690" ht="25.5">
      <c r="A3690" s="1" t="s">
        <v>66</v>
      </c>
      <c r="B3690" s="1">
        <v>105</v>
      </c>
      <c r="C3690" s="26" t="s">
        <v>3524</v>
      </c>
      <c r="D3690" t="s">
        <v>68</v>
      </c>
      <c r="E3690" s="27" t="s">
        <v>3525</v>
      </c>
      <c r="F3690" s="28" t="s">
        <v>763</v>
      </c>
      <c r="G3690" s="29">
        <v>18.279</v>
      </c>
      <c r="H3690" s="28">
        <v>0</v>
      </c>
      <c r="I3690" s="30">
        <f>ROUND(G3690*H3690,P4)</f>
        <v>0</v>
      </c>
      <c r="L3690" s="31">
        <v>0</v>
      </c>
      <c r="M3690" s="24">
        <f>ROUND(G3690*L3690,P4)</f>
        <v>0</v>
      </c>
      <c r="N3690" s="25" t="s">
        <v>681</v>
      </c>
      <c r="O3690" s="32">
        <f>M3690*AA3690</f>
        <v>0</v>
      </c>
      <c r="P3690" s="1">
        <v>3</v>
      </c>
      <c r="AA3690" s="1">
        <f>IF(P3690=1,$O$3,IF(P3690=2,$O$4,$O$5))</f>
        <v>0</v>
      </c>
    </row>
    <row r="3691" ht="25.5">
      <c r="A3691" s="1" t="s">
        <v>72</v>
      </c>
      <c r="E3691" s="27" t="s">
        <v>3525</v>
      </c>
    </row>
    <row r="3692">
      <c r="A3692" s="1" t="s">
        <v>73</v>
      </c>
    </row>
    <row r="3693">
      <c r="A3693" s="1" t="s">
        <v>74</v>
      </c>
      <c r="E3693" s="27" t="s">
        <v>68</v>
      </c>
    </row>
    <row r="3694" ht="25.5">
      <c r="A3694" s="1" t="s">
        <v>66</v>
      </c>
      <c r="B3694" s="1">
        <v>27</v>
      </c>
      <c r="C3694" s="26" t="s">
        <v>3361</v>
      </c>
      <c r="D3694" t="s">
        <v>68</v>
      </c>
      <c r="E3694" s="27" t="s">
        <v>3362</v>
      </c>
      <c r="F3694" s="28" t="s">
        <v>763</v>
      </c>
      <c r="G3694" s="29">
        <v>28.678999999999998</v>
      </c>
      <c r="H3694" s="28">
        <v>0</v>
      </c>
      <c r="I3694" s="30">
        <f>ROUND(G3694*H3694,P4)</f>
        <v>0</v>
      </c>
      <c r="L3694" s="31">
        <v>0</v>
      </c>
      <c r="M3694" s="24">
        <f>ROUND(G3694*L3694,P4)</f>
        <v>0</v>
      </c>
      <c r="N3694" s="25" t="s">
        <v>681</v>
      </c>
      <c r="O3694" s="32">
        <f>M3694*AA3694</f>
        <v>0</v>
      </c>
      <c r="P3694" s="1">
        <v>3</v>
      </c>
      <c r="AA3694" s="1">
        <f>IF(P3694=1,$O$3,IF(P3694=2,$O$4,$O$5))</f>
        <v>0</v>
      </c>
    </row>
    <row r="3695" ht="25.5">
      <c r="A3695" s="1" t="s">
        <v>72</v>
      </c>
      <c r="E3695" s="27" t="s">
        <v>3362</v>
      </c>
    </row>
    <row r="3696" ht="25.5">
      <c r="A3696" s="1" t="s">
        <v>73</v>
      </c>
      <c r="E3696" s="33" t="s">
        <v>3526</v>
      </c>
    </row>
    <row r="3697">
      <c r="A3697" s="1" t="s">
        <v>74</v>
      </c>
      <c r="E3697" s="27" t="s">
        <v>68</v>
      </c>
    </row>
    <row r="3698" ht="25.5">
      <c r="A3698" s="1" t="s">
        <v>66</v>
      </c>
      <c r="B3698" s="1">
        <v>28</v>
      </c>
      <c r="C3698" s="26" t="s">
        <v>3363</v>
      </c>
      <c r="D3698" t="s">
        <v>68</v>
      </c>
      <c r="E3698" s="27" t="s">
        <v>3364</v>
      </c>
      <c r="F3698" s="28" t="s">
        <v>763</v>
      </c>
      <c r="G3698" s="29">
        <v>293.68900000000002</v>
      </c>
      <c r="H3698" s="28">
        <v>0</v>
      </c>
      <c r="I3698" s="30">
        <f>ROUND(G3698*H3698,P4)</f>
        <v>0</v>
      </c>
      <c r="L3698" s="31">
        <v>0</v>
      </c>
      <c r="M3698" s="24">
        <f>ROUND(G3698*L3698,P4)</f>
        <v>0</v>
      </c>
      <c r="N3698" s="25" t="s">
        <v>681</v>
      </c>
      <c r="O3698" s="32">
        <f>M3698*AA3698</f>
        <v>0</v>
      </c>
      <c r="P3698" s="1">
        <v>3</v>
      </c>
      <c r="AA3698" s="1">
        <f>IF(P3698=1,$O$3,IF(P3698=2,$O$4,$O$5))</f>
        <v>0</v>
      </c>
    </row>
    <row r="3699" ht="25.5">
      <c r="A3699" s="1" t="s">
        <v>72</v>
      </c>
      <c r="E3699" s="27" t="s">
        <v>3364</v>
      </c>
    </row>
    <row r="3700" ht="63.75">
      <c r="A3700" s="1" t="s">
        <v>73</v>
      </c>
      <c r="E3700" s="33" t="s">
        <v>3527</v>
      </c>
    </row>
    <row r="3701">
      <c r="A3701" s="1" t="s">
        <v>74</v>
      </c>
      <c r="E3701" s="27" t="s">
        <v>68</v>
      </c>
    </row>
    <row r="3702" ht="25.5">
      <c r="A3702" s="1" t="s">
        <v>66</v>
      </c>
      <c r="B3702" s="1">
        <v>30</v>
      </c>
      <c r="C3702" s="26" t="s">
        <v>1061</v>
      </c>
      <c r="D3702" t="s">
        <v>68</v>
      </c>
      <c r="E3702" s="27" t="s">
        <v>1062</v>
      </c>
      <c r="F3702" s="28" t="s">
        <v>763</v>
      </c>
      <c r="G3702" s="29">
        <v>0.84199999999999997</v>
      </c>
      <c r="H3702" s="28">
        <v>0</v>
      </c>
      <c r="I3702" s="30">
        <f>ROUND(G3702*H3702,P4)</f>
        <v>0</v>
      </c>
      <c r="L3702" s="31">
        <v>0</v>
      </c>
      <c r="M3702" s="24">
        <f>ROUND(G3702*L3702,P4)</f>
        <v>0</v>
      </c>
      <c r="N3702" s="25" t="s">
        <v>681</v>
      </c>
      <c r="O3702" s="32">
        <f>M3702*AA3702</f>
        <v>0</v>
      </c>
      <c r="P3702" s="1">
        <v>3</v>
      </c>
      <c r="AA3702" s="1">
        <f>IF(P3702=1,$O$3,IF(P3702=2,$O$4,$O$5))</f>
        <v>0</v>
      </c>
    </row>
    <row r="3703" ht="25.5">
      <c r="A3703" s="1" t="s">
        <v>72</v>
      </c>
      <c r="E3703" s="27" t="s">
        <v>1062</v>
      </c>
    </row>
    <row r="3704">
      <c r="A3704" s="1" t="s">
        <v>73</v>
      </c>
      <c r="E3704" s="33" t="s">
        <v>3528</v>
      </c>
    </row>
    <row r="3705">
      <c r="A3705" s="1" t="s">
        <v>74</v>
      </c>
      <c r="E3705" s="27" t="s">
        <v>68</v>
      </c>
    </row>
    <row r="3706" ht="25.5">
      <c r="A3706" s="1" t="s">
        <v>66</v>
      </c>
      <c r="B3706" s="1">
        <v>31</v>
      </c>
      <c r="C3706" s="26" t="s">
        <v>3369</v>
      </c>
      <c r="D3706" t="s">
        <v>68</v>
      </c>
      <c r="E3706" s="27" t="s">
        <v>3370</v>
      </c>
      <c r="F3706" s="28" t="s">
        <v>763</v>
      </c>
      <c r="G3706" s="29">
        <v>10.4</v>
      </c>
      <c r="H3706" s="28">
        <v>0</v>
      </c>
      <c r="I3706" s="30">
        <f>ROUND(G3706*H3706,P4)</f>
        <v>0</v>
      </c>
      <c r="L3706" s="31">
        <v>0</v>
      </c>
      <c r="M3706" s="24">
        <f>ROUND(G3706*L3706,P4)</f>
        <v>0</v>
      </c>
      <c r="N3706" s="25" t="s">
        <v>681</v>
      </c>
      <c r="O3706" s="32">
        <f>M3706*AA3706</f>
        <v>0</v>
      </c>
      <c r="P3706" s="1">
        <v>3</v>
      </c>
      <c r="AA3706" s="1">
        <f>IF(P3706=1,$O$3,IF(P3706=2,$O$4,$O$5))</f>
        <v>0</v>
      </c>
    </row>
    <row r="3707" ht="25.5">
      <c r="A3707" s="1" t="s">
        <v>72</v>
      </c>
      <c r="E3707" s="27" t="s">
        <v>3370</v>
      </c>
    </row>
    <row r="3708" ht="25.5">
      <c r="A3708" s="1" t="s">
        <v>73</v>
      </c>
      <c r="E3708" s="33" t="s">
        <v>3529</v>
      </c>
    </row>
    <row r="3709">
      <c r="A3709" s="1" t="s">
        <v>74</v>
      </c>
      <c r="E3709" s="27" t="s">
        <v>68</v>
      </c>
    </row>
    <row r="3710" ht="25.5">
      <c r="A3710" s="1" t="s">
        <v>66</v>
      </c>
      <c r="B3710" s="1">
        <v>103</v>
      </c>
      <c r="C3710" s="26" t="s">
        <v>886</v>
      </c>
      <c r="D3710" t="s">
        <v>68</v>
      </c>
      <c r="E3710" s="27" t="s">
        <v>887</v>
      </c>
      <c r="F3710" s="28" t="s">
        <v>763</v>
      </c>
      <c r="G3710" s="29">
        <v>7.0369999999999999</v>
      </c>
      <c r="H3710" s="28">
        <v>0</v>
      </c>
      <c r="I3710" s="30">
        <f>ROUND(G3710*H3710,P4)</f>
        <v>0</v>
      </c>
      <c r="L3710" s="31">
        <v>0</v>
      </c>
      <c r="M3710" s="24">
        <f>ROUND(G3710*L3710,P4)</f>
        <v>0</v>
      </c>
      <c r="N3710" s="25" t="s">
        <v>681</v>
      </c>
      <c r="O3710" s="32">
        <f>M3710*AA3710</f>
        <v>0</v>
      </c>
      <c r="P3710" s="1">
        <v>3</v>
      </c>
      <c r="AA3710" s="1">
        <f>IF(P3710=1,$O$3,IF(P3710=2,$O$4,$O$5))</f>
        <v>0</v>
      </c>
    </row>
    <row r="3711" ht="25.5">
      <c r="A3711" s="1" t="s">
        <v>72</v>
      </c>
      <c r="E3711" s="27" t="s">
        <v>887</v>
      </c>
    </row>
    <row r="3712" ht="89.25">
      <c r="A3712" s="1" t="s">
        <v>73</v>
      </c>
      <c r="E3712" s="33" t="s">
        <v>3530</v>
      </c>
    </row>
    <row r="3713">
      <c r="A3713" s="1" t="s">
        <v>74</v>
      </c>
      <c r="E3713" s="27" t="s">
        <v>68</v>
      </c>
    </row>
    <row r="3714">
      <c r="A3714" s="1" t="s">
        <v>64</v>
      </c>
      <c r="C3714" s="22" t="s">
        <v>888</v>
      </c>
      <c r="E3714" s="23" t="s">
        <v>889</v>
      </c>
      <c r="L3714" s="24">
        <f>SUMIFS(L3715:L3718,A3715:A3718,"P")</f>
        <v>0</v>
      </c>
      <c r="M3714" s="24">
        <f>SUMIFS(M3715:M3718,A3715:A3718,"P")</f>
        <v>0</v>
      </c>
      <c r="N3714" s="25"/>
    </row>
    <row r="3715" ht="25.5">
      <c r="A3715" s="1" t="s">
        <v>66</v>
      </c>
      <c r="B3715" s="1">
        <v>106</v>
      </c>
      <c r="C3715" s="26" t="s">
        <v>3373</v>
      </c>
      <c r="D3715" t="s">
        <v>68</v>
      </c>
      <c r="E3715" s="27" t="s">
        <v>2396</v>
      </c>
      <c r="F3715" s="28" t="s">
        <v>763</v>
      </c>
      <c r="G3715" s="29">
        <v>28.545999999999999</v>
      </c>
      <c r="H3715" s="28">
        <v>0</v>
      </c>
      <c r="I3715" s="30">
        <f>ROUND(G3715*H3715,P4)</f>
        <v>0</v>
      </c>
      <c r="L3715" s="31">
        <v>0</v>
      </c>
      <c r="M3715" s="24">
        <f>ROUND(G3715*L3715,P4)</f>
        <v>0</v>
      </c>
      <c r="N3715" s="25" t="s">
        <v>681</v>
      </c>
      <c r="O3715" s="32">
        <f>M3715*AA3715</f>
        <v>0</v>
      </c>
      <c r="P3715" s="1">
        <v>3</v>
      </c>
      <c r="AA3715" s="1">
        <f>IF(P3715=1,$O$3,IF(P3715=2,$O$4,$O$5))</f>
        <v>0</v>
      </c>
    </row>
    <row r="3716" ht="38.25">
      <c r="A3716" s="1" t="s">
        <v>72</v>
      </c>
      <c r="E3716" s="27" t="s">
        <v>3374</v>
      </c>
    </row>
    <row r="3717">
      <c r="A3717" s="1" t="s">
        <v>73</v>
      </c>
    </row>
    <row r="3718">
      <c r="A3718" s="1" t="s">
        <v>74</v>
      </c>
      <c r="E3718" s="27" t="s">
        <v>68</v>
      </c>
    </row>
    <row r="3719">
      <c r="A3719" s="1" t="s">
        <v>64</v>
      </c>
      <c r="C3719" s="22" t="s">
        <v>893</v>
      </c>
      <c r="E3719" s="23" t="s">
        <v>894</v>
      </c>
      <c r="L3719" s="24">
        <f>SUMIFS(L3720:L3739,A3720:A3739,"P")</f>
        <v>0</v>
      </c>
      <c r="M3719" s="24">
        <f>SUMIFS(M3720:M3739,A3720:A3739,"P")</f>
        <v>0</v>
      </c>
      <c r="N3719" s="25"/>
    </row>
    <row r="3720">
      <c r="A3720" s="1" t="s">
        <v>66</v>
      </c>
      <c r="B3720" s="1">
        <v>87</v>
      </c>
      <c r="C3720" s="26" t="s">
        <v>895</v>
      </c>
      <c r="D3720" t="s">
        <v>68</v>
      </c>
      <c r="E3720" s="27" t="s">
        <v>896</v>
      </c>
      <c r="F3720" s="28" t="s">
        <v>144</v>
      </c>
      <c r="G3720" s="29">
        <v>8</v>
      </c>
      <c r="H3720" s="28">
        <v>0</v>
      </c>
      <c r="I3720" s="30">
        <f>ROUND(G3720*H3720,P4)</f>
        <v>0</v>
      </c>
      <c r="L3720" s="31">
        <v>0</v>
      </c>
      <c r="M3720" s="24">
        <f>ROUND(G3720*L3720,P4)</f>
        <v>0</v>
      </c>
      <c r="N3720" s="25" t="s">
        <v>681</v>
      </c>
      <c r="O3720" s="32">
        <f>M3720*AA3720</f>
        <v>0</v>
      </c>
      <c r="P3720" s="1">
        <v>3</v>
      </c>
      <c r="AA3720" s="1">
        <f>IF(P3720=1,$O$3,IF(P3720=2,$O$4,$O$5))</f>
        <v>0</v>
      </c>
    </row>
    <row r="3721">
      <c r="A3721" s="1" t="s">
        <v>72</v>
      </c>
      <c r="E3721" s="27" t="s">
        <v>896</v>
      </c>
    </row>
    <row r="3722" ht="38.25">
      <c r="A3722" s="1" t="s">
        <v>73</v>
      </c>
      <c r="E3722" s="33" t="s">
        <v>3531</v>
      </c>
    </row>
    <row r="3723">
      <c r="A3723" s="1" t="s">
        <v>74</v>
      </c>
      <c r="E3723" s="27" t="s">
        <v>68</v>
      </c>
    </row>
    <row r="3724">
      <c r="A3724" s="1" t="s">
        <v>66</v>
      </c>
      <c r="B3724" s="1">
        <v>89</v>
      </c>
      <c r="C3724" s="26" t="s">
        <v>1076</v>
      </c>
      <c r="D3724" t="s">
        <v>68</v>
      </c>
      <c r="E3724" s="27" t="s">
        <v>1077</v>
      </c>
      <c r="F3724" s="28" t="s">
        <v>144</v>
      </c>
      <c r="G3724" s="29">
        <v>14</v>
      </c>
      <c r="H3724" s="28">
        <v>0</v>
      </c>
      <c r="I3724" s="30">
        <f>ROUND(G3724*H3724,P4)</f>
        <v>0</v>
      </c>
      <c r="L3724" s="31">
        <v>0</v>
      </c>
      <c r="M3724" s="24">
        <f>ROUND(G3724*L3724,P4)</f>
        <v>0</v>
      </c>
      <c r="N3724" s="25" t="s">
        <v>681</v>
      </c>
      <c r="O3724" s="32">
        <f>M3724*AA3724</f>
        <v>0</v>
      </c>
      <c r="P3724" s="1">
        <v>3</v>
      </c>
      <c r="AA3724" s="1">
        <f>IF(P3724=1,$O$3,IF(P3724=2,$O$4,$O$5))</f>
        <v>0</v>
      </c>
    </row>
    <row r="3725">
      <c r="A3725" s="1" t="s">
        <v>72</v>
      </c>
      <c r="E3725" s="27" t="s">
        <v>1077</v>
      </c>
    </row>
    <row r="3726" ht="38.25">
      <c r="A3726" s="1" t="s">
        <v>73</v>
      </c>
      <c r="E3726" s="33" t="s">
        <v>3532</v>
      </c>
    </row>
    <row r="3727">
      <c r="A3727" s="1" t="s">
        <v>74</v>
      </c>
      <c r="E3727" s="27" t="s">
        <v>68</v>
      </c>
    </row>
    <row r="3728">
      <c r="A3728" s="1" t="s">
        <v>66</v>
      </c>
      <c r="B3728" s="1">
        <v>91</v>
      </c>
      <c r="C3728" s="26" t="s">
        <v>3533</v>
      </c>
      <c r="D3728" t="s">
        <v>68</v>
      </c>
      <c r="E3728" s="27" t="s">
        <v>3534</v>
      </c>
      <c r="F3728" s="28" t="s">
        <v>144</v>
      </c>
      <c r="G3728" s="29">
        <v>24</v>
      </c>
      <c r="H3728" s="28">
        <v>0</v>
      </c>
      <c r="I3728" s="30">
        <f>ROUND(G3728*H3728,P4)</f>
        <v>0</v>
      </c>
      <c r="L3728" s="31">
        <v>0</v>
      </c>
      <c r="M3728" s="24">
        <f>ROUND(G3728*L3728,P4)</f>
        <v>0</v>
      </c>
      <c r="N3728" s="25" t="s">
        <v>681</v>
      </c>
      <c r="O3728" s="32">
        <f>M3728*AA3728</f>
        <v>0</v>
      </c>
      <c r="P3728" s="1">
        <v>3</v>
      </c>
      <c r="AA3728" s="1">
        <f>IF(P3728=1,$O$3,IF(P3728=2,$O$4,$O$5))</f>
        <v>0</v>
      </c>
    </row>
    <row r="3729">
      <c r="A3729" s="1" t="s">
        <v>72</v>
      </c>
      <c r="E3729" s="27" t="s">
        <v>3534</v>
      </c>
    </row>
    <row r="3730" ht="51">
      <c r="A3730" s="1" t="s">
        <v>73</v>
      </c>
      <c r="E3730" s="33" t="s">
        <v>3535</v>
      </c>
    </row>
    <row r="3731">
      <c r="A3731" s="1" t="s">
        <v>74</v>
      </c>
      <c r="E3731" s="27" t="s">
        <v>68</v>
      </c>
    </row>
    <row r="3732">
      <c r="A3732" s="1" t="s">
        <v>66</v>
      </c>
      <c r="B3732" s="1">
        <v>88</v>
      </c>
      <c r="C3732" s="26" t="s">
        <v>899</v>
      </c>
      <c r="D3732" t="s">
        <v>68</v>
      </c>
      <c r="E3732" s="27" t="s">
        <v>3536</v>
      </c>
      <c r="F3732" s="28" t="s">
        <v>70</v>
      </c>
      <c r="G3732" s="29">
        <v>2</v>
      </c>
      <c r="H3732" s="28">
        <v>0</v>
      </c>
      <c r="I3732" s="30">
        <f>ROUND(G3732*H3732,P4)</f>
        <v>0</v>
      </c>
      <c r="L3732" s="31">
        <v>0</v>
      </c>
      <c r="M3732" s="24">
        <f>ROUND(G3732*L3732,P4)</f>
        <v>0</v>
      </c>
      <c r="N3732" s="25" t="s">
        <v>111</v>
      </c>
      <c r="O3732" s="32">
        <f>M3732*AA3732</f>
        <v>0</v>
      </c>
      <c r="P3732" s="1">
        <v>3</v>
      </c>
      <c r="AA3732" s="1">
        <f>IF(P3732=1,$O$3,IF(P3732=2,$O$4,$O$5))</f>
        <v>0</v>
      </c>
    </row>
    <row r="3733">
      <c r="A3733" s="1" t="s">
        <v>72</v>
      </c>
      <c r="E3733" s="27" t="s">
        <v>3536</v>
      </c>
    </row>
    <row r="3734">
      <c r="A3734" s="1" t="s">
        <v>73</v>
      </c>
    </row>
    <row r="3735">
      <c r="A3735" s="1" t="s">
        <v>74</v>
      </c>
      <c r="E3735" s="27" t="s">
        <v>68</v>
      </c>
    </row>
    <row r="3736">
      <c r="A3736" s="1" t="s">
        <v>66</v>
      </c>
      <c r="B3736" s="1">
        <v>90</v>
      </c>
      <c r="C3736" s="26" t="s">
        <v>902</v>
      </c>
      <c r="D3736" t="s">
        <v>68</v>
      </c>
      <c r="E3736" s="27" t="s">
        <v>3537</v>
      </c>
      <c r="F3736" s="28" t="s">
        <v>70</v>
      </c>
      <c r="G3736" s="29">
        <v>28</v>
      </c>
      <c r="H3736" s="28">
        <v>0</v>
      </c>
      <c r="I3736" s="30">
        <f>ROUND(G3736*H3736,P4)</f>
        <v>0</v>
      </c>
      <c r="L3736" s="31">
        <v>0</v>
      </c>
      <c r="M3736" s="24">
        <f>ROUND(G3736*L3736,P4)</f>
        <v>0</v>
      </c>
      <c r="N3736" s="25" t="s">
        <v>111</v>
      </c>
      <c r="O3736" s="32">
        <f>M3736*AA3736</f>
        <v>0</v>
      </c>
      <c r="P3736" s="1">
        <v>3</v>
      </c>
      <c r="AA3736" s="1">
        <f>IF(P3736=1,$O$3,IF(P3736=2,$O$4,$O$5))</f>
        <v>0</v>
      </c>
    </row>
    <row r="3737">
      <c r="A3737" s="1" t="s">
        <v>72</v>
      </c>
      <c r="E3737" s="27" t="s">
        <v>3537</v>
      </c>
    </row>
    <row r="3738">
      <c r="A3738" s="1" t="s">
        <v>73</v>
      </c>
    </row>
    <row r="3739">
      <c r="A3739" s="1" t="s">
        <v>74</v>
      </c>
      <c r="E3739" s="27" t="s">
        <v>68</v>
      </c>
    </row>
    <row r="3740">
      <c r="A3740" s="1" t="s">
        <v>674</v>
      </c>
      <c r="C3740" s="22" t="s">
        <v>3538</v>
      </c>
      <c r="E3740" s="23" t="s">
        <v>3539</v>
      </c>
      <c r="L3740" s="24">
        <f>L3741+L3746+L3755+L3864+L3869+L3874</f>
        <v>0</v>
      </c>
      <c r="M3740" s="24">
        <f>M3741+M3746+M3755+M3864+M3869+M3874</f>
        <v>0</v>
      </c>
      <c r="N3740" s="25"/>
    </row>
    <row r="3741">
      <c r="A3741" s="1" t="s">
        <v>64</v>
      </c>
      <c r="C3741" s="22" t="s">
        <v>913</v>
      </c>
      <c r="E3741" s="23" t="s">
        <v>914</v>
      </c>
      <c r="L3741" s="24">
        <f>SUMIFS(L3742:L3745,A3742:A3745,"P")</f>
        <v>0</v>
      </c>
      <c r="M3741" s="24">
        <f>SUMIFS(M3742:M3745,A3742:A3745,"P")</f>
        <v>0</v>
      </c>
      <c r="N3741" s="25"/>
    </row>
    <row r="3742" ht="25.5">
      <c r="A3742" s="1" t="s">
        <v>66</v>
      </c>
      <c r="B3742" s="1">
        <v>3</v>
      </c>
      <c r="C3742" s="26" t="s">
        <v>3128</v>
      </c>
      <c r="D3742" t="s">
        <v>68</v>
      </c>
      <c r="E3742" s="27" t="s">
        <v>3129</v>
      </c>
      <c r="F3742" s="28" t="s">
        <v>77</v>
      </c>
      <c r="G3742" s="29">
        <v>40</v>
      </c>
      <c r="H3742" s="28">
        <v>0.00115</v>
      </c>
      <c r="I3742" s="30">
        <f>ROUND(G3742*H3742,P4)</f>
        <v>0</v>
      </c>
      <c r="L3742" s="31">
        <v>0</v>
      </c>
      <c r="M3742" s="24">
        <f>ROUND(G3742*L3742,P4)</f>
        <v>0</v>
      </c>
      <c r="N3742" s="25" t="s">
        <v>681</v>
      </c>
      <c r="O3742" s="32">
        <f>M3742*AA3742</f>
        <v>0</v>
      </c>
      <c r="P3742" s="1">
        <v>3</v>
      </c>
      <c r="AA3742" s="1">
        <f>IF(P3742=1,$O$3,IF(P3742=2,$O$4,$O$5))</f>
        <v>0</v>
      </c>
    </row>
    <row r="3743" ht="25.5">
      <c r="A3743" s="1" t="s">
        <v>72</v>
      </c>
      <c r="E3743" s="27" t="s">
        <v>3129</v>
      </c>
    </row>
    <row r="3744">
      <c r="A3744" s="1" t="s">
        <v>73</v>
      </c>
    </row>
    <row r="3745">
      <c r="A3745" s="1" t="s">
        <v>74</v>
      </c>
      <c r="E3745" s="27" t="s">
        <v>68</v>
      </c>
    </row>
    <row r="3746">
      <c r="A3746" s="1" t="s">
        <v>64</v>
      </c>
      <c r="C3746" s="22" t="s">
        <v>627</v>
      </c>
      <c r="E3746" s="23" t="s">
        <v>628</v>
      </c>
      <c r="L3746" s="24">
        <f>SUMIFS(L3747:L3754,A3747:A3754,"P")</f>
        <v>0</v>
      </c>
      <c r="M3746" s="24">
        <f>SUMIFS(M3747:M3754,A3747:A3754,"P")</f>
        <v>0</v>
      </c>
      <c r="N3746" s="25"/>
    </row>
    <row r="3747" ht="25.5">
      <c r="A3747" s="1" t="s">
        <v>66</v>
      </c>
      <c r="B3747" s="1">
        <v>5</v>
      </c>
      <c r="C3747" s="26" t="s">
        <v>3540</v>
      </c>
      <c r="D3747" t="s">
        <v>68</v>
      </c>
      <c r="E3747" s="27" t="s">
        <v>3541</v>
      </c>
      <c r="F3747" s="28" t="s">
        <v>77</v>
      </c>
      <c r="G3747" s="29">
        <v>126</v>
      </c>
      <c r="H3747" s="28">
        <v>6.9999999999999994E-05</v>
      </c>
      <c r="I3747" s="30">
        <f>ROUND(G3747*H3747,P4)</f>
        <v>0</v>
      </c>
      <c r="L3747" s="31">
        <v>0</v>
      </c>
      <c r="M3747" s="24">
        <f>ROUND(G3747*L3747,P4)</f>
        <v>0</v>
      </c>
      <c r="N3747" s="25" t="s">
        <v>681</v>
      </c>
      <c r="O3747" s="32">
        <f>M3747*AA3747</f>
        <v>0</v>
      </c>
      <c r="P3747" s="1">
        <v>3</v>
      </c>
      <c r="AA3747" s="1">
        <f>IF(P3747=1,$O$3,IF(P3747=2,$O$4,$O$5))</f>
        <v>0</v>
      </c>
    </row>
    <row r="3748" ht="25.5">
      <c r="A3748" s="1" t="s">
        <v>72</v>
      </c>
      <c r="E3748" s="27" t="s">
        <v>3541</v>
      </c>
    </row>
    <row r="3749">
      <c r="A3749" s="1" t="s">
        <v>73</v>
      </c>
      <c r="E3749" s="33" t="s">
        <v>3542</v>
      </c>
    </row>
    <row r="3750">
      <c r="A3750" s="1" t="s">
        <v>74</v>
      </c>
      <c r="E3750" s="27" t="s">
        <v>68</v>
      </c>
    </row>
    <row r="3751">
      <c r="A3751" s="1" t="s">
        <v>66</v>
      </c>
      <c r="B3751" s="1">
        <v>4</v>
      </c>
      <c r="C3751" s="26" t="s">
        <v>3543</v>
      </c>
      <c r="D3751" t="s">
        <v>68</v>
      </c>
      <c r="E3751" s="27" t="s">
        <v>3544</v>
      </c>
      <c r="F3751" s="28" t="s">
        <v>77</v>
      </c>
      <c r="G3751" s="29">
        <v>105</v>
      </c>
      <c r="H3751" s="28">
        <v>0</v>
      </c>
      <c r="I3751" s="30">
        <f>ROUND(G3751*H3751,P4)</f>
        <v>0</v>
      </c>
      <c r="L3751" s="31">
        <v>0</v>
      </c>
      <c r="M3751" s="24">
        <f>ROUND(G3751*L3751,P4)</f>
        <v>0</v>
      </c>
      <c r="N3751" s="25" t="s">
        <v>681</v>
      </c>
      <c r="O3751" s="32">
        <f>M3751*AA3751</f>
        <v>0</v>
      </c>
      <c r="P3751" s="1">
        <v>3</v>
      </c>
      <c r="AA3751" s="1">
        <f>IF(P3751=1,$O$3,IF(P3751=2,$O$4,$O$5))</f>
        <v>0</v>
      </c>
    </row>
    <row r="3752">
      <c r="A3752" s="1" t="s">
        <v>72</v>
      </c>
      <c r="E3752" s="27" t="s">
        <v>3544</v>
      </c>
    </row>
    <row r="3753">
      <c r="A3753" s="1" t="s">
        <v>73</v>
      </c>
    </row>
    <row r="3754">
      <c r="A3754" s="1" t="s">
        <v>74</v>
      </c>
      <c r="E3754" s="27" t="s">
        <v>68</v>
      </c>
    </row>
    <row r="3755">
      <c r="A3755" s="1" t="s">
        <v>64</v>
      </c>
      <c r="C3755" s="22" t="s">
        <v>3545</v>
      </c>
      <c r="E3755" s="23" t="s">
        <v>3539</v>
      </c>
      <c r="L3755" s="24">
        <f>SUMIFS(L3756:L3863,A3756:A3863,"P")</f>
        <v>0</v>
      </c>
      <c r="M3755" s="24">
        <f>SUMIFS(M3756:M3863,A3756:A3863,"P")</f>
        <v>0</v>
      </c>
      <c r="N3755" s="25"/>
    </row>
    <row r="3756">
      <c r="A3756" s="1" t="s">
        <v>66</v>
      </c>
      <c r="B3756" s="1">
        <v>19</v>
      </c>
      <c r="C3756" s="26" t="s">
        <v>3546</v>
      </c>
      <c r="D3756" t="s">
        <v>68</v>
      </c>
      <c r="E3756" s="27" t="s">
        <v>3547</v>
      </c>
      <c r="F3756" s="28" t="s">
        <v>70</v>
      </c>
      <c r="G3756" s="29">
        <v>5</v>
      </c>
      <c r="H3756" s="28">
        <v>0.029000000000000001</v>
      </c>
      <c r="I3756" s="30">
        <f>ROUND(G3756*H3756,P4)</f>
        <v>0</v>
      </c>
      <c r="L3756" s="31">
        <v>0</v>
      </c>
      <c r="M3756" s="24">
        <f>ROUND(G3756*L3756,P4)</f>
        <v>0</v>
      </c>
      <c r="N3756" s="25" t="s">
        <v>681</v>
      </c>
      <c r="O3756" s="32">
        <f>M3756*AA3756</f>
        <v>0</v>
      </c>
      <c r="P3756" s="1">
        <v>3</v>
      </c>
      <c r="AA3756" s="1">
        <f>IF(P3756=1,$O$3,IF(P3756=2,$O$4,$O$5))</f>
        <v>0</v>
      </c>
    </row>
    <row r="3757">
      <c r="A3757" s="1" t="s">
        <v>72</v>
      </c>
      <c r="E3757" s="27" t="s">
        <v>3547</v>
      </c>
    </row>
    <row r="3758">
      <c r="A3758" s="1" t="s">
        <v>73</v>
      </c>
    </row>
    <row r="3759">
      <c r="A3759" s="1" t="s">
        <v>74</v>
      </c>
      <c r="E3759" s="27" t="s">
        <v>68</v>
      </c>
    </row>
    <row r="3760">
      <c r="A3760" s="1" t="s">
        <v>66</v>
      </c>
      <c r="B3760" s="1">
        <v>21</v>
      </c>
      <c r="C3760" s="26" t="s">
        <v>3548</v>
      </c>
      <c r="D3760" t="s">
        <v>68</v>
      </c>
      <c r="E3760" s="27" t="s">
        <v>3549</v>
      </c>
      <c r="F3760" s="28" t="s">
        <v>70</v>
      </c>
      <c r="G3760" s="29">
        <v>3</v>
      </c>
      <c r="H3760" s="28">
        <v>0.045999999999999999</v>
      </c>
      <c r="I3760" s="30">
        <f>ROUND(G3760*H3760,P4)</f>
        <v>0</v>
      </c>
      <c r="L3760" s="31">
        <v>0</v>
      </c>
      <c r="M3760" s="24">
        <f>ROUND(G3760*L3760,P4)</f>
        <v>0</v>
      </c>
      <c r="N3760" s="25" t="s">
        <v>681</v>
      </c>
      <c r="O3760" s="32">
        <f>M3760*AA3760</f>
        <v>0</v>
      </c>
      <c r="P3760" s="1">
        <v>3</v>
      </c>
      <c r="AA3760" s="1">
        <f>IF(P3760=1,$O$3,IF(P3760=2,$O$4,$O$5))</f>
        <v>0</v>
      </c>
    </row>
    <row r="3761">
      <c r="A3761" s="1" t="s">
        <v>72</v>
      </c>
      <c r="E3761" s="27" t="s">
        <v>3549</v>
      </c>
    </row>
    <row r="3762">
      <c r="A3762" s="1" t="s">
        <v>73</v>
      </c>
    </row>
    <row r="3763">
      <c r="A3763" s="1" t="s">
        <v>74</v>
      </c>
      <c r="E3763" s="27" t="s">
        <v>68</v>
      </c>
    </row>
    <row r="3764" ht="25.5">
      <c r="A3764" s="1" t="s">
        <v>66</v>
      </c>
      <c r="B3764" s="1">
        <v>23</v>
      </c>
      <c r="C3764" s="26" t="s">
        <v>3550</v>
      </c>
      <c r="D3764" t="s">
        <v>68</v>
      </c>
      <c r="E3764" s="27" t="s">
        <v>3551</v>
      </c>
      <c r="F3764" s="28" t="s">
        <v>70</v>
      </c>
      <c r="G3764" s="29">
        <v>1</v>
      </c>
      <c r="H3764" s="28">
        <v>0.050000000000000003</v>
      </c>
      <c r="I3764" s="30">
        <f>ROUND(G3764*H3764,P4)</f>
        <v>0</v>
      </c>
      <c r="L3764" s="31">
        <v>0</v>
      </c>
      <c r="M3764" s="24">
        <f>ROUND(G3764*L3764,P4)</f>
        <v>0</v>
      </c>
      <c r="N3764" s="25" t="s">
        <v>681</v>
      </c>
      <c r="O3764" s="32">
        <f>M3764*AA3764</f>
        <v>0</v>
      </c>
      <c r="P3764" s="1">
        <v>3</v>
      </c>
      <c r="AA3764" s="1">
        <f>IF(P3764=1,$O$3,IF(P3764=2,$O$4,$O$5))</f>
        <v>0</v>
      </c>
    </row>
    <row r="3765" ht="25.5">
      <c r="A3765" s="1" t="s">
        <v>72</v>
      </c>
      <c r="E3765" s="27" t="s">
        <v>3551</v>
      </c>
    </row>
    <row r="3766">
      <c r="A3766" s="1" t="s">
        <v>73</v>
      </c>
    </row>
    <row r="3767">
      <c r="A3767" s="1" t="s">
        <v>74</v>
      </c>
      <c r="E3767" s="27" t="s">
        <v>68</v>
      </c>
    </row>
    <row r="3768" ht="25.5">
      <c r="A3768" s="1" t="s">
        <v>66</v>
      </c>
      <c r="B3768" s="1">
        <v>26</v>
      </c>
      <c r="C3768" s="26" t="s">
        <v>3552</v>
      </c>
      <c r="D3768" t="s">
        <v>68</v>
      </c>
      <c r="E3768" s="27" t="s">
        <v>3553</v>
      </c>
      <c r="F3768" s="28" t="s">
        <v>70</v>
      </c>
      <c r="G3768" s="29">
        <v>2</v>
      </c>
      <c r="H3768" s="28">
        <v>0.087999999999999995</v>
      </c>
      <c r="I3768" s="30">
        <f>ROUND(G3768*H3768,P4)</f>
        <v>0</v>
      </c>
      <c r="L3768" s="31">
        <v>0</v>
      </c>
      <c r="M3768" s="24">
        <f>ROUND(G3768*L3768,P4)</f>
        <v>0</v>
      </c>
      <c r="N3768" s="25" t="s">
        <v>681</v>
      </c>
      <c r="O3768" s="32">
        <f>M3768*AA3768</f>
        <v>0</v>
      </c>
      <c r="P3768" s="1">
        <v>3</v>
      </c>
      <c r="AA3768" s="1">
        <f>IF(P3768=1,$O$3,IF(P3768=2,$O$4,$O$5))</f>
        <v>0</v>
      </c>
    </row>
    <row r="3769" ht="25.5">
      <c r="A3769" s="1" t="s">
        <v>72</v>
      </c>
      <c r="E3769" s="27" t="s">
        <v>3553</v>
      </c>
    </row>
    <row r="3770">
      <c r="A3770" s="1" t="s">
        <v>73</v>
      </c>
    </row>
    <row r="3771">
      <c r="A3771" s="1" t="s">
        <v>74</v>
      </c>
      <c r="E3771" s="27" t="s">
        <v>68</v>
      </c>
    </row>
    <row r="3772">
      <c r="A3772" s="1" t="s">
        <v>66</v>
      </c>
      <c r="B3772" s="1">
        <v>29</v>
      </c>
      <c r="C3772" s="26" t="s">
        <v>3554</v>
      </c>
      <c r="D3772" t="s">
        <v>68</v>
      </c>
      <c r="E3772" s="27" t="s">
        <v>3555</v>
      </c>
      <c r="F3772" s="28" t="s">
        <v>77</v>
      </c>
      <c r="G3772" s="29">
        <v>108.15000000000001</v>
      </c>
      <c r="H3772" s="28">
        <v>0.00080000000000000004</v>
      </c>
      <c r="I3772" s="30">
        <f>ROUND(G3772*H3772,P4)</f>
        <v>0</v>
      </c>
      <c r="L3772" s="31">
        <v>0</v>
      </c>
      <c r="M3772" s="24">
        <f>ROUND(G3772*L3772,P4)</f>
        <v>0</v>
      </c>
      <c r="N3772" s="25" t="s">
        <v>681</v>
      </c>
      <c r="O3772" s="32">
        <f>M3772*AA3772</f>
        <v>0</v>
      </c>
      <c r="P3772" s="1">
        <v>3</v>
      </c>
      <c r="AA3772" s="1">
        <f>IF(P3772=1,$O$3,IF(P3772=2,$O$4,$O$5))</f>
        <v>0</v>
      </c>
    </row>
    <row r="3773">
      <c r="A3773" s="1" t="s">
        <v>72</v>
      </c>
      <c r="E3773" s="27" t="s">
        <v>3555</v>
      </c>
    </row>
    <row r="3774">
      <c r="A3774" s="1" t="s">
        <v>73</v>
      </c>
      <c r="E3774" s="33" t="s">
        <v>3556</v>
      </c>
    </row>
    <row r="3775">
      <c r="A3775" s="1" t="s">
        <v>74</v>
      </c>
      <c r="E3775" s="27" t="s">
        <v>68</v>
      </c>
    </row>
    <row r="3776">
      <c r="A3776" s="1" t="s">
        <v>66</v>
      </c>
      <c r="B3776" s="1">
        <v>31</v>
      </c>
      <c r="C3776" s="26" t="s">
        <v>3557</v>
      </c>
      <c r="D3776" t="s">
        <v>68</v>
      </c>
      <c r="E3776" s="27" t="s">
        <v>3558</v>
      </c>
      <c r="F3776" s="28" t="s">
        <v>70</v>
      </c>
      <c r="G3776" s="29">
        <v>8</v>
      </c>
      <c r="H3776" s="28">
        <v>0.0012800000000000001</v>
      </c>
      <c r="I3776" s="30">
        <f>ROUND(G3776*H3776,P4)</f>
        <v>0</v>
      </c>
      <c r="L3776" s="31">
        <v>0</v>
      </c>
      <c r="M3776" s="24">
        <f>ROUND(G3776*L3776,P4)</f>
        <v>0</v>
      </c>
      <c r="N3776" s="25" t="s">
        <v>681</v>
      </c>
      <c r="O3776" s="32">
        <f>M3776*AA3776</f>
        <v>0</v>
      </c>
      <c r="P3776" s="1">
        <v>3</v>
      </c>
      <c r="AA3776" s="1">
        <f>IF(P3776=1,$O$3,IF(P3776=2,$O$4,$O$5))</f>
        <v>0</v>
      </c>
    </row>
    <row r="3777">
      <c r="A3777" s="1" t="s">
        <v>72</v>
      </c>
      <c r="E3777" s="27" t="s">
        <v>3558</v>
      </c>
    </row>
    <row r="3778">
      <c r="A3778" s="1" t="s">
        <v>73</v>
      </c>
    </row>
    <row r="3779">
      <c r="A3779" s="1" t="s">
        <v>74</v>
      </c>
      <c r="E3779" s="27" t="s">
        <v>68</v>
      </c>
    </row>
    <row r="3780">
      <c r="A3780" s="1" t="s">
        <v>66</v>
      </c>
      <c r="B3780" s="1">
        <v>15</v>
      </c>
      <c r="C3780" s="26" t="s">
        <v>3321</v>
      </c>
      <c r="D3780" t="s">
        <v>68</v>
      </c>
      <c r="E3780" s="27" t="s">
        <v>3322</v>
      </c>
      <c r="F3780" s="28" t="s">
        <v>70</v>
      </c>
      <c r="G3780" s="29">
        <v>3</v>
      </c>
      <c r="H3780" s="28">
        <v>0.00012</v>
      </c>
      <c r="I3780" s="30">
        <f>ROUND(G3780*H3780,P4)</f>
        <v>0</v>
      </c>
      <c r="L3780" s="31">
        <v>0</v>
      </c>
      <c r="M3780" s="24">
        <f>ROUND(G3780*L3780,P4)</f>
        <v>0</v>
      </c>
      <c r="N3780" s="25" t="s">
        <v>681</v>
      </c>
      <c r="O3780" s="32">
        <f>M3780*AA3780</f>
        <v>0</v>
      </c>
      <c r="P3780" s="1">
        <v>3</v>
      </c>
      <c r="AA3780" s="1">
        <f>IF(P3780=1,$O$3,IF(P3780=2,$O$4,$O$5))</f>
        <v>0</v>
      </c>
    </row>
    <row r="3781">
      <c r="A3781" s="1" t="s">
        <v>72</v>
      </c>
      <c r="E3781" s="27" t="s">
        <v>3322</v>
      </c>
    </row>
    <row r="3782">
      <c r="A3782" s="1" t="s">
        <v>73</v>
      </c>
    </row>
    <row r="3783">
      <c r="A3783" s="1" t="s">
        <v>74</v>
      </c>
      <c r="E3783" s="27" t="s">
        <v>68</v>
      </c>
    </row>
    <row r="3784">
      <c r="A3784" s="1" t="s">
        <v>66</v>
      </c>
      <c r="B3784" s="1">
        <v>6</v>
      </c>
      <c r="C3784" s="26" t="s">
        <v>3559</v>
      </c>
      <c r="D3784" t="s">
        <v>68</v>
      </c>
      <c r="E3784" s="27" t="s">
        <v>3560</v>
      </c>
      <c r="F3784" s="28" t="s">
        <v>70</v>
      </c>
      <c r="G3784" s="29">
        <v>11</v>
      </c>
      <c r="H3784" s="28">
        <v>0</v>
      </c>
      <c r="I3784" s="30">
        <f>ROUND(G3784*H3784,P4)</f>
        <v>0</v>
      </c>
      <c r="L3784" s="31">
        <v>0</v>
      </c>
      <c r="M3784" s="24">
        <f>ROUND(G3784*L3784,P4)</f>
        <v>0</v>
      </c>
      <c r="N3784" s="25" t="s">
        <v>681</v>
      </c>
      <c r="O3784" s="32">
        <f>M3784*AA3784</f>
        <v>0</v>
      </c>
      <c r="P3784" s="1">
        <v>3</v>
      </c>
      <c r="AA3784" s="1">
        <f>IF(P3784=1,$O$3,IF(P3784=2,$O$4,$O$5))</f>
        <v>0</v>
      </c>
    </row>
    <row r="3785">
      <c r="A3785" s="1" t="s">
        <v>72</v>
      </c>
      <c r="E3785" s="27" t="s">
        <v>3560</v>
      </c>
    </row>
    <row r="3786">
      <c r="A3786" s="1" t="s">
        <v>73</v>
      </c>
    </row>
    <row r="3787">
      <c r="A3787" s="1" t="s">
        <v>74</v>
      </c>
      <c r="E3787" s="27" t="s">
        <v>68</v>
      </c>
    </row>
    <row r="3788">
      <c r="A3788" s="1" t="s">
        <v>66</v>
      </c>
      <c r="B3788" s="1">
        <v>8</v>
      </c>
      <c r="C3788" s="26" t="s">
        <v>3561</v>
      </c>
      <c r="D3788" t="s">
        <v>68</v>
      </c>
      <c r="E3788" s="27" t="s">
        <v>3562</v>
      </c>
      <c r="F3788" s="28" t="s">
        <v>70</v>
      </c>
      <c r="G3788" s="29">
        <v>14</v>
      </c>
      <c r="H3788" s="28">
        <v>0</v>
      </c>
      <c r="I3788" s="30">
        <f>ROUND(G3788*H3788,P4)</f>
        <v>0</v>
      </c>
      <c r="L3788" s="31">
        <v>0</v>
      </c>
      <c r="M3788" s="24">
        <f>ROUND(G3788*L3788,P4)</f>
        <v>0</v>
      </c>
      <c r="N3788" s="25" t="s">
        <v>681</v>
      </c>
      <c r="O3788" s="32">
        <f>M3788*AA3788</f>
        <v>0</v>
      </c>
      <c r="P3788" s="1">
        <v>3</v>
      </c>
      <c r="AA3788" s="1">
        <f>IF(P3788=1,$O$3,IF(P3788=2,$O$4,$O$5))</f>
        <v>0</v>
      </c>
    </row>
    <row r="3789">
      <c r="A3789" s="1" t="s">
        <v>72</v>
      </c>
      <c r="E3789" s="27" t="s">
        <v>3562</v>
      </c>
    </row>
    <row r="3790">
      <c r="A3790" s="1" t="s">
        <v>73</v>
      </c>
    </row>
    <row r="3791">
      <c r="A3791" s="1" t="s">
        <v>74</v>
      </c>
      <c r="E3791" s="27" t="s">
        <v>68</v>
      </c>
    </row>
    <row r="3792" ht="25.5">
      <c r="A3792" s="1" t="s">
        <v>66</v>
      </c>
      <c r="B3792" s="1">
        <v>10</v>
      </c>
      <c r="C3792" s="26" t="s">
        <v>3563</v>
      </c>
      <c r="D3792" t="s">
        <v>68</v>
      </c>
      <c r="E3792" s="27" t="s">
        <v>3564</v>
      </c>
      <c r="F3792" s="28" t="s">
        <v>77</v>
      </c>
      <c r="G3792" s="29">
        <v>55</v>
      </c>
      <c r="H3792" s="28">
        <v>0.0016800000000000001</v>
      </c>
      <c r="I3792" s="30">
        <f>ROUND(G3792*H3792,P4)</f>
        <v>0</v>
      </c>
      <c r="L3792" s="31">
        <v>0</v>
      </c>
      <c r="M3792" s="24">
        <f>ROUND(G3792*L3792,P4)</f>
        <v>0</v>
      </c>
      <c r="N3792" s="25" t="s">
        <v>681</v>
      </c>
      <c r="O3792" s="32">
        <f>M3792*AA3792</f>
        <v>0</v>
      </c>
      <c r="P3792" s="1">
        <v>3</v>
      </c>
      <c r="AA3792" s="1">
        <f>IF(P3792=1,$O$3,IF(P3792=2,$O$4,$O$5))</f>
        <v>0</v>
      </c>
    </row>
    <row r="3793" ht="25.5">
      <c r="A3793" s="1" t="s">
        <v>72</v>
      </c>
      <c r="E3793" s="27" t="s">
        <v>3564</v>
      </c>
    </row>
    <row r="3794">
      <c r="A3794" s="1" t="s">
        <v>73</v>
      </c>
    </row>
    <row r="3795">
      <c r="A3795" s="1" t="s">
        <v>74</v>
      </c>
      <c r="E3795" s="27" t="s">
        <v>68</v>
      </c>
    </row>
    <row r="3796" ht="25.5">
      <c r="A3796" s="1" t="s">
        <v>66</v>
      </c>
      <c r="B3796" s="1">
        <v>11</v>
      </c>
      <c r="C3796" s="26" t="s">
        <v>3565</v>
      </c>
      <c r="D3796" t="s">
        <v>68</v>
      </c>
      <c r="E3796" s="27" t="s">
        <v>3566</v>
      </c>
      <c r="F3796" s="28" t="s">
        <v>77</v>
      </c>
      <c r="G3796" s="29">
        <v>5</v>
      </c>
      <c r="H3796" s="28">
        <v>0.0034499999999999999</v>
      </c>
      <c r="I3796" s="30">
        <f>ROUND(G3796*H3796,P4)</f>
        <v>0</v>
      </c>
      <c r="L3796" s="31">
        <v>0</v>
      </c>
      <c r="M3796" s="24">
        <f>ROUND(G3796*L3796,P4)</f>
        <v>0</v>
      </c>
      <c r="N3796" s="25" t="s">
        <v>681</v>
      </c>
      <c r="O3796" s="32">
        <f>M3796*AA3796</f>
        <v>0</v>
      </c>
      <c r="P3796" s="1">
        <v>3</v>
      </c>
      <c r="AA3796" s="1">
        <f>IF(P3796=1,$O$3,IF(P3796=2,$O$4,$O$5))</f>
        <v>0</v>
      </c>
    </row>
    <row r="3797" ht="25.5">
      <c r="A3797" s="1" t="s">
        <v>72</v>
      </c>
      <c r="E3797" s="27" t="s">
        <v>3566</v>
      </c>
    </row>
    <row r="3798">
      <c r="A3798" s="1" t="s">
        <v>73</v>
      </c>
    </row>
    <row r="3799">
      <c r="A3799" s="1" t="s">
        <v>74</v>
      </c>
      <c r="E3799" s="27" t="s">
        <v>68</v>
      </c>
    </row>
    <row r="3800" ht="25.5">
      <c r="A3800" s="1" t="s">
        <v>66</v>
      </c>
      <c r="B3800" s="1">
        <v>12</v>
      </c>
      <c r="C3800" s="26" t="s">
        <v>3567</v>
      </c>
      <c r="D3800" t="s">
        <v>68</v>
      </c>
      <c r="E3800" s="27" t="s">
        <v>3568</v>
      </c>
      <c r="F3800" s="28" t="s">
        <v>77</v>
      </c>
      <c r="G3800" s="29">
        <v>55</v>
      </c>
      <c r="H3800" s="28">
        <v>0.00016000000000000001</v>
      </c>
      <c r="I3800" s="30">
        <f>ROUND(G3800*H3800,P4)</f>
        <v>0</v>
      </c>
      <c r="L3800" s="31">
        <v>0</v>
      </c>
      <c r="M3800" s="24">
        <f>ROUND(G3800*L3800,P4)</f>
        <v>0</v>
      </c>
      <c r="N3800" s="25" t="s">
        <v>681</v>
      </c>
      <c r="O3800" s="32">
        <f>M3800*AA3800</f>
        <v>0</v>
      </c>
      <c r="P3800" s="1">
        <v>3</v>
      </c>
      <c r="AA3800" s="1">
        <f>IF(P3800=1,$O$3,IF(P3800=2,$O$4,$O$5))</f>
        <v>0</v>
      </c>
    </row>
    <row r="3801" ht="25.5">
      <c r="A3801" s="1" t="s">
        <v>72</v>
      </c>
      <c r="E3801" s="27" t="s">
        <v>3568</v>
      </c>
    </row>
    <row r="3802">
      <c r="A3802" s="1" t="s">
        <v>73</v>
      </c>
    </row>
    <row r="3803">
      <c r="A3803" s="1" t="s">
        <v>74</v>
      </c>
      <c r="E3803" s="27" t="s">
        <v>68</v>
      </c>
    </row>
    <row r="3804" ht="25.5">
      <c r="A3804" s="1" t="s">
        <v>66</v>
      </c>
      <c r="B3804" s="1">
        <v>13</v>
      </c>
      <c r="C3804" s="26" t="s">
        <v>3569</v>
      </c>
      <c r="D3804" t="s">
        <v>68</v>
      </c>
      <c r="E3804" s="27" t="s">
        <v>3570</v>
      </c>
      <c r="F3804" s="28" t="s">
        <v>77</v>
      </c>
      <c r="G3804" s="29">
        <v>5</v>
      </c>
      <c r="H3804" s="28">
        <v>0.00021000000000000001</v>
      </c>
      <c r="I3804" s="30">
        <f>ROUND(G3804*H3804,P4)</f>
        <v>0</v>
      </c>
      <c r="L3804" s="31">
        <v>0</v>
      </c>
      <c r="M3804" s="24">
        <f>ROUND(G3804*L3804,P4)</f>
        <v>0</v>
      </c>
      <c r="N3804" s="25" t="s">
        <v>681</v>
      </c>
      <c r="O3804" s="32">
        <f>M3804*AA3804</f>
        <v>0</v>
      </c>
      <c r="P3804" s="1">
        <v>3</v>
      </c>
      <c r="AA3804" s="1">
        <f>IF(P3804=1,$O$3,IF(P3804=2,$O$4,$O$5))</f>
        <v>0</v>
      </c>
    </row>
    <row r="3805" ht="25.5">
      <c r="A3805" s="1" t="s">
        <v>72</v>
      </c>
      <c r="E3805" s="27" t="s">
        <v>3570</v>
      </c>
    </row>
    <row r="3806">
      <c r="A3806" s="1" t="s">
        <v>73</v>
      </c>
    </row>
    <row r="3807">
      <c r="A3807" s="1" t="s">
        <v>74</v>
      </c>
      <c r="E3807" s="27" t="s">
        <v>68</v>
      </c>
    </row>
    <row r="3808">
      <c r="A3808" s="1" t="s">
        <v>66</v>
      </c>
      <c r="B3808" s="1">
        <v>14</v>
      </c>
      <c r="C3808" s="26" t="s">
        <v>3571</v>
      </c>
      <c r="D3808" t="s">
        <v>68</v>
      </c>
      <c r="E3808" s="27" t="s">
        <v>3572</v>
      </c>
      <c r="F3808" s="28" t="s">
        <v>70</v>
      </c>
      <c r="G3808" s="29">
        <v>3</v>
      </c>
      <c r="H3808" s="28">
        <v>0</v>
      </c>
      <c r="I3808" s="30">
        <f>ROUND(G3808*H3808,P4)</f>
        <v>0</v>
      </c>
      <c r="L3808" s="31">
        <v>0</v>
      </c>
      <c r="M3808" s="24">
        <f>ROUND(G3808*L3808,P4)</f>
        <v>0</v>
      </c>
      <c r="N3808" s="25" t="s">
        <v>681</v>
      </c>
      <c r="O3808" s="32">
        <f>M3808*AA3808</f>
        <v>0</v>
      </c>
      <c r="P3808" s="1">
        <v>3</v>
      </c>
      <c r="AA3808" s="1">
        <f>IF(P3808=1,$O$3,IF(P3808=2,$O$4,$O$5))</f>
        <v>0</v>
      </c>
    </row>
    <row r="3809">
      <c r="A3809" s="1" t="s">
        <v>72</v>
      </c>
      <c r="E3809" s="27" t="s">
        <v>3572</v>
      </c>
    </row>
    <row r="3810">
      <c r="A3810" s="1" t="s">
        <v>73</v>
      </c>
    </row>
    <row r="3811">
      <c r="A3811" s="1" t="s">
        <v>74</v>
      </c>
      <c r="E3811" s="27" t="s">
        <v>68</v>
      </c>
    </row>
    <row r="3812">
      <c r="A3812" s="1" t="s">
        <v>66</v>
      </c>
      <c r="B3812" s="1">
        <v>16</v>
      </c>
      <c r="C3812" s="26" t="s">
        <v>3573</v>
      </c>
      <c r="D3812" t="s">
        <v>68</v>
      </c>
      <c r="E3812" s="27" t="s">
        <v>3574</v>
      </c>
      <c r="F3812" s="28" t="s">
        <v>70</v>
      </c>
      <c r="G3812" s="29">
        <v>11</v>
      </c>
      <c r="H3812" s="28">
        <v>0</v>
      </c>
      <c r="I3812" s="30">
        <f>ROUND(G3812*H3812,P4)</f>
        <v>0</v>
      </c>
      <c r="L3812" s="31">
        <v>0</v>
      </c>
      <c r="M3812" s="24">
        <f>ROUND(G3812*L3812,P4)</f>
        <v>0</v>
      </c>
      <c r="N3812" s="25" t="s">
        <v>681</v>
      </c>
      <c r="O3812" s="32">
        <f>M3812*AA3812</f>
        <v>0</v>
      </c>
      <c r="P3812" s="1">
        <v>3</v>
      </c>
      <c r="AA3812" s="1">
        <f>IF(P3812=1,$O$3,IF(P3812=2,$O$4,$O$5))</f>
        <v>0</v>
      </c>
    </row>
    <row r="3813">
      <c r="A3813" s="1" t="s">
        <v>72</v>
      </c>
      <c r="E3813" s="27" t="s">
        <v>3574</v>
      </c>
    </row>
    <row r="3814">
      <c r="A3814" s="1" t="s">
        <v>73</v>
      </c>
    </row>
    <row r="3815">
      <c r="A3815" s="1" t="s">
        <v>74</v>
      </c>
      <c r="E3815" s="27" t="s">
        <v>68</v>
      </c>
    </row>
    <row r="3816" ht="25.5">
      <c r="A3816" s="1" t="s">
        <v>66</v>
      </c>
      <c r="B3816" s="1">
        <v>18</v>
      </c>
      <c r="C3816" s="26" t="s">
        <v>3575</v>
      </c>
      <c r="D3816" t="s">
        <v>68</v>
      </c>
      <c r="E3816" s="27" t="s">
        <v>3576</v>
      </c>
      <c r="F3816" s="28" t="s">
        <v>70</v>
      </c>
      <c r="G3816" s="29">
        <v>5</v>
      </c>
      <c r="H3816" s="28">
        <v>0</v>
      </c>
      <c r="I3816" s="30">
        <f>ROUND(G3816*H3816,P4)</f>
        <v>0</v>
      </c>
      <c r="L3816" s="31">
        <v>0</v>
      </c>
      <c r="M3816" s="24">
        <f>ROUND(G3816*L3816,P4)</f>
        <v>0</v>
      </c>
      <c r="N3816" s="25" t="s">
        <v>681</v>
      </c>
      <c r="O3816" s="32">
        <f>M3816*AA3816</f>
        <v>0</v>
      </c>
      <c r="P3816" s="1">
        <v>3</v>
      </c>
      <c r="AA3816" s="1">
        <f>IF(P3816=1,$O$3,IF(P3816=2,$O$4,$O$5))</f>
        <v>0</v>
      </c>
    </row>
    <row r="3817" ht="25.5">
      <c r="A3817" s="1" t="s">
        <v>72</v>
      </c>
      <c r="E3817" s="27" t="s">
        <v>3576</v>
      </c>
    </row>
    <row r="3818">
      <c r="A3818" s="1" t="s">
        <v>73</v>
      </c>
    </row>
    <row r="3819">
      <c r="A3819" s="1" t="s">
        <v>74</v>
      </c>
      <c r="E3819" s="27" t="s">
        <v>68</v>
      </c>
    </row>
    <row r="3820" ht="25.5">
      <c r="A3820" s="1" t="s">
        <v>66</v>
      </c>
      <c r="B3820" s="1">
        <v>20</v>
      </c>
      <c r="C3820" s="26" t="s">
        <v>3577</v>
      </c>
      <c r="D3820" t="s">
        <v>68</v>
      </c>
      <c r="E3820" s="27" t="s">
        <v>3578</v>
      </c>
      <c r="F3820" s="28" t="s">
        <v>70</v>
      </c>
      <c r="G3820" s="29">
        <v>3</v>
      </c>
      <c r="H3820" s="28">
        <v>0</v>
      </c>
      <c r="I3820" s="30">
        <f>ROUND(G3820*H3820,P4)</f>
        <v>0</v>
      </c>
      <c r="L3820" s="31">
        <v>0</v>
      </c>
      <c r="M3820" s="24">
        <f>ROUND(G3820*L3820,P4)</f>
        <v>0</v>
      </c>
      <c r="N3820" s="25" t="s">
        <v>681</v>
      </c>
      <c r="O3820" s="32">
        <f>M3820*AA3820</f>
        <v>0</v>
      </c>
      <c r="P3820" s="1">
        <v>3</v>
      </c>
      <c r="AA3820" s="1">
        <f>IF(P3820=1,$O$3,IF(P3820=2,$O$4,$O$5))</f>
        <v>0</v>
      </c>
    </row>
    <row r="3821" ht="25.5">
      <c r="A3821" s="1" t="s">
        <v>72</v>
      </c>
      <c r="E3821" s="27" t="s">
        <v>3578</v>
      </c>
    </row>
    <row r="3822">
      <c r="A3822" s="1" t="s">
        <v>73</v>
      </c>
    </row>
    <row r="3823">
      <c r="A3823" s="1" t="s">
        <v>74</v>
      </c>
      <c r="E3823" s="27" t="s">
        <v>68</v>
      </c>
    </row>
    <row r="3824">
      <c r="A3824" s="1" t="s">
        <v>66</v>
      </c>
      <c r="B3824" s="1">
        <v>22</v>
      </c>
      <c r="C3824" s="26" t="s">
        <v>3579</v>
      </c>
      <c r="D3824" t="s">
        <v>68</v>
      </c>
      <c r="E3824" s="27" t="s">
        <v>3580</v>
      </c>
      <c r="F3824" s="28" t="s">
        <v>70</v>
      </c>
      <c r="G3824" s="29">
        <v>1</v>
      </c>
      <c r="H3824" s="28">
        <v>0</v>
      </c>
      <c r="I3824" s="30">
        <f>ROUND(G3824*H3824,P4)</f>
        <v>0</v>
      </c>
      <c r="L3824" s="31">
        <v>0</v>
      </c>
      <c r="M3824" s="24">
        <f>ROUND(G3824*L3824,P4)</f>
        <v>0</v>
      </c>
      <c r="N3824" s="25" t="s">
        <v>681</v>
      </c>
      <c r="O3824" s="32">
        <f>M3824*AA3824</f>
        <v>0</v>
      </c>
      <c r="P3824" s="1">
        <v>3</v>
      </c>
      <c r="AA3824" s="1">
        <f>IF(P3824=1,$O$3,IF(P3824=2,$O$4,$O$5))</f>
        <v>0</v>
      </c>
    </row>
    <row r="3825">
      <c r="A3825" s="1" t="s">
        <v>72</v>
      </c>
      <c r="E3825" s="27" t="s">
        <v>3580</v>
      </c>
    </row>
    <row r="3826">
      <c r="A3826" s="1" t="s">
        <v>73</v>
      </c>
    </row>
    <row r="3827">
      <c r="A3827" s="1" t="s">
        <v>74</v>
      </c>
      <c r="E3827" s="27" t="s">
        <v>68</v>
      </c>
    </row>
    <row r="3828">
      <c r="A3828" s="1" t="s">
        <v>66</v>
      </c>
      <c r="B3828" s="1">
        <v>25</v>
      </c>
      <c r="C3828" s="26" t="s">
        <v>3579</v>
      </c>
      <c r="D3828" t="s">
        <v>677</v>
      </c>
      <c r="E3828" s="27" t="s">
        <v>3580</v>
      </c>
      <c r="F3828" s="28" t="s">
        <v>70</v>
      </c>
      <c r="G3828" s="29">
        <v>2</v>
      </c>
      <c r="H3828" s="28">
        <v>0</v>
      </c>
      <c r="I3828" s="30">
        <f>ROUND(G3828*H3828,P4)</f>
        <v>0</v>
      </c>
      <c r="L3828" s="31">
        <v>0</v>
      </c>
      <c r="M3828" s="24">
        <f>ROUND(G3828*L3828,P4)</f>
        <v>0</v>
      </c>
      <c r="N3828" s="25" t="s">
        <v>681</v>
      </c>
      <c r="O3828" s="32">
        <f>M3828*AA3828</f>
        <v>0</v>
      </c>
      <c r="P3828" s="1">
        <v>3</v>
      </c>
      <c r="AA3828" s="1">
        <f>IF(P3828=1,$O$3,IF(P3828=2,$O$4,$O$5))</f>
        <v>0</v>
      </c>
    </row>
    <row r="3829">
      <c r="A3829" s="1" t="s">
        <v>72</v>
      </c>
      <c r="E3829" s="27" t="s">
        <v>3580</v>
      </c>
    </row>
    <row r="3830">
      <c r="A3830" s="1" t="s">
        <v>73</v>
      </c>
    </row>
    <row r="3831">
      <c r="A3831" s="1" t="s">
        <v>74</v>
      </c>
      <c r="E3831" s="27" t="s">
        <v>68</v>
      </c>
    </row>
    <row r="3832">
      <c r="A3832" s="1" t="s">
        <v>66</v>
      </c>
      <c r="B3832" s="1">
        <v>28</v>
      </c>
      <c r="C3832" s="26" t="s">
        <v>3581</v>
      </c>
      <c r="D3832" t="s">
        <v>68</v>
      </c>
      <c r="E3832" s="27" t="s">
        <v>3582</v>
      </c>
      <c r="F3832" s="28" t="s">
        <v>77</v>
      </c>
      <c r="G3832" s="29">
        <v>105</v>
      </c>
      <c r="H3832" s="28">
        <v>0</v>
      </c>
      <c r="I3832" s="30">
        <f>ROUND(G3832*H3832,P4)</f>
        <v>0</v>
      </c>
      <c r="L3832" s="31">
        <v>0</v>
      </c>
      <c r="M3832" s="24">
        <f>ROUND(G3832*L3832,P4)</f>
        <v>0</v>
      </c>
      <c r="N3832" s="25" t="s">
        <v>681</v>
      </c>
      <c r="O3832" s="32">
        <f>M3832*AA3832</f>
        <v>0</v>
      </c>
      <c r="P3832" s="1">
        <v>3</v>
      </c>
      <c r="AA3832" s="1">
        <f>IF(P3832=1,$O$3,IF(P3832=2,$O$4,$O$5))</f>
        <v>0</v>
      </c>
    </row>
    <row r="3833">
      <c r="A3833" s="1" t="s">
        <v>72</v>
      </c>
      <c r="E3833" s="27" t="s">
        <v>3582</v>
      </c>
    </row>
    <row r="3834">
      <c r="A3834" s="1" t="s">
        <v>73</v>
      </c>
    </row>
    <row r="3835">
      <c r="A3835" s="1" t="s">
        <v>74</v>
      </c>
      <c r="E3835" s="27" t="s">
        <v>68</v>
      </c>
    </row>
    <row r="3836">
      <c r="A3836" s="1" t="s">
        <v>66</v>
      </c>
      <c r="B3836" s="1">
        <v>30</v>
      </c>
      <c r="C3836" s="26" t="s">
        <v>3583</v>
      </c>
      <c r="D3836" t="s">
        <v>68</v>
      </c>
      <c r="E3836" s="27" t="s">
        <v>3584</v>
      </c>
      <c r="F3836" s="28" t="s">
        <v>70</v>
      </c>
      <c r="G3836" s="29">
        <v>8</v>
      </c>
      <c r="H3836" s="28">
        <v>0</v>
      </c>
      <c r="I3836" s="30">
        <f>ROUND(G3836*H3836,P4)</f>
        <v>0</v>
      </c>
      <c r="L3836" s="31">
        <v>0</v>
      </c>
      <c r="M3836" s="24">
        <f>ROUND(G3836*L3836,P4)</f>
        <v>0</v>
      </c>
      <c r="N3836" s="25" t="s">
        <v>681</v>
      </c>
      <c r="O3836" s="32">
        <f>M3836*AA3836</f>
        <v>0</v>
      </c>
      <c r="P3836" s="1">
        <v>3</v>
      </c>
      <c r="AA3836" s="1">
        <f>IF(P3836=1,$O$3,IF(P3836=2,$O$4,$O$5))</f>
        <v>0</v>
      </c>
    </row>
    <row r="3837">
      <c r="A3837" s="1" t="s">
        <v>72</v>
      </c>
      <c r="E3837" s="27" t="s">
        <v>3584</v>
      </c>
    </row>
    <row r="3838">
      <c r="A3838" s="1" t="s">
        <v>73</v>
      </c>
    </row>
    <row r="3839">
      <c r="A3839" s="1" t="s">
        <v>74</v>
      </c>
      <c r="E3839" s="27" t="s">
        <v>68</v>
      </c>
    </row>
    <row r="3840" ht="25.5">
      <c r="A3840" s="1" t="s">
        <v>66</v>
      </c>
      <c r="B3840" s="1">
        <v>32</v>
      </c>
      <c r="C3840" s="26" t="s">
        <v>3585</v>
      </c>
      <c r="D3840" t="s">
        <v>68</v>
      </c>
      <c r="E3840" s="27" t="s">
        <v>3586</v>
      </c>
      <c r="F3840" s="28" t="s">
        <v>763</v>
      </c>
      <c r="G3840" s="29">
        <v>0.78100000000000003</v>
      </c>
      <c r="H3840" s="28">
        <v>0</v>
      </c>
      <c r="I3840" s="30">
        <f>ROUND(G3840*H3840,P4)</f>
        <v>0</v>
      </c>
      <c r="L3840" s="31">
        <v>0</v>
      </c>
      <c r="M3840" s="24">
        <f>ROUND(G3840*L3840,P4)</f>
        <v>0</v>
      </c>
      <c r="N3840" s="25" t="s">
        <v>681</v>
      </c>
      <c r="O3840" s="32">
        <f>M3840*AA3840</f>
        <v>0</v>
      </c>
      <c r="P3840" s="1">
        <v>3</v>
      </c>
      <c r="AA3840" s="1">
        <f>IF(P3840=1,$O$3,IF(P3840=2,$O$4,$O$5))</f>
        <v>0</v>
      </c>
    </row>
    <row r="3841" ht="25.5">
      <c r="A3841" s="1" t="s">
        <v>72</v>
      </c>
      <c r="E3841" s="27" t="s">
        <v>3586</v>
      </c>
    </row>
    <row r="3842">
      <c r="A3842" s="1" t="s">
        <v>73</v>
      </c>
    </row>
    <row r="3843">
      <c r="A3843" s="1" t="s">
        <v>74</v>
      </c>
      <c r="E3843" s="27" t="s">
        <v>68</v>
      </c>
    </row>
    <row r="3844">
      <c r="A3844" s="1" t="s">
        <v>66</v>
      </c>
      <c r="B3844" s="1">
        <v>24</v>
      </c>
      <c r="C3844" s="26" t="s">
        <v>899</v>
      </c>
      <c r="D3844" t="s">
        <v>68</v>
      </c>
      <c r="E3844" s="27" t="s">
        <v>3587</v>
      </c>
      <c r="F3844" s="28" t="s">
        <v>70</v>
      </c>
      <c r="G3844" s="29">
        <v>1</v>
      </c>
      <c r="H3844" s="28">
        <v>0.01</v>
      </c>
      <c r="I3844" s="30">
        <f>ROUND(G3844*H3844,P4)</f>
        <v>0</v>
      </c>
      <c r="L3844" s="31">
        <v>0</v>
      </c>
      <c r="M3844" s="24">
        <f>ROUND(G3844*L3844,P4)</f>
        <v>0</v>
      </c>
      <c r="N3844" s="25" t="s">
        <v>111</v>
      </c>
      <c r="O3844" s="32">
        <f>M3844*AA3844</f>
        <v>0</v>
      </c>
      <c r="P3844" s="1">
        <v>3</v>
      </c>
      <c r="AA3844" s="1">
        <f>IF(P3844=1,$O$3,IF(P3844=2,$O$4,$O$5))</f>
        <v>0</v>
      </c>
    </row>
    <row r="3845">
      <c r="A3845" s="1" t="s">
        <v>72</v>
      </c>
      <c r="E3845" s="27" t="s">
        <v>3587</v>
      </c>
    </row>
    <row r="3846">
      <c r="A3846" s="1" t="s">
        <v>73</v>
      </c>
    </row>
    <row r="3847">
      <c r="A3847" s="1" t="s">
        <v>74</v>
      </c>
      <c r="E3847" s="27" t="s">
        <v>68</v>
      </c>
    </row>
    <row r="3848">
      <c r="A3848" s="1" t="s">
        <v>66</v>
      </c>
      <c r="B3848" s="1">
        <v>27</v>
      </c>
      <c r="C3848" s="26" t="s">
        <v>899</v>
      </c>
      <c r="D3848" t="s">
        <v>677</v>
      </c>
      <c r="E3848" s="27" t="s">
        <v>3587</v>
      </c>
      <c r="F3848" s="28" t="s">
        <v>70</v>
      </c>
      <c r="G3848" s="29">
        <v>2</v>
      </c>
      <c r="H3848" s="28">
        <v>0.01</v>
      </c>
      <c r="I3848" s="30">
        <f>ROUND(G3848*H3848,P4)</f>
        <v>0</v>
      </c>
      <c r="L3848" s="31">
        <v>0</v>
      </c>
      <c r="M3848" s="24">
        <f>ROUND(G3848*L3848,P4)</f>
        <v>0</v>
      </c>
      <c r="N3848" s="25" t="s">
        <v>111</v>
      </c>
      <c r="O3848" s="32">
        <f>M3848*AA3848</f>
        <v>0</v>
      </c>
      <c r="P3848" s="1">
        <v>3</v>
      </c>
      <c r="AA3848" s="1">
        <f>IF(P3848=1,$O$3,IF(P3848=2,$O$4,$O$5))</f>
        <v>0</v>
      </c>
    </row>
    <row r="3849">
      <c r="A3849" s="1" t="s">
        <v>72</v>
      </c>
      <c r="E3849" s="27" t="s">
        <v>3587</v>
      </c>
    </row>
    <row r="3850">
      <c r="A3850" s="1" t="s">
        <v>73</v>
      </c>
    </row>
    <row r="3851">
      <c r="A3851" s="1" t="s">
        <v>74</v>
      </c>
      <c r="E3851" s="27" t="s">
        <v>68</v>
      </c>
    </row>
    <row r="3852">
      <c r="A3852" s="1" t="s">
        <v>66</v>
      </c>
      <c r="B3852" s="1">
        <v>17</v>
      </c>
      <c r="C3852" s="26" t="s">
        <v>902</v>
      </c>
      <c r="D3852" t="s">
        <v>68</v>
      </c>
      <c r="E3852" s="27" t="s">
        <v>3588</v>
      </c>
      <c r="F3852" s="28" t="s">
        <v>70</v>
      </c>
      <c r="G3852" s="29">
        <v>11</v>
      </c>
      <c r="H3852" s="28">
        <v>0.00050000000000000001</v>
      </c>
      <c r="I3852" s="30">
        <f>ROUND(G3852*H3852,P4)</f>
        <v>0</v>
      </c>
      <c r="L3852" s="31">
        <v>0</v>
      </c>
      <c r="M3852" s="24">
        <f>ROUND(G3852*L3852,P4)</f>
        <v>0</v>
      </c>
      <c r="N3852" s="25" t="s">
        <v>111</v>
      </c>
      <c r="O3852" s="32">
        <f>M3852*AA3852</f>
        <v>0</v>
      </c>
      <c r="P3852" s="1">
        <v>3</v>
      </c>
      <c r="AA3852" s="1">
        <f>IF(P3852=1,$O$3,IF(P3852=2,$O$4,$O$5))</f>
        <v>0</v>
      </c>
    </row>
    <row r="3853">
      <c r="A3853" s="1" t="s">
        <v>72</v>
      </c>
      <c r="E3853" s="27" t="s">
        <v>3588</v>
      </c>
    </row>
    <row r="3854">
      <c r="A3854" s="1" t="s">
        <v>73</v>
      </c>
    </row>
    <row r="3855">
      <c r="A3855" s="1" t="s">
        <v>74</v>
      </c>
      <c r="E3855" s="27" t="s">
        <v>68</v>
      </c>
    </row>
    <row r="3856">
      <c r="A3856" s="1" t="s">
        <v>66</v>
      </c>
      <c r="B3856" s="1">
        <v>9</v>
      </c>
      <c r="C3856" s="26" t="s">
        <v>3280</v>
      </c>
      <c r="D3856" t="s">
        <v>68</v>
      </c>
      <c r="E3856" s="27" t="s">
        <v>3589</v>
      </c>
      <c r="F3856" s="28" t="s">
        <v>70</v>
      </c>
      <c r="G3856" s="29">
        <v>14</v>
      </c>
      <c r="H3856" s="28">
        <v>0.001</v>
      </c>
      <c r="I3856" s="30">
        <f>ROUND(G3856*H3856,P4)</f>
        <v>0</v>
      </c>
      <c r="L3856" s="31">
        <v>0</v>
      </c>
      <c r="M3856" s="24">
        <f>ROUND(G3856*L3856,P4)</f>
        <v>0</v>
      </c>
      <c r="N3856" s="25" t="s">
        <v>111</v>
      </c>
      <c r="O3856" s="32">
        <f>M3856*AA3856</f>
        <v>0</v>
      </c>
      <c r="P3856" s="1">
        <v>3</v>
      </c>
      <c r="AA3856" s="1">
        <f>IF(P3856=1,$O$3,IF(P3856=2,$O$4,$O$5))</f>
        <v>0</v>
      </c>
    </row>
    <row r="3857">
      <c r="A3857" s="1" t="s">
        <v>72</v>
      </c>
      <c r="E3857" s="27" t="s">
        <v>3589</v>
      </c>
    </row>
    <row r="3858">
      <c r="A3858" s="1" t="s">
        <v>73</v>
      </c>
    </row>
    <row r="3859">
      <c r="A3859" s="1" t="s">
        <v>74</v>
      </c>
      <c r="E3859" s="27" t="s">
        <v>68</v>
      </c>
    </row>
    <row r="3860" ht="25.5">
      <c r="A3860" s="1" t="s">
        <v>66</v>
      </c>
      <c r="B3860" s="1">
        <v>7</v>
      </c>
      <c r="C3860" s="26" t="s">
        <v>3590</v>
      </c>
      <c r="D3860" t="s">
        <v>68</v>
      </c>
      <c r="E3860" s="27" t="s">
        <v>3591</v>
      </c>
      <c r="F3860" s="28" t="s">
        <v>70</v>
      </c>
      <c r="G3860" s="29">
        <v>11</v>
      </c>
      <c r="H3860" s="28">
        <v>0.00056999999999999998</v>
      </c>
      <c r="I3860" s="30">
        <f>ROUND(G3860*H3860,P4)</f>
        <v>0</v>
      </c>
      <c r="L3860" s="31">
        <v>0</v>
      </c>
      <c r="M3860" s="24">
        <f>ROUND(G3860*L3860,P4)</f>
        <v>0</v>
      </c>
      <c r="N3860" s="25" t="s">
        <v>111</v>
      </c>
      <c r="O3860" s="32">
        <f>M3860*AA3860</f>
        <v>0</v>
      </c>
      <c r="P3860" s="1">
        <v>3</v>
      </c>
      <c r="AA3860" s="1">
        <f>IF(P3860=1,$O$3,IF(P3860=2,$O$4,$O$5))</f>
        <v>0</v>
      </c>
    </row>
    <row r="3861" ht="25.5">
      <c r="A3861" s="1" t="s">
        <v>72</v>
      </c>
      <c r="E3861" s="27" t="s">
        <v>3591</v>
      </c>
    </row>
    <row r="3862">
      <c r="A3862" s="1" t="s">
        <v>73</v>
      </c>
    </row>
    <row r="3863">
      <c r="A3863" s="1" t="s">
        <v>74</v>
      </c>
      <c r="E3863" s="27" t="s">
        <v>68</v>
      </c>
    </row>
    <row r="3864">
      <c r="A3864" s="1" t="s">
        <v>64</v>
      </c>
      <c r="C3864" s="22" t="s">
        <v>871</v>
      </c>
      <c r="E3864" s="23" t="s">
        <v>872</v>
      </c>
      <c r="L3864" s="24">
        <f>SUMIFS(L3865:L3868,A3865:A3868,"P")</f>
        <v>0</v>
      </c>
      <c r="M3864" s="24">
        <f>SUMIFS(M3865:M3868,A3865:A3868,"P")</f>
        <v>0</v>
      </c>
      <c r="N3864" s="25"/>
    </row>
    <row r="3865" ht="25.5">
      <c r="A3865" s="1" t="s">
        <v>66</v>
      </c>
      <c r="B3865" s="1">
        <v>1</v>
      </c>
      <c r="C3865" s="26" t="s">
        <v>2265</v>
      </c>
      <c r="D3865" t="s">
        <v>68</v>
      </c>
      <c r="E3865" s="27" t="s">
        <v>2266</v>
      </c>
      <c r="F3865" s="28" t="s">
        <v>80</v>
      </c>
      <c r="G3865" s="29">
        <v>247.5</v>
      </c>
      <c r="H3865" s="28">
        <v>0.00021000000000000001</v>
      </c>
      <c r="I3865" s="30">
        <f>ROUND(G3865*H3865,P4)</f>
        <v>0</v>
      </c>
      <c r="L3865" s="31">
        <v>0</v>
      </c>
      <c r="M3865" s="24">
        <f>ROUND(G3865*L3865,P4)</f>
        <v>0</v>
      </c>
      <c r="N3865" s="25" t="s">
        <v>681</v>
      </c>
      <c r="O3865" s="32">
        <f>M3865*AA3865</f>
        <v>0</v>
      </c>
      <c r="P3865" s="1">
        <v>3</v>
      </c>
      <c r="AA3865" s="1">
        <f>IF(P3865=1,$O$3,IF(P3865=2,$O$4,$O$5))</f>
        <v>0</v>
      </c>
    </row>
    <row r="3866" ht="25.5">
      <c r="A3866" s="1" t="s">
        <v>72</v>
      </c>
      <c r="E3866" s="27" t="s">
        <v>2266</v>
      </c>
    </row>
    <row r="3867">
      <c r="A3867" s="1" t="s">
        <v>73</v>
      </c>
    </row>
    <row r="3868">
      <c r="A3868" s="1" t="s">
        <v>74</v>
      </c>
      <c r="E3868" s="27" t="s">
        <v>68</v>
      </c>
    </row>
    <row r="3869">
      <c r="A3869" s="1" t="s">
        <v>64</v>
      </c>
      <c r="C3869" s="22" t="s">
        <v>888</v>
      </c>
      <c r="E3869" s="23" t="s">
        <v>889</v>
      </c>
      <c r="L3869" s="24">
        <f>SUMIFS(L3870:L3873,A3870:A3873,"P")</f>
        <v>0</v>
      </c>
      <c r="M3869" s="24">
        <f>SUMIFS(M3870:M3873,A3870:A3873,"P")</f>
        <v>0</v>
      </c>
      <c r="N3869" s="25"/>
    </row>
    <row r="3870" ht="25.5">
      <c r="A3870" s="1" t="s">
        <v>66</v>
      </c>
      <c r="B3870" s="1">
        <v>2</v>
      </c>
      <c r="C3870" s="26" t="s">
        <v>2395</v>
      </c>
      <c r="D3870" t="s">
        <v>68</v>
      </c>
      <c r="E3870" s="27" t="s">
        <v>2396</v>
      </c>
      <c r="F3870" s="28" t="s">
        <v>763</v>
      </c>
      <c r="G3870" s="29">
        <v>0.051999999999999998</v>
      </c>
      <c r="H3870" s="28">
        <v>0</v>
      </c>
      <c r="I3870" s="30">
        <f>ROUND(G3870*H3870,P4)</f>
        <v>0</v>
      </c>
      <c r="L3870" s="31">
        <v>0</v>
      </c>
      <c r="M3870" s="24">
        <f>ROUND(G3870*L3870,P4)</f>
        <v>0</v>
      </c>
      <c r="N3870" s="25" t="s">
        <v>681</v>
      </c>
      <c r="O3870" s="32">
        <f>M3870*AA3870</f>
        <v>0</v>
      </c>
      <c r="P3870" s="1">
        <v>3</v>
      </c>
      <c r="AA3870" s="1">
        <f>IF(P3870=1,$O$3,IF(P3870=2,$O$4,$O$5))</f>
        <v>0</v>
      </c>
    </row>
    <row r="3871" ht="38.25">
      <c r="A3871" s="1" t="s">
        <v>72</v>
      </c>
      <c r="E3871" s="27" t="s">
        <v>2397</v>
      </c>
    </row>
    <row r="3872">
      <c r="A3872" s="1" t="s">
        <v>73</v>
      </c>
    </row>
    <row r="3873">
      <c r="A3873" s="1" t="s">
        <v>74</v>
      </c>
      <c r="E3873" s="27" t="s">
        <v>68</v>
      </c>
    </row>
    <row r="3874">
      <c r="A3874" s="1" t="s">
        <v>64</v>
      </c>
      <c r="C3874" s="22" t="s">
        <v>893</v>
      </c>
      <c r="E3874" s="23" t="s">
        <v>894</v>
      </c>
      <c r="L3874" s="24">
        <f>SUMIFS(L3875:L3898,A3875:A3898,"P")</f>
        <v>0</v>
      </c>
      <c r="M3874" s="24">
        <f>SUMIFS(M3875:M3898,A3875:A3898,"P")</f>
        <v>0</v>
      </c>
      <c r="N3874" s="25"/>
    </row>
    <row r="3875">
      <c r="A3875" s="1" t="s">
        <v>66</v>
      </c>
      <c r="B3875" s="1">
        <v>34</v>
      </c>
      <c r="C3875" s="26" t="s">
        <v>3592</v>
      </c>
      <c r="D3875" t="s">
        <v>68</v>
      </c>
      <c r="E3875" s="27" t="s">
        <v>3593</v>
      </c>
      <c r="F3875" s="28" t="s">
        <v>1137</v>
      </c>
      <c r="G3875" s="29">
        <v>35</v>
      </c>
      <c r="H3875" s="28">
        <v>0.001</v>
      </c>
      <c r="I3875" s="30">
        <f>ROUND(G3875*H3875,P4)</f>
        <v>0</v>
      </c>
      <c r="L3875" s="31">
        <v>0</v>
      </c>
      <c r="M3875" s="24">
        <f>ROUND(G3875*L3875,P4)</f>
        <v>0</v>
      </c>
      <c r="N3875" s="25" t="s">
        <v>681</v>
      </c>
      <c r="O3875" s="32">
        <f>M3875*AA3875</f>
        <v>0</v>
      </c>
      <c r="P3875" s="1">
        <v>3</v>
      </c>
      <c r="AA3875" s="1">
        <f>IF(P3875=1,$O$3,IF(P3875=2,$O$4,$O$5))</f>
        <v>0</v>
      </c>
    </row>
    <row r="3876">
      <c r="A3876" s="1" t="s">
        <v>72</v>
      </c>
      <c r="E3876" s="27" t="s">
        <v>3593</v>
      </c>
    </row>
    <row r="3877">
      <c r="A3877" s="1" t="s">
        <v>73</v>
      </c>
    </row>
    <row r="3878">
      <c r="A3878" s="1" t="s">
        <v>74</v>
      </c>
      <c r="E3878" s="27" t="s">
        <v>68</v>
      </c>
    </row>
    <row r="3879" ht="25.5">
      <c r="A3879" s="1" t="s">
        <v>66</v>
      </c>
      <c r="B3879" s="1">
        <v>33</v>
      </c>
      <c r="C3879" s="26" t="s">
        <v>2897</v>
      </c>
      <c r="D3879" t="s">
        <v>68</v>
      </c>
      <c r="E3879" s="27" t="s">
        <v>2898</v>
      </c>
      <c r="F3879" s="28" t="s">
        <v>144</v>
      </c>
      <c r="G3879" s="29">
        <v>24</v>
      </c>
      <c r="H3879" s="28">
        <v>0</v>
      </c>
      <c r="I3879" s="30">
        <f>ROUND(G3879*H3879,P4)</f>
        <v>0</v>
      </c>
      <c r="L3879" s="31">
        <v>0</v>
      </c>
      <c r="M3879" s="24">
        <f>ROUND(G3879*L3879,P4)</f>
        <v>0</v>
      </c>
      <c r="N3879" s="25" t="s">
        <v>681</v>
      </c>
      <c r="O3879" s="32">
        <f>M3879*AA3879</f>
        <v>0</v>
      </c>
      <c r="P3879" s="1">
        <v>3</v>
      </c>
      <c r="AA3879" s="1">
        <f>IF(P3879=1,$O$3,IF(P3879=2,$O$4,$O$5))</f>
        <v>0</v>
      </c>
    </row>
    <row r="3880" ht="25.5">
      <c r="A3880" s="1" t="s">
        <v>72</v>
      </c>
      <c r="E3880" s="27" t="s">
        <v>2898</v>
      </c>
    </row>
    <row r="3881">
      <c r="A3881" s="1" t="s">
        <v>73</v>
      </c>
    </row>
    <row r="3882">
      <c r="A3882" s="1" t="s">
        <v>74</v>
      </c>
      <c r="E3882" s="27" t="s">
        <v>68</v>
      </c>
    </row>
    <row r="3883" ht="25.5">
      <c r="A3883" s="1" t="s">
        <v>66</v>
      </c>
      <c r="B3883" s="1">
        <v>35</v>
      </c>
      <c r="C3883" s="26" t="s">
        <v>2897</v>
      </c>
      <c r="D3883" t="s">
        <v>677</v>
      </c>
      <c r="E3883" s="27" t="s">
        <v>2898</v>
      </c>
      <c r="F3883" s="28" t="s">
        <v>144</v>
      </c>
      <c r="G3883" s="29">
        <v>38</v>
      </c>
      <c r="H3883" s="28">
        <v>0</v>
      </c>
      <c r="I3883" s="30">
        <f>ROUND(G3883*H3883,P4)</f>
        <v>0</v>
      </c>
      <c r="L3883" s="31">
        <v>0</v>
      </c>
      <c r="M3883" s="24">
        <f>ROUND(G3883*L3883,P4)</f>
        <v>0</v>
      </c>
      <c r="N3883" s="25" t="s">
        <v>681</v>
      </c>
      <c r="O3883" s="32">
        <f>M3883*AA3883</f>
        <v>0</v>
      </c>
      <c r="P3883" s="1">
        <v>3</v>
      </c>
      <c r="AA3883" s="1">
        <f>IF(P3883=1,$O$3,IF(P3883=2,$O$4,$O$5))</f>
        <v>0</v>
      </c>
    </row>
    <row r="3884" ht="25.5">
      <c r="A3884" s="1" t="s">
        <v>72</v>
      </c>
      <c r="E3884" s="27" t="s">
        <v>2898</v>
      </c>
    </row>
    <row r="3885">
      <c r="A3885" s="1" t="s">
        <v>73</v>
      </c>
    </row>
    <row r="3886">
      <c r="A3886" s="1" t="s">
        <v>74</v>
      </c>
      <c r="E3886" s="27" t="s">
        <v>68</v>
      </c>
    </row>
    <row r="3887" ht="25.5">
      <c r="A3887" s="1" t="s">
        <v>66</v>
      </c>
      <c r="B3887" s="1">
        <v>37</v>
      </c>
      <c r="C3887" s="26" t="s">
        <v>2897</v>
      </c>
      <c r="D3887" t="s">
        <v>775</v>
      </c>
      <c r="E3887" s="27" t="s">
        <v>2898</v>
      </c>
      <c r="F3887" s="28" t="s">
        <v>144</v>
      </c>
      <c r="G3887" s="29">
        <v>15</v>
      </c>
      <c r="H3887" s="28">
        <v>0</v>
      </c>
      <c r="I3887" s="30">
        <f>ROUND(G3887*H3887,P4)</f>
        <v>0</v>
      </c>
      <c r="L3887" s="31">
        <v>0</v>
      </c>
      <c r="M3887" s="24">
        <f>ROUND(G3887*L3887,P4)</f>
        <v>0</v>
      </c>
      <c r="N3887" s="25" t="s">
        <v>681</v>
      </c>
      <c r="O3887" s="32">
        <f>M3887*AA3887</f>
        <v>0</v>
      </c>
      <c r="P3887" s="1">
        <v>3</v>
      </c>
      <c r="AA3887" s="1">
        <f>IF(P3887=1,$O$3,IF(P3887=2,$O$4,$O$5))</f>
        <v>0</v>
      </c>
    </row>
    <row r="3888" ht="25.5">
      <c r="A3888" s="1" t="s">
        <v>72</v>
      </c>
      <c r="E3888" s="27" t="s">
        <v>2898</v>
      </c>
    </row>
    <row r="3889">
      <c r="A3889" s="1" t="s">
        <v>73</v>
      </c>
    </row>
    <row r="3890">
      <c r="A3890" s="1" t="s">
        <v>74</v>
      </c>
      <c r="E3890" s="27" t="s">
        <v>68</v>
      </c>
    </row>
    <row r="3891">
      <c r="A3891" s="1" t="s">
        <v>66</v>
      </c>
      <c r="B3891" s="1">
        <v>36</v>
      </c>
      <c r="C3891" s="26" t="s">
        <v>3594</v>
      </c>
      <c r="D3891" t="s">
        <v>68</v>
      </c>
      <c r="E3891" s="27" t="s">
        <v>3595</v>
      </c>
      <c r="F3891" s="28" t="s">
        <v>70</v>
      </c>
      <c r="G3891" s="29">
        <v>19</v>
      </c>
      <c r="H3891" s="28">
        <v>0.001</v>
      </c>
      <c r="I3891" s="30">
        <f>ROUND(G3891*H3891,P4)</f>
        <v>0</v>
      </c>
      <c r="L3891" s="31">
        <v>0</v>
      </c>
      <c r="M3891" s="24">
        <f>ROUND(G3891*L3891,P4)</f>
        <v>0</v>
      </c>
      <c r="N3891" s="25" t="s">
        <v>111</v>
      </c>
      <c r="O3891" s="32">
        <f>M3891*AA3891</f>
        <v>0</v>
      </c>
      <c r="P3891" s="1">
        <v>3</v>
      </c>
      <c r="AA3891" s="1">
        <f>IF(P3891=1,$O$3,IF(P3891=2,$O$4,$O$5))</f>
        <v>0</v>
      </c>
    </row>
    <row r="3892">
      <c r="A3892" s="1" t="s">
        <v>72</v>
      </c>
      <c r="E3892" s="27" t="s">
        <v>3595</v>
      </c>
    </row>
    <row r="3893">
      <c r="A3893" s="1" t="s">
        <v>73</v>
      </c>
    </row>
    <row r="3894">
      <c r="A3894" s="1" t="s">
        <v>74</v>
      </c>
      <c r="E3894" s="27" t="s">
        <v>68</v>
      </c>
    </row>
    <row r="3895">
      <c r="A3895" s="1" t="s">
        <v>66</v>
      </c>
      <c r="B3895" s="1">
        <v>38</v>
      </c>
      <c r="C3895" s="26" t="s">
        <v>3277</v>
      </c>
      <c r="D3895" t="s">
        <v>68</v>
      </c>
      <c r="E3895" s="27" t="s">
        <v>3596</v>
      </c>
      <c r="F3895" s="28" t="s">
        <v>70</v>
      </c>
      <c r="G3895" s="29">
        <v>3</v>
      </c>
      <c r="H3895" s="28">
        <v>0.0050000000000000001</v>
      </c>
      <c r="I3895" s="30">
        <f>ROUND(G3895*H3895,P4)</f>
        <v>0</v>
      </c>
      <c r="L3895" s="31">
        <v>0</v>
      </c>
      <c r="M3895" s="24">
        <f>ROUND(G3895*L3895,P4)</f>
        <v>0</v>
      </c>
      <c r="N3895" s="25" t="s">
        <v>111</v>
      </c>
      <c r="O3895" s="32">
        <f>M3895*AA3895</f>
        <v>0</v>
      </c>
      <c r="P3895" s="1">
        <v>3</v>
      </c>
      <c r="AA3895" s="1">
        <f>IF(P3895=1,$O$3,IF(P3895=2,$O$4,$O$5))</f>
        <v>0</v>
      </c>
    </row>
    <row r="3896">
      <c r="A3896" s="1" t="s">
        <v>72</v>
      </c>
      <c r="E3896" s="27" t="s">
        <v>3596</v>
      </c>
    </row>
    <row r="3897">
      <c r="A3897" s="1" t="s">
        <v>73</v>
      </c>
    </row>
    <row r="3898">
      <c r="A3898" s="1" t="s">
        <v>74</v>
      </c>
      <c r="E3898" s="27" t="s">
        <v>68</v>
      </c>
    </row>
    <row r="3899">
      <c r="A3899" s="1" t="s">
        <v>674</v>
      </c>
      <c r="C3899" s="22" t="s">
        <v>3597</v>
      </c>
      <c r="E3899" s="23" t="s">
        <v>3598</v>
      </c>
      <c r="L3899" s="24">
        <f>L3900+L3909+L3914+L3947+L3988+L4537+L4542</f>
        <v>0</v>
      </c>
      <c r="M3899" s="24">
        <f>M3900+M3909+M3914+M3947+M3988+M4537+M4542</f>
        <v>0</v>
      </c>
      <c r="N3899" s="25"/>
    </row>
    <row r="3900">
      <c r="A3900" s="1" t="s">
        <v>64</v>
      </c>
      <c r="C3900" s="22" t="s">
        <v>3599</v>
      </c>
      <c r="E3900" s="23" t="s">
        <v>3600</v>
      </c>
      <c r="L3900" s="24">
        <f>SUMIFS(L3901:L3908,A3901:A3908,"P")</f>
        <v>0</v>
      </c>
      <c r="M3900" s="24">
        <f>SUMIFS(M3901:M3908,A3901:A3908,"P")</f>
        <v>0</v>
      </c>
      <c r="N3900" s="25"/>
    </row>
    <row r="3901" ht="25.5">
      <c r="A3901" s="1" t="s">
        <v>66</v>
      </c>
      <c r="B3901" s="1">
        <v>172</v>
      </c>
      <c r="C3901" s="26" t="s">
        <v>3601</v>
      </c>
      <c r="D3901" t="s">
        <v>68</v>
      </c>
      <c r="E3901" s="27" t="s">
        <v>3602</v>
      </c>
      <c r="F3901" s="28" t="s">
        <v>70</v>
      </c>
      <c r="G3901" s="29">
        <v>1</v>
      </c>
      <c r="H3901" s="28">
        <v>0</v>
      </c>
      <c r="I3901" s="30">
        <f>ROUND(G3901*H3901,P4)</f>
        <v>0</v>
      </c>
      <c r="L3901" s="31">
        <v>0</v>
      </c>
      <c r="M3901" s="24">
        <f>ROUND(G3901*L3901,P4)</f>
        <v>0</v>
      </c>
      <c r="N3901" s="25" t="s">
        <v>681</v>
      </c>
      <c r="O3901" s="32">
        <f>M3901*AA3901</f>
        <v>0</v>
      </c>
      <c r="P3901" s="1">
        <v>3</v>
      </c>
      <c r="AA3901" s="1">
        <f>IF(P3901=1,$O$3,IF(P3901=2,$O$4,$O$5))</f>
        <v>0</v>
      </c>
    </row>
    <row r="3902" ht="38.25">
      <c r="A3902" s="1" t="s">
        <v>72</v>
      </c>
      <c r="E3902" s="27" t="s">
        <v>3603</v>
      </c>
    </row>
    <row r="3903">
      <c r="A3903" s="1" t="s">
        <v>73</v>
      </c>
      <c r="E3903" s="33" t="s">
        <v>646</v>
      </c>
    </row>
    <row r="3904">
      <c r="A3904" s="1" t="s">
        <v>74</v>
      </c>
      <c r="E3904" s="27" t="s">
        <v>68</v>
      </c>
    </row>
    <row r="3905" ht="25.5">
      <c r="A3905" s="1" t="s">
        <v>66</v>
      </c>
      <c r="B3905" s="1">
        <v>173</v>
      </c>
      <c r="C3905" s="26" t="s">
        <v>3604</v>
      </c>
      <c r="D3905" t="s">
        <v>68</v>
      </c>
      <c r="E3905" s="27" t="s">
        <v>3605</v>
      </c>
      <c r="F3905" s="28" t="s">
        <v>70</v>
      </c>
      <c r="G3905" s="29">
        <v>5</v>
      </c>
      <c r="H3905" s="28">
        <v>0</v>
      </c>
      <c r="I3905" s="30">
        <f>ROUND(G3905*H3905,P4)</f>
        <v>0</v>
      </c>
      <c r="L3905" s="31">
        <v>0</v>
      </c>
      <c r="M3905" s="24">
        <f>ROUND(G3905*L3905,P4)</f>
        <v>0</v>
      </c>
      <c r="N3905" s="25" t="s">
        <v>681</v>
      </c>
      <c r="O3905" s="32">
        <f>M3905*AA3905</f>
        <v>0</v>
      </c>
      <c r="P3905" s="1">
        <v>3</v>
      </c>
      <c r="AA3905" s="1">
        <f>IF(P3905=1,$O$3,IF(P3905=2,$O$4,$O$5))</f>
        <v>0</v>
      </c>
    </row>
    <row r="3906" ht="38.25">
      <c r="A3906" s="1" t="s">
        <v>72</v>
      </c>
      <c r="E3906" s="27" t="s">
        <v>3606</v>
      </c>
    </row>
    <row r="3907">
      <c r="A3907" s="1" t="s">
        <v>73</v>
      </c>
      <c r="E3907" s="33" t="s">
        <v>466</v>
      </c>
    </row>
    <row r="3908">
      <c r="A3908" s="1" t="s">
        <v>74</v>
      </c>
      <c r="E3908" s="27" t="s">
        <v>68</v>
      </c>
    </row>
    <row r="3909">
      <c r="A3909" s="1" t="s">
        <v>64</v>
      </c>
      <c r="C3909" s="22" t="s">
        <v>3607</v>
      </c>
      <c r="E3909" s="23" t="s">
        <v>3608</v>
      </c>
      <c r="L3909" s="24">
        <f>SUMIFS(L3910:L3913,A3910:A3913,"P")</f>
        <v>0</v>
      </c>
      <c r="M3909" s="24">
        <f>SUMIFS(M3910:M3913,A3910:A3913,"P")</f>
        <v>0</v>
      </c>
      <c r="N3909" s="25"/>
    </row>
    <row r="3910" ht="25.5">
      <c r="A3910" s="1" t="s">
        <v>66</v>
      </c>
      <c r="B3910" s="1">
        <v>171</v>
      </c>
      <c r="C3910" s="26" t="s">
        <v>3609</v>
      </c>
      <c r="D3910" t="s">
        <v>68</v>
      </c>
      <c r="E3910" s="27" t="s">
        <v>3610</v>
      </c>
      <c r="F3910" s="28" t="s">
        <v>70</v>
      </c>
      <c r="G3910" s="29">
        <v>1</v>
      </c>
      <c r="H3910" s="28">
        <v>0</v>
      </c>
      <c r="I3910" s="30">
        <f>ROUND(G3910*H3910,P4)</f>
        <v>0</v>
      </c>
      <c r="L3910" s="31">
        <v>0</v>
      </c>
      <c r="M3910" s="24">
        <f>ROUND(G3910*L3910,P4)</f>
        <v>0</v>
      </c>
      <c r="N3910" s="25" t="s">
        <v>681</v>
      </c>
      <c r="O3910" s="32">
        <f>M3910*AA3910</f>
        <v>0</v>
      </c>
      <c r="P3910" s="1">
        <v>3</v>
      </c>
      <c r="AA3910" s="1">
        <f>IF(P3910=1,$O$3,IF(P3910=2,$O$4,$O$5))</f>
        <v>0</v>
      </c>
    </row>
    <row r="3911" ht="25.5">
      <c r="A3911" s="1" t="s">
        <v>72</v>
      </c>
      <c r="E3911" s="27" t="s">
        <v>3610</v>
      </c>
    </row>
    <row r="3912">
      <c r="A3912" s="1" t="s">
        <v>73</v>
      </c>
      <c r="E3912" s="33" t="s">
        <v>646</v>
      </c>
    </row>
    <row r="3913">
      <c r="A3913" s="1" t="s">
        <v>74</v>
      </c>
      <c r="E3913" s="27" t="s">
        <v>68</v>
      </c>
    </row>
    <row r="3914">
      <c r="A3914" s="1" t="s">
        <v>64</v>
      </c>
      <c r="C3914" s="22" t="s">
        <v>3611</v>
      </c>
      <c r="E3914" s="23" t="s">
        <v>3612</v>
      </c>
      <c r="L3914" s="24">
        <f>SUMIFS(L3915:L3946,A3915:A3946,"P")</f>
        <v>0</v>
      </c>
      <c r="M3914" s="24">
        <f>SUMIFS(M3915:M3946,A3915:A3946,"P")</f>
        <v>0</v>
      </c>
      <c r="N3914" s="25"/>
    </row>
    <row r="3915" ht="25.5">
      <c r="A3915" s="1" t="s">
        <v>66</v>
      </c>
      <c r="B3915" s="1">
        <v>150</v>
      </c>
      <c r="C3915" s="26" t="s">
        <v>3613</v>
      </c>
      <c r="D3915" t="s">
        <v>68</v>
      </c>
      <c r="E3915" s="27" t="s">
        <v>3614</v>
      </c>
      <c r="F3915" s="28" t="s">
        <v>163</v>
      </c>
      <c r="G3915" s="29">
        <v>41</v>
      </c>
      <c r="H3915" s="28">
        <v>0</v>
      </c>
      <c r="I3915" s="30">
        <f>ROUND(G3915*H3915,P4)</f>
        <v>0</v>
      </c>
      <c r="L3915" s="31">
        <v>0</v>
      </c>
      <c r="M3915" s="24">
        <f>ROUND(G3915*L3915,P4)</f>
        <v>0</v>
      </c>
      <c r="N3915" s="25" t="s">
        <v>681</v>
      </c>
      <c r="O3915" s="32">
        <f>M3915*AA3915</f>
        <v>0</v>
      </c>
      <c r="P3915" s="1">
        <v>3</v>
      </c>
      <c r="AA3915" s="1">
        <f>IF(P3915=1,$O$3,IF(P3915=2,$O$4,$O$5))</f>
        <v>0</v>
      </c>
    </row>
    <row r="3916" ht="25.5">
      <c r="A3916" s="1" t="s">
        <v>72</v>
      </c>
      <c r="E3916" s="27" t="s">
        <v>3614</v>
      </c>
    </row>
    <row r="3917">
      <c r="A3917" s="1" t="s">
        <v>73</v>
      </c>
    </row>
    <row r="3918">
      <c r="A3918" s="1" t="s">
        <v>74</v>
      </c>
      <c r="E3918" s="27" t="s">
        <v>68</v>
      </c>
    </row>
    <row r="3919" ht="25.5">
      <c r="A3919" s="1" t="s">
        <v>66</v>
      </c>
      <c r="B3919" s="1">
        <v>151</v>
      </c>
      <c r="C3919" s="26" t="s">
        <v>3615</v>
      </c>
      <c r="D3919" t="s">
        <v>68</v>
      </c>
      <c r="E3919" s="27" t="s">
        <v>3616</v>
      </c>
      <c r="F3919" s="28" t="s">
        <v>70</v>
      </c>
      <c r="G3919" s="29">
        <v>2</v>
      </c>
      <c r="H3919" s="28">
        <v>0</v>
      </c>
      <c r="I3919" s="30">
        <f>ROUND(G3919*H3919,P4)</f>
        <v>0</v>
      </c>
      <c r="L3919" s="31">
        <v>0</v>
      </c>
      <c r="M3919" s="24">
        <f>ROUND(G3919*L3919,P4)</f>
        <v>0</v>
      </c>
      <c r="N3919" s="25" t="s">
        <v>681</v>
      </c>
      <c r="O3919" s="32">
        <f>M3919*AA3919</f>
        <v>0</v>
      </c>
      <c r="P3919" s="1">
        <v>3</v>
      </c>
      <c r="AA3919" s="1">
        <f>IF(P3919=1,$O$3,IF(P3919=2,$O$4,$O$5))</f>
        <v>0</v>
      </c>
    </row>
    <row r="3920" ht="38.25">
      <c r="A3920" s="1" t="s">
        <v>72</v>
      </c>
      <c r="E3920" s="27" t="s">
        <v>3617</v>
      </c>
    </row>
    <row r="3921">
      <c r="A3921" s="1" t="s">
        <v>73</v>
      </c>
    </row>
    <row r="3922">
      <c r="A3922" s="1" t="s">
        <v>74</v>
      </c>
      <c r="E3922" s="27" t="s">
        <v>68</v>
      </c>
    </row>
    <row r="3923" ht="25.5">
      <c r="A3923" s="1" t="s">
        <v>66</v>
      </c>
      <c r="B3923" s="1">
        <v>152</v>
      </c>
      <c r="C3923" s="26" t="s">
        <v>3618</v>
      </c>
      <c r="D3923" t="s">
        <v>68</v>
      </c>
      <c r="E3923" s="27" t="s">
        <v>3619</v>
      </c>
      <c r="F3923" s="28" t="s">
        <v>77</v>
      </c>
      <c r="G3923" s="29">
        <v>80</v>
      </c>
      <c r="H3923" s="28">
        <v>0</v>
      </c>
      <c r="I3923" s="30">
        <f>ROUND(G3923*H3923,P4)</f>
        <v>0</v>
      </c>
      <c r="L3923" s="31">
        <v>0</v>
      </c>
      <c r="M3923" s="24">
        <f>ROUND(G3923*L3923,P4)</f>
        <v>0</v>
      </c>
      <c r="N3923" s="25" t="s">
        <v>681</v>
      </c>
      <c r="O3923" s="32">
        <f>M3923*AA3923</f>
        <v>0</v>
      </c>
      <c r="P3923" s="1">
        <v>3</v>
      </c>
      <c r="AA3923" s="1">
        <f>IF(P3923=1,$O$3,IF(P3923=2,$O$4,$O$5))</f>
        <v>0</v>
      </c>
    </row>
    <row r="3924" ht="38.25">
      <c r="A3924" s="1" t="s">
        <v>72</v>
      </c>
      <c r="E3924" s="27" t="s">
        <v>3620</v>
      </c>
    </row>
    <row r="3925">
      <c r="A3925" s="1" t="s">
        <v>73</v>
      </c>
    </row>
    <row r="3926">
      <c r="A3926" s="1" t="s">
        <v>74</v>
      </c>
      <c r="E3926" s="27" t="s">
        <v>68</v>
      </c>
    </row>
    <row r="3927" ht="25.5">
      <c r="A3927" s="1" t="s">
        <v>66</v>
      </c>
      <c r="B3927" s="1">
        <v>143</v>
      </c>
      <c r="C3927" s="26" t="s">
        <v>3621</v>
      </c>
      <c r="D3927" t="s">
        <v>68</v>
      </c>
      <c r="E3927" s="27" t="s">
        <v>3622</v>
      </c>
      <c r="F3927" s="28" t="s">
        <v>77</v>
      </c>
      <c r="G3927" s="29">
        <v>90</v>
      </c>
      <c r="H3927" s="28">
        <v>0.20000000000000001</v>
      </c>
      <c r="I3927" s="30">
        <f>ROUND(G3927*H3927,P4)</f>
        <v>0</v>
      </c>
      <c r="L3927" s="31">
        <v>0</v>
      </c>
      <c r="M3927" s="24">
        <f>ROUND(G3927*L3927,P4)</f>
        <v>0</v>
      </c>
      <c r="N3927" s="25" t="s">
        <v>681</v>
      </c>
      <c r="O3927" s="32">
        <f>M3927*AA3927</f>
        <v>0</v>
      </c>
      <c r="P3927" s="1">
        <v>3</v>
      </c>
      <c r="AA3927" s="1">
        <f>IF(P3927=1,$O$3,IF(P3927=2,$O$4,$O$5))</f>
        <v>0</v>
      </c>
    </row>
    <row r="3928" ht="25.5">
      <c r="A3928" s="1" t="s">
        <v>72</v>
      </c>
      <c r="E3928" s="27" t="s">
        <v>3622</v>
      </c>
    </row>
    <row r="3929">
      <c r="A3929" s="1" t="s">
        <v>73</v>
      </c>
    </row>
    <row r="3930">
      <c r="A3930" s="1" t="s">
        <v>74</v>
      </c>
      <c r="E3930" s="27" t="s">
        <v>68</v>
      </c>
    </row>
    <row r="3931" ht="25.5">
      <c r="A3931" s="1" t="s">
        <v>66</v>
      </c>
      <c r="B3931" s="1">
        <v>144</v>
      </c>
      <c r="C3931" s="26" t="s">
        <v>3623</v>
      </c>
      <c r="D3931" t="s">
        <v>68</v>
      </c>
      <c r="E3931" s="27" t="s">
        <v>3624</v>
      </c>
      <c r="F3931" s="28" t="s">
        <v>77</v>
      </c>
      <c r="G3931" s="29">
        <v>90</v>
      </c>
      <c r="H3931" s="28">
        <v>9.0000000000000006E-05</v>
      </c>
      <c r="I3931" s="30">
        <f>ROUND(G3931*H3931,P4)</f>
        <v>0</v>
      </c>
      <c r="L3931" s="31">
        <v>0</v>
      </c>
      <c r="M3931" s="24">
        <f>ROUND(G3931*L3931,P4)</f>
        <v>0</v>
      </c>
      <c r="N3931" s="25" t="s">
        <v>681</v>
      </c>
      <c r="O3931" s="32">
        <f>M3931*AA3931</f>
        <v>0</v>
      </c>
      <c r="P3931" s="1">
        <v>3</v>
      </c>
      <c r="AA3931" s="1">
        <f>IF(P3931=1,$O$3,IF(P3931=2,$O$4,$O$5))</f>
        <v>0</v>
      </c>
    </row>
    <row r="3932" ht="25.5">
      <c r="A3932" s="1" t="s">
        <v>72</v>
      </c>
      <c r="E3932" s="27" t="s">
        <v>3624</v>
      </c>
    </row>
    <row r="3933">
      <c r="A3933" s="1" t="s">
        <v>73</v>
      </c>
    </row>
    <row r="3934">
      <c r="A3934" s="1" t="s">
        <v>74</v>
      </c>
      <c r="E3934" s="27" t="s">
        <v>68</v>
      </c>
    </row>
    <row r="3935" ht="25.5">
      <c r="A3935" s="1" t="s">
        <v>66</v>
      </c>
      <c r="B3935" s="1">
        <v>142</v>
      </c>
      <c r="C3935" s="26" t="s">
        <v>3625</v>
      </c>
      <c r="D3935" t="s">
        <v>68</v>
      </c>
      <c r="E3935" s="27" t="s">
        <v>3626</v>
      </c>
      <c r="F3935" s="28" t="s">
        <v>77</v>
      </c>
      <c r="G3935" s="29">
        <v>190</v>
      </c>
      <c r="H3935" s="28">
        <v>0</v>
      </c>
      <c r="I3935" s="30">
        <f>ROUND(G3935*H3935,P4)</f>
        <v>0</v>
      </c>
      <c r="L3935" s="31">
        <v>0</v>
      </c>
      <c r="M3935" s="24">
        <f>ROUND(G3935*L3935,P4)</f>
        <v>0</v>
      </c>
      <c r="N3935" s="25" t="s">
        <v>681</v>
      </c>
      <c r="O3935" s="32">
        <f>M3935*AA3935</f>
        <v>0</v>
      </c>
      <c r="P3935" s="1">
        <v>3</v>
      </c>
      <c r="AA3935" s="1">
        <f>IF(P3935=1,$O$3,IF(P3935=2,$O$4,$O$5))</f>
        <v>0</v>
      </c>
    </row>
    <row r="3936" ht="25.5">
      <c r="A3936" s="1" t="s">
        <v>72</v>
      </c>
      <c r="E3936" s="27" t="s">
        <v>3626</v>
      </c>
    </row>
    <row r="3937">
      <c r="A3937" s="1" t="s">
        <v>73</v>
      </c>
    </row>
    <row r="3938">
      <c r="A3938" s="1" t="s">
        <v>74</v>
      </c>
      <c r="E3938" s="27" t="s">
        <v>68</v>
      </c>
    </row>
    <row r="3939" ht="25.5">
      <c r="A3939" s="1" t="s">
        <v>66</v>
      </c>
      <c r="B3939" s="1">
        <v>145</v>
      </c>
      <c r="C3939" s="26" t="s">
        <v>3627</v>
      </c>
      <c r="D3939" t="s">
        <v>68</v>
      </c>
      <c r="E3939" s="27" t="s">
        <v>3628</v>
      </c>
      <c r="F3939" s="28" t="s">
        <v>77</v>
      </c>
      <c r="G3939" s="29">
        <v>6</v>
      </c>
      <c r="H3939" s="28">
        <v>4.0000000000000003E-05</v>
      </c>
      <c r="I3939" s="30">
        <f>ROUND(G3939*H3939,P4)</f>
        <v>0</v>
      </c>
      <c r="L3939" s="31">
        <v>0</v>
      </c>
      <c r="M3939" s="24">
        <f>ROUND(G3939*L3939,P4)</f>
        <v>0</v>
      </c>
      <c r="N3939" s="25" t="s">
        <v>681</v>
      </c>
      <c r="O3939" s="32">
        <f>M3939*AA3939</f>
        <v>0</v>
      </c>
      <c r="P3939" s="1">
        <v>3</v>
      </c>
      <c r="AA3939" s="1">
        <f>IF(P3939=1,$O$3,IF(P3939=2,$O$4,$O$5))</f>
        <v>0</v>
      </c>
    </row>
    <row r="3940" ht="25.5">
      <c r="A3940" s="1" t="s">
        <v>72</v>
      </c>
      <c r="E3940" s="27" t="s">
        <v>3628</v>
      </c>
    </row>
    <row r="3941">
      <c r="A3941" s="1" t="s">
        <v>73</v>
      </c>
    </row>
    <row r="3942">
      <c r="A3942" s="1" t="s">
        <v>74</v>
      </c>
      <c r="E3942" s="27" t="s">
        <v>68</v>
      </c>
    </row>
    <row r="3943">
      <c r="A3943" s="1" t="s">
        <v>66</v>
      </c>
      <c r="B3943" s="1">
        <v>161</v>
      </c>
      <c r="C3943" s="26" t="s">
        <v>3629</v>
      </c>
      <c r="D3943" t="s">
        <v>68</v>
      </c>
      <c r="E3943" s="27" t="s">
        <v>3630</v>
      </c>
      <c r="F3943" s="28" t="s">
        <v>77</v>
      </c>
      <c r="G3943" s="29">
        <v>300</v>
      </c>
      <c r="H3943" s="28">
        <v>3.0000000000000001E-05</v>
      </c>
      <c r="I3943" s="30">
        <f>ROUND(G3943*H3943,P4)</f>
        <v>0</v>
      </c>
      <c r="L3943" s="31">
        <v>0</v>
      </c>
      <c r="M3943" s="24">
        <f>ROUND(G3943*L3943,P4)</f>
        <v>0</v>
      </c>
      <c r="N3943" s="25" t="s">
        <v>681</v>
      </c>
      <c r="O3943" s="32">
        <f>M3943*AA3943</f>
        <v>0</v>
      </c>
      <c r="P3943" s="1">
        <v>3</v>
      </c>
      <c r="AA3943" s="1">
        <f>IF(P3943=1,$O$3,IF(P3943=2,$O$4,$O$5))</f>
        <v>0</v>
      </c>
    </row>
    <row r="3944">
      <c r="A3944" s="1" t="s">
        <v>72</v>
      </c>
      <c r="E3944" s="27" t="s">
        <v>3630</v>
      </c>
    </row>
    <row r="3945">
      <c r="A3945" s="1" t="s">
        <v>73</v>
      </c>
    </row>
    <row r="3946">
      <c r="A3946" s="1" t="s">
        <v>74</v>
      </c>
      <c r="E3946" s="27" t="s">
        <v>68</v>
      </c>
    </row>
    <row r="3947">
      <c r="A3947" s="1" t="s">
        <v>64</v>
      </c>
      <c r="C3947" s="22" t="s">
        <v>3631</v>
      </c>
      <c r="E3947" s="23" t="s">
        <v>3632</v>
      </c>
      <c r="L3947" s="24">
        <f>SUMIFS(L3948:L3987,A3948:A3987,"P")</f>
        <v>0</v>
      </c>
      <c r="M3947" s="24">
        <f>SUMIFS(M3948:M3987,A3948:A3987,"P")</f>
        <v>0</v>
      </c>
      <c r="N3947" s="25"/>
    </row>
    <row r="3948">
      <c r="A3948" s="1" t="s">
        <v>66</v>
      </c>
      <c r="B3948" s="1">
        <v>130</v>
      </c>
      <c r="C3948" s="26" t="s">
        <v>3633</v>
      </c>
      <c r="D3948" t="s">
        <v>68</v>
      </c>
      <c r="E3948" s="27" t="s">
        <v>3634</v>
      </c>
      <c r="F3948" s="28" t="s">
        <v>70</v>
      </c>
      <c r="G3948" s="29">
        <v>7</v>
      </c>
      <c r="H3948" s="28">
        <v>0</v>
      </c>
      <c r="I3948" s="30">
        <f>ROUND(G3948*H3948,P4)</f>
        <v>0</v>
      </c>
      <c r="L3948" s="31">
        <v>0</v>
      </c>
      <c r="M3948" s="24">
        <f>ROUND(G3948*L3948,P4)</f>
        <v>0</v>
      </c>
      <c r="N3948" s="25" t="s">
        <v>681</v>
      </c>
      <c r="O3948" s="32">
        <f>M3948*AA3948</f>
        <v>0</v>
      </c>
      <c r="P3948" s="1">
        <v>3</v>
      </c>
      <c r="AA3948" s="1">
        <f>IF(P3948=1,$O$3,IF(P3948=2,$O$4,$O$5))</f>
        <v>0</v>
      </c>
    </row>
    <row r="3949">
      <c r="A3949" s="1" t="s">
        <v>72</v>
      </c>
      <c r="E3949" s="27" t="s">
        <v>3634</v>
      </c>
    </row>
    <row r="3950">
      <c r="A3950" s="1" t="s">
        <v>73</v>
      </c>
    </row>
    <row r="3951">
      <c r="A3951" s="1" t="s">
        <v>74</v>
      </c>
      <c r="E3951" s="27" t="s">
        <v>68</v>
      </c>
    </row>
    <row r="3952" ht="25.5">
      <c r="A3952" s="1" t="s">
        <v>66</v>
      </c>
      <c r="B3952" s="1">
        <v>132</v>
      </c>
      <c r="C3952" s="26" t="s">
        <v>3635</v>
      </c>
      <c r="D3952" t="s">
        <v>68</v>
      </c>
      <c r="E3952" s="27" t="s">
        <v>3636</v>
      </c>
      <c r="F3952" s="28" t="s">
        <v>3637</v>
      </c>
      <c r="G3952" s="29">
        <v>15</v>
      </c>
      <c r="H3952" s="28">
        <v>0</v>
      </c>
      <c r="I3952" s="30">
        <f>ROUND(G3952*H3952,P4)</f>
        <v>0</v>
      </c>
      <c r="L3952" s="31">
        <v>0</v>
      </c>
      <c r="M3952" s="24">
        <f>ROUND(G3952*L3952,P4)</f>
        <v>0</v>
      </c>
      <c r="N3952" s="25" t="s">
        <v>681</v>
      </c>
      <c r="O3952" s="32">
        <f>M3952*AA3952</f>
        <v>0</v>
      </c>
      <c r="P3952" s="1">
        <v>3</v>
      </c>
      <c r="AA3952" s="1">
        <f>IF(P3952=1,$O$3,IF(P3952=2,$O$4,$O$5))</f>
        <v>0</v>
      </c>
    </row>
    <row r="3953" ht="25.5">
      <c r="A3953" s="1" t="s">
        <v>72</v>
      </c>
      <c r="E3953" s="27" t="s">
        <v>3636</v>
      </c>
    </row>
    <row r="3954">
      <c r="A3954" s="1" t="s">
        <v>73</v>
      </c>
    </row>
    <row r="3955">
      <c r="A3955" s="1" t="s">
        <v>74</v>
      </c>
      <c r="E3955" s="27" t="s">
        <v>68</v>
      </c>
    </row>
    <row r="3956">
      <c r="A3956" s="1" t="s">
        <v>66</v>
      </c>
      <c r="B3956" s="1">
        <v>129</v>
      </c>
      <c r="C3956" s="26" t="s">
        <v>3638</v>
      </c>
      <c r="D3956" t="s">
        <v>68</v>
      </c>
      <c r="E3956" s="27" t="s">
        <v>3639</v>
      </c>
      <c r="F3956" s="28" t="s">
        <v>70</v>
      </c>
      <c r="G3956" s="29">
        <v>9</v>
      </c>
      <c r="H3956" s="28">
        <v>0</v>
      </c>
      <c r="I3956" s="30">
        <f>ROUND(G3956*H3956,P4)</f>
        <v>0</v>
      </c>
      <c r="L3956" s="31">
        <v>0</v>
      </c>
      <c r="M3956" s="24">
        <f>ROUND(G3956*L3956,P4)</f>
        <v>0</v>
      </c>
      <c r="N3956" s="25" t="s">
        <v>681</v>
      </c>
      <c r="O3956" s="32">
        <f>M3956*AA3956</f>
        <v>0</v>
      </c>
      <c r="P3956" s="1">
        <v>3</v>
      </c>
      <c r="AA3956" s="1">
        <f>IF(P3956=1,$O$3,IF(P3956=2,$O$4,$O$5))</f>
        <v>0</v>
      </c>
    </row>
    <row r="3957">
      <c r="A3957" s="1" t="s">
        <v>72</v>
      </c>
      <c r="E3957" s="27" t="s">
        <v>3639</v>
      </c>
    </row>
    <row r="3958">
      <c r="A3958" s="1" t="s">
        <v>73</v>
      </c>
    </row>
    <row r="3959">
      <c r="A3959" s="1" t="s">
        <v>74</v>
      </c>
      <c r="E3959" s="27" t="s">
        <v>68</v>
      </c>
    </row>
    <row r="3960">
      <c r="A3960" s="1" t="s">
        <v>66</v>
      </c>
      <c r="B3960" s="1">
        <v>131</v>
      </c>
      <c r="C3960" s="26" t="s">
        <v>3640</v>
      </c>
      <c r="D3960" t="s">
        <v>68</v>
      </c>
      <c r="E3960" s="27" t="s">
        <v>3641</v>
      </c>
      <c r="F3960" s="28" t="s">
        <v>70</v>
      </c>
      <c r="G3960" s="29">
        <v>1</v>
      </c>
      <c r="H3960" s="28">
        <v>0</v>
      </c>
      <c r="I3960" s="30">
        <f>ROUND(G3960*H3960,P4)</f>
        <v>0</v>
      </c>
      <c r="L3960" s="31">
        <v>0</v>
      </c>
      <c r="M3960" s="24">
        <f>ROUND(G3960*L3960,P4)</f>
        <v>0</v>
      </c>
      <c r="N3960" s="25" t="s">
        <v>681</v>
      </c>
      <c r="O3960" s="32">
        <f>M3960*AA3960</f>
        <v>0</v>
      </c>
      <c r="P3960" s="1">
        <v>3</v>
      </c>
      <c r="AA3960" s="1">
        <f>IF(P3960=1,$O$3,IF(P3960=2,$O$4,$O$5))</f>
        <v>0</v>
      </c>
    </row>
    <row r="3961">
      <c r="A3961" s="1" t="s">
        <v>72</v>
      </c>
      <c r="E3961" s="27" t="s">
        <v>3641</v>
      </c>
    </row>
    <row r="3962">
      <c r="A3962" s="1" t="s">
        <v>73</v>
      </c>
    </row>
    <row r="3963">
      <c r="A3963" s="1" t="s">
        <v>74</v>
      </c>
      <c r="E3963" s="27" t="s">
        <v>68</v>
      </c>
    </row>
    <row r="3964" ht="25.5">
      <c r="A3964" s="1" t="s">
        <v>66</v>
      </c>
      <c r="B3964" s="1">
        <v>133</v>
      </c>
      <c r="C3964" s="26" t="s">
        <v>3642</v>
      </c>
      <c r="D3964" t="s">
        <v>68</v>
      </c>
      <c r="E3964" s="27" t="s">
        <v>3643</v>
      </c>
      <c r="F3964" s="28" t="s">
        <v>3644</v>
      </c>
      <c r="G3964" s="29">
        <v>100</v>
      </c>
      <c r="H3964" s="28">
        <v>0</v>
      </c>
      <c r="I3964" s="30">
        <f>ROUND(G3964*H3964,P4)</f>
        <v>0</v>
      </c>
      <c r="L3964" s="31">
        <v>0</v>
      </c>
      <c r="M3964" s="24">
        <f>ROUND(G3964*L3964,P4)</f>
        <v>0</v>
      </c>
      <c r="N3964" s="25" t="s">
        <v>681</v>
      </c>
      <c r="O3964" s="32">
        <f>M3964*AA3964</f>
        <v>0</v>
      </c>
      <c r="P3964" s="1">
        <v>3</v>
      </c>
      <c r="AA3964" s="1">
        <f>IF(P3964=1,$O$3,IF(P3964=2,$O$4,$O$5))</f>
        <v>0</v>
      </c>
    </row>
    <row r="3965" ht="25.5">
      <c r="A3965" s="1" t="s">
        <v>72</v>
      </c>
      <c r="E3965" s="27" t="s">
        <v>3645</v>
      </c>
    </row>
    <row r="3966">
      <c r="A3966" s="1" t="s">
        <v>73</v>
      </c>
    </row>
    <row r="3967">
      <c r="A3967" s="1" t="s">
        <v>74</v>
      </c>
      <c r="E3967" s="27" t="s">
        <v>68</v>
      </c>
    </row>
    <row r="3968" ht="25.5">
      <c r="A3968" s="1" t="s">
        <v>66</v>
      </c>
      <c r="B3968" s="1">
        <v>134</v>
      </c>
      <c r="C3968" s="26" t="s">
        <v>3646</v>
      </c>
      <c r="D3968" t="s">
        <v>68</v>
      </c>
      <c r="E3968" s="27" t="s">
        <v>3647</v>
      </c>
      <c r="F3968" s="28" t="s">
        <v>3648</v>
      </c>
      <c r="G3968" s="29">
        <v>9</v>
      </c>
      <c r="H3968" s="28">
        <v>0</v>
      </c>
      <c r="I3968" s="30">
        <f>ROUND(G3968*H3968,P4)</f>
        <v>0</v>
      </c>
      <c r="L3968" s="31">
        <v>0</v>
      </c>
      <c r="M3968" s="24">
        <f>ROUND(G3968*L3968,P4)</f>
        <v>0</v>
      </c>
      <c r="N3968" s="25" t="s">
        <v>681</v>
      </c>
      <c r="O3968" s="32">
        <f>M3968*AA3968</f>
        <v>0</v>
      </c>
      <c r="P3968" s="1">
        <v>3</v>
      </c>
      <c r="AA3968" s="1">
        <f>IF(P3968=1,$O$3,IF(P3968=2,$O$4,$O$5))</f>
        <v>0</v>
      </c>
    </row>
    <row r="3969" ht="25.5">
      <c r="A3969" s="1" t="s">
        <v>72</v>
      </c>
      <c r="E3969" s="27" t="s">
        <v>3647</v>
      </c>
    </row>
    <row r="3970">
      <c r="A3970" s="1" t="s">
        <v>73</v>
      </c>
    </row>
    <row r="3971">
      <c r="A3971" s="1" t="s">
        <v>74</v>
      </c>
      <c r="E3971" s="27" t="s">
        <v>68</v>
      </c>
    </row>
    <row r="3972">
      <c r="A3972" s="1" t="s">
        <v>66</v>
      </c>
      <c r="B3972" s="1">
        <v>135</v>
      </c>
      <c r="C3972" s="26" t="s">
        <v>3649</v>
      </c>
      <c r="D3972" t="s">
        <v>68</v>
      </c>
      <c r="E3972" s="27" t="s">
        <v>3650</v>
      </c>
      <c r="F3972" s="28" t="s">
        <v>3648</v>
      </c>
      <c r="G3972" s="29">
        <v>50</v>
      </c>
      <c r="H3972" s="28">
        <v>0</v>
      </c>
      <c r="I3972" s="30">
        <f>ROUND(G3972*H3972,P4)</f>
        <v>0</v>
      </c>
      <c r="L3972" s="31">
        <v>0</v>
      </c>
      <c r="M3972" s="24">
        <f>ROUND(G3972*L3972,P4)</f>
        <v>0</v>
      </c>
      <c r="N3972" s="25" t="s">
        <v>681</v>
      </c>
      <c r="O3972" s="32">
        <f>M3972*AA3972</f>
        <v>0</v>
      </c>
      <c r="P3972" s="1">
        <v>3</v>
      </c>
      <c r="AA3972" s="1">
        <f>IF(P3972=1,$O$3,IF(P3972=2,$O$4,$O$5))</f>
        <v>0</v>
      </c>
    </row>
    <row r="3973">
      <c r="A3973" s="1" t="s">
        <v>72</v>
      </c>
      <c r="E3973" s="27" t="s">
        <v>3650</v>
      </c>
    </row>
    <row r="3974">
      <c r="A3974" s="1" t="s">
        <v>73</v>
      </c>
    </row>
    <row r="3975">
      <c r="A3975" s="1" t="s">
        <v>74</v>
      </c>
      <c r="E3975" s="27" t="s">
        <v>68</v>
      </c>
    </row>
    <row r="3976" ht="25.5">
      <c r="A3976" s="1" t="s">
        <v>66</v>
      </c>
      <c r="B3976" s="1">
        <v>136</v>
      </c>
      <c r="C3976" s="26" t="s">
        <v>3651</v>
      </c>
      <c r="D3976" t="s">
        <v>68</v>
      </c>
      <c r="E3976" s="27" t="s">
        <v>3652</v>
      </c>
      <c r="F3976" s="28" t="s">
        <v>3648</v>
      </c>
      <c r="G3976" s="29">
        <v>50</v>
      </c>
      <c r="H3976" s="28">
        <v>0</v>
      </c>
      <c r="I3976" s="30">
        <f>ROUND(G3976*H3976,P4)</f>
        <v>0</v>
      </c>
      <c r="L3976" s="31">
        <v>0</v>
      </c>
      <c r="M3976" s="24">
        <f>ROUND(G3976*L3976,P4)</f>
        <v>0</v>
      </c>
      <c r="N3976" s="25" t="s">
        <v>681</v>
      </c>
      <c r="O3976" s="32">
        <f>M3976*AA3976</f>
        <v>0</v>
      </c>
      <c r="P3976" s="1">
        <v>3</v>
      </c>
      <c r="AA3976" s="1">
        <f>IF(P3976=1,$O$3,IF(P3976=2,$O$4,$O$5))</f>
        <v>0</v>
      </c>
    </row>
    <row r="3977" ht="25.5">
      <c r="A3977" s="1" t="s">
        <v>72</v>
      </c>
      <c r="E3977" s="27" t="s">
        <v>3652</v>
      </c>
    </row>
    <row r="3978">
      <c r="A3978" s="1" t="s">
        <v>73</v>
      </c>
    </row>
    <row r="3979">
      <c r="A3979" s="1" t="s">
        <v>74</v>
      </c>
      <c r="E3979" s="27" t="s">
        <v>68</v>
      </c>
    </row>
    <row r="3980">
      <c r="A3980" s="1" t="s">
        <v>66</v>
      </c>
      <c r="B3980" s="1">
        <v>137</v>
      </c>
      <c r="C3980" s="26" t="s">
        <v>3653</v>
      </c>
      <c r="D3980" t="s">
        <v>68</v>
      </c>
      <c r="E3980" s="27" t="s">
        <v>3654</v>
      </c>
      <c r="F3980" s="28" t="s">
        <v>3648</v>
      </c>
      <c r="G3980" s="29">
        <v>2</v>
      </c>
      <c r="H3980" s="28">
        <v>0</v>
      </c>
      <c r="I3980" s="30">
        <f>ROUND(G3980*H3980,P4)</f>
        <v>0</v>
      </c>
      <c r="L3980" s="31">
        <v>0</v>
      </c>
      <c r="M3980" s="24">
        <f>ROUND(G3980*L3980,P4)</f>
        <v>0</v>
      </c>
      <c r="N3980" s="25" t="s">
        <v>681</v>
      </c>
      <c r="O3980" s="32">
        <f>M3980*AA3980</f>
        <v>0</v>
      </c>
      <c r="P3980" s="1">
        <v>3</v>
      </c>
      <c r="AA3980" s="1">
        <f>IF(P3980=1,$O$3,IF(P3980=2,$O$4,$O$5))</f>
        <v>0</v>
      </c>
    </row>
    <row r="3981">
      <c r="A3981" s="1" t="s">
        <v>72</v>
      </c>
      <c r="E3981" s="27" t="s">
        <v>3654</v>
      </c>
    </row>
    <row r="3982">
      <c r="A3982" s="1" t="s">
        <v>73</v>
      </c>
    </row>
    <row r="3983">
      <c r="A3983" s="1" t="s">
        <v>74</v>
      </c>
      <c r="E3983" s="27" t="s">
        <v>68</v>
      </c>
    </row>
    <row r="3984">
      <c r="A3984" s="1" t="s">
        <v>66</v>
      </c>
      <c r="B3984" s="1">
        <v>138</v>
      </c>
      <c r="C3984" s="26" t="s">
        <v>3655</v>
      </c>
      <c r="D3984" t="s">
        <v>68</v>
      </c>
      <c r="E3984" s="27" t="s">
        <v>3656</v>
      </c>
      <c r="F3984" s="28" t="s">
        <v>3648</v>
      </c>
      <c r="G3984" s="29">
        <v>8</v>
      </c>
      <c r="H3984" s="28">
        <v>0</v>
      </c>
      <c r="I3984" s="30">
        <f>ROUND(G3984*H3984,P4)</f>
        <v>0</v>
      </c>
      <c r="L3984" s="31">
        <v>0</v>
      </c>
      <c r="M3984" s="24">
        <f>ROUND(G3984*L3984,P4)</f>
        <v>0</v>
      </c>
      <c r="N3984" s="25" t="s">
        <v>681</v>
      </c>
      <c r="O3984" s="32">
        <f>M3984*AA3984</f>
        <v>0</v>
      </c>
      <c r="P3984" s="1">
        <v>3</v>
      </c>
      <c r="AA3984" s="1">
        <f>IF(P3984=1,$O$3,IF(P3984=2,$O$4,$O$5))</f>
        <v>0</v>
      </c>
    </row>
    <row r="3985">
      <c r="A3985" s="1" t="s">
        <v>72</v>
      </c>
      <c r="E3985" s="27" t="s">
        <v>3656</v>
      </c>
    </row>
    <row r="3986">
      <c r="A3986" s="1" t="s">
        <v>73</v>
      </c>
    </row>
    <row r="3987">
      <c r="A3987" s="1" t="s">
        <v>74</v>
      </c>
      <c r="E3987" s="27" t="s">
        <v>68</v>
      </c>
    </row>
    <row r="3988">
      <c r="A3988" s="1" t="s">
        <v>64</v>
      </c>
      <c r="C3988" s="22" t="s">
        <v>3657</v>
      </c>
      <c r="E3988" s="23" t="s">
        <v>3658</v>
      </c>
      <c r="L3988" s="24">
        <f>SUMIFS(L3989:L4536,A3989:A4536,"P")</f>
        <v>0</v>
      </c>
      <c r="M3988" s="24">
        <f>SUMIFS(M3989:M4536,A3989:A4536,"P")</f>
        <v>0</v>
      </c>
      <c r="N3988" s="25"/>
    </row>
    <row r="3989">
      <c r="A3989" s="1" t="s">
        <v>66</v>
      </c>
      <c r="B3989" s="1">
        <v>149</v>
      </c>
      <c r="C3989" s="26" t="s">
        <v>3659</v>
      </c>
      <c r="D3989" t="s">
        <v>68</v>
      </c>
      <c r="E3989" s="27" t="s">
        <v>3660</v>
      </c>
      <c r="F3989" s="28" t="s">
        <v>70</v>
      </c>
      <c r="G3989" s="29">
        <v>6</v>
      </c>
      <c r="H3989" s="28">
        <v>0</v>
      </c>
      <c r="I3989" s="30">
        <f>ROUND(G3989*H3989,P4)</f>
        <v>0</v>
      </c>
      <c r="L3989" s="31">
        <v>0</v>
      </c>
      <c r="M3989" s="24">
        <f>ROUND(G3989*L3989,P4)</f>
        <v>0</v>
      </c>
      <c r="N3989" s="25" t="s">
        <v>111</v>
      </c>
      <c r="O3989" s="32">
        <f>M3989*AA3989</f>
        <v>0</v>
      </c>
      <c r="P3989" s="1">
        <v>3</v>
      </c>
      <c r="AA3989" s="1">
        <f>IF(P3989=1,$O$3,IF(P3989=2,$O$4,$O$5))</f>
        <v>0</v>
      </c>
    </row>
    <row r="3990">
      <c r="A3990" s="1" t="s">
        <v>72</v>
      </c>
      <c r="E3990" s="27" t="s">
        <v>3660</v>
      </c>
    </row>
    <row r="3991">
      <c r="A3991" s="1" t="s">
        <v>73</v>
      </c>
    </row>
    <row r="3992">
      <c r="A3992" s="1" t="s">
        <v>74</v>
      </c>
      <c r="E3992" s="27" t="s">
        <v>68</v>
      </c>
    </row>
    <row r="3993">
      <c r="A3993" s="1" t="s">
        <v>66</v>
      </c>
      <c r="B3993" s="1">
        <v>77</v>
      </c>
      <c r="C3993" s="26" t="s">
        <v>3661</v>
      </c>
      <c r="D3993" t="s">
        <v>68</v>
      </c>
      <c r="E3993" s="27" t="s">
        <v>3662</v>
      </c>
      <c r="F3993" s="28" t="s">
        <v>70</v>
      </c>
      <c r="G3993" s="29">
        <v>1</v>
      </c>
      <c r="H3993" s="28">
        <v>0</v>
      </c>
      <c r="I3993" s="30">
        <f>ROUND(G3993*H3993,P4)</f>
        <v>0</v>
      </c>
      <c r="L3993" s="31">
        <v>0</v>
      </c>
      <c r="M3993" s="24">
        <f>ROUND(G3993*L3993,P4)</f>
        <v>0</v>
      </c>
      <c r="N3993" s="25" t="s">
        <v>681</v>
      </c>
      <c r="O3993" s="32">
        <f>M3993*AA3993</f>
        <v>0</v>
      </c>
      <c r="P3993" s="1">
        <v>3</v>
      </c>
      <c r="AA3993" s="1">
        <f>IF(P3993=1,$O$3,IF(P3993=2,$O$4,$O$5))</f>
        <v>0</v>
      </c>
    </row>
    <row r="3994">
      <c r="A3994" s="1" t="s">
        <v>72</v>
      </c>
      <c r="E3994" s="27" t="s">
        <v>3662</v>
      </c>
    </row>
    <row r="3995">
      <c r="A3995" s="1" t="s">
        <v>73</v>
      </c>
    </row>
    <row r="3996">
      <c r="A3996" s="1" t="s">
        <v>74</v>
      </c>
      <c r="E3996" s="27" t="s">
        <v>68</v>
      </c>
    </row>
    <row r="3997">
      <c r="A3997" s="1" t="s">
        <v>66</v>
      </c>
      <c r="B3997" s="1">
        <v>49</v>
      </c>
      <c r="C3997" s="26" t="s">
        <v>3663</v>
      </c>
      <c r="D3997" t="s">
        <v>68</v>
      </c>
      <c r="E3997" s="27" t="s">
        <v>3664</v>
      </c>
      <c r="F3997" s="28" t="s">
        <v>77</v>
      </c>
      <c r="G3997" s="29">
        <v>2045</v>
      </c>
      <c r="H3997" s="28">
        <v>0.00012</v>
      </c>
      <c r="I3997" s="30">
        <f>ROUND(G3997*H3997,P4)</f>
        <v>0</v>
      </c>
      <c r="L3997" s="31">
        <v>0</v>
      </c>
      <c r="M3997" s="24">
        <f>ROUND(G3997*L3997,P4)</f>
        <v>0</v>
      </c>
      <c r="N3997" s="25" t="s">
        <v>681</v>
      </c>
      <c r="O3997" s="32">
        <f>M3997*AA3997</f>
        <v>0</v>
      </c>
      <c r="P3997" s="1">
        <v>3</v>
      </c>
      <c r="AA3997" s="1">
        <f>IF(P3997=1,$O$3,IF(P3997=2,$O$4,$O$5))</f>
        <v>0</v>
      </c>
    </row>
    <row r="3998">
      <c r="A3998" s="1" t="s">
        <v>72</v>
      </c>
      <c r="E3998" s="27" t="s">
        <v>3664</v>
      </c>
    </row>
    <row r="3999">
      <c r="A3999" s="1" t="s">
        <v>73</v>
      </c>
    </row>
    <row r="4000">
      <c r="A4000" s="1" t="s">
        <v>74</v>
      </c>
      <c r="E4000" s="27" t="s">
        <v>68</v>
      </c>
    </row>
    <row r="4001">
      <c r="A4001" s="1" t="s">
        <v>66</v>
      </c>
      <c r="B4001" s="1">
        <v>48</v>
      </c>
      <c r="C4001" s="26" t="s">
        <v>3665</v>
      </c>
      <c r="D4001" t="s">
        <v>68</v>
      </c>
      <c r="E4001" s="27" t="s">
        <v>3666</v>
      </c>
      <c r="F4001" s="28" t="s">
        <v>77</v>
      </c>
      <c r="G4001" s="29">
        <v>2460</v>
      </c>
      <c r="H4001" s="28">
        <v>0.00017000000000000001</v>
      </c>
      <c r="I4001" s="30">
        <f>ROUND(G4001*H4001,P4)</f>
        <v>0</v>
      </c>
      <c r="L4001" s="31">
        <v>0</v>
      </c>
      <c r="M4001" s="24">
        <f>ROUND(G4001*L4001,P4)</f>
        <v>0</v>
      </c>
      <c r="N4001" s="25" t="s">
        <v>681</v>
      </c>
      <c r="O4001" s="32">
        <f>M4001*AA4001</f>
        <v>0</v>
      </c>
      <c r="P4001" s="1">
        <v>3</v>
      </c>
      <c r="AA4001" s="1">
        <f>IF(P4001=1,$O$3,IF(P4001=2,$O$4,$O$5))</f>
        <v>0</v>
      </c>
    </row>
    <row r="4002">
      <c r="A4002" s="1" t="s">
        <v>72</v>
      </c>
      <c r="E4002" s="27" t="s">
        <v>3666</v>
      </c>
    </row>
    <row r="4003">
      <c r="A4003" s="1" t="s">
        <v>73</v>
      </c>
    </row>
    <row r="4004">
      <c r="A4004" s="1" t="s">
        <v>74</v>
      </c>
      <c r="E4004" s="27" t="s">
        <v>68</v>
      </c>
    </row>
    <row r="4005">
      <c r="A4005" s="1" t="s">
        <v>66</v>
      </c>
      <c r="B4005" s="1">
        <v>47</v>
      </c>
      <c r="C4005" s="26" t="s">
        <v>3667</v>
      </c>
      <c r="D4005" t="s">
        <v>68</v>
      </c>
      <c r="E4005" s="27" t="s">
        <v>3668</v>
      </c>
      <c r="F4005" s="28" t="s">
        <v>77</v>
      </c>
      <c r="G4005" s="29">
        <v>20</v>
      </c>
      <c r="H4005" s="28">
        <v>0.00023000000000000001</v>
      </c>
      <c r="I4005" s="30">
        <f>ROUND(G4005*H4005,P4)</f>
        <v>0</v>
      </c>
      <c r="L4005" s="31">
        <v>0</v>
      </c>
      <c r="M4005" s="24">
        <f>ROUND(G4005*L4005,P4)</f>
        <v>0</v>
      </c>
      <c r="N4005" s="25" t="s">
        <v>681</v>
      </c>
      <c r="O4005" s="32">
        <f>M4005*AA4005</f>
        <v>0</v>
      </c>
      <c r="P4005" s="1">
        <v>3</v>
      </c>
      <c r="AA4005" s="1">
        <f>IF(P4005=1,$O$3,IF(P4005=2,$O$4,$O$5))</f>
        <v>0</v>
      </c>
    </row>
    <row r="4006">
      <c r="A4006" s="1" t="s">
        <v>72</v>
      </c>
      <c r="E4006" s="27" t="s">
        <v>3668</v>
      </c>
    </row>
    <row r="4007">
      <c r="A4007" s="1" t="s">
        <v>73</v>
      </c>
    </row>
    <row r="4008">
      <c r="A4008" s="1" t="s">
        <v>74</v>
      </c>
      <c r="E4008" s="27" t="s">
        <v>68</v>
      </c>
    </row>
    <row r="4009">
      <c r="A4009" s="1" t="s">
        <v>66</v>
      </c>
      <c r="B4009" s="1">
        <v>46</v>
      </c>
      <c r="C4009" s="26" t="s">
        <v>3669</v>
      </c>
      <c r="D4009" t="s">
        <v>68</v>
      </c>
      <c r="E4009" s="27" t="s">
        <v>3670</v>
      </c>
      <c r="F4009" s="28" t="s">
        <v>77</v>
      </c>
      <c r="G4009" s="29">
        <v>500</v>
      </c>
      <c r="H4009" s="28">
        <v>0.00016000000000000001</v>
      </c>
      <c r="I4009" s="30">
        <f>ROUND(G4009*H4009,P4)</f>
        <v>0</v>
      </c>
      <c r="L4009" s="31">
        <v>0</v>
      </c>
      <c r="M4009" s="24">
        <f>ROUND(G4009*L4009,P4)</f>
        <v>0</v>
      </c>
      <c r="N4009" s="25" t="s">
        <v>681</v>
      </c>
      <c r="O4009" s="32">
        <f>M4009*AA4009</f>
        <v>0</v>
      </c>
      <c r="P4009" s="1">
        <v>3</v>
      </c>
      <c r="AA4009" s="1">
        <f>IF(P4009=1,$O$3,IF(P4009=2,$O$4,$O$5))</f>
        <v>0</v>
      </c>
    </row>
    <row r="4010">
      <c r="A4010" s="1" t="s">
        <v>72</v>
      </c>
      <c r="E4010" s="27" t="s">
        <v>3670</v>
      </c>
    </row>
    <row r="4011">
      <c r="A4011" s="1" t="s">
        <v>73</v>
      </c>
    </row>
    <row r="4012">
      <c r="A4012" s="1" t="s">
        <v>74</v>
      </c>
      <c r="E4012" s="27" t="s">
        <v>68</v>
      </c>
    </row>
    <row r="4013">
      <c r="A4013" s="1" t="s">
        <v>66</v>
      </c>
      <c r="B4013" s="1">
        <v>45</v>
      </c>
      <c r="C4013" s="26" t="s">
        <v>3671</v>
      </c>
      <c r="D4013" t="s">
        <v>68</v>
      </c>
      <c r="E4013" s="27" t="s">
        <v>3672</v>
      </c>
      <c r="F4013" s="28" t="s">
        <v>77</v>
      </c>
      <c r="G4013" s="29">
        <v>1505</v>
      </c>
      <c r="H4013" s="28">
        <v>0.00025000000000000001</v>
      </c>
      <c r="I4013" s="30">
        <f>ROUND(G4013*H4013,P4)</f>
        <v>0</v>
      </c>
      <c r="L4013" s="31">
        <v>0</v>
      </c>
      <c r="M4013" s="24">
        <f>ROUND(G4013*L4013,P4)</f>
        <v>0</v>
      </c>
      <c r="N4013" s="25" t="s">
        <v>681</v>
      </c>
      <c r="O4013" s="32">
        <f>M4013*AA4013</f>
        <v>0</v>
      </c>
      <c r="P4013" s="1">
        <v>3</v>
      </c>
      <c r="AA4013" s="1">
        <f>IF(P4013=1,$O$3,IF(P4013=2,$O$4,$O$5))</f>
        <v>0</v>
      </c>
    </row>
    <row r="4014">
      <c r="A4014" s="1" t="s">
        <v>72</v>
      </c>
      <c r="E4014" s="27" t="s">
        <v>3672</v>
      </c>
    </row>
    <row r="4015">
      <c r="A4015" s="1" t="s">
        <v>73</v>
      </c>
    </row>
    <row r="4016">
      <c r="A4016" s="1" t="s">
        <v>74</v>
      </c>
      <c r="E4016" s="27" t="s">
        <v>68</v>
      </c>
    </row>
    <row r="4017">
      <c r="A4017" s="1" t="s">
        <v>66</v>
      </c>
      <c r="B4017" s="1">
        <v>44</v>
      </c>
      <c r="C4017" s="26" t="s">
        <v>3673</v>
      </c>
      <c r="D4017" t="s">
        <v>68</v>
      </c>
      <c r="E4017" s="27" t="s">
        <v>3674</v>
      </c>
      <c r="F4017" s="28" t="s">
        <v>77</v>
      </c>
      <c r="G4017" s="29">
        <v>70</v>
      </c>
      <c r="H4017" s="28">
        <v>0.00034000000000000002</v>
      </c>
      <c r="I4017" s="30">
        <f>ROUND(G4017*H4017,P4)</f>
        <v>0</v>
      </c>
      <c r="L4017" s="31">
        <v>0</v>
      </c>
      <c r="M4017" s="24">
        <f>ROUND(G4017*L4017,P4)</f>
        <v>0</v>
      </c>
      <c r="N4017" s="25" t="s">
        <v>681</v>
      </c>
      <c r="O4017" s="32">
        <f>M4017*AA4017</f>
        <v>0</v>
      </c>
      <c r="P4017" s="1">
        <v>3</v>
      </c>
      <c r="AA4017" s="1">
        <f>IF(P4017=1,$O$3,IF(P4017=2,$O$4,$O$5))</f>
        <v>0</v>
      </c>
    </row>
    <row r="4018">
      <c r="A4018" s="1" t="s">
        <v>72</v>
      </c>
      <c r="E4018" s="27" t="s">
        <v>3674</v>
      </c>
    </row>
    <row r="4019">
      <c r="A4019" s="1" t="s">
        <v>73</v>
      </c>
    </row>
    <row r="4020">
      <c r="A4020" s="1" t="s">
        <v>74</v>
      </c>
      <c r="E4020" s="27" t="s">
        <v>68</v>
      </c>
    </row>
    <row r="4021">
      <c r="A4021" s="1" t="s">
        <v>66</v>
      </c>
      <c r="B4021" s="1">
        <v>20</v>
      </c>
      <c r="C4021" s="26" t="s">
        <v>3675</v>
      </c>
      <c r="D4021" t="s">
        <v>68</v>
      </c>
      <c r="E4021" s="27" t="s">
        <v>3676</v>
      </c>
      <c r="F4021" s="28" t="s">
        <v>77</v>
      </c>
      <c r="G4021" s="29">
        <v>150</v>
      </c>
      <c r="H4021" s="28">
        <v>0.00033</v>
      </c>
      <c r="I4021" s="30">
        <f>ROUND(G4021*H4021,P4)</f>
        <v>0</v>
      </c>
      <c r="L4021" s="31">
        <v>0</v>
      </c>
      <c r="M4021" s="24">
        <f>ROUND(G4021*L4021,P4)</f>
        <v>0</v>
      </c>
      <c r="N4021" s="25" t="s">
        <v>681</v>
      </c>
      <c r="O4021" s="32">
        <f>M4021*AA4021</f>
        <v>0</v>
      </c>
      <c r="P4021" s="1">
        <v>3</v>
      </c>
      <c r="AA4021" s="1">
        <f>IF(P4021=1,$O$3,IF(P4021=2,$O$4,$O$5))</f>
        <v>0</v>
      </c>
    </row>
    <row r="4022">
      <c r="A4022" s="1" t="s">
        <v>72</v>
      </c>
      <c r="E4022" s="27" t="s">
        <v>3676</v>
      </c>
    </row>
    <row r="4023">
      <c r="A4023" s="1" t="s">
        <v>73</v>
      </c>
    </row>
    <row r="4024">
      <c r="A4024" s="1" t="s">
        <v>74</v>
      </c>
      <c r="E4024" s="27" t="s">
        <v>68</v>
      </c>
    </row>
    <row r="4025">
      <c r="A4025" s="1" t="s">
        <v>66</v>
      </c>
      <c r="B4025" s="1">
        <v>38</v>
      </c>
      <c r="C4025" s="26" t="s">
        <v>3677</v>
      </c>
      <c r="D4025" t="s">
        <v>68</v>
      </c>
      <c r="E4025" s="27" t="s">
        <v>3678</v>
      </c>
      <c r="F4025" s="28" t="s">
        <v>77</v>
      </c>
      <c r="G4025" s="29">
        <v>95</v>
      </c>
      <c r="H4025" s="28">
        <v>0.0022399999999999998</v>
      </c>
      <c r="I4025" s="30">
        <f>ROUND(G4025*H4025,P4)</f>
        <v>0</v>
      </c>
      <c r="L4025" s="31">
        <v>0</v>
      </c>
      <c r="M4025" s="24">
        <f>ROUND(G4025*L4025,P4)</f>
        <v>0</v>
      </c>
      <c r="N4025" s="25" t="s">
        <v>681</v>
      </c>
      <c r="O4025" s="32">
        <f>M4025*AA4025</f>
        <v>0</v>
      </c>
      <c r="P4025" s="1">
        <v>3</v>
      </c>
      <c r="AA4025" s="1">
        <f>IF(P4025=1,$O$3,IF(P4025=2,$O$4,$O$5))</f>
        <v>0</v>
      </c>
    </row>
    <row r="4026">
      <c r="A4026" s="1" t="s">
        <v>72</v>
      </c>
      <c r="E4026" s="27" t="s">
        <v>3678</v>
      </c>
    </row>
    <row r="4027">
      <c r="A4027" s="1" t="s">
        <v>73</v>
      </c>
    </row>
    <row r="4028">
      <c r="A4028" s="1" t="s">
        <v>74</v>
      </c>
      <c r="E4028" s="27" t="s">
        <v>68</v>
      </c>
    </row>
    <row r="4029">
      <c r="A4029" s="1" t="s">
        <v>66</v>
      </c>
      <c r="B4029" s="1">
        <v>37</v>
      </c>
      <c r="C4029" s="26" t="s">
        <v>3679</v>
      </c>
      <c r="D4029" t="s">
        <v>68</v>
      </c>
      <c r="E4029" s="27" t="s">
        <v>3680</v>
      </c>
      <c r="F4029" s="28" t="s">
        <v>77</v>
      </c>
      <c r="G4029" s="29">
        <v>27</v>
      </c>
      <c r="H4029" s="28">
        <v>0.0053899999999999998</v>
      </c>
      <c r="I4029" s="30">
        <f>ROUND(G4029*H4029,P4)</f>
        <v>0</v>
      </c>
      <c r="L4029" s="31">
        <v>0</v>
      </c>
      <c r="M4029" s="24">
        <f>ROUND(G4029*L4029,P4)</f>
        <v>0</v>
      </c>
      <c r="N4029" s="25" t="s">
        <v>681</v>
      </c>
      <c r="O4029" s="32">
        <f>M4029*AA4029</f>
        <v>0</v>
      </c>
      <c r="P4029" s="1">
        <v>3</v>
      </c>
      <c r="AA4029" s="1">
        <f>IF(P4029=1,$O$3,IF(P4029=2,$O$4,$O$5))</f>
        <v>0</v>
      </c>
    </row>
    <row r="4030">
      <c r="A4030" s="1" t="s">
        <v>72</v>
      </c>
      <c r="E4030" s="27" t="s">
        <v>3680</v>
      </c>
    </row>
    <row r="4031">
      <c r="A4031" s="1" t="s">
        <v>73</v>
      </c>
    </row>
    <row r="4032">
      <c r="A4032" s="1" t="s">
        <v>74</v>
      </c>
      <c r="E4032" s="27" t="s">
        <v>68</v>
      </c>
    </row>
    <row r="4033" ht="25.5">
      <c r="A4033" s="1" t="s">
        <v>66</v>
      </c>
      <c r="B4033" s="1">
        <v>8</v>
      </c>
      <c r="C4033" s="26" t="s">
        <v>3681</v>
      </c>
      <c r="D4033" t="s">
        <v>68</v>
      </c>
      <c r="E4033" s="27" t="s">
        <v>3682</v>
      </c>
      <c r="F4033" s="28" t="s">
        <v>70</v>
      </c>
      <c r="G4033" s="29">
        <v>4</v>
      </c>
      <c r="H4033" s="28">
        <v>0.002</v>
      </c>
      <c r="I4033" s="30">
        <f>ROUND(G4033*H4033,P4)</f>
        <v>0</v>
      </c>
      <c r="L4033" s="31">
        <v>0</v>
      </c>
      <c r="M4033" s="24">
        <f>ROUND(G4033*L4033,P4)</f>
        <v>0</v>
      </c>
      <c r="N4033" s="25" t="s">
        <v>681</v>
      </c>
      <c r="O4033" s="32">
        <f>M4033*AA4033</f>
        <v>0</v>
      </c>
      <c r="P4033" s="1">
        <v>3</v>
      </c>
      <c r="AA4033" s="1">
        <f>IF(P4033=1,$O$3,IF(P4033=2,$O$4,$O$5))</f>
        <v>0</v>
      </c>
    </row>
    <row r="4034" ht="25.5">
      <c r="A4034" s="1" t="s">
        <v>72</v>
      </c>
      <c r="E4034" s="27" t="s">
        <v>3682</v>
      </c>
    </row>
    <row r="4035">
      <c r="A4035" s="1" t="s">
        <v>73</v>
      </c>
    </row>
    <row r="4036">
      <c r="A4036" s="1" t="s">
        <v>74</v>
      </c>
      <c r="E4036" s="27" t="s">
        <v>68</v>
      </c>
    </row>
    <row r="4037">
      <c r="A4037" s="1" t="s">
        <v>66</v>
      </c>
      <c r="B4037" s="1">
        <v>42</v>
      </c>
      <c r="C4037" s="26" t="s">
        <v>3683</v>
      </c>
      <c r="D4037" t="s">
        <v>68</v>
      </c>
      <c r="E4037" s="27" t="s">
        <v>3684</v>
      </c>
      <c r="F4037" s="28" t="s">
        <v>77</v>
      </c>
      <c r="G4037" s="29">
        <v>150</v>
      </c>
      <c r="H4037" s="28">
        <v>0.00060999999999999997</v>
      </c>
      <c r="I4037" s="30">
        <f>ROUND(G4037*H4037,P4)</f>
        <v>0</v>
      </c>
      <c r="L4037" s="31">
        <v>0</v>
      </c>
      <c r="M4037" s="24">
        <f>ROUND(G4037*L4037,P4)</f>
        <v>0</v>
      </c>
      <c r="N4037" s="25" t="s">
        <v>681</v>
      </c>
      <c r="O4037" s="32">
        <f>M4037*AA4037</f>
        <v>0</v>
      </c>
      <c r="P4037" s="1">
        <v>3</v>
      </c>
      <c r="AA4037" s="1">
        <f>IF(P4037=1,$O$3,IF(P4037=2,$O$4,$O$5))</f>
        <v>0</v>
      </c>
    </row>
    <row r="4038">
      <c r="A4038" s="1" t="s">
        <v>72</v>
      </c>
      <c r="E4038" s="27" t="s">
        <v>3684</v>
      </c>
    </row>
    <row r="4039">
      <c r="A4039" s="1" t="s">
        <v>73</v>
      </c>
    </row>
    <row r="4040">
      <c r="A4040" s="1" t="s">
        <v>74</v>
      </c>
      <c r="E4040" s="27" t="s">
        <v>68</v>
      </c>
    </row>
    <row r="4041" ht="25.5">
      <c r="A4041" s="1" t="s">
        <v>66</v>
      </c>
      <c r="B4041" s="1">
        <v>19</v>
      </c>
      <c r="C4041" s="26" t="s">
        <v>3685</v>
      </c>
      <c r="D4041" t="s">
        <v>68</v>
      </c>
      <c r="E4041" s="27" t="s">
        <v>3686</v>
      </c>
      <c r="F4041" s="28" t="s">
        <v>77</v>
      </c>
      <c r="G4041" s="29">
        <v>50</v>
      </c>
      <c r="H4041" s="28">
        <v>6.0000000000000002E-05</v>
      </c>
      <c r="I4041" s="30">
        <f>ROUND(G4041*H4041,P4)</f>
        <v>0</v>
      </c>
      <c r="L4041" s="31">
        <v>0</v>
      </c>
      <c r="M4041" s="24">
        <f>ROUND(G4041*L4041,P4)</f>
        <v>0</v>
      </c>
      <c r="N4041" s="25" t="s">
        <v>681</v>
      </c>
      <c r="O4041" s="32">
        <f>M4041*AA4041</f>
        <v>0</v>
      </c>
      <c r="P4041" s="1">
        <v>3</v>
      </c>
      <c r="AA4041" s="1">
        <f>IF(P4041=1,$O$3,IF(P4041=2,$O$4,$O$5))</f>
        <v>0</v>
      </c>
    </row>
    <row r="4042" ht="25.5">
      <c r="A4042" s="1" t="s">
        <v>72</v>
      </c>
      <c r="E4042" s="27" t="s">
        <v>3686</v>
      </c>
    </row>
    <row r="4043">
      <c r="A4043" s="1" t="s">
        <v>73</v>
      </c>
    </row>
    <row r="4044">
      <c r="A4044" s="1" t="s">
        <v>74</v>
      </c>
      <c r="E4044" s="27" t="s">
        <v>68</v>
      </c>
    </row>
    <row r="4045">
      <c r="A4045" s="1" t="s">
        <v>66</v>
      </c>
      <c r="B4045" s="1">
        <v>40</v>
      </c>
      <c r="C4045" s="26" t="s">
        <v>3687</v>
      </c>
      <c r="D4045" t="s">
        <v>68</v>
      </c>
      <c r="E4045" s="27" t="s">
        <v>3688</v>
      </c>
      <c r="F4045" s="28" t="s">
        <v>77</v>
      </c>
      <c r="G4045" s="29">
        <v>20</v>
      </c>
      <c r="H4045" s="28">
        <v>0.00183</v>
      </c>
      <c r="I4045" s="30">
        <f>ROUND(G4045*H4045,P4)</f>
        <v>0</v>
      </c>
      <c r="L4045" s="31">
        <v>0</v>
      </c>
      <c r="M4045" s="24">
        <f>ROUND(G4045*L4045,P4)</f>
        <v>0</v>
      </c>
      <c r="N4045" s="25" t="s">
        <v>681</v>
      </c>
      <c r="O4045" s="32">
        <f>M4045*AA4045</f>
        <v>0</v>
      </c>
      <c r="P4045" s="1">
        <v>3</v>
      </c>
      <c r="AA4045" s="1">
        <f>IF(P4045=1,$O$3,IF(P4045=2,$O$4,$O$5))</f>
        <v>0</v>
      </c>
    </row>
    <row r="4046">
      <c r="A4046" s="1" t="s">
        <v>72</v>
      </c>
      <c r="E4046" s="27" t="s">
        <v>3688</v>
      </c>
    </row>
    <row r="4047">
      <c r="A4047" s="1" t="s">
        <v>73</v>
      </c>
    </row>
    <row r="4048">
      <c r="A4048" s="1" t="s">
        <v>74</v>
      </c>
      <c r="E4048" s="27" t="s">
        <v>68</v>
      </c>
    </row>
    <row r="4049" ht="25.5">
      <c r="A4049" s="1" t="s">
        <v>66</v>
      </c>
      <c r="B4049" s="1">
        <v>17</v>
      </c>
      <c r="C4049" s="26" t="s">
        <v>3689</v>
      </c>
      <c r="D4049" t="s">
        <v>68</v>
      </c>
      <c r="E4049" s="27" t="s">
        <v>3690</v>
      </c>
      <c r="F4049" s="28" t="s">
        <v>77</v>
      </c>
      <c r="G4049" s="29">
        <v>5</v>
      </c>
      <c r="H4049" s="28">
        <v>8.0000000000000007E-05</v>
      </c>
      <c r="I4049" s="30">
        <f>ROUND(G4049*H4049,P4)</f>
        <v>0</v>
      </c>
      <c r="L4049" s="31">
        <v>0</v>
      </c>
      <c r="M4049" s="24">
        <f>ROUND(G4049*L4049,P4)</f>
        <v>0</v>
      </c>
      <c r="N4049" s="25" t="s">
        <v>681</v>
      </c>
      <c r="O4049" s="32">
        <f>M4049*AA4049</f>
        <v>0</v>
      </c>
      <c r="P4049" s="1">
        <v>3</v>
      </c>
      <c r="AA4049" s="1">
        <f>IF(P4049=1,$O$3,IF(P4049=2,$O$4,$O$5))</f>
        <v>0</v>
      </c>
    </row>
    <row r="4050" ht="25.5">
      <c r="A4050" s="1" t="s">
        <v>72</v>
      </c>
      <c r="E4050" s="27" t="s">
        <v>3690</v>
      </c>
    </row>
    <row r="4051">
      <c r="A4051" s="1" t="s">
        <v>73</v>
      </c>
    </row>
    <row r="4052">
      <c r="A4052" s="1" t="s">
        <v>74</v>
      </c>
      <c r="E4052" s="27" t="s">
        <v>68</v>
      </c>
    </row>
    <row r="4053" ht="25.5">
      <c r="A4053" s="1" t="s">
        <v>66</v>
      </c>
      <c r="B4053" s="1">
        <v>16</v>
      </c>
      <c r="C4053" s="26" t="s">
        <v>3691</v>
      </c>
      <c r="D4053" t="s">
        <v>68</v>
      </c>
      <c r="E4053" s="27" t="s">
        <v>3692</v>
      </c>
      <c r="F4053" s="28" t="s">
        <v>77</v>
      </c>
      <c r="G4053" s="29">
        <v>5</v>
      </c>
      <c r="H4053" s="28">
        <v>0.00012</v>
      </c>
      <c r="I4053" s="30">
        <f>ROUND(G4053*H4053,P4)</f>
        <v>0</v>
      </c>
      <c r="L4053" s="31">
        <v>0</v>
      </c>
      <c r="M4053" s="24">
        <f>ROUND(G4053*L4053,P4)</f>
        <v>0</v>
      </c>
      <c r="N4053" s="25" t="s">
        <v>681</v>
      </c>
      <c r="O4053" s="32">
        <f>M4053*AA4053</f>
        <v>0</v>
      </c>
      <c r="P4053" s="1">
        <v>3</v>
      </c>
      <c r="AA4053" s="1">
        <f>IF(P4053=1,$O$3,IF(P4053=2,$O$4,$O$5))</f>
        <v>0</v>
      </c>
    </row>
    <row r="4054" ht="25.5">
      <c r="A4054" s="1" t="s">
        <v>72</v>
      </c>
      <c r="E4054" s="27" t="s">
        <v>3692</v>
      </c>
    </row>
    <row r="4055">
      <c r="A4055" s="1" t="s">
        <v>73</v>
      </c>
    </row>
    <row r="4056">
      <c r="A4056" s="1" t="s">
        <v>74</v>
      </c>
      <c r="E4056" s="27" t="s">
        <v>68</v>
      </c>
    </row>
    <row r="4057" ht="25.5">
      <c r="A4057" s="1" t="s">
        <v>66</v>
      </c>
      <c r="B4057" s="1">
        <v>43</v>
      </c>
      <c r="C4057" s="26" t="s">
        <v>3693</v>
      </c>
      <c r="D4057" t="s">
        <v>68</v>
      </c>
      <c r="E4057" s="27" t="s">
        <v>3694</v>
      </c>
      <c r="F4057" s="28" t="s">
        <v>77</v>
      </c>
      <c r="G4057" s="29">
        <v>115</v>
      </c>
      <c r="H4057" s="28">
        <v>0.00172</v>
      </c>
      <c r="I4057" s="30">
        <f>ROUND(G4057*H4057,P4)</f>
        <v>0</v>
      </c>
      <c r="L4057" s="31">
        <v>0</v>
      </c>
      <c r="M4057" s="24">
        <f>ROUND(G4057*L4057,P4)</f>
        <v>0</v>
      </c>
      <c r="N4057" s="25" t="s">
        <v>681</v>
      </c>
      <c r="O4057" s="32">
        <f>M4057*AA4057</f>
        <v>0</v>
      </c>
      <c r="P4057" s="1">
        <v>3</v>
      </c>
      <c r="AA4057" s="1">
        <f>IF(P4057=1,$O$3,IF(P4057=2,$O$4,$O$5))</f>
        <v>0</v>
      </c>
    </row>
    <row r="4058" ht="25.5">
      <c r="A4058" s="1" t="s">
        <v>72</v>
      </c>
      <c r="E4058" s="27" t="s">
        <v>3694</v>
      </c>
    </row>
    <row r="4059">
      <c r="A4059" s="1" t="s">
        <v>73</v>
      </c>
    </row>
    <row r="4060">
      <c r="A4060" s="1" t="s">
        <v>74</v>
      </c>
      <c r="E4060" s="27" t="s">
        <v>68</v>
      </c>
    </row>
    <row r="4061" ht="25.5">
      <c r="A4061" s="1" t="s">
        <v>66</v>
      </c>
      <c r="B4061" s="1">
        <v>41</v>
      </c>
      <c r="C4061" s="26" t="s">
        <v>3695</v>
      </c>
      <c r="D4061" t="s">
        <v>68</v>
      </c>
      <c r="E4061" s="27" t="s">
        <v>3696</v>
      </c>
      <c r="F4061" s="28" t="s">
        <v>77</v>
      </c>
      <c r="G4061" s="29">
        <v>200</v>
      </c>
      <c r="H4061" s="28">
        <v>0.00198</v>
      </c>
      <c r="I4061" s="30">
        <f>ROUND(G4061*H4061,P4)</f>
        <v>0</v>
      </c>
      <c r="L4061" s="31">
        <v>0</v>
      </c>
      <c r="M4061" s="24">
        <f>ROUND(G4061*L4061,P4)</f>
        <v>0</v>
      </c>
      <c r="N4061" s="25" t="s">
        <v>681</v>
      </c>
      <c r="O4061" s="32">
        <f>M4061*AA4061</f>
        <v>0</v>
      </c>
      <c r="P4061" s="1">
        <v>3</v>
      </c>
      <c r="AA4061" s="1">
        <f>IF(P4061=1,$O$3,IF(P4061=2,$O$4,$O$5))</f>
        <v>0</v>
      </c>
    </row>
    <row r="4062" ht="25.5">
      <c r="A4062" s="1" t="s">
        <v>72</v>
      </c>
      <c r="E4062" s="27" t="s">
        <v>3696</v>
      </c>
    </row>
    <row r="4063">
      <c r="A4063" s="1" t="s">
        <v>73</v>
      </c>
    </row>
    <row r="4064">
      <c r="A4064" s="1" t="s">
        <v>74</v>
      </c>
      <c r="E4064" s="27" t="s">
        <v>68</v>
      </c>
    </row>
    <row r="4065" ht="25.5">
      <c r="A4065" s="1" t="s">
        <v>66</v>
      </c>
      <c r="B4065" s="1">
        <v>39</v>
      </c>
      <c r="C4065" s="26" t="s">
        <v>3697</v>
      </c>
      <c r="D4065" t="s">
        <v>68</v>
      </c>
      <c r="E4065" s="27" t="s">
        <v>3698</v>
      </c>
      <c r="F4065" s="28" t="s">
        <v>77</v>
      </c>
      <c r="G4065" s="29">
        <v>100</v>
      </c>
      <c r="H4065" s="28">
        <v>0.0012199999999999999</v>
      </c>
      <c r="I4065" s="30">
        <f>ROUND(G4065*H4065,P4)</f>
        <v>0</v>
      </c>
      <c r="L4065" s="31">
        <v>0</v>
      </c>
      <c r="M4065" s="24">
        <f>ROUND(G4065*L4065,P4)</f>
        <v>0</v>
      </c>
      <c r="N4065" s="25" t="s">
        <v>681</v>
      </c>
      <c r="O4065" s="32">
        <f>M4065*AA4065</f>
        <v>0</v>
      </c>
      <c r="P4065" s="1">
        <v>3</v>
      </c>
      <c r="AA4065" s="1">
        <f>IF(P4065=1,$O$3,IF(P4065=2,$O$4,$O$5))</f>
        <v>0</v>
      </c>
    </row>
    <row r="4066" ht="25.5">
      <c r="A4066" s="1" t="s">
        <v>72</v>
      </c>
      <c r="E4066" s="27" t="s">
        <v>3698</v>
      </c>
    </row>
    <row r="4067">
      <c r="A4067" s="1" t="s">
        <v>73</v>
      </c>
    </row>
    <row r="4068">
      <c r="A4068" s="1" t="s">
        <v>74</v>
      </c>
      <c r="E4068" s="27" t="s">
        <v>68</v>
      </c>
    </row>
    <row r="4069" ht="25.5">
      <c r="A4069" s="1" t="s">
        <v>66</v>
      </c>
      <c r="B4069" s="1">
        <v>21</v>
      </c>
      <c r="C4069" s="26" t="s">
        <v>3699</v>
      </c>
      <c r="D4069" t="s">
        <v>68</v>
      </c>
      <c r="E4069" s="27" t="s">
        <v>3700</v>
      </c>
      <c r="F4069" s="28" t="s">
        <v>77</v>
      </c>
      <c r="G4069" s="29">
        <v>50</v>
      </c>
      <c r="H4069" s="28">
        <v>0.00011</v>
      </c>
      <c r="I4069" s="30">
        <f>ROUND(G4069*H4069,P4)</f>
        <v>0</v>
      </c>
      <c r="L4069" s="31">
        <v>0</v>
      </c>
      <c r="M4069" s="24">
        <f>ROUND(G4069*L4069,P4)</f>
        <v>0</v>
      </c>
      <c r="N4069" s="25" t="s">
        <v>681</v>
      </c>
      <c r="O4069" s="32">
        <f>M4069*AA4069</f>
        <v>0</v>
      </c>
      <c r="P4069" s="1">
        <v>3</v>
      </c>
      <c r="AA4069" s="1">
        <f>IF(P4069=1,$O$3,IF(P4069=2,$O$4,$O$5))</f>
        <v>0</v>
      </c>
    </row>
    <row r="4070" ht="38.25">
      <c r="A4070" s="1" t="s">
        <v>72</v>
      </c>
      <c r="E4070" s="27" t="s">
        <v>3701</v>
      </c>
    </row>
    <row r="4071">
      <c r="A4071" s="1" t="s">
        <v>73</v>
      </c>
    </row>
    <row r="4072">
      <c r="A4072" s="1" t="s">
        <v>74</v>
      </c>
      <c r="E4072" s="27" t="s">
        <v>68</v>
      </c>
    </row>
    <row r="4073" ht="25.5">
      <c r="A4073" s="1" t="s">
        <v>66</v>
      </c>
      <c r="B4073" s="1">
        <v>22</v>
      </c>
      <c r="C4073" s="26" t="s">
        <v>3702</v>
      </c>
      <c r="D4073" t="s">
        <v>68</v>
      </c>
      <c r="E4073" s="27" t="s">
        <v>3700</v>
      </c>
      <c r="F4073" s="28" t="s">
        <v>77</v>
      </c>
      <c r="G4073" s="29">
        <v>5</v>
      </c>
      <c r="H4073" s="28">
        <v>0.00029999999999999997</v>
      </c>
      <c r="I4073" s="30">
        <f>ROUND(G4073*H4073,P4)</f>
        <v>0</v>
      </c>
      <c r="L4073" s="31">
        <v>0</v>
      </c>
      <c r="M4073" s="24">
        <f>ROUND(G4073*L4073,P4)</f>
        <v>0</v>
      </c>
      <c r="N4073" s="25" t="s">
        <v>681</v>
      </c>
      <c r="O4073" s="32">
        <f>M4073*AA4073</f>
        <v>0</v>
      </c>
      <c r="P4073" s="1">
        <v>3</v>
      </c>
      <c r="AA4073" s="1">
        <f>IF(P4073=1,$O$3,IF(P4073=2,$O$4,$O$5))</f>
        <v>0</v>
      </c>
    </row>
    <row r="4074" ht="38.25">
      <c r="A4074" s="1" t="s">
        <v>72</v>
      </c>
      <c r="E4074" s="27" t="s">
        <v>3703</v>
      </c>
    </row>
    <row r="4075">
      <c r="A4075" s="1" t="s">
        <v>73</v>
      </c>
    </row>
    <row r="4076">
      <c r="A4076" s="1" t="s">
        <v>74</v>
      </c>
      <c r="E4076" s="27" t="s">
        <v>68</v>
      </c>
    </row>
    <row r="4077">
      <c r="A4077" s="1" t="s">
        <v>66</v>
      </c>
      <c r="B4077" s="1">
        <v>18</v>
      </c>
      <c r="C4077" s="26" t="s">
        <v>3704</v>
      </c>
      <c r="D4077" t="s">
        <v>68</v>
      </c>
      <c r="E4077" s="27" t="s">
        <v>3705</v>
      </c>
      <c r="F4077" s="28" t="s">
        <v>77</v>
      </c>
      <c r="G4077" s="29">
        <v>10</v>
      </c>
      <c r="H4077" s="28">
        <v>5.0000000000000002E-05</v>
      </c>
      <c r="I4077" s="30">
        <f>ROUND(G4077*H4077,P4)</f>
        <v>0</v>
      </c>
      <c r="L4077" s="31">
        <v>0</v>
      </c>
      <c r="M4077" s="24">
        <f>ROUND(G4077*L4077,P4)</f>
        <v>0</v>
      </c>
      <c r="N4077" s="25" t="s">
        <v>681</v>
      </c>
      <c r="O4077" s="32">
        <f>M4077*AA4077</f>
        <v>0</v>
      </c>
      <c r="P4077" s="1">
        <v>3</v>
      </c>
      <c r="AA4077" s="1">
        <f>IF(P4077=1,$O$3,IF(P4077=2,$O$4,$O$5))</f>
        <v>0</v>
      </c>
    </row>
    <row r="4078">
      <c r="A4078" s="1" t="s">
        <v>72</v>
      </c>
      <c r="E4078" s="27" t="s">
        <v>3705</v>
      </c>
    </row>
    <row r="4079">
      <c r="A4079" s="1" t="s">
        <v>73</v>
      </c>
    </row>
    <row r="4080">
      <c r="A4080" s="1" t="s">
        <v>74</v>
      </c>
      <c r="E4080" s="27" t="s">
        <v>68</v>
      </c>
    </row>
    <row r="4081">
      <c r="A4081" s="1" t="s">
        <v>66</v>
      </c>
      <c r="B4081" s="1">
        <v>53</v>
      </c>
      <c r="C4081" s="26" t="s">
        <v>3706</v>
      </c>
      <c r="D4081" t="s">
        <v>68</v>
      </c>
      <c r="E4081" s="27" t="s">
        <v>3707</v>
      </c>
      <c r="F4081" s="28" t="s">
        <v>77</v>
      </c>
      <c r="G4081" s="29">
        <v>115</v>
      </c>
      <c r="H4081" s="28">
        <v>6.9999999999999994E-05</v>
      </c>
      <c r="I4081" s="30">
        <f>ROUND(G4081*H4081,P4)</f>
        <v>0</v>
      </c>
      <c r="L4081" s="31">
        <v>0</v>
      </c>
      <c r="M4081" s="24">
        <f>ROUND(G4081*L4081,P4)</f>
        <v>0</v>
      </c>
      <c r="N4081" s="25" t="s">
        <v>681</v>
      </c>
      <c r="O4081" s="32">
        <f>M4081*AA4081</f>
        <v>0</v>
      </c>
      <c r="P4081" s="1">
        <v>3</v>
      </c>
      <c r="AA4081" s="1">
        <f>IF(P4081=1,$O$3,IF(P4081=2,$O$4,$O$5))</f>
        <v>0</v>
      </c>
    </row>
    <row r="4082">
      <c r="A4082" s="1" t="s">
        <v>72</v>
      </c>
      <c r="E4082" s="27" t="s">
        <v>3707</v>
      </c>
    </row>
    <row r="4083">
      <c r="A4083" s="1" t="s">
        <v>73</v>
      </c>
    </row>
    <row r="4084">
      <c r="A4084" s="1" t="s">
        <v>74</v>
      </c>
      <c r="E4084" s="27" t="s">
        <v>68</v>
      </c>
    </row>
    <row r="4085">
      <c r="A4085" s="1" t="s">
        <v>66</v>
      </c>
      <c r="B4085" s="1">
        <v>52</v>
      </c>
      <c r="C4085" s="26" t="s">
        <v>3708</v>
      </c>
      <c r="D4085" t="s">
        <v>68</v>
      </c>
      <c r="E4085" s="27" t="s">
        <v>3709</v>
      </c>
      <c r="F4085" s="28" t="s">
        <v>77</v>
      </c>
      <c r="G4085" s="29">
        <v>280</v>
      </c>
      <c r="H4085" s="28">
        <v>0.00011</v>
      </c>
      <c r="I4085" s="30">
        <f>ROUND(G4085*H4085,P4)</f>
        <v>0</v>
      </c>
      <c r="L4085" s="31">
        <v>0</v>
      </c>
      <c r="M4085" s="24">
        <f>ROUND(G4085*L4085,P4)</f>
        <v>0</v>
      </c>
      <c r="N4085" s="25" t="s">
        <v>681</v>
      </c>
      <c r="O4085" s="32">
        <f>M4085*AA4085</f>
        <v>0</v>
      </c>
      <c r="P4085" s="1">
        <v>3</v>
      </c>
      <c r="AA4085" s="1">
        <f>IF(P4085=1,$O$3,IF(P4085=2,$O$4,$O$5))</f>
        <v>0</v>
      </c>
    </row>
    <row r="4086">
      <c r="A4086" s="1" t="s">
        <v>72</v>
      </c>
      <c r="E4086" s="27" t="s">
        <v>3709</v>
      </c>
    </row>
    <row r="4087">
      <c r="A4087" s="1" t="s">
        <v>73</v>
      </c>
    </row>
    <row r="4088">
      <c r="A4088" s="1" t="s">
        <v>74</v>
      </c>
      <c r="E4088" s="27" t="s">
        <v>68</v>
      </c>
    </row>
    <row r="4089">
      <c r="A4089" s="1" t="s">
        <v>66</v>
      </c>
      <c r="B4089" s="1">
        <v>51</v>
      </c>
      <c r="C4089" s="26" t="s">
        <v>3710</v>
      </c>
      <c r="D4089" t="s">
        <v>68</v>
      </c>
      <c r="E4089" s="27" t="s">
        <v>3711</v>
      </c>
      <c r="F4089" s="28" t="s">
        <v>77</v>
      </c>
      <c r="G4089" s="29">
        <v>135</v>
      </c>
      <c r="H4089" s="28">
        <v>0.00017000000000000001</v>
      </c>
      <c r="I4089" s="30">
        <f>ROUND(G4089*H4089,P4)</f>
        <v>0</v>
      </c>
      <c r="L4089" s="31">
        <v>0</v>
      </c>
      <c r="M4089" s="24">
        <f>ROUND(G4089*L4089,P4)</f>
        <v>0</v>
      </c>
      <c r="N4089" s="25" t="s">
        <v>681</v>
      </c>
      <c r="O4089" s="32">
        <f>M4089*AA4089</f>
        <v>0</v>
      </c>
      <c r="P4089" s="1">
        <v>3</v>
      </c>
      <c r="AA4089" s="1">
        <f>IF(P4089=1,$O$3,IF(P4089=2,$O$4,$O$5))</f>
        <v>0</v>
      </c>
    </row>
    <row r="4090">
      <c r="A4090" s="1" t="s">
        <v>72</v>
      </c>
      <c r="E4090" s="27" t="s">
        <v>3711</v>
      </c>
    </row>
    <row r="4091">
      <c r="A4091" s="1" t="s">
        <v>73</v>
      </c>
    </row>
    <row r="4092">
      <c r="A4092" s="1" t="s">
        <v>74</v>
      </c>
      <c r="E4092" s="27" t="s">
        <v>68</v>
      </c>
    </row>
    <row r="4093">
      <c r="A4093" s="1" t="s">
        <v>66</v>
      </c>
      <c r="B4093" s="1">
        <v>50</v>
      </c>
      <c r="C4093" s="26" t="s">
        <v>3712</v>
      </c>
      <c r="D4093" t="s">
        <v>68</v>
      </c>
      <c r="E4093" s="27" t="s">
        <v>3713</v>
      </c>
      <c r="F4093" s="28" t="s">
        <v>77</v>
      </c>
      <c r="G4093" s="29">
        <v>22</v>
      </c>
      <c r="H4093" s="28">
        <v>0.00091</v>
      </c>
      <c r="I4093" s="30">
        <f>ROUND(G4093*H4093,P4)</f>
        <v>0</v>
      </c>
      <c r="L4093" s="31">
        <v>0</v>
      </c>
      <c r="M4093" s="24">
        <f>ROUND(G4093*L4093,P4)</f>
        <v>0</v>
      </c>
      <c r="N4093" s="25" t="s">
        <v>681</v>
      </c>
      <c r="O4093" s="32">
        <f>M4093*AA4093</f>
        <v>0</v>
      </c>
      <c r="P4093" s="1">
        <v>3</v>
      </c>
      <c r="AA4093" s="1">
        <f>IF(P4093=1,$O$3,IF(P4093=2,$O$4,$O$5))</f>
        <v>0</v>
      </c>
    </row>
    <row r="4094">
      <c r="A4094" s="1" t="s">
        <v>72</v>
      </c>
      <c r="E4094" s="27" t="s">
        <v>3713</v>
      </c>
    </row>
    <row r="4095">
      <c r="A4095" s="1" t="s">
        <v>73</v>
      </c>
    </row>
    <row r="4096">
      <c r="A4096" s="1" t="s">
        <v>74</v>
      </c>
      <c r="E4096" s="27" t="s">
        <v>68</v>
      </c>
    </row>
    <row r="4097">
      <c r="A4097" s="1" t="s">
        <v>66</v>
      </c>
      <c r="B4097" s="1">
        <v>97</v>
      </c>
      <c r="C4097" s="26" t="s">
        <v>3714</v>
      </c>
      <c r="D4097" t="s">
        <v>68</v>
      </c>
      <c r="E4097" s="27" t="s">
        <v>3715</v>
      </c>
      <c r="F4097" s="28" t="s">
        <v>70</v>
      </c>
      <c r="G4097" s="29">
        <v>28</v>
      </c>
      <c r="H4097" s="28">
        <v>4.0000000000000003E-05</v>
      </c>
      <c r="I4097" s="30">
        <f>ROUND(G4097*H4097,P4)</f>
        <v>0</v>
      </c>
      <c r="L4097" s="31">
        <v>0</v>
      </c>
      <c r="M4097" s="24">
        <f>ROUND(G4097*L4097,P4)</f>
        <v>0</v>
      </c>
      <c r="N4097" s="25" t="s">
        <v>681</v>
      </c>
      <c r="O4097" s="32">
        <f>M4097*AA4097</f>
        <v>0</v>
      </c>
      <c r="P4097" s="1">
        <v>3</v>
      </c>
      <c r="AA4097" s="1">
        <f>IF(P4097=1,$O$3,IF(P4097=2,$O$4,$O$5))</f>
        <v>0</v>
      </c>
    </row>
    <row r="4098">
      <c r="A4098" s="1" t="s">
        <v>72</v>
      </c>
      <c r="E4098" s="27" t="s">
        <v>3715</v>
      </c>
    </row>
    <row r="4099">
      <c r="A4099" s="1" t="s">
        <v>73</v>
      </c>
    </row>
    <row r="4100">
      <c r="A4100" s="1" t="s">
        <v>74</v>
      </c>
      <c r="E4100" s="27" t="s">
        <v>68</v>
      </c>
    </row>
    <row r="4101">
      <c r="A4101" s="1" t="s">
        <v>66</v>
      </c>
      <c r="B4101" s="1">
        <v>98</v>
      </c>
      <c r="C4101" s="26" t="s">
        <v>3716</v>
      </c>
      <c r="D4101" t="s">
        <v>68</v>
      </c>
      <c r="E4101" s="27" t="s">
        <v>3717</v>
      </c>
      <c r="F4101" s="28" t="s">
        <v>70</v>
      </c>
      <c r="G4101" s="29">
        <v>9</v>
      </c>
      <c r="H4101" s="28">
        <v>6.0000000000000002E-05</v>
      </c>
      <c r="I4101" s="30">
        <f>ROUND(G4101*H4101,P4)</f>
        <v>0</v>
      </c>
      <c r="L4101" s="31">
        <v>0</v>
      </c>
      <c r="M4101" s="24">
        <f>ROUND(G4101*L4101,P4)</f>
        <v>0</v>
      </c>
      <c r="N4101" s="25" t="s">
        <v>681</v>
      </c>
      <c r="O4101" s="32">
        <f>M4101*AA4101</f>
        <v>0</v>
      </c>
      <c r="P4101" s="1">
        <v>3</v>
      </c>
      <c r="AA4101" s="1">
        <f>IF(P4101=1,$O$3,IF(P4101=2,$O$4,$O$5))</f>
        <v>0</v>
      </c>
    </row>
    <row r="4102">
      <c r="A4102" s="1" t="s">
        <v>72</v>
      </c>
      <c r="E4102" s="27" t="s">
        <v>3717</v>
      </c>
    </row>
    <row r="4103">
      <c r="A4103" s="1" t="s">
        <v>73</v>
      </c>
    </row>
    <row r="4104">
      <c r="A4104" s="1" t="s">
        <v>74</v>
      </c>
      <c r="E4104" s="27" t="s">
        <v>68</v>
      </c>
    </row>
    <row r="4105">
      <c r="A4105" s="1" t="s">
        <v>66</v>
      </c>
      <c r="B4105" s="1">
        <v>96</v>
      </c>
      <c r="C4105" s="26" t="s">
        <v>3718</v>
      </c>
      <c r="D4105" t="s">
        <v>68</v>
      </c>
      <c r="E4105" s="27" t="s">
        <v>3719</v>
      </c>
      <c r="F4105" s="28" t="s">
        <v>70</v>
      </c>
      <c r="G4105" s="29">
        <v>29</v>
      </c>
      <c r="H4105" s="28">
        <v>4.0000000000000003E-05</v>
      </c>
      <c r="I4105" s="30">
        <f>ROUND(G4105*H4105,P4)</f>
        <v>0</v>
      </c>
      <c r="L4105" s="31">
        <v>0</v>
      </c>
      <c r="M4105" s="24">
        <f>ROUND(G4105*L4105,P4)</f>
        <v>0</v>
      </c>
      <c r="N4105" s="25" t="s">
        <v>681</v>
      </c>
      <c r="O4105" s="32">
        <f>M4105*AA4105</f>
        <v>0</v>
      </c>
      <c r="P4105" s="1">
        <v>3</v>
      </c>
      <c r="AA4105" s="1">
        <f>IF(P4105=1,$O$3,IF(P4105=2,$O$4,$O$5))</f>
        <v>0</v>
      </c>
    </row>
    <row r="4106">
      <c r="A4106" s="1" t="s">
        <v>72</v>
      </c>
      <c r="E4106" s="27" t="s">
        <v>3719</v>
      </c>
    </row>
    <row r="4107">
      <c r="A4107" s="1" t="s">
        <v>73</v>
      </c>
    </row>
    <row r="4108">
      <c r="A4108" s="1" t="s">
        <v>74</v>
      </c>
      <c r="E4108" s="27" t="s">
        <v>68</v>
      </c>
    </row>
    <row r="4109">
      <c r="A4109" s="1" t="s">
        <v>66</v>
      </c>
      <c r="B4109" s="1">
        <v>105</v>
      </c>
      <c r="C4109" s="26" t="s">
        <v>3720</v>
      </c>
      <c r="D4109" t="s">
        <v>68</v>
      </c>
      <c r="E4109" s="27" t="s">
        <v>3721</v>
      </c>
      <c r="F4109" s="28" t="s">
        <v>70</v>
      </c>
      <c r="G4109" s="29">
        <v>13</v>
      </c>
      <c r="H4109" s="28">
        <v>2.0000000000000002E-05</v>
      </c>
      <c r="I4109" s="30">
        <f>ROUND(G4109*H4109,P4)</f>
        <v>0</v>
      </c>
      <c r="L4109" s="31">
        <v>0</v>
      </c>
      <c r="M4109" s="24">
        <f>ROUND(G4109*L4109,P4)</f>
        <v>0</v>
      </c>
      <c r="N4109" s="25" t="s">
        <v>681</v>
      </c>
      <c r="O4109" s="32">
        <f>M4109*AA4109</f>
        <v>0</v>
      </c>
      <c r="P4109" s="1">
        <v>3</v>
      </c>
      <c r="AA4109" s="1">
        <f>IF(P4109=1,$O$3,IF(P4109=2,$O$4,$O$5))</f>
        <v>0</v>
      </c>
    </row>
    <row r="4110">
      <c r="A4110" s="1" t="s">
        <v>72</v>
      </c>
      <c r="E4110" s="27" t="s">
        <v>3721</v>
      </c>
    </row>
    <row r="4111">
      <c r="A4111" s="1" t="s">
        <v>73</v>
      </c>
    </row>
    <row r="4112">
      <c r="A4112" s="1" t="s">
        <v>74</v>
      </c>
      <c r="E4112" s="27" t="s">
        <v>68</v>
      </c>
    </row>
    <row r="4113">
      <c r="A4113" s="1" t="s">
        <v>66</v>
      </c>
      <c r="B4113" s="1">
        <v>106</v>
      </c>
      <c r="C4113" s="26" t="s">
        <v>3722</v>
      </c>
      <c r="D4113" t="s">
        <v>68</v>
      </c>
      <c r="E4113" s="27" t="s">
        <v>3723</v>
      </c>
      <c r="F4113" s="28" t="s">
        <v>70</v>
      </c>
      <c r="G4113" s="29">
        <v>5</v>
      </c>
      <c r="H4113" s="28">
        <v>3.0000000000000001E-05</v>
      </c>
      <c r="I4113" s="30">
        <f>ROUND(G4113*H4113,P4)</f>
        <v>0</v>
      </c>
      <c r="L4113" s="31">
        <v>0</v>
      </c>
      <c r="M4113" s="24">
        <f>ROUND(G4113*L4113,P4)</f>
        <v>0</v>
      </c>
      <c r="N4113" s="25" t="s">
        <v>681</v>
      </c>
      <c r="O4113" s="32">
        <f>M4113*AA4113</f>
        <v>0</v>
      </c>
      <c r="P4113" s="1">
        <v>3</v>
      </c>
      <c r="AA4113" s="1">
        <f>IF(P4113=1,$O$3,IF(P4113=2,$O$4,$O$5))</f>
        <v>0</v>
      </c>
    </row>
    <row r="4114">
      <c r="A4114" s="1" t="s">
        <v>72</v>
      </c>
      <c r="E4114" s="27" t="s">
        <v>3723</v>
      </c>
    </row>
    <row r="4115">
      <c r="A4115" s="1" t="s">
        <v>73</v>
      </c>
    </row>
    <row r="4116">
      <c r="A4116" s="1" t="s">
        <v>74</v>
      </c>
      <c r="E4116" s="27" t="s">
        <v>68</v>
      </c>
    </row>
    <row r="4117">
      <c r="A4117" s="1" t="s">
        <v>66</v>
      </c>
      <c r="B4117" s="1">
        <v>108</v>
      </c>
      <c r="C4117" s="26" t="s">
        <v>3724</v>
      </c>
      <c r="D4117" t="s">
        <v>68</v>
      </c>
      <c r="E4117" s="27" t="s">
        <v>3725</v>
      </c>
      <c r="F4117" s="28" t="s">
        <v>70</v>
      </c>
      <c r="G4117" s="29">
        <v>107</v>
      </c>
      <c r="H4117" s="28">
        <v>6.9999999999999994E-05</v>
      </c>
      <c r="I4117" s="30">
        <f>ROUND(G4117*H4117,P4)</f>
        <v>0</v>
      </c>
      <c r="L4117" s="31">
        <v>0</v>
      </c>
      <c r="M4117" s="24">
        <f>ROUND(G4117*L4117,P4)</f>
        <v>0</v>
      </c>
      <c r="N4117" s="25" t="s">
        <v>681</v>
      </c>
      <c r="O4117" s="32">
        <f>M4117*AA4117</f>
        <v>0</v>
      </c>
      <c r="P4117" s="1">
        <v>3</v>
      </c>
      <c r="AA4117" s="1">
        <f>IF(P4117=1,$O$3,IF(P4117=2,$O$4,$O$5))</f>
        <v>0</v>
      </c>
    </row>
    <row r="4118">
      <c r="A4118" s="1" t="s">
        <v>72</v>
      </c>
      <c r="E4118" s="27" t="s">
        <v>3725</v>
      </c>
    </row>
    <row r="4119">
      <c r="A4119" s="1" t="s">
        <v>73</v>
      </c>
    </row>
    <row r="4120">
      <c r="A4120" s="1" t="s">
        <v>74</v>
      </c>
      <c r="E4120" s="27" t="s">
        <v>68</v>
      </c>
    </row>
    <row r="4121">
      <c r="A4121" s="1" t="s">
        <v>66</v>
      </c>
      <c r="B4121" s="1">
        <v>107</v>
      </c>
      <c r="C4121" s="26" t="s">
        <v>3726</v>
      </c>
      <c r="D4121" t="s">
        <v>68</v>
      </c>
      <c r="E4121" s="27" t="s">
        <v>3727</v>
      </c>
      <c r="F4121" s="28" t="s">
        <v>70</v>
      </c>
      <c r="G4121" s="29">
        <v>4</v>
      </c>
      <c r="H4121" s="28">
        <v>0.0001</v>
      </c>
      <c r="I4121" s="30">
        <f>ROUND(G4121*H4121,P4)</f>
        <v>0</v>
      </c>
      <c r="L4121" s="31">
        <v>0</v>
      </c>
      <c r="M4121" s="24">
        <f>ROUND(G4121*L4121,P4)</f>
        <v>0</v>
      </c>
      <c r="N4121" s="25" t="s">
        <v>681</v>
      </c>
      <c r="O4121" s="32">
        <f>M4121*AA4121</f>
        <v>0</v>
      </c>
      <c r="P4121" s="1">
        <v>3</v>
      </c>
      <c r="AA4121" s="1">
        <f>IF(P4121=1,$O$3,IF(P4121=2,$O$4,$O$5))</f>
        <v>0</v>
      </c>
    </row>
    <row r="4122">
      <c r="A4122" s="1" t="s">
        <v>72</v>
      </c>
      <c r="E4122" s="27" t="s">
        <v>3727</v>
      </c>
    </row>
    <row r="4123">
      <c r="A4123" s="1" t="s">
        <v>73</v>
      </c>
    </row>
    <row r="4124">
      <c r="A4124" s="1" t="s">
        <v>74</v>
      </c>
      <c r="E4124" s="27" t="s">
        <v>68</v>
      </c>
    </row>
    <row r="4125" ht="25.5">
      <c r="A4125" s="1" t="s">
        <v>66</v>
      </c>
      <c r="B4125" s="1">
        <v>109</v>
      </c>
      <c r="C4125" s="26" t="s">
        <v>3728</v>
      </c>
      <c r="D4125" t="s">
        <v>68</v>
      </c>
      <c r="E4125" s="27" t="s">
        <v>3729</v>
      </c>
      <c r="F4125" s="28" t="s">
        <v>70</v>
      </c>
      <c r="G4125" s="29">
        <v>10</v>
      </c>
      <c r="H4125" s="28">
        <v>0.00016000000000000001</v>
      </c>
      <c r="I4125" s="30">
        <f>ROUND(G4125*H4125,P4)</f>
        <v>0</v>
      </c>
      <c r="L4125" s="31">
        <v>0</v>
      </c>
      <c r="M4125" s="24">
        <f>ROUND(G4125*L4125,P4)</f>
        <v>0</v>
      </c>
      <c r="N4125" s="25" t="s">
        <v>681</v>
      </c>
      <c r="O4125" s="32">
        <f>M4125*AA4125</f>
        <v>0</v>
      </c>
      <c r="P4125" s="1">
        <v>3</v>
      </c>
      <c r="AA4125" s="1">
        <f>IF(P4125=1,$O$3,IF(P4125=2,$O$4,$O$5))</f>
        <v>0</v>
      </c>
    </row>
    <row r="4126" ht="25.5">
      <c r="A4126" s="1" t="s">
        <v>72</v>
      </c>
      <c r="E4126" s="27" t="s">
        <v>3729</v>
      </c>
    </row>
    <row r="4127">
      <c r="A4127" s="1" t="s">
        <v>73</v>
      </c>
    </row>
    <row r="4128">
      <c r="A4128" s="1" t="s">
        <v>74</v>
      </c>
      <c r="E4128" s="27" t="s">
        <v>68</v>
      </c>
    </row>
    <row r="4129">
      <c r="A4129" s="1" t="s">
        <v>66</v>
      </c>
      <c r="B4129" s="1">
        <v>146</v>
      </c>
      <c r="C4129" s="26" t="s">
        <v>3730</v>
      </c>
      <c r="D4129" t="s">
        <v>68</v>
      </c>
      <c r="E4129" s="27" t="s">
        <v>3731</v>
      </c>
      <c r="F4129" s="28" t="s">
        <v>77</v>
      </c>
      <c r="G4129" s="29">
        <v>100</v>
      </c>
      <c r="H4129" s="28">
        <v>0.00012999999999999999</v>
      </c>
      <c r="I4129" s="30">
        <f>ROUND(G4129*H4129,P4)</f>
        <v>0</v>
      </c>
      <c r="L4129" s="31">
        <v>0</v>
      </c>
      <c r="M4129" s="24">
        <f>ROUND(G4129*L4129,P4)</f>
        <v>0</v>
      </c>
      <c r="N4129" s="25" t="s">
        <v>681</v>
      </c>
      <c r="O4129" s="32">
        <f>M4129*AA4129</f>
        <v>0</v>
      </c>
      <c r="P4129" s="1">
        <v>3</v>
      </c>
      <c r="AA4129" s="1">
        <f>IF(P4129=1,$O$3,IF(P4129=2,$O$4,$O$5))</f>
        <v>0</v>
      </c>
    </row>
    <row r="4130">
      <c r="A4130" s="1" t="s">
        <v>72</v>
      </c>
      <c r="E4130" s="27" t="s">
        <v>3731</v>
      </c>
    </row>
    <row r="4131">
      <c r="A4131" s="1" t="s">
        <v>73</v>
      </c>
    </row>
    <row r="4132">
      <c r="A4132" s="1" t="s">
        <v>74</v>
      </c>
      <c r="E4132" s="27" t="s">
        <v>68</v>
      </c>
    </row>
    <row r="4133">
      <c r="A4133" s="1" t="s">
        <v>66</v>
      </c>
      <c r="B4133" s="1">
        <v>147</v>
      </c>
      <c r="C4133" s="26" t="s">
        <v>3732</v>
      </c>
      <c r="D4133" t="s">
        <v>68</v>
      </c>
      <c r="E4133" s="27" t="s">
        <v>3733</v>
      </c>
      <c r="F4133" s="28" t="s">
        <v>77</v>
      </c>
      <c r="G4133" s="29">
        <v>100</v>
      </c>
      <c r="H4133" s="28">
        <v>0.00018000000000000001</v>
      </c>
      <c r="I4133" s="30">
        <f>ROUND(G4133*H4133,P4)</f>
        <v>0</v>
      </c>
      <c r="L4133" s="31">
        <v>0</v>
      </c>
      <c r="M4133" s="24">
        <f>ROUND(G4133*L4133,P4)</f>
        <v>0</v>
      </c>
      <c r="N4133" s="25" t="s">
        <v>681</v>
      </c>
      <c r="O4133" s="32">
        <f>M4133*AA4133</f>
        <v>0</v>
      </c>
      <c r="P4133" s="1">
        <v>3</v>
      </c>
      <c r="AA4133" s="1">
        <f>IF(P4133=1,$O$3,IF(P4133=2,$O$4,$O$5))</f>
        <v>0</v>
      </c>
    </row>
    <row r="4134">
      <c r="A4134" s="1" t="s">
        <v>72</v>
      </c>
      <c r="E4134" s="27" t="s">
        <v>3733</v>
      </c>
    </row>
    <row r="4135">
      <c r="A4135" s="1" t="s">
        <v>73</v>
      </c>
    </row>
    <row r="4136">
      <c r="A4136" s="1" t="s">
        <v>74</v>
      </c>
      <c r="E4136" s="27" t="s">
        <v>68</v>
      </c>
    </row>
    <row r="4137">
      <c r="A4137" s="1" t="s">
        <v>66</v>
      </c>
      <c r="B4137" s="1">
        <v>87</v>
      </c>
      <c r="C4137" s="26" t="s">
        <v>3734</v>
      </c>
      <c r="D4137" t="s">
        <v>68</v>
      </c>
      <c r="E4137" s="27" t="s">
        <v>3735</v>
      </c>
      <c r="F4137" s="28" t="s">
        <v>70</v>
      </c>
      <c r="G4137" s="29">
        <v>140</v>
      </c>
      <c r="H4137" s="28">
        <v>5.0000000000000002E-05</v>
      </c>
      <c r="I4137" s="30">
        <f>ROUND(G4137*H4137,P4)</f>
        <v>0</v>
      </c>
      <c r="L4137" s="31">
        <v>0</v>
      </c>
      <c r="M4137" s="24">
        <f>ROUND(G4137*L4137,P4)</f>
        <v>0</v>
      </c>
      <c r="N4137" s="25" t="s">
        <v>681</v>
      </c>
      <c r="O4137" s="32">
        <f>M4137*AA4137</f>
        <v>0</v>
      </c>
      <c r="P4137" s="1">
        <v>3</v>
      </c>
      <c r="AA4137" s="1">
        <f>IF(P4137=1,$O$3,IF(P4137=2,$O$4,$O$5))</f>
        <v>0</v>
      </c>
    </row>
    <row r="4138">
      <c r="A4138" s="1" t="s">
        <v>72</v>
      </c>
      <c r="E4138" s="27" t="s">
        <v>3735</v>
      </c>
    </row>
    <row r="4139">
      <c r="A4139" s="1" t="s">
        <v>73</v>
      </c>
    </row>
    <row r="4140">
      <c r="A4140" s="1" t="s">
        <v>74</v>
      </c>
      <c r="E4140" s="27" t="s">
        <v>68</v>
      </c>
    </row>
    <row r="4141">
      <c r="A4141" s="1" t="s">
        <v>66</v>
      </c>
      <c r="B4141" s="1">
        <v>88</v>
      </c>
      <c r="C4141" s="26" t="s">
        <v>3736</v>
      </c>
      <c r="D4141" t="s">
        <v>68</v>
      </c>
      <c r="E4141" s="27" t="s">
        <v>3737</v>
      </c>
      <c r="F4141" s="28" t="s">
        <v>70</v>
      </c>
      <c r="G4141" s="29">
        <v>8</v>
      </c>
      <c r="H4141" s="28">
        <v>3.0000000000000001E-05</v>
      </c>
      <c r="I4141" s="30">
        <f>ROUND(G4141*H4141,P4)</f>
        <v>0</v>
      </c>
      <c r="L4141" s="31">
        <v>0</v>
      </c>
      <c r="M4141" s="24">
        <f>ROUND(G4141*L4141,P4)</f>
        <v>0</v>
      </c>
      <c r="N4141" s="25" t="s">
        <v>681</v>
      </c>
      <c r="O4141" s="32">
        <f>M4141*AA4141</f>
        <v>0</v>
      </c>
      <c r="P4141" s="1">
        <v>3</v>
      </c>
      <c r="AA4141" s="1">
        <f>IF(P4141=1,$O$3,IF(P4141=2,$O$4,$O$5))</f>
        <v>0</v>
      </c>
    </row>
    <row r="4142">
      <c r="A4142" s="1" t="s">
        <v>72</v>
      </c>
      <c r="E4142" s="27" t="s">
        <v>3737</v>
      </c>
    </row>
    <row r="4143">
      <c r="A4143" s="1" t="s">
        <v>73</v>
      </c>
    </row>
    <row r="4144">
      <c r="A4144" s="1" t="s">
        <v>74</v>
      </c>
      <c r="E4144" s="27" t="s">
        <v>68</v>
      </c>
    </row>
    <row r="4145">
      <c r="A4145" s="1" t="s">
        <v>66</v>
      </c>
      <c r="B4145" s="1">
        <v>89</v>
      </c>
      <c r="C4145" s="26" t="s">
        <v>3738</v>
      </c>
      <c r="D4145" t="s">
        <v>68</v>
      </c>
      <c r="E4145" s="27" t="s">
        <v>3739</v>
      </c>
      <c r="F4145" s="28" t="s">
        <v>70</v>
      </c>
      <c r="G4145" s="29">
        <v>3</v>
      </c>
      <c r="H4145" s="28">
        <v>0.0001</v>
      </c>
      <c r="I4145" s="30">
        <f>ROUND(G4145*H4145,P4)</f>
        <v>0</v>
      </c>
      <c r="L4145" s="31">
        <v>0</v>
      </c>
      <c r="M4145" s="24">
        <f>ROUND(G4145*L4145,P4)</f>
        <v>0</v>
      </c>
      <c r="N4145" s="25" t="s">
        <v>681</v>
      </c>
      <c r="O4145" s="32">
        <f>M4145*AA4145</f>
        <v>0</v>
      </c>
      <c r="P4145" s="1">
        <v>3</v>
      </c>
      <c r="AA4145" s="1">
        <f>IF(P4145=1,$O$3,IF(P4145=2,$O$4,$O$5))</f>
        <v>0</v>
      </c>
    </row>
    <row r="4146">
      <c r="A4146" s="1" t="s">
        <v>72</v>
      </c>
      <c r="E4146" s="27" t="s">
        <v>3739</v>
      </c>
    </row>
    <row r="4147">
      <c r="A4147" s="1" t="s">
        <v>73</v>
      </c>
    </row>
    <row r="4148">
      <c r="A4148" s="1" t="s">
        <v>74</v>
      </c>
      <c r="E4148" s="27" t="s">
        <v>68</v>
      </c>
    </row>
    <row r="4149">
      <c r="A4149" s="1" t="s">
        <v>66</v>
      </c>
      <c r="B4149" s="1">
        <v>139</v>
      </c>
      <c r="C4149" s="26" t="s">
        <v>3740</v>
      </c>
      <c r="D4149" t="s">
        <v>68</v>
      </c>
      <c r="E4149" s="27" t="s">
        <v>3741</v>
      </c>
      <c r="F4149" s="28" t="s">
        <v>77</v>
      </c>
      <c r="G4149" s="29">
        <v>190</v>
      </c>
      <c r="H4149" s="28">
        <v>0.0054999999999999997</v>
      </c>
      <c r="I4149" s="30">
        <f>ROUND(G4149*H4149,P4)</f>
        <v>0</v>
      </c>
      <c r="L4149" s="31">
        <v>0</v>
      </c>
      <c r="M4149" s="24">
        <f>ROUND(G4149*L4149,P4)</f>
        <v>0</v>
      </c>
      <c r="N4149" s="25" t="s">
        <v>681</v>
      </c>
      <c r="O4149" s="32">
        <f>M4149*AA4149</f>
        <v>0</v>
      </c>
      <c r="P4149" s="1">
        <v>3</v>
      </c>
      <c r="AA4149" s="1">
        <f>IF(P4149=1,$O$3,IF(P4149=2,$O$4,$O$5))</f>
        <v>0</v>
      </c>
    </row>
    <row r="4150">
      <c r="A4150" s="1" t="s">
        <v>72</v>
      </c>
      <c r="E4150" s="27" t="s">
        <v>3741</v>
      </c>
    </row>
    <row r="4151">
      <c r="A4151" s="1" t="s">
        <v>73</v>
      </c>
    </row>
    <row r="4152">
      <c r="A4152" s="1" t="s">
        <v>74</v>
      </c>
      <c r="E4152" s="27" t="s">
        <v>68</v>
      </c>
    </row>
    <row r="4153">
      <c r="A4153" s="1" t="s">
        <v>66</v>
      </c>
      <c r="B4153" s="1">
        <v>114</v>
      </c>
      <c r="C4153" s="26" t="s">
        <v>3742</v>
      </c>
      <c r="D4153" t="s">
        <v>68</v>
      </c>
      <c r="E4153" s="27" t="s">
        <v>3743</v>
      </c>
      <c r="F4153" s="28" t="s">
        <v>70</v>
      </c>
      <c r="G4153" s="29">
        <v>30</v>
      </c>
      <c r="H4153" s="28">
        <v>0.00013999999999999999</v>
      </c>
      <c r="I4153" s="30">
        <f>ROUND(G4153*H4153,P4)</f>
        <v>0</v>
      </c>
      <c r="L4153" s="31">
        <v>0</v>
      </c>
      <c r="M4153" s="24">
        <f>ROUND(G4153*L4153,P4)</f>
        <v>0</v>
      </c>
      <c r="N4153" s="25" t="s">
        <v>681</v>
      </c>
      <c r="O4153" s="32">
        <f>M4153*AA4153</f>
        <v>0</v>
      </c>
      <c r="P4153" s="1">
        <v>3</v>
      </c>
      <c r="AA4153" s="1">
        <f>IF(P4153=1,$O$3,IF(P4153=2,$O$4,$O$5))</f>
        <v>0</v>
      </c>
    </row>
    <row r="4154">
      <c r="A4154" s="1" t="s">
        <v>72</v>
      </c>
      <c r="E4154" s="27" t="s">
        <v>3743</v>
      </c>
    </row>
    <row r="4155">
      <c r="A4155" s="1" t="s">
        <v>73</v>
      </c>
    </row>
    <row r="4156">
      <c r="A4156" s="1" t="s">
        <v>74</v>
      </c>
      <c r="E4156" s="27" t="s">
        <v>68</v>
      </c>
    </row>
    <row r="4157">
      <c r="A4157" s="1" t="s">
        <v>66</v>
      </c>
      <c r="B4157" s="1">
        <v>169</v>
      </c>
      <c r="C4157" s="26" t="s">
        <v>3744</v>
      </c>
      <c r="D4157" t="s">
        <v>68</v>
      </c>
      <c r="E4157" s="27" t="s">
        <v>3745</v>
      </c>
      <c r="F4157" s="28" t="s">
        <v>70</v>
      </c>
      <c r="G4157" s="29">
        <v>50</v>
      </c>
      <c r="H4157" s="28">
        <v>0.00050000000000000001</v>
      </c>
      <c r="I4157" s="30">
        <f>ROUND(G4157*H4157,P4)</f>
        <v>0</v>
      </c>
      <c r="L4157" s="31">
        <v>0</v>
      </c>
      <c r="M4157" s="24">
        <f>ROUND(G4157*L4157,P4)</f>
        <v>0</v>
      </c>
      <c r="N4157" s="25" t="s">
        <v>111</v>
      </c>
      <c r="O4157" s="32">
        <f>M4157*AA4157</f>
        <v>0</v>
      </c>
      <c r="P4157" s="1">
        <v>3</v>
      </c>
      <c r="AA4157" s="1">
        <f>IF(P4157=1,$O$3,IF(P4157=2,$O$4,$O$5))</f>
        <v>0</v>
      </c>
    </row>
    <row r="4158">
      <c r="A4158" s="1" t="s">
        <v>72</v>
      </c>
      <c r="E4158" s="27" t="s">
        <v>3745</v>
      </c>
    </row>
    <row r="4159">
      <c r="A4159" s="1" t="s">
        <v>73</v>
      </c>
    </row>
    <row r="4160">
      <c r="A4160" s="1" t="s">
        <v>74</v>
      </c>
      <c r="E4160" s="27" t="s">
        <v>68</v>
      </c>
    </row>
    <row r="4161">
      <c r="A4161" s="1" t="s">
        <v>66</v>
      </c>
      <c r="B4161" s="1">
        <v>115</v>
      </c>
      <c r="C4161" s="26" t="s">
        <v>3746</v>
      </c>
      <c r="D4161" t="s">
        <v>68</v>
      </c>
      <c r="E4161" s="27" t="s">
        <v>3747</v>
      </c>
      <c r="F4161" s="28" t="s">
        <v>70</v>
      </c>
      <c r="G4161" s="29">
        <v>9</v>
      </c>
      <c r="H4161" s="28">
        <v>0.0038999999999999998</v>
      </c>
      <c r="I4161" s="30">
        <f>ROUND(G4161*H4161,P4)</f>
        <v>0</v>
      </c>
      <c r="L4161" s="31">
        <v>0</v>
      </c>
      <c r="M4161" s="24">
        <f>ROUND(G4161*L4161,P4)</f>
        <v>0</v>
      </c>
      <c r="N4161" s="25" t="s">
        <v>111</v>
      </c>
      <c r="O4161" s="32">
        <f>M4161*AA4161</f>
        <v>0</v>
      </c>
      <c r="P4161" s="1">
        <v>3</v>
      </c>
      <c r="AA4161" s="1">
        <f>IF(P4161=1,$O$3,IF(P4161=2,$O$4,$O$5))</f>
        <v>0</v>
      </c>
    </row>
    <row r="4162">
      <c r="A4162" s="1" t="s">
        <v>72</v>
      </c>
      <c r="E4162" s="27" t="s">
        <v>3747</v>
      </c>
    </row>
    <row r="4163">
      <c r="A4163" s="1" t="s">
        <v>73</v>
      </c>
    </row>
    <row r="4164">
      <c r="A4164" s="1" t="s">
        <v>74</v>
      </c>
      <c r="E4164" s="27" t="s">
        <v>68</v>
      </c>
    </row>
    <row r="4165">
      <c r="A4165" s="1" t="s">
        <v>66</v>
      </c>
      <c r="B4165" s="1">
        <v>118</v>
      </c>
      <c r="C4165" s="26" t="s">
        <v>3748</v>
      </c>
      <c r="D4165" t="s">
        <v>68</v>
      </c>
      <c r="E4165" s="27" t="s">
        <v>3749</v>
      </c>
      <c r="F4165" s="28" t="s">
        <v>70</v>
      </c>
      <c r="G4165" s="29">
        <v>10</v>
      </c>
      <c r="H4165" s="28">
        <v>0.00038000000000000002</v>
      </c>
      <c r="I4165" s="30">
        <f>ROUND(G4165*H4165,P4)</f>
        <v>0</v>
      </c>
      <c r="L4165" s="31">
        <v>0</v>
      </c>
      <c r="M4165" s="24">
        <f>ROUND(G4165*L4165,P4)</f>
        <v>0</v>
      </c>
      <c r="N4165" s="25" t="s">
        <v>681</v>
      </c>
      <c r="O4165" s="32">
        <f>M4165*AA4165</f>
        <v>0</v>
      </c>
      <c r="P4165" s="1">
        <v>3</v>
      </c>
      <c r="AA4165" s="1">
        <f>IF(P4165=1,$O$3,IF(P4165=2,$O$4,$O$5))</f>
        <v>0</v>
      </c>
    </row>
    <row r="4166">
      <c r="A4166" s="1" t="s">
        <v>72</v>
      </c>
      <c r="E4166" s="27" t="s">
        <v>3749</v>
      </c>
    </row>
    <row r="4167">
      <c r="A4167" s="1" t="s">
        <v>73</v>
      </c>
    </row>
    <row r="4168">
      <c r="A4168" s="1" t="s">
        <v>74</v>
      </c>
      <c r="E4168" s="27" t="s">
        <v>68</v>
      </c>
    </row>
    <row r="4169">
      <c r="A4169" s="1" t="s">
        <v>66</v>
      </c>
      <c r="B4169" s="1">
        <v>119</v>
      </c>
      <c r="C4169" s="26" t="s">
        <v>3750</v>
      </c>
      <c r="D4169" t="s">
        <v>68</v>
      </c>
      <c r="E4169" s="27" t="s">
        <v>3751</v>
      </c>
      <c r="F4169" s="28" t="s">
        <v>70</v>
      </c>
      <c r="G4169" s="29">
        <v>9</v>
      </c>
      <c r="H4169" s="28">
        <v>0.00048000000000000001</v>
      </c>
      <c r="I4169" s="30">
        <f>ROUND(G4169*H4169,P4)</f>
        <v>0</v>
      </c>
      <c r="L4169" s="31">
        <v>0</v>
      </c>
      <c r="M4169" s="24">
        <f>ROUND(G4169*L4169,P4)</f>
        <v>0</v>
      </c>
      <c r="N4169" s="25" t="s">
        <v>681</v>
      </c>
      <c r="O4169" s="32">
        <f>M4169*AA4169</f>
        <v>0</v>
      </c>
      <c r="P4169" s="1">
        <v>3</v>
      </c>
      <c r="AA4169" s="1">
        <f>IF(P4169=1,$O$3,IF(P4169=2,$O$4,$O$5))</f>
        <v>0</v>
      </c>
    </row>
    <row r="4170">
      <c r="A4170" s="1" t="s">
        <v>72</v>
      </c>
      <c r="E4170" s="27" t="s">
        <v>3751</v>
      </c>
    </row>
    <row r="4171">
      <c r="A4171" s="1" t="s">
        <v>73</v>
      </c>
    </row>
    <row r="4172">
      <c r="A4172" s="1" t="s">
        <v>74</v>
      </c>
      <c r="E4172" s="27" t="s">
        <v>68</v>
      </c>
    </row>
    <row r="4173">
      <c r="A4173" s="1" t="s">
        <v>66</v>
      </c>
      <c r="B4173" s="1">
        <v>167</v>
      </c>
      <c r="C4173" s="26" t="s">
        <v>3752</v>
      </c>
      <c r="D4173" t="s">
        <v>68</v>
      </c>
      <c r="E4173" s="27" t="s">
        <v>3751</v>
      </c>
      <c r="F4173" s="28" t="s">
        <v>70</v>
      </c>
      <c r="G4173" s="29">
        <v>15</v>
      </c>
      <c r="H4173" s="28">
        <v>0.00048000000000000001</v>
      </c>
      <c r="I4173" s="30">
        <f>ROUND(G4173*H4173,P4)</f>
        <v>0</v>
      </c>
      <c r="L4173" s="31">
        <v>0</v>
      </c>
      <c r="M4173" s="24">
        <f>ROUND(G4173*L4173,P4)</f>
        <v>0</v>
      </c>
      <c r="N4173" s="25" t="s">
        <v>681</v>
      </c>
      <c r="O4173" s="32">
        <f>M4173*AA4173</f>
        <v>0</v>
      </c>
      <c r="P4173" s="1">
        <v>3</v>
      </c>
      <c r="AA4173" s="1">
        <f>IF(P4173=1,$O$3,IF(P4173=2,$O$4,$O$5))</f>
        <v>0</v>
      </c>
    </row>
    <row r="4174">
      <c r="A4174" s="1" t="s">
        <v>72</v>
      </c>
      <c r="E4174" s="27" t="s">
        <v>3751</v>
      </c>
    </row>
    <row r="4175">
      <c r="A4175" s="1" t="s">
        <v>73</v>
      </c>
    </row>
    <row r="4176">
      <c r="A4176" s="1" t="s">
        <v>74</v>
      </c>
      <c r="E4176" s="27" t="s">
        <v>68</v>
      </c>
    </row>
    <row r="4177">
      <c r="A4177" s="1" t="s">
        <v>66</v>
      </c>
      <c r="B4177" s="1">
        <v>168</v>
      </c>
      <c r="C4177" s="26" t="s">
        <v>3753</v>
      </c>
      <c r="D4177" t="s">
        <v>68</v>
      </c>
      <c r="E4177" s="27" t="s">
        <v>3751</v>
      </c>
      <c r="F4177" s="28" t="s">
        <v>70</v>
      </c>
      <c r="G4177" s="29">
        <v>2</v>
      </c>
      <c r="H4177" s="28">
        <v>0.00048000000000000001</v>
      </c>
      <c r="I4177" s="30">
        <f>ROUND(G4177*H4177,P4)</f>
        <v>0</v>
      </c>
      <c r="L4177" s="31">
        <v>0</v>
      </c>
      <c r="M4177" s="24">
        <f>ROUND(G4177*L4177,P4)</f>
        <v>0</v>
      </c>
      <c r="N4177" s="25" t="s">
        <v>681</v>
      </c>
      <c r="O4177" s="32">
        <f>M4177*AA4177</f>
        <v>0</v>
      </c>
      <c r="P4177" s="1">
        <v>3</v>
      </c>
      <c r="AA4177" s="1">
        <f>IF(P4177=1,$O$3,IF(P4177=2,$O$4,$O$5))</f>
        <v>0</v>
      </c>
    </row>
    <row r="4178">
      <c r="A4178" s="1" t="s">
        <v>72</v>
      </c>
      <c r="E4178" s="27" t="s">
        <v>3751</v>
      </c>
    </row>
    <row r="4179">
      <c r="A4179" s="1" t="s">
        <v>73</v>
      </c>
    </row>
    <row r="4180">
      <c r="A4180" s="1" t="s">
        <v>74</v>
      </c>
      <c r="E4180" s="27" t="s">
        <v>68</v>
      </c>
    </row>
    <row r="4181" ht="25.5">
      <c r="A4181" s="1" t="s">
        <v>66</v>
      </c>
      <c r="B4181" s="1">
        <v>117</v>
      </c>
      <c r="C4181" s="26" t="s">
        <v>3754</v>
      </c>
      <c r="D4181" t="s">
        <v>68</v>
      </c>
      <c r="E4181" s="27" t="s">
        <v>3755</v>
      </c>
      <c r="F4181" s="28" t="s">
        <v>70</v>
      </c>
      <c r="G4181" s="29">
        <v>3</v>
      </c>
      <c r="H4181" s="28">
        <v>0.00089999999999999998</v>
      </c>
      <c r="I4181" s="30">
        <f>ROUND(G4181*H4181,P4)</f>
        <v>0</v>
      </c>
      <c r="L4181" s="31">
        <v>0</v>
      </c>
      <c r="M4181" s="24">
        <f>ROUND(G4181*L4181,P4)</f>
        <v>0</v>
      </c>
      <c r="N4181" s="25" t="s">
        <v>1393</v>
      </c>
      <c r="O4181" s="32">
        <f>M4181*AA4181</f>
        <v>0</v>
      </c>
      <c r="P4181" s="1">
        <v>3</v>
      </c>
      <c r="AA4181" s="1">
        <f>IF(P4181=1,$O$3,IF(P4181=2,$O$4,$O$5))</f>
        <v>0</v>
      </c>
    </row>
    <row r="4182" ht="25.5">
      <c r="A4182" s="1" t="s">
        <v>72</v>
      </c>
      <c r="E4182" s="27" t="s">
        <v>3755</v>
      </c>
    </row>
    <row r="4183">
      <c r="A4183" s="1" t="s">
        <v>73</v>
      </c>
    </row>
    <row r="4184">
      <c r="A4184" s="1" t="s">
        <v>74</v>
      </c>
      <c r="E4184" s="27" t="s">
        <v>68</v>
      </c>
    </row>
    <row r="4185" ht="25.5">
      <c r="A4185" s="1" t="s">
        <v>66</v>
      </c>
      <c r="B4185" s="1">
        <v>116</v>
      </c>
      <c r="C4185" s="26" t="s">
        <v>3756</v>
      </c>
      <c r="D4185" t="s">
        <v>68</v>
      </c>
      <c r="E4185" s="27" t="s">
        <v>3757</v>
      </c>
      <c r="F4185" s="28" t="s">
        <v>70</v>
      </c>
      <c r="G4185" s="29">
        <v>39</v>
      </c>
      <c r="H4185" s="28">
        <v>0.0016999999999999999</v>
      </c>
      <c r="I4185" s="30">
        <f>ROUND(G4185*H4185,P4)</f>
        <v>0</v>
      </c>
      <c r="L4185" s="31">
        <v>0</v>
      </c>
      <c r="M4185" s="24">
        <f>ROUND(G4185*L4185,P4)</f>
        <v>0</v>
      </c>
      <c r="N4185" s="25" t="s">
        <v>681</v>
      </c>
      <c r="O4185" s="32">
        <f>M4185*AA4185</f>
        <v>0</v>
      </c>
      <c r="P4185" s="1">
        <v>3</v>
      </c>
      <c r="AA4185" s="1">
        <f>IF(P4185=1,$O$3,IF(P4185=2,$O$4,$O$5))</f>
        <v>0</v>
      </c>
    </row>
    <row r="4186" ht="25.5">
      <c r="A4186" s="1" t="s">
        <v>72</v>
      </c>
      <c r="E4186" s="27" t="s">
        <v>3757</v>
      </c>
    </row>
    <row r="4187">
      <c r="A4187" s="1" t="s">
        <v>73</v>
      </c>
    </row>
    <row r="4188">
      <c r="A4188" s="1" t="s">
        <v>74</v>
      </c>
      <c r="E4188" s="27" t="s">
        <v>68</v>
      </c>
    </row>
    <row r="4189" ht="25.5">
      <c r="A4189" s="1" t="s">
        <v>66</v>
      </c>
      <c r="B4189" s="1">
        <v>166</v>
      </c>
      <c r="C4189" s="26" t="s">
        <v>3758</v>
      </c>
      <c r="D4189" t="s">
        <v>68</v>
      </c>
      <c r="E4189" s="27" t="s">
        <v>3757</v>
      </c>
      <c r="F4189" s="28" t="s">
        <v>70</v>
      </c>
      <c r="G4189" s="29">
        <v>6</v>
      </c>
      <c r="H4189" s="28">
        <v>0.0016999999999999999</v>
      </c>
      <c r="I4189" s="30">
        <f>ROUND(G4189*H4189,P4)</f>
        <v>0</v>
      </c>
      <c r="L4189" s="31">
        <v>0</v>
      </c>
      <c r="M4189" s="24">
        <f>ROUND(G4189*L4189,P4)</f>
        <v>0</v>
      </c>
      <c r="N4189" s="25" t="s">
        <v>681</v>
      </c>
      <c r="O4189" s="32">
        <f>M4189*AA4189</f>
        <v>0</v>
      </c>
      <c r="P4189" s="1">
        <v>3</v>
      </c>
      <c r="AA4189" s="1">
        <f>IF(P4189=1,$O$3,IF(P4189=2,$O$4,$O$5))</f>
        <v>0</v>
      </c>
    </row>
    <row r="4190" ht="25.5">
      <c r="A4190" s="1" t="s">
        <v>72</v>
      </c>
      <c r="E4190" s="27" t="s">
        <v>3757</v>
      </c>
    </row>
    <row r="4191">
      <c r="A4191" s="1" t="s">
        <v>73</v>
      </c>
    </row>
    <row r="4192">
      <c r="A4192" s="1" t="s">
        <v>74</v>
      </c>
      <c r="E4192" s="27" t="s">
        <v>68</v>
      </c>
    </row>
    <row r="4193">
      <c r="A4193" s="1" t="s">
        <v>66</v>
      </c>
      <c r="B4193" s="1">
        <v>120</v>
      </c>
      <c r="C4193" s="26" t="s">
        <v>3759</v>
      </c>
      <c r="D4193" t="s">
        <v>68</v>
      </c>
      <c r="E4193" s="27" t="s">
        <v>3760</v>
      </c>
      <c r="F4193" s="28" t="s">
        <v>70</v>
      </c>
      <c r="G4193" s="29">
        <v>6</v>
      </c>
      <c r="H4193" s="28">
        <v>0.01</v>
      </c>
      <c r="I4193" s="30">
        <f>ROUND(G4193*H4193,P4)</f>
        <v>0</v>
      </c>
      <c r="L4193" s="31">
        <v>0</v>
      </c>
      <c r="M4193" s="24">
        <f>ROUND(G4193*L4193,P4)</f>
        <v>0</v>
      </c>
      <c r="N4193" s="25" t="s">
        <v>681</v>
      </c>
      <c r="O4193" s="32">
        <f>M4193*AA4193</f>
        <v>0</v>
      </c>
      <c r="P4193" s="1">
        <v>3</v>
      </c>
      <c r="AA4193" s="1">
        <f>IF(P4193=1,$O$3,IF(P4193=2,$O$4,$O$5))</f>
        <v>0</v>
      </c>
    </row>
    <row r="4194">
      <c r="A4194" s="1" t="s">
        <v>72</v>
      </c>
      <c r="E4194" s="27" t="s">
        <v>3760</v>
      </c>
    </row>
    <row r="4195">
      <c r="A4195" s="1" t="s">
        <v>73</v>
      </c>
    </row>
    <row r="4196">
      <c r="A4196" s="1" t="s">
        <v>74</v>
      </c>
      <c r="E4196" s="27" t="s">
        <v>68</v>
      </c>
    </row>
    <row r="4197">
      <c r="A4197" s="1" t="s">
        <v>66</v>
      </c>
      <c r="B4197" s="1">
        <v>55</v>
      </c>
      <c r="C4197" s="26" t="s">
        <v>3761</v>
      </c>
      <c r="D4197" t="s">
        <v>68</v>
      </c>
      <c r="E4197" s="27" t="s">
        <v>3762</v>
      </c>
      <c r="F4197" s="28" t="s">
        <v>70</v>
      </c>
      <c r="G4197" s="29">
        <v>1</v>
      </c>
      <c r="H4197" s="28">
        <v>0.0080999999999999996</v>
      </c>
      <c r="I4197" s="30">
        <f>ROUND(G4197*H4197,P4)</f>
        <v>0</v>
      </c>
      <c r="L4197" s="31">
        <v>0</v>
      </c>
      <c r="M4197" s="24">
        <f>ROUND(G4197*L4197,P4)</f>
        <v>0</v>
      </c>
      <c r="N4197" s="25" t="s">
        <v>681</v>
      </c>
      <c r="O4197" s="32">
        <f>M4197*AA4197</f>
        <v>0</v>
      </c>
      <c r="P4197" s="1">
        <v>3</v>
      </c>
      <c r="AA4197" s="1">
        <f>IF(P4197=1,$O$3,IF(P4197=2,$O$4,$O$5))</f>
        <v>0</v>
      </c>
    </row>
    <row r="4198">
      <c r="A4198" s="1" t="s">
        <v>72</v>
      </c>
      <c r="E4198" s="27" t="s">
        <v>3762</v>
      </c>
    </row>
    <row r="4199">
      <c r="A4199" s="1" t="s">
        <v>73</v>
      </c>
    </row>
    <row r="4200">
      <c r="A4200" s="1" t="s">
        <v>74</v>
      </c>
      <c r="E4200" s="27" t="s">
        <v>68</v>
      </c>
    </row>
    <row r="4201">
      <c r="A4201" s="1" t="s">
        <v>66</v>
      </c>
      <c r="B4201" s="1">
        <v>56</v>
      </c>
      <c r="C4201" s="26" t="s">
        <v>3763</v>
      </c>
      <c r="D4201" t="s">
        <v>68</v>
      </c>
      <c r="E4201" s="27" t="s">
        <v>3764</v>
      </c>
      <c r="F4201" s="28" t="s">
        <v>70</v>
      </c>
      <c r="G4201" s="29">
        <v>1</v>
      </c>
      <c r="H4201" s="28">
        <v>0.0080999999999999996</v>
      </c>
      <c r="I4201" s="30">
        <f>ROUND(G4201*H4201,P4)</f>
        <v>0</v>
      </c>
      <c r="L4201" s="31">
        <v>0</v>
      </c>
      <c r="M4201" s="24">
        <f>ROUND(G4201*L4201,P4)</f>
        <v>0</v>
      </c>
      <c r="N4201" s="25" t="s">
        <v>681</v>
      </c>
      <c r="O4201" s="32">
        <f>M4201*AA4201</f>
        <v>0</v>
      </c>
      <c r="P4201" s="1">
        <v>3</v>
      </c>
      <c r="AA4201" s="1">
        <f>IF(P4201=1,$O$3,IF(P4201=2,$O$4,$O$5))</f>
        <v>0</v>
      </c>
    </row>
    <row r="4202">
      <c r="A4202" s="1" t="s">
        <v>72</v>
      </c>
      <c r="E4202" s="27" t="s">
        <v>3764</v>
      </c>
    </row>
    <row r="4203">
      <c r="A4203" s="1" t="s">
        <v>73</v>
      </c>
    </row>
    <row r="4204">
      <c r="A4204" s="1" t="s">
        <v>74</v>
      </c>
      <c r="E4204" s="27" t="s">
        <v>68</v>
      </c>
    </row>
    <row r="4205">
      <c r="A4205" s="1" t="s">
        <v>66</v>
      </c>
      <c r="B4205" s="1">
        <v>54</v>
      </c>
      <c r="C4205" s="26" t="s">
        <v>3765</v>
      </c>
      <c r="D4205" t="s">
        <v>68</v>
      </c>
      <c r="E4205" s="27" t="s">
        <v>3766</v>
      </c>
      <c r="F4205" s="28" t="s">
        <v>70</v>
      </c>
      <c r="G4205" s="29">
        <v>6</v>
      </c>
      <c r="H4205" s="28">
        <v>0.0080999999999999996</v>
      </c>
      <c r="I4205" s="30">
        <f>ROUND(G4205*H4205,P4)</f>
        <v>0</v>
      </c>
      <c r="L4205" s="31">
        <v>0</v>
      </c>
      <c r="M4205" s="24">
        <f>ROUND(G4205*L4205,P4)</f>
        <v>0</v>
      </c>
      <c r="N4205" s="25" t="s">
        <v>681</v>
      </c>
      <c r="O4205" s="32">
        <f>M4205*AA4205</f>
        <v>0</v>
      </c>
      <c r="P4205" s="1">
        <v>3</v>
      </c>
      <c r="AA4205" s="1">
        <f>IF(P4205=1,$O$3,IF(P4205=2,$O$4,$O$5))</f>
        <v>0</v>
      </c>
    </row>
    <row r="4206">
      <c r="A4206" s="1" t="s">
        <v>72</v>
      </c>
      <c r="E4206" s="27" t="s">
        <v>3766</v>
      </c>
    </row>
    <row r="4207">
      <c r="A4207" s="1" t="s">
        <v>73</v>
      </c>
    </row>
    <row r="4208">
      <c r="A4208" s="1" t="s">
        <v>74</v>
      </c>
      <c r="E4208" s="27" t="s">
        <v>68</v>
      </c>
    </row>
    <row r="4209">
      <c r="A4209" s="1" t="s">
        <v>66</v>
      </c>
      <c r="B4209" s="1">
        <v>9</v>
      </c>
      <c r="C4209" s="26" t="s">
        <v>3767</v>
      </c>
      <c r="D4209" t="s">
        <v>68</v>
      </c>
      <c r="E4209" s="27" t="s">
        <v>3768</v>
      </c>
      <c r="F4209" s="28" t="s">
        <v>70</v>
      </c>
      <c r="G4209" s="29">
        <v>4</v>
      </c>
      <c r="H4209" s="28">
        <v>0.0070000000000000001</v>
      </c>
      <c r="I4209" s="30">
        <f>ROUND(G4209*H4209,P4)</f>
        <v>0</v>
      </c>
      <c r="L4209" s="31">
        <v>0</v>
      </c>
      <c r="M4209" s="24">
        <f>ROUND(G4209*L4209,P4)</f>
        <v>0</v>
      </c>
      <c r="N4209" s="25" t="s">
        <v>681</v>
      </c>
      <c r="O4209" s="32">
        <f>M4209*AA4209</f>
        <v>0</v>
      </c>
      <c r="P4209" s="1">
        <v>3</v>
      </c>
      <c r="AA4209" s="1">
        <f>IF(P4209=1,$O$3,IF(P4209=2,$O$4,$O$5))</f>
        <v>0</v>
      </c>
    </row>
    <row r="4210">
      <c r="A4210" s="1" t="s">
        <v>72</v>
      </c>
      <c r="E4210" s="27" t="s">
        <v>3768</v>
      </c>
    </row>
    <row r="4211">
      <c r="A4211" s="1" t="s">
        <v>73</v>
      </c>
    </row>
    <row r="4212">
      <c r="A4212" s="1" t="s">
        <v>74</v>
      </c>
      <c r="E4212" s="27" t="s">
        <v>68</v>
      </c>
    </row>
    <row r="4213">
      <c r="A4213" s="1" t="s">
        <v>66</v>
      </c>
      <c r="B4213" s="1">
        <v>13</v>
      </c>
      <c r="C4213" s="26" t="s">
        <v>3769</v>
      </c>
      <c r="D4213" t="s">
        <v>68</v>
      </c>
      <c r="E4213" s="27" t="s">
        <v>3770</v>
      </c>
      <c r="F4213" s="28" t="s">
        <v>70</v>
      </c>
      <c r="G4213" s="29">
        <v>32</v>
      </c>
      <c r="H4213" s="28">
        <v>0.001</v>
      </c>
      <c r="I4213" s="30">
        <f>ROUND(G4213*H4213,P4)</f>
        <v>0</v>
      </c>
      <c r="L4213" s="31">
        <v>0</v>
      </c>
      <c r="M4213" s="24">
        <f>ROUND(G4213*L4213,P4)</f>
        <v>0</v>
      </c>
      <c r="N4213" s="25" t="s">
        <v>681</v>
      </c>
      <c r="O4213" s="32">
        <f>M4213*AA4213</f>
        <v>0</v>
      </c>
      <c r="P4213" s="1">
        <v>3</v>
      </c>
      <c r="AA4213" s="1">
        <f>IF(P4213=1,$O$3,IF(P4213=2,$O$4,$O$5))</f>
        <v>0</v>
      </c>
    </row>
    <row r="4214">
      <c r="A4214" s="1" t="s">
        <v>72</v>
      </c>
      <c r="E4214" s="27" t="s">
        <v>3770</v>
      </c>
    </row>
    <row r="4215">
      <c r="A4215" s="1" t="s">
        <v>73</v>
      </c>
    </row>
    <row r="4216">
      <c r="A4216" s="1" t="s">
        <v>74</v>
      </c>
      <c r="E4216" s="27" t="s">
        <v>68</v>
      </c>
    </row>
    <row r="4217" ht="25.5">
      <c r="A4217" s="1" t="s">
        <v>66</v>
      </c>
      <c r="B4217" s="1">
        <v>12</v>
      </c>
      <c r="C4217" s="26" t="s">
        <v>3771</v>
      </c>
      <c r="D4217" t="s">
        <v>68</v>
      </c>
      <c r="E4217" s="27" t="s">
        <v>3772</v>
      </c>
      <c r="F4217" s="28" t="s">
        <v>70</v>
      </c>
      <c r="G4217" s="29">
        <v>1</v>
      </c>
      <c r="H4217" s="28">
        <v>0.042999999999999997</v>
      </c>
      <c r="I4217" s="30">
        <f>ROUND(G4217*H4217,P4)</f>
        <v>0</v>
      </c>
      <c r="L4217" s="31">
        <v>0</v>
      </c>
      <c r="M4217" s="24">
        <f>ROUND(G4217*L4217,P4)</f>
        <v>0</v>
      </c>
      <c r="N4217" s="25" t="s">
        <v>681</v>
      </c>
      <c r="O4217" s="32">
        <f>M4217*AA4217</f>
        <v>0</v>
      </c>
      <c r="P4217" s="1">
        <v>3</v>
      </c>
      <c r="AA4217" s="1">
        <f>IF(P4217=1,$O$3,IF(P4217=2,$O$4,$O$5))</f>
        <v>0</v>
      </c>
    </row>
    <row r="4218" ht="25.5">
      <c r="A4218" s="1" t="s">
        <v>72</v>
      </c>
      <c r="E4218" s="27" t="s">
        <v>3772</v>
      </c>
    </row>
    <row r="4219">
      <c r="A4219" s="1" t="s">
        <v>73</v>
      </c>
    </row>
    <row r="4220">
      <c r="A4220" s="1" t="s">
        <v>74</v>
      </c>
      <c r="E4220" s="27" t="s">
        <v>68</v>
      </c>
    </row>
    <row r="4221">
      <c r="A4221" s="1" t="s">
        <v>66</v>
      </c>
      <c r="B4221" s="1">
        <v>85</v>
      </c>
      <c r="C4221" s="26" t="s">
        <v>3773</v>
      </c>
      <c r="D4221" t="s">
        <v>68</v>
      </c>
      <c r="E4221" s="27" t="s">
        <v>3774</v>
      </c>
      <c r="F4221" s="28" t="s">
        <v>70</v>
      </c>
      <c r="G4221" s="29">
        <v>1</v>
      </c>
      <c r="H4221" s="28">
        <v>0.0035000000000000001</v>
      </c>
      <c r="I4221" s="30">
        <f>ROUND(G4221*H4221,P4)</f>
        <v>0</v>
      </c>
      <c r="L4221" s="31">
        <v>0</v>
      </c>
      <c r="M4221" s="24">
        <f>ROUND(G4221*L4221,P4)</f>
        <v>0</v>
      </c>
      <c r="N4221" s="25" t="s">
        <v>681</v>
      </c>
      <c r="O4221" s="32">
        <f>M4221*AA4221</f>
        <v>0</v>
      </c>
      <c r="P4221" s="1">
        <v>3</v>
      </c>
      <c r="AA4221" s="1">
        <f>IF(P4221=1,$O$3,IF(P4221=2,$O$4,$O$5))</f>
        <v>0</v>
      </c>
    </row>
    <row r="4222">
      <c r="A4222" s="1" t="s">
        <v>72</v>
      </c>
      <c r="E4222" s="27" t="s">
        <v>3774</v>
      </c>
    </row>
    <row r="4223">
      <c r="A4223" s="1" t="s">
        <v>73</v>
      </c>
    </row>
    <row r="4224">
      <c r="A4224" s="1" t="s">
        <v>74</v>
      </c>
      <c r="E4224" s="27" t="s">
        <v>68</v>
      </c>
    </row>
    <row r="4225">
      <c r="A4225" s="1" t="s">
        <v>66</v>
      </c>
      <c r="B4225" s="1">
        <v>86</v>
      </c>
      <c r="C4225" s="26" t="s">
        <v>3775</v>
      </c>
      <c r="D4225" t="s">
        <v>68</v>
      </c>
      <c r="E4225" s="27" t="s">
        <v>3774</v>
      </c>
      <c r="F4225" s="28" t="s">
        <v>70</v>
      </c>
      <c r="G4225" s="29">
        <v>1</v>
      </c>
      <c r="H4225" s="28">
        <v>0.0035000000000000001</v>
      </c>
      <c r="I4225" s="30">
        <f>ROUND(G4225*H4225,P4)</f>
        <v>0</v>
      </c>
      <c r="L4225" s="31">
        <v>0</v>
      </c>
      <c r="M4225" s="24">
        <f>ROUND(G4225*L4225,P4)</f>
        <v>0</v>
      </c>
      <c r="N4225" s="25" t="s">
        <v>681</v>
      </c>
      <c r="O4225" s="32">
        <f>M4225*AA4225</f>
        <v>0</v>
      </c>
      <c r="P4225" s="1">
        <v>3</v>
      </c>
      <c r="AA4225" s="1">
        <f>IF(P4225=1,$O$3,IF(P4225=2,$O$4,$O$5))</f>
        <v>0</v>
      </c>
    </row>
    <row r="4226">
      <c r="A4226" s="1" t="s">
        <v>72</v>
      </c>
      <c r="E4226" s="27" t="s">
        <v>3774</v>
      </c>
    </row>
    <row r="4227">
      <c r="A4227" s="1" t="s">
        <v>73</v>
      </c>
    </row>
    <row r="4228">
      <c r="A4228" s="1" t="s">
        <v>74</v>
      </c>
      <c r="E4228" s="27" t="s">
        <v>68</v>
      </c>
    </row>
    <row r="4229">
      <c r="A4229" s="1" t="s">
        <v>66</v>
      </c>
      <c r="B4229" s="1">
        <v>83</v>
      </c>
      <c r="C4229" s="26" t="s">
        <v>3776</v>
      </c>
      <c r="D4229" t="s">
        <v>68</v>
      </c>
      <c r="E4229" s="27" t="s">
        <v>3777</v>
      </c>
      <c r="F4229" s="28" t="s">
        <v>70</v>
      </c>
      <c r="G4229" s="29">
        <v>1</v>
      </c>
      <c r="H4229" s="28">
        <v>0.0048999999999999998</v>
      </c>
      <c r="I4229" s="30">
        <f>ROUND(G4229*H4229,P4)</f>
        <v>0</v>
      </c>
      <c r="L4229" s="31">
        <v>0</v>
      </c>
      <c r="M4229" s="24">
        <f>ROUND(G4229*L4229,P4)</f>
        <v>0</v>
      </c>
      <c r="N4229" s="25" t="s">
        <v>681</v>
      </c>
      <c r="O4229" s="32">
        <f>M4229*AA4229</f>
        <v>0</v>
      </c>
      <c r="P4229" s="1">
        <v>3</v>
      </c>
      <c r="AA4229" s="1">
        <f>IF(P4229=1,$O$3,IF(P4229=2,$O$4,$O$5))</f>
        <v>0</v>
      </c>
    </row>
    <row r="4230">
      <c r="A4230" s="1" t="s">
        <v>72</v>
      </c>
      <c r="E4230" s="27" t="s">
        <v>3777</v>
      </c>
    </row>
    <row r="4231">
      <c r="A4231" s="1" t="s">
        <v>73</v>
      </c>
    </row>
    <row r="4232">
      <c r="A4232" s="1" t="s">
        <v>74</v>
      </c>
      <c r="E4232" s="27" t="s">
        <v>68</v>
      </c>
    </row>
    <row r="4233">
      <c r="A4233" s="1" t="s">
        <v>66</v>
      </c>
      <c r="B4233" s="1">
        <v>84</v>
      </c>
      <c r="C4233" s="26" t="s">
        <v>3778</v>
      </c>
      <c r="D4233" t="s">
        <v>68</v>
      </c>
      <c r="E4233" s="27" t="s">
        <v>3777</v>
      </c>
      <c r="F4233" s="28" t="s">
        <v>70</v>
      </c>
      <c r="G4233" s="29">
        <v>1</v>
      </c>
      <c r="H4233" s="28">
        <v>0.0048999999999999998</v>
      </c>
      <c r="I4233" s="30">
        <f>ROUND(G4233*H4233,P4)</f>
        <v>0</v>
      </c>
      <c r="L4233" s="31">
        <v>0</v>
      </c>
      <c r="M4233" s="24">
        <f>ROUND(G4233*L4233,P4)</f>
        <v>0</v>
      </c>
      <c r="N4233" s="25" t="s">
        <v>681</v>
      </c>
      <c r="O4233" s="32">
        <f>M4233*AA4233</f>
        <v>0</v>
      </c>
      <c r="P4233" s="1">
        <v>3</v>
      </c>
      <c r="AA4233" s="1">
        <f>IF(P4233=1,$O$3,IF(P4233=2,$O$4,$O$5))</f>
        <v>0</v>
      </c>
    </row>
    <row r="4234">
      <c r="A4234" s="1" t="s">
        <v>72</v>
      </c>
      <c r="E4234" s="27" t="s">
        <v>3777</v>
      </c>
    </row>
    <row r="4235">
      <c r="A4235" s="1" t="s">
        <v>73</v>
      </c>
    </row>
    <row r="4236">
      <c r="A4236" s="1" t="s">
        <v>74</v>
      </c>
      <c r="E4236" s="27" t="s">
        <v>68</v>
      </c>
    </row>
    <row r="4237">
      <c r="A4237" s="1" t="s">
        <v>66</v>
      </c>
      <c r="B4237" s="1">
        <v>81</v>
      </c>
      <c r="C4237" s="26" t="s">
        <v>3779</v>
      </c>
      <c r="D4237" t="s">
        <v>68</v>
      </c>
      <c r="E4237" s="27" t="s">
        <v>3780</v>
      </c>
      <c r="F4237" s="28" t="s">
        <v>70</v>
      </c>
      <c r="G4237" s="29">
        <v>1</v>
      </c>
      <c r="H4237" s="28">
        <v>0.0067999999999999996</v>
      </c>
      <c r="I4237" s="30">
        <f>ROUND(G4237*H4237,P4)</f>
        <v>0</v>
      </c>
      <c r="L4237" s="31">
        <v>0</v>
      </c>
      <c r="M4237" s="24">
        <f>ROUND(G4237*L4237,P4)</f>
        <v>0</v>
      </c>
      <c r="N4237" s="25" t="s">
        <v>681</v>
      </c>
      <c r="O4237" s="32">
        <f>M4237*AA4237</f>
        <v>0</v>
      </c>
      <c r="P4237" s="1">
        <v>3</v>
      </c>
      <c r="AA4237" s="1">
        <f>IF(P4237=1,$O$3,IF(P4237=2,$O$4,$O$5))</f>
        <v>0</v>
      </c>
    </row>
    <row r="4238">
      <c r="A4238" s="1" t="s">
        <v>72</v>
      </c>
      <c r="E4238" s="27" t="s">
        <v>3780</v>
      </c>
    </row>
    <row r="4239">
      <c r="A4239" s="1" t="s">
        <v>73</v>
      </c>
    </row>
    <row r="4240">
      <c r="A4240" s="1" t="s">
        <v>74</v>
      </c>
      <c r="E4240" s="27" t="s">
        <v>68</v>
      </c>
    </row>
    <row r="4241">
      <c r="A4241" s="1" t="s">
        <v>66</v>
      </c>
      <c r="B4241" s="1">
        <v>82</v>
      </c>
      <c r="C4241" s="26" t="s">
        <v>3781</v>
      </c>
      <c r="D4241" t="s">
        <v>68</v>
      </c>
      <c r="E4241" s="27" t="s">
        <v>3780</v>
      </c>
      <c r="F4241" s="28" t="s">
        <v>70</v>
      </c>
      <c r="G4241" s="29">
        <v>1</v>
      </c>
      <c r="H4241" s="28">
        <v>0.0067999999999999996</v>
      </c>
      <c r="I4241" s="30">
        <f>ROUND(G4241*H4241,P4)</f>
        <v>0</v>
      </c>
      <c r="L4241" s="31">
        <v>0</v>
      </c>
      <c r="M4241" s="24">
        <f>ROUND(G4241*L4241,P4)</f>
        <v>0</v>
      </c>
      <c r="N4241" s="25" t="s">
        <v>681</v>
      </c>
      <c r="O4241" s="32">
        <f>M4241*AA4241</f>
        <v>0</v>
      </c>
      <c r="P4241" s="1">
        <v>3</v>
      </c>
      <c r="AA4241" s="1">
        <f>IF(P4241=1,$O$3,IF(P4241=2,$O$4,$O$5))</f>
        <v>0</v>
      </c>
    </row>
    <row r="4242">
      <c r="A4242" s="1" t="s">
        <v>72</v>
      </c>
      <c r="E4242" s="27" t="s">
        <v>3780</v>
      </c>
    </row>
    <row r="4243">
      <c r="A4243" s="1" t="s">
        <v>73</v>
      </c>
    </row>
    <row r="4244">
      <c r="A4244" s="1" t="s">
        <v>74</v>
      </c>
      <c r="E4244" s="27" t="s">
        <v>68</v>
      </c>
    </row>
    <row r="4245" ht="25.5">
      <c r="A4245" s="1" t="s">
        <v>66</v>
      </c>
      <c r="B4245" s="1">
        <v>78</v>
      </c>
      <c r="C4245" s="26" t="s">
        <v>3782</v>
      </c>
      <c r="D4245" t="s">
        <v>68</v>
      </c>
      <c r="E4245" s="27" t="s">
        <v>3783</v>
      </c>
      <c r="F4245" s="28" t="s">
        <v>70</v>
      </c>
      <c r="G4245" s="29">
        <v>1</v>
      </c>
      <c r="H4245" s="28">
        <v>0.016</v>
      </c>
      <c r="I4245" s="30">
        <f>ROUND(G4245*H4245,P4)</f>
        <v>0</v>
      </c>
      <c r="L4245" s="31">
        <v>0</v>
      </c>
      <c r="M4245" s="24">
        <f>ROUND(G4245*L4245,P4)</f>
        <v>0</v>
      </c>
      <c r="N4245" s="25" t="s">
        <v>681</v>
      </c>
      <c r="O4245" s="32">
        <f>M4245*AA4245</f>
        <v>0</v>
      </c>
      <c r="P4245" s="1">
        <v>3</v>
      </c>
      <c r="AA4245" s="1">
        <f>IF(P4245=1,$O$3,IF(P4245=2,$O$4,$O$5))</f>
        <v>0</v>
      </c>
    </row>
    <row r="4246" ht="38.25">
      <c r="A4246" s="1" t="s">
        <v>72</v>
      </c>
      <c r="E4246" s="27" t="s">
        <v>3784</v>
      </c>
    </row>
    <row r="4247">
      <c r="A4247" s="1" t="s">
        <v>73</v>
      </c>
    </row>
    <row r="4248">
      <c r="A4248" s="1" t="s">
        <v>74</v>
      </c>
      <c r="E4248" s="27" t="s">
        <v>68</v>
      </c>
    </row>
    <row r="4249">
      <c r="A4249" s="1" t="s">
        <v>66</v>
      </c>
      <c r="B4249" s="1">
        <v>112</v>
      </c>
      <c r="C4249" s="26" t="s">
        <v>3785</v>
      </c>
      <c r="D4249" t="s">
        <v>68</v>
      </c>
      <c r="E4249" s="27" t="s">
        <v>3786</v>
      </c>
      <c r="F4249" s="28" t="s">
        <v>70</v>
      </c>
      <c r="G4249" s="29">
        <v>2</v>
      </c>
      <c r="H4249" s="28">
        <v>0.00025000000000000001</v>
      </c>
      <c r="I4249" s="30">
        <f>ROUND(G4249*H4249,P4)</f>
        <v>0</v>
      </c>
      <c r="L4249" s="31">
        <v>0</v>
      </c>
      <c r="M4249" s="24">
        <f>ROUND(G4249*L4249,P4)</f>
        <v>0</v>
      </c>
      <c r="N4249" s="25" t="s">
        <v>681</v>
      </c>
      <c r="O4249" s="32">
        <f>M4249*AA4249</f>
        <v>0</v>
      </c>
      <c r="P4249" s="1">
        <v>3</v>
      </c>
      <c r="AA4249" s="1">
        <f>IF(P4249=1,$O$3,IF(P4249=2,$O$4,$O$5))</f>
        <v>0</v>
      </c>
    </row>
    <row r="4250">
      <c r="A4250" s="1" t="s">
        <v>72</v>
      </c>
      <c r="E4250" s="27" t="s">
        <v>3786</v>
      </c>
    </row>
    <row r="4251">
      <c r="A4251" s="1" t="s">
        <v>73</v>
      </c>
    </row>
    <row r="4252">
      <c r="A4252" s="1" t="s">
        <v>74</v>
      </c>
      <c r="E4252" s="27" t="s">
        <v>68</v>
      </c>
    </row>
    <row r="4253">
      <c r="A4253" s="1" t="s">
        <v>66</v>
      </c>
      <c r="B4253" s="1">
        <v>1</v>
      </c>
      <c r="C4253" s="26" t="s">
        <v>3787</v>
      </c>
      <c r="D4253" t="s">
        <v>68</v>
      </c>
      <c r="E4253" s="27" t="s">
        <v>3788</v>
      </c>
      <c r="F4253" s="28" t="s">
        <v>70</v>
      </c>
      <c r="G4253" s="29">
        <v>2</v>
      </c>
      <c r="H4253" s="28">
        <v>0.0018</v>
      </c>
      <c r="I4253" s="30">
        <f>ROUND(G4253*H4253,P4)</f>
        <v>0</v>
      </c>
      <c r="L4253" s="31">
        <v>0</v>
      </c>
      <c r="M4253" s="24">
        <f>ROUND(G4253*L4253,P4)</f>
        <v>0</v>
      </c>
      <c r="N4253" s="25" t="s">
        <v>681</v>
      </c>
      <c r="O4253" s="32">
        <f>M4253*AA4253</f>
        <v>0</v>
      </c>
      <c r="P4253" s="1">
        <v>3</v>
      </c>
      <c r="AA4253" s="1">
        <f>IF(P4253=1,$O$3,IF(P4253=2,$O$4,$O$5))</f>
        <v>0</v>
      </c>
    </row>
    <row r="4254">
      <c r="A4254" s="1" t="s">
        <v>72</v>
      </c>
      <c r="E4254" s="27" t="s">
        <v>3788</v>
      </c>
    </row>
    <row r="4255">
      <c r="A4255" s="1" t="s">
        <v>73</v>
      </c>
    </row>
    <row r="4256">
      <c r="A4256" s="1" t="s">
        <v>74</v>
      </c>
      <c r="E4256" s="27" t="s">
        <v>68</v>
      </c>
    </row>
    <row r="4257">
      <c r="A4257" s="1" t="s">
        <v>66</v>
      </c>
      <c r="B4257" s="1">
        <v>11</v>
      </c>
      <c r="C4257" s="26" t="s">
        <v>3789</v>
      </c>
      <c r="D4257" t="s">
        <v>68</v>
      </c>
      <c r="E4257" s="27" t="s">
        <v>3790</v>
      </c>
      <c r="F4257" s="28" t="s">
        <v>70</v>
      </c>
      <c r="G4257" s="29">
        <v>1</v>
      </c>
      <c r="H4257" s="28">
        <v>0.00029999999999999997</v>
      </c>
      <c r="I4257" s="30">
        <f>ROUND(G4257*H4257,P4)</f>
        <v>0</v>
      </c>
      <c r="L4257" s="31">
        <v>0</v>
      </c>
      <c r="M4257" s="24">
        <f>ROUND(G4257*L4257,P4)</f>
        <v>0</v>
      </c>
      <c r="N4257" s="25" t="s">
        <v>681</v>
      </c>
      <c r="O4257" s="32">
        <f>M4257*AA4257</f>
        <v>0</v>
      </c>
      <c r="P4257" s="1">
        <v>3</v>
      </c>
      <c r="AA4257" s="1">
        <f>IF(P4257=1,$O$3,IF(P4257=2,$O$4,$O$5))</f>
        <v>0</v>
      </c>
    </row>
    <row r="4258">
      <c r="A4258" s="1" t="s">
        <v>72</v>
      </c>
      <c r="E4258" s="27" t="s">
        <v>3790</v>
      </c>
    </row>
    <row r="4259">
      <c r="A4259" s="1" t="s">
        <v>73</v>
      </c>
    </row>
    <row r="4260">
      <c r="A4260" s="1" t="s">
        <v>74</v>
      </c>
      <c r="E4260" s="27" t="s">
        <v>68</v>
      </c>
    </row>
    <row r="4261">
      <c r="A4261" s="1" t="s">
        <v>66</v>
      </c>
      <c r="B4261" s="1">
        <v>29</v>
      </c>
      <c r="C4261" s="26" t="s">
        <v>3791</v>
      </c>
      <c r="D4261" t="s">
        <v>68</v>
      </c>
      <c r="E4261" s="27" t="s">
        <v>3792</v>
      </c>
      <c r="F4261" s="28" t="s">
        <v>77</v>
      </c>
      <c r="G4261" s="29">
        <v>1</v>
      </c>
      <c r="H4261" s="28">
        <v>0.0001</v>
      </c>
      <c r="I4261" s="30">
        <f>ROUND(G4261*H4261,P4)</f>
        <v>0</v>
      </c>
      <c r="L4261" s="31">
        <v>0</v>
      </c>
      <c r="M4261" s="24">
        <f>ROUND(G4261*L4261,P4)</f>
        <v>0</v>
      </c>
      <c r="N4261" s="25" t="s">
        <v>681</v>
      </c>
      <c r="O4261" s="32">
        <f>M4261*AA4261</f>
        <v>0</v>
      </c>
      <c r="P4261" s="1">
        <v>3</v>
      </c>
      <c r="AA4261" s="1">
        <f>IF(P4261=1,$O$3,IF(P4261=2,$O$4,$O$5))</f>
        <v>0</v>
      </c>
    </row>
    <row r="4262">
      <c r="A4262" s="1" t="s">
        <v>72</v>
      </c>
      <c r="E4262" s="27" t="s">
        <v>3792</v>
      </c>
    </row>
    <row r="4263">
      <c r="A4263" s="1" t="s">
        <v>73</v>
      </c>
    </row>
    <row r="4264">
      <c r="A4264" s="1" t="s">
        <v>74</v>
      </c>
      <c r="E4264" s="27" t="s">
        <v>68</v>
      </c>
    </row>
    <row r="4265">
      <c r="A4265" s="1" t="s">
        <v>66</v>
      </c>
      <c r="B4265" s="1">
        <v>30</v>
      </c>
      <c r="C4265" s="26" t="s">
        <v>3793</v>
      </c>
      <c r="D4265" t="s">
        <v>68</v>
      </c>
      <c r="E4265" s="27" t="s">
        <v>3794</v>
      </c>
      <c r="F4265" s="28" t="s">
        <v>70</v>
      </c>
      <c r="G4265" s="29">
        <v>1</v>
      </c>
      <c r="H4265" s="28">
        <v>0.0001</v>
      </c>
      <c r="I4265" s="30">
        <f>ROUND(G4265*H4265,P4)</f>
        <v>0</v>
      </c>
      <c r="L4265" s="31">
        <v>0</v>
      </c>
      <c r="M4265" s="24">
        <f>ROUND(G4265*L4265,P4)</f>
        <v>0</v>
      </c>
      <c r="N4265" s="25" t="s">
        <v>681</v>
      </c>
      <c r="O4265" s="32">
        <f>M4265*AA4265</f>
        <v>0</v>
      </c>
      <c r="P4265" s="1">
        <v>3</v>
      </c>
      <c r="AA4265" s="1">
        <f>IF(P4265=1,$O$3,IF(P4265=2,$O$4,$O$5))</f>
        <v>0</v>
      </c>
    </row>
    <row r="4266">
      <c r="A4266" s="1" t="s">
        <v>72</v>
      </c>
      <c r="E4266" s="27" t="s">
        <v>3794</v>
      </c>
    </row>
    <row r="4267">
      <c r="A4267" s="1" t="s">
        <v>73</v>
      </c>
    </row>
    <row r="4268">
      <c r="A4268" s="1" t="s">
        <v>74</v>
      </c>
      <c r="E4268" s="27" t="s">
        <v>68</v>
      </c>
    </row>
    <row r="4269">
      <c r="A4269" s="1" t="s">
        <v>66</v>
      </c>
      <c r="B4269" s="1">
        <v>14</v>
      </c>
      <c r="C4269" s="26" t="s">
        <v>3795</v>
      </c>
      <c r="D4269" t="s">
        <v>68</v>
      </c>
      <c r="E4269" s="27" t="s">
        <v>3796</v>
      </c>
      <c r="F4269" s="28" t="s">
        <v>3797</v>
      </c>
      <c r="G4269" s="29">
        <v>2</v>
      </c>
      <c r="H4269" s="28">
        <v>0.124</v>
      </c>
      <c r="I4269" s="30">
        <f>ROUND(G4269*H4269,P4)</f>
        <v>0</v>
      </c>
      <c r="L4269" s="31">
        <v>0</v>
      </c>
      <c r="M4269" s="24">
        <f>ROUND(G4269*L4269,P4)</f>
        <v>0</v>
      </c>
      <c r="N4269" s="25" t="s">
        <v>111</v>
      </c>
      <c r="O4269" s="32">
        <f>M4269*AA4269</f>
        <v>0</v>
      </c>
      <c r="P4269" s="1">
        <v>3</v>
      </c>
      <c r="AA4269" s="1">
        <f>IF(P4269=1,$O$3,IF(P4269=2,$O$4,$O$5))</f>
        <v>0</v>
      </c>
    </row>
    <row r="4270">
      <c r="A4270" s="1" t="s">
        <v>72</v>
      </c>
      <c r="E4270" s="27" t="s">
        <v>3796</v>
      </c>
    </row>
    <row r="4271">
      <c r="A4271" s="1" t="s">
        <v>73</v>
      </c>
    </row>
    <row r="4272">
      <c r="A4272" s="1" t="s">
        <v>74</v>
      </c>
      <c r="E4272" s="27" t="s">
        <v>68</v>
      </c>
    </row>
    <row r="4273">
      <c r="A4273" s="1" t="s">
        <v>66</v>
      </c>
      <c r="B4273" s="1">
        <v>95</v>
      </c>
      <c r="C4273" s="26" t="s">
        <v>3798</v>
      </c>
      <c r="D4273" t="s">
        <v>68</v>
      </c>
      <c r="E4273" s="27" t="s">
        <v>3799</v>
      </c>
      <c r="F4273" s="28" t="s">
        <v>1137</v>
      </c>
      <c r="G4273" s="29">
        <v>750</v>
      </c>
      <c r="H4273" s="28">
        <v>0.001</v>
      </c>
      <c r="I4273" s="30">
        <f>ROUND(G4273*H4273,P4)</f>
        <v>0</v>
      </c>
      <c r="L4273" s="31">
        <v>0</v>
      </c>
      <c r="M4273" s="24">
        <f>ROUND(G4273*L4273,P4)</f>
        <v>0</v>
      </c>
      <c r="N4273" s="25" t="s">
        <v>681</v>
      </c>
      <c r="O4273" s="32">
        <f>M4273*AA4273</f>
        <v>0</v>
      </c>
      <c r="P4273" s="1">
        <v>3</v>
      </c>
      <c r="AA4273" s="1">
        <f>IF(P4273=1,$O$3,IF(P4273=2,$O$4,$O$5))</f>
        <v>0</v>
      </c>
    </row>
    <row r="4274">
      <c r="A4274" s="1" t="s">
        <v>72</v>
      </c>
      <c r="E4274" s="27" t="s">
        <v>3799</v>
      </c>
    </row>
    <row r="4275">
      <c r="A4275" s="1" t="s">
        <v>73</v>
      </c>
    </row>
    <row r="4276">
      <c r="A4276" s="1" t="s">
        <v>74</v>
      </c>
      <c r="E4276" s="27" t="s">
        <v>68</v>
      </c>
    </row>
    <row r="4277" ht="25.5">
      <c r="A4277" s="1" t="s">
        <v>66</v>
      </c>
      <c r="B4277" s="1">
        <v>148</v>
      </c>
      <c r="C4277" s="26" t="s">
        <v>3800</v>
      </c>
      <c r="D4277" t="s">
        <v>68</v>
      </c>
      <c r="E4277" s="27" t="s">
        <v>3801</v>
      </c>
      <c r="F4277" s="28" t="s">
        <v>77</v>
      </c>
      <c r="G4277" s="29">
        <v>200</v>
      </c>
      <c r="H4277" s="28">
        <v>0</v>
      </c>
      <c r="I4277" s="30">
        <f>ROUND(G4277*H4277,P4)</f>
        <v>0</v>
      </c>
      <c r="L4277" s="31">
        <v>0</v>
      </c>
      <c r="M4277" s="24">
        <f>ROUND(G4277*L4277,P4)</f>
        <v>0</v>
      </c>
      <c r="N4277" s="25" t="s">
        <v>681</v>
      </c>
      <c r="O4277" s="32">
        <f>M4277*AA4277</f>
        <v>0</v>
      </c>
      <c r="P4277" s="1">
        <v>3</v>
      </c>
      <c r="AA4277" s="1">
        <f>IF(P4277=1,$O$3,IF(P4277=2,$O$4,$O$5))</f>
        <v>0</v>
      </c>
    </row>
    <row r="4278" ht="25.5">
      <c r="A4278" s="1" t="s">
        <v>72</v>
      </c>
      <c r="E4278" s="27" t="s">
        <v>3801</v>
      </c>
    </row>
    <row r="4279">
      <c r="A4279" s="1" t="s">
        <v>73</v>
      </c>
    </row>
    <row r="4280">
      <c r="A4280" s="1" t="s">
        <v>74</v>
      </c>
      <c r="E4280" s="27" t="s">
        <v>68</v>
      </c>
    </row>
    <row r="4281" ht="25.5">
      <c r="A4281" s="1" t="s">
        <v>66</v>
      </c>
      <c r="B4281" s="1">
        <v>94</v>
      </c>
      <c r="C4281" s="26" t="s">
        <v>3802</v>
      </c>
      <c r="D4281" t="s">
        <v>68</v>
      </c>
      <c r="E4281" s="27" t="s">
        <v>3803</v>
      </c>
      <c r="F4281" s="28" t="s">
        <v>70</v>
      </c>
      <c r="G4281" s="29">
        <v>153</v>
      </c>
      <c r="H4281" s="28">
        <v>0</v>
      </c>
      <c r="I4281" s="30">
        <f>ROUND(G4281*H4281,P4)</f>
        <v>0</v>
      </c>
      <c r="L4281" s="31">
        <v>0</v>
      </c>
      <c r="M4281" s="24">
        <f>ROUND(G4281*L4281,P4)</f>
        <v>0</v>
      </c>
      <c r="N4281" s="25" t="s">
        <v>681</v>
      </c>
      <c r="O4281" s="32">
        <f>M4281*AA4281</f>
        <v>0</v>
      </c>
      <c r="P4281" s="1">
        <v>3</v>
      </c>
      <c r="AA4281" s="1">
        <f>IF(P4281=1,$O$3,IF(P4281=2,$O$4,$O$5))</f>
        <v>0</v>
      </c>
    </row>
    <row r="4282" ht="38.25">
      <c r="A4282" s="1" t="s">
        <v>72</v>
      </c>
      <c r="E4282" s="27" t="s">
        <v>3804</v>
      </c>
    </row>
    <row r="4283">
      <c r="A4283" s="1" t="s">
        <v>73</v>
      </c>
    </row>
    <row r="4284">
      <c r="A4284" s="1" t="s">
        <v>74</v>
      </c>
      <c r="E4284" s="27" t="s">
        <v>68</v>
      </c>
    </row>
    <row r="4285" ht="25.5">
      <c r="A4285" s="1" t="s">
        <v>66</v>
      </c>
      <c r="B4285" s="1">
        <v>23</v>
      </c>
      <c r="C4285" s="26" t="s">
        <v>3805</v>
      </c>
      <c r="D4285" t="s">
        <v>68</v>
      </c>
      <c r="E4285" s="27" t="s">
        <v>3806</v>
      </c>
      <c r="F4285" s="28" t="s">
        <v>77</v>
      </c>
      <c r="G4285" s="29">
        <v>180</v>
      </c>
      <c r="H4285" s="28">
        <v>0</v>
      </c>
      <c r="I4285" s="30">
        <f>ROUND(G4285*H4285,P4)</f>
        <v>0</v>
      </c>
      <c r="L4285" s="31">
        <v>0</v>
      </c>
      <c r="M4285" s="24">
        <f>ROUND(G4285*L4285,P4)</f>
        <v>0</v>
      </c>
      <c r="N4285" s="25" t="s">
        <v>681</v>
      </c>
      <c r="O4285" s="32">
        <f>M4285*AA4285</f>
        <v>0</v>
      </c>
      <c r="P4285" s="1">
        <v>3</v>
      </c>
      <c r="AA4285" s="1">
        <f>IF(P4285=1,$O$3,IF(P4285=2,$O$4,$O$5))</f>
        <v>0</v>
      </c>
    </row>
    <row r="4286" ht="25.5">
      <c r="A4286" s="1" t="s">
        <v>72</v>
      </c>
      <c r="E4286" s="27" t="s">
        <v>3806</v>
      </c>
    </row>
    <row r="4287">
      <c r="A4287" s="1" t="s">
        <v>73</v>
      </c>
    </row>
    <row r="4288">
      <c r="A4288" s="1" t="s">
        <v>74</v>
      </c>
      <c r="E4288" s="27" t="s">
        <v>68</v>
      </c>
    </row>
    <row r="4289" ht="38.25">
      <c r="A4289" s="1" t="s">
        <v>66</v>
      </c>
      <c r="B4289" s="1">
        <v>73</v>
      </c>
      <c r="C4289" s="26" t="s">
        <v>3807</v>
      </c>
      <c r="D4289" t="s">
        <v>68</v>
      </c>
      <c r="E4289" s="27" t="s">
        <v>3808</v>
      </c>
      <c r="F4289" s="28" t="s">
        <v>77</v>
      </c>
      <c r="G4289" s="29">
        <v>530</v>
      </c>
      <c r="H4289" s="28">
        <v>0</v>
      </c>
      <c r="I4289" s="30">
        <f>ROUND(G4289*H4289,P4)</f>
        <v>0</v>
      </c>
      <c r="L4289" s="31">
        <v>0</v>
      </c>
      <c r="M4289" s="24">
        <f>ROUND(G4289*L4289,P4)</f>
        <v>0</v>
      </c>
      <c r="N4289" s="25" t="s">
        <v>681</v>
      </c>
      <c r="O4289" s="32">
        <f>M4289*AA4289</f>
        <v>0</v>
      </c>
      <c r="P4289" s="1">
        <v>3</v>
      </c>
      <c r="AA4289" s="1">
        <f>IF(P4289=1,$O$3,IF(P4289=2,$O$4,$O$5))</f>
        <v>0</v>
      </c>
    </row>
    <row r="4290" ht="38.25">
      <c r="A4290" s="1" t="s">
        <v>72</v>
      </c>
      <c r="E4290" s="27" t="s">
        <v>3809</v>
      </c>
    </row>
    <row r="4291">
      <c r="A4291" s="1" t="s">
        <v>73</v>
      </c>
    </row>
    <row r="4292">
      <c r="A4292" s="1" t="s">
        <v>74</v>
      </c>
      <c r="E4292" s="27" t="s">
        <v>68</v>
      </c>
    </row>
    <row r="4293" ht="38.25">
      <c r="A4293" s="1" t="s">
        <v>66</v>
      </c>
      <c r="B4293" s="1">
        <v>72</v>
      </c>
      <c r="C4293" s="26" t="s">
        <v>3810</v>
      </c>
      <c r="D4293" t="s">
        <v>68</v>
      </c>
      <c r="E4293" s="27" t="s">
        <v>3811</v>
      </c>
      <c r="F4293" s="28" t="s">
        <v>77</v>
      </c>
      <c r="G4293" s="29">
        <v>22</v>
      </c>
      <c r="H4293" s="28">
        <v>0</v>
      </c>
      <c r="I4293" s="30">
        <f>ROUND(G4293*H4293,P4)</f>
        <v>0</v>
      </c>
      <c r="L4293" s="31">
        <v>0</v>
      </c>
      <c r="M4293" s="24">
        <f>ROUND(G4293*L4293,P4)</f>
        <v>0</v>
      </c>
      <c r="N4293" s="25" t="s">
        <v>681</v>
      </c>
      <c r="O4293" s="32">
        <f>M4293*AA4293</f>
        <v>0</v>
      </c>
      <c r="P4293" s="1">
        <v>3</v>
      </c>
      <c r="AA4293" s="1">
        <f>IF(P4293=1,$O$3,IF(P4293=2,$O$4,$O$5))</f>
        <v>0</v>
      </c>
    </row>
    <row r="4294" ht="38.25">
      <c r="A4294" s="1" t="s">
        <v>72</v>
      </c>
      <c r="E4294" s="27" t="s">
        <v>3812</v>
      </c>
    </row>
    <row r="4295">
      <c r="A4295" s="1" t="s">
        <v>73</v>
      </c>
    </row>
    <row r="4296">
      <c r="A4296" s="1" t="s">
        <v>74</v>
      </c>
      <c r="E4296" s="27" t="s">
        <v>68</v>
      </c>
    </row>
    <row r="4297" ht="25.5">
      <c r="A4297" s="1" t="s">
        <v>66</v>
      </c>
      <c r="B4297" s="1">
        <v>61</v>
      </c>
      <c r="C4297" s="26" t="s">
        <v>3813</v>
      </c>
      <c r="D4297" t="s">
        <v>68</v>
      </c>
      <c r="E4297" s="27" t="s">
        <v>3814</v>
      </c>
      <c r="F4297" s="28" t="s">
        <v>77</v>
      </c>
      <c r="G4297" s="29">
        <v>150</v>
      </c>
      <c r="H4297" s="28">
        <v>0</v>
      </c>
      <c r="I4297" s="30">
        <f>ROUND(G4297*H4297,P4)</f>
        <v>0</v>
      </c>
      <c r="L4297" s="31">
        <v>0</v>
      </c>
      <c r="M4297" s="24">
        <f>ROUND(G4297*L4297,P4)</f>
        <v>0</v>
      </c>
      <c r="N4297" s="25" t="s">
        <v>681</v>
      </c>
      <c r="O4297" s="32">
        <f>M4297*AA4297</f>
        <v>0</v>
      </c>
      <c r="P4297" s="1">
        <v>3</v>
      </c>
      <c r="AA4297" s="1">
        <f>IF(P4297=1,$O$3,IF(P4297=2,$O$4,$O$5))</f>
        <v>0</v>
      </c>
    </row>
    <row r="4298" ht="25.5">
      <c r="A4298" s="1" t="s">
        <v>72</v>
      </c>
      <c r="E4298" s="27" t="s">
        <v>3814</v>
      </c>
    </row>
    <row r="4299">
      <c r="A4299" s="1" t="s">
        <v>73</v>
      </c>
    </row>
    <row r="4300">
      <c r="A4300" s="1" t="s">
        <v>74</v>
      </c>
      <c r="E4300" s="27" t="s">
        <v>68</v>
      </c>
    </row>
    <row r="4301" ht="25.5">
      <c r="A4301" s="1" t="s">
        <v>66</v>
      </c>
      <c r="B4301" s="1">
        <v>4</v>
      </c>
      <c r="C4301" s="26" t="s">
        <v>3815</v>
      </c>
      <c r="D4301" t="s">
        <v>68</v>
      </c>
      <c r="E4301" s="27" t="s">
        <v>3816</v>
      </c>
      <c r="F4301" s="28" t="s">
        <v>77</v>
      </c>
      <c r="G4301" s="29">
        <v>300</v>
      </c>
      <c r="H4301" s="28">
        <v>0</v>
      </c>
      <c r="I4301" s="30">
        <f>ROUND(G4301*H4301,P4)</f>
        <v>0</v>
      </c>
      <c r="L4301" s="31">
        <v>0</v>
      </c>
      <c r="M4301" s="24">
        <f>ROUND(G4301*L4301,P4)</f>
        <v>0</v>
      </c>
      <c r="N4301" s="25" t="s">
        <v>681</v>
      </c>
      <c r="O4301" s="32">
        <f>M4301*AA4301</f>
        <v>0</v>
      </c>
      <c r="P4301" s="1">
        <v>3</v>
      </c>
      <c r="AA4301" s="1">
        <f>IF(P4301=1,$O$3,IF(P4301=2,$O$4,$O$5))</f>
        <v>0</v>
      </c>
    </row>
    <row r="4302" ht="25.5">
      <c r="A4302" s="1" t="s">
        <v>72</v>
      </c>
      <c r="E4302" s="27" t="s">
        <v>3816</v>
      </c>
    </row>
    <row r="4303">
      <c r="A4303" s="1" t="s">
        <v>73</v>
      </c>
    </row>
    <row r="4304">
      <c r="A4304" s="1" t="s">
        <v>74</v>
      </c>
      <c r="E4304" s="27" t="s">
        <v>68</v>
      </c>
    </row>
    <row r="4305" ht="25.5">
      <c r="A4305" s="1" t="s">
        <v>66</v>
      </c>
      <c r="B4305" s="1">
        <v>5</v>
      </c>
      <c r="C4305" s="26" t="s">
        <v>3817</v>
      </c>
      <c r="D4305" t="s">
        <v>68</v>
      </c>
      <c r="E4305" s="27" t="s">
        <v>3818</v>
      </c>
      <c r="F4305" s="28" t="s">
        <v>77</v>
      </c>
      <c r="G4305" s="29">
        <v>300</v>
      </c>
      <c r="H4305" s="28">
        <v>0</v>
      </c>
      <c r="I4305" s="30">
        <f>ROUND(G4305*H4305,P4)</f>
        <v>0</v>
      </c>
      <c r="L4305" s="31">
        <v>0</v>
      </c>
      <c r="M4305" s="24">
        <f>ROUND(G4305*L4305,P4)</f>
        <v>0</v>
      </c>
      <c r="N4305" s="25" t="s">
        <v>681</v>
      </c>
      <c r="O4305" s="32">
        <f>M4305*AA4305</f>
        <v>0</v>
      </c>
      <c r="P4305" s="1">
        <v>3</v>
      </c>
      <c r="AA4305" s="1">
        <f>IF(P4305=1,$O$3,IF(P4305=2,$O$4,$O$5))</f>
        <v>0</v>
      </c>
    </row>
    <row r="4306" ht="25.5">
      <c r="A4306" s="1" t="s">
        <v>72</v>
      </c>
      <c r="E4306" s="27" t="s">
        <v>3818</v>
      </c>
    </row>
    <row r="4307">
      <c r="A4307" s="1" t="s">
        <v>73</v>
      </c>
    </row>
    <row r="4308">
      <c r="A4308" s="1" t="s">
        <v>74</v>
      </c>
      <c r="E4308" s="27" t="s">
        <v>68</v>
      </c>
    </row>
    <row r="4309" ht="25.5">
      <c r="A4309" s="1" t="s">
        <v>66</v>
      </c>
      <c r="B4309" s="1">
        <v>6</v>
      </c>
      <c r="C4309" s="26" t="s">
        <v>3819</v>
      </c>
      <c r="D4309" t="s">
        <v>68</v>
      </c>
      <c r="E4309" s="27" t="s">
        <v>3820</v>
      </c>
      <c r="F4309" s="28" t="s">
        <v>77</v>
      </c>
      <c r="G4309" s="29">
        <v>100</v>
      </c>
      <c r="H4309" s="28">
        <v>0</v>
      </c>
      <c r="I4309" s="30">
        <f>ROUND(G4309*H4309,P4)</f>
        <v>0</v>
      </c>
      <c r="L4309" s="31">
        <v>0</v>
      </c>
      <c r="M4309" s="24">
        <f>ROUND(G4309*L4309,P4)</f>
        <v>0</v>
      </c>
      <c r="N4309" s="25" t="s">
        <v>681</v>
      </c>
      <c r="O4309" s="32">
        <f>M4309*AA4309</f>
        <v>0</v>
      </c>
      <c r="P4309" s="1">
        <v>3</v>
      </c>
      <c r="AA4309" s="1">
        <f>IF(P4309=1,$O$3,IF(P4309=2,$O$4,$O$5))</f>
        <v>0</v>
      </c>
    </row>
    <row r="4310" ht="25.5">
      <c r="A4310" s="1" t="s">
        <v>72</v>
      </c>
      <c r="E4310" s="27" t="s">
        <v>3820</v>
      </c>
    </row>
    <row r="4311">
      <c r="A4311" s="1" t="s">
        <v>73</v>
      </c>
    </row>
    <row r="4312">
      <c r="A4312" s="1" t="s">
        <v>74</v>
      </c>
      <c r="E4312" s="27" t="s">
        <v>68</v>
      </c>
    </row>
    <row r="4313" ht="25.5">
      <c r="A4313" s="1" t="s">
        <v>66</v>
      </c>
      <c r="B4313" s="1">
        <v>71</v>
      </c>
      <c r="C4313" s="26" t="s">
        <v>3821</v>
      </c>
      <c r="D4313" t="s">
        <v>68</v>
      </c>
      <c r="E4313" s="27" t="s">
        <v>3822</v>
      </c>
      <c r="F4313" s="28" t="s">
        <v>77</v>
      </c>
      <c r="G4313" s="29">
        <v>2045</v>
      </c>
      <c r="H4313" s="28">
        <v>0</v>
      </c>
      <c r="I4313" s="30">
        <f>ROUND(G4313*H4313,P4)</f>
        <v>0</v>
      </c>
      <c r="L4313" s="31">
        <v>0</v>
      </c>
      <c r="M4313" s="24">
        <f>ROUND(G4313*L4313,P4)</f>
        <v>0</v>
      </c>
      <c r="N4313" s="25" t="s">
        <v>681</v>
      </c>
      <c r="O4313" s="32">
        <f>M4313*AA4313</f>
        <v>0</v>
      </c>
      <c r="P4313" s="1">
        <v>3</v>
      </c>
      <c r="AA4313" s="1">
        <f>IF(P4313=1,$O$3,IF(P4313=2,$O$4,$O$5))</f>
        <v>0</v>
      </c>
    </row>
    <row r="4314" ht="25.5">
      <c r="A4314" s="1" t="s">
        <v>72</v>
      </c>
      <c r="E4314" s="27" t="s">
        <v>3822</v>
      </c>
    </row>
    <row r="4315">
      <c r="A4315" s="1" t="s">
        <v>73</v>
      </c>
    </row>
    <row r="4316">
      <c r="A4316" s="1" t="s">
        <v>74</v>
      </c>
      <c r="E4316" s="27" t="s">
        <v>68</v>
      </c>
    </row>
    <row r="4317" ht="25.5">
      <c r="A4317" s="1" t="s">
        <v>66</v>
      </c>
      <c r="B4317" s="1">
        <v>70</v>
      </c>
      <c r="C4317" s="26" t="s">
        <v>3823</v>
      </c>
      <c r="D4317" t="s">
        <v>68</v>
      </c>
      <c r="E4317" s="27" t="s">
        <v>3824</v>
      </c>
      <c r="F4317" s="28" t="s">
        <v>77</v>
      </c>
      <c r="G4317" s="29">
        <v>2480</v>
      </c>
      <c r="H4317" s="28">
        <v>0</v>
      </c>
      <c r="I4317" s="30">
        <f>ROUND(G4317*H4317,P4)</f>
        <v>0</v>
      </c>
      <c r="L4317" s="31">
        <v>0</v>
      </c>
      <c r="M4317" s="24">
        <f>ROUND(G4317*L4317,P4)</f>
        <v>0</v>
      </c>
      <c r="N4317" s="25" t="s">
        <v>681</v>
      </c>
      <c r="O4317" s="32">
        <f>M4317*AA4317</f>
        <v>0</v>
      </c>
      <c r="P4317" s="1">
        <v>3</v>
      </c>
      <c r="AA4317" s="1">
        <f>IF(P4317=1,$O$3,IF(P4317=2,$O$4,$O$5))</f>
        <v>0</v>
      </c>
    </row>
    <row r="4318" ht="25.5">
      <c r="A4318" s="1" t="s">
        <v>72</v>
      </c>
      <c r="E4318" s="27" t="s">
        <v>3824</v>
      </c>
    </row>
    <row r="4319">
      <c r="A4319" s="1" t="s">
        <v>73</v>
      </c>
    </row>
    <row r="4320">
      <c r="A4320" s="1" t="s">
        <v>74</v>
      </c>
      <c r="E4320" s="27" t="s">
        <v>68</v>
      </c>
    </row>
    <row r="4321" ht="25.5">
      <c r="A4321" s="1" t="s">
        <v>66</v>
      </c>
      <c r="B4321" s="1">
        <v>69</v>
      </c>
      <c r="C4321" s="26" t="s">
        <v>3825</v>
      </c>
      <c r="D4321" t="s">
        <v>68</v>
      </c>
      <c r="E4321" s="27" t="s">
        <v>3826</v>
      </c>
      <c r="F4321" s="28" t="s">
        <v>77</v>
      </c>
      <c r="G4321" s="29">
        <v>2005</v>
      </c>
      <c r="H4321" s="28">
        <v>0</v>
      </c>
      <c r="I4321" s="30">
        <f>ROUND(G4321*H4321,P4)</f>
        <v>0</v>
      </c>
      <c r="L4321" s="31">
        <v>0</v>
      </c>
      <c r="M4321" s="24">
        <f>ROUND(G4321*L4321,P4)</f>
        <v>0</v>
      </c>
      <c r="N4321" s="25" t="s">
        <v>681</v>
      </c>
      <c r="O4321" s="32">
        <f>M4321*AA4321</f>
        <v>0</v>
      </c>
      <c r="P4321" s="1">
        <v>3</v>
      </c>
      <c r="AA4321" s="1">
        <f>IF(P4321=1,$O$3,IF(P4321=2,$O$4,$O$5))</f>
        <v>0</v>
      </c>
    </row>
    <row r="4322" ht="25.5">
      <c r="A4322" s="1" t="s">
        <v>72</v>
      </c>
      <c r="E4322" s="27" t="s">
        <v>3826</v>
      </c>
    </row>
    <row r="4323">
      <c r="A4323" s="1" t="s">
        <v>73</v>
      </c>
    </row>
    <row r="4324">
      <c r="A4324" s="1" t="s">
        <v>74</v>
      </c>
      <c r="E4324" s="27" t="s">
        <v>68</v>
      </c>
    </row>
    <row r="4325" ht="25.5">
      <c r="A4325" s="1" t="s">
        <v>66</v>
      </c>
      <c r="B4325" s="1">
        <v>68</v>
      </c>
      <c r="C4325" s="26" t="s">
        <v>3827</v>
      </c>
      <c r="D4325" t="s">
        <v>68</v>
      </c>
      <c r="E4325" s="27" t="s">
        <v>3828</v>
      </c>
      <c r="F4325" s="28" t="s">
        <v>77</v>
      </c>
      <c r="G4325" s="29">
        <v>70</v>
      </c>
      <c r="H4325" s="28">
        <v>0</v>
      </c>
      <c r="I4325" s="30">
        <f>ROUND(G4325*H4325,P4)</f>
        <v>0</v>
      </c>
      <c r="L4325" s="31">
        <v>0</v>
      </c>
      <c r="M4325" s="24">
        <f>ROUND(G4325*L4325,P4)</f>
        <v>0</v>
      </c>
      <c r="N4325" s="25" t="s">
        <v>681</v>
      </c>
      <c r="O4325" s="32">
        <f>M4325*AA4325</f>
        <v>0</v>
      </c>
      <c r="P4325" s="1">
        <v>3</v>
      </c>
      <c r="AA4325" s="1">
        <f>IF(P4325=1,$O$3,IF(P4325=2,$O$4,$O$5))</f>
        <v>0</v>
      </c>
    </row>
    <row r="4326" ht="25.5">
      <c r="A4326" s="1" t="s">
        <v>72</v>
      </c>
      <c r="E4326" s="27" t="s">
        <v>3828</v>
      </c>
    </row>
    <row r="4327">
      <c r="A4327" s="1" t="s">
        <v>73</v>
      </c>
    </row>
    <row r="4328">
      <c r="A4328" s="1" t="s">
        <v>74</v>
      </c>
      <c r="E4328" s="27" t="s">
        <v>68</v>
      </c>
    </row>
    <row r="4329" ht="25.5">
      <c r="A4329" s="1" t="s">
        <v>66</v>
      </c>
      <c r="B4329" s="1">
        <v>67</v>
      </c>
      <c r="C4329" s="26" t="s">
        <v>3829</v>
      </c>
      <c r="D4329" t="s">
        <v>68</v>
      </c>
      <c r="E4329" s="27" t="s">
        <v>3830</v>
      </c>
      <c r="F4329" s="28" t="s">
        <v>77</v>
      </c>
      <c r="G4329" s="29">
        <v>115</v>
      </c>
      <c r="H4329" s="28">
        <v>0</v>
      </c>
      <c r="I4329" s="30">
        <f>ROUND(G4329*H4329,P4)</f>
        <v>0</v>
      </c>
      <c r="L4329" s="31">
        <v>0</v>
      </c>
      <c r="M4329" s="24">
        <f>ROUND(G4329*L4329,P4)</f>
        <v>0</v>
      </c>
      <c r="N4329" s="25" t="s">
        <v>681</v>
      </c>
      <c r="O4329" s="32">
        <f>M4329*AA4329</f>
        <v>0</v>
      </c>
      <c r="P4329" s="1">
        <v>3</v>
      </c>
      <c r="AA4329" s="1">
        <f>IF(P4329=1,$O$3,IF(P4329=2,$O$4,$O$5))</f>
        <v>0</v>
      </c>
    </row>
    <row r="4330" ht="25.5">
      <c r="A4330" s="1" t="s">
        <v>72</v>
      </c>
      <c r="E4330" s="27" t="s">
        <v>3830</v>
      </c>
    </row>
    <row r="4331">
      <c r="A4331" s="1" t="s">
        <v>73</v>
      </c>
    </row>
    <row r="4332">
      <c r="A4332" s="1" t="s">
        <v>74</v>
      </c>
      <c r="E4332" s="27" t="s">
        <v>68</v>
      </c>
    </row>
    <row r="4333" ht="25.5">
      <c r="A4333" s="1" t="s">
        <v>66</v>
      </c>
      <c r="B4333" s="1">
        <v>66</v>
      </c>
      <c r="C4333" s="26" t="s">
        <v>3831</v>
      </c>
      <c r="D4333" t="s">
        <v>68</v>
      </c>
      <c r="E4333" s="27" t="s">
        <v>3832</v>
      </c>
      <c r="F4333" s="28" t="s">
        <v>77</v>
      </c>
      <c r="G4333" s="29">
        <v>200</v>
      </c>
      <c r="H4333" s="28">
        <v>0</v>
      </c>
      <c r="I4333" s="30">
        <f>ROUND(G4333*H4333,P4)</f>
        <v>0</v>
      </c>
      <c r="L4333" s="31">
        <v>0</v>
      </c>
      <c r="M4333" s="24">
        <f>ROUND(G4333*L4333,P4)</f>
        <v>0</v>
      </c>
      <c r="N4333" s="25" t="s">
        <v>681</v>
      </c>
      <c r="O4333" s="32">
        <f>M4333*AA4333</f>
        <v>0</v>
      </c>
      <c r="P4333" s="1">
        <v>3</v>
      </c>
      <c r="AA4333" s="1">
        <f>IF(P4333=1,$O$3,IF(P4333=2,$O$4,$O$5))</f>
        <v>0</v>
      </c>
    </row>
    <row r="4334" ht="25.5">
      <c r="A4334" s="1" t="s">
        <v>72</v>
      </c>
      <c r="E4334" s="27" t="s">
        <v>3832</v>
      </c>
    </row>
    <row r="4335">
      <c r="A4335" s="1" t="s">
        <v>73</v>
      </c>
    </row>
    <row r="4336">
      <c r="A4336" s="1" t="s">
        <v>74</v>
      </c>
      <c r="E4336" s="27" t="s">
        <v>68</v>
      </c>
    </row>
    <row r="4337" ht="25.5">
      <c r="A4337" s="1" t="s">
        <v>66</v>
      </c>
      <c r="B4337" s="1">
        <v>35</v>
      </c>
      <c r="C4337" s="26" t="s">
        <v>3833</v>
      </c>
      <c r="D4337" t="s">
        <v>68</v>
      </c>
      <c r="E4337" s="27" t="s">
        <v>3834</v>
      </c>
      <c r="F4337" s="28" t="s">
        <v>77</v>
      </c>
      <c r="G4337" s="29">
        <v>150</v>
      </c>
      <c r="H4337" s="28">
        <v>0</v>
      </c>
      <c r="I4337" s="30">
        <f>ROUND(G4337*H4337,P4)</f>
        <v>0</v>
      </c>
      <c r="L4337" s="31">
        <v>0</v>
      </c>
      <c r="M4337" s="24">
        <f>ROUND(G4337*L4337,P4)</f>
        <v>0</v>
      </c>
      <c r="N4337" s="25" t="s">
        <v>681</v>
      </c>
      <c r="O4337" s="32">
        <f>M4337*AA4337</f>
        <v>0</v>
      </c>
      <c r="P4337" s="1">
        <v>3</v>
      </c>
      <c r="AA4337" s="1">
        <f>IF(P4337=1,$O$3,IF(P4337=2,$O$4,$O$5))</f>
        <v>0</v>
      </c>
    </row>
    <row r="4338" ht="25.5">
      <c r="A4338" s="1" t="s">
        <v>72</v>
      </c>
      <c r="E4338" s="27" t="s">
        <v>3834</v>
      </c>
    </row>
    <row r="4339">
      <c r="A4339" s="1" t="s">
        <v>73</v>
      </c>
    </row>
    <row r="4340">
      <c r="A4340" s="1" t="s">
        <v>74</v>
      </c>
      <c r="E4340" s="27" t="s">
        <v>68</v>
      </c>
    </row>
    <row r="4341" ht="38.25">
      <c r="A4341" s="1" t="s">
        <v>66</v>
      </c>
      <c r="B4341" s="1">
        <v>63</v>
      </c>
      <c r="C4341" s="26" t="s">
        <v>3835</v>
      </c>
      <c r="D4341" t="s">
        <v>68</v>
      </c>
      <c r="E4341" s="27" t="s">
        <v>3836</v>
      </c>
      <c r="F4341" s="28" t="s">
        <v>77</v>
      </c>
      <c r="G4341" s="29">
        <v>95</v>
      </c>
      <c r="H4341" s="28">
        <v>0</v>
      </c>
      <c r="I4341" s="30">
        <f>ROUND(G4341*H4341,P4)</f>
        <v>0</v>
      </c>
      <c r="L4341" s="31">
        <v>0</v>
      </c>
      <c r="M4341" s="24">
        <f>ROUND(G4341*L4341,P4)</f>
        <v>0</v>
      </c>
      <c r="N4341" s="25" t="s">
        <v>681</v>
      </c>
      <c r="O4341" s="32">
        <f>M4341*AA4341</f>
        <v>0</v>
      </c>
      <c r="P4341" s="1">
        <v>3</v>
      </c>
      <c r="AA4341" s="1">
        <f>IF(P4341=1,$O$3,IF(P4341=2,$O$4,$O$5))</f>
        <v>0</v>
      </c>
    </row>
    <row r="4342" ht="38.25">
      <c r="A4342" s="1" t="s">
        <v>72</v>
      </c>
      <c r="E4342" s="27" t="s">
        <v>3836</v>
      </c>
    </row>
    <row r="4343">
      <c r="A4343" s="1" t="s">
        <v>73</v>
      </c>
    </row>
    <row r="4344">
      <c r="A4344" s="1" t="s">
        <v>74</v>
      </c>
      <c r="E4344" s="27" t="s">
        <v>68</v>
      </c>
    </row>
    <row r="4345" ht="38.25">
      <c r="A4345" s="1" t="s">
        <v>66</v>
      </c>
      <c r="B4345" s="1">
        <v>62</v>
      </c>
      <c r="C4345" s="26" t="s">
        <v>3837</v>
      </c>
      <c r="D4345" t="s">
        <v>68</v>
      </c>
      <c r="E4345" s="27" t="s">
        <v>3838</v>
      </c>
      <c r="F4345" s="28" t="s">
        <v>77</v>
      </c>
      <c r="G4345" s="29">
        <v>27</v>
      </c>
      <c r="H4345" s="28">
        <v>0</v>
      </c>
      <c r="I4345" s="30">
        <f>ROUND(G4345*H4345,P4)</f>
        <v>0</v>
      </c>
      <c r="L4345" s="31">
        <v>0</v>
      </c>
      <c r="M4345" s="24">
        <f>ROUND(G4345*L4345,P4)</f>
        <v>0</v>
      </c>
      <c r="N4345" s="25" t="s">
        <v>681</v>
      </c>
      <c r="O4345" s="32">
        <f>M4345*AA4345</f>
        <v>0</v>
      </c>
      <c r="P4345" s="1">
        <v>3</v>
      </c>
      <c r="AA4345" s="1">
        <f>IF(P4345=1,$O$3,IF(P4345=2,$O$4,$O$5))</f>
        <v>0</v>
      </c>
    </row>
    <row r="4346" ht="38.25">
      <c r="A4346" s="1" t="s">
        <v>72</v>
      </c>
      <c r="E4346" s="27" t="s">
        <v>3839</v>
      </c>
    </row>
    <row r="4347">
      <c r="A4347" s="1" t="s">
        <v>73</v>
      </c>
    </row>
    <row r="4348">
      <c r="A4348" s="1" t="s">
        <v>74</v>
      </c>
      <c r="E4348" s="27" t="s">
        <v>68</v>
      </c>
    </row>
    <row r="4349" ht="25.5">
      <c r="A4349" s="1" t="s">
        <v>66</v>
      </c>
      <c r="B4349" s="1">
        <v>64</v>
      </c>
      <c r="C4349" s="26" t="s">
        <v>3840</v>
      </c>
      <c r="D4349" t="s">
        <v>68</v>
      </c>
      <c r="E4349" s="27" t="s">
        <v>3841</v>
      </c>
      <c r="F4349" s="28" t="s">
        <v>77</v>
      </c>
      <c r="G4349" s="29">
        <v>20</v>
      </c>
      <c r="H4349" s="28">
        <v>0</v>
      </c>
      <c r="I4349" s="30">
        <f>ROUND(G4349*H4349,P4)</f>
        <v>0</v>
      </c>
      <c r="L4349" s="31">
        <v>0</v>
      </c>
      <c r="M4349" s="24">
        <f>ROUND(G4349*L4349,P4)</f>
        <v>0</v>
      </c>
      <c r="N4349" s="25" t="s">
        <v>681</v>
      </c>
      <c r="O4349" s="32">
        <f>M4349*AA4349</f>
        <v>0</v>
      </c>
      <c r="P4349" s="1">
        <v>3</v>
      </c>
      <c r="AA4349" s="1">
        <f>IF(P4349=1,$O$3,IF(P4349=2,$O$4,$O$5))</f>
        <v>0</v>
      </c>
    </row>
    <row r="4350" ht="25.5">
      <c r="A4350" s="1" t="s">
        <v>72</v>
      </c>
      <c r="E4350" s="27" t="s">
        <v>3841</v>
      </c>
    </row>
    <row r="4351">
      <c r="A4351" s="1" t="s">
        <v>73</v>
      </c>
    </row>
    <row r="4352">
      <c r="A4352" s="1" t="s">
        <v>74</v>
      </c>
      <c r="E4352" s="27" t="s">
        <v>68</v>
      </c>
    </row>
    <row r="4353" ht="38.25">
      <c r="A4353" s="1" t="s">
        <v>66</v>
      </c>
      <c r="B4353" s="1">
        <v>7</v>
      </c>
      <c r="C4353" s="26" t="s">
        <v>3842</v>
      </c>
      <c r="D4353" t="s">
        <v>68</v>
      </c>
      <c r="E4353" s="27" t="s">
        <v>3843</v>
      </c>
      <c r="F4353" s="28" t="s">
        <v>77</v>
      </c>
      <c r="G4353" s="29">
        <v>150</v>
      </c>
      <c r="H4353" s="28">
        <v>0</v>
      </c>
      <c r="I4353" s="30">
        <f>ROUND(G4353*H4353,P4)</f>
        <v>0</v>
      </c>
      <c r="L4353" s="31">
        <v>0</v>
      </c>
      <c r="M4353" s="24">
        <f>ROUND(G4353*L4353,P4)</f>
        <v>0</v>
      </c>
      <c r="N4353" s="25" t="s">
        <v>681</v>
      </c>
      <c r="O4353" s="32">
        <f>M4353*AA4353</f>
        <v>0</v>
      </c>
      <c r="P4353" s="1">
        <v>3</v>
      </c>
      <c r="AA4353" s="1">
        <f>IF(P4353=1,$O$3,IF(P4353=2,$O$4,$O$5))</f>
        <v>0</v>
      </c>
    </row>
    <row r="4354" ht="38.25">
      <c r="A4354" s="1" t="s">
        <v>72</v>
      </c>
      <c r="E4354" s="27" t="s">
        <v>3844</v>
      </c>
    </row>
    <row r="4355">
      <c r="A4355" s="1" t="s">
        <v>73</v>
      </c>
    </row>
    <row r="4356">
      <c r="A4356" s="1" t="s">
        <v>74</v>
      </c>
      <c r="E4356" s="27" t="s">
        <v>68</v>
      </c>
    </row>
    <row r="4357" ht="25.5">
      <c r="A4357" s="1" t="s">
        <v>66</v>
      </c>
      <c r="B4357" s="1">
        <v>65</v>
      </c>
      <c r="C4357" s="26" t="s">
        <v>3845</v>
      </c>
      <c r="D4357" t="s">
        <v>68</v>
      </c>
      <c r="E4357" s="27" t="s">
        <v>3846</v>
      </c>
      <c r="F4357" s="28" t="s">
        <v>77</v>
      </c>
      <c r="G4357" s="29">
        <v>100</v>
      </c>
      <c r="H4357" s="28">
        <v>0</v>
      </c>
      <c r="I4357" s="30">
        <f>ROUND(G4357*H4357,P4)</f>
        <v>0</v>
      </c>
      <c r="L4357" s="31">
        <v>0</v>
      </c>
      <c r="M4357" s="24">
        <f>ROUND(G4357*L4357,P4)</f>
        <v>0</v>
      </c>
      <c r="N4357" s="25" t="s">
        <v>681</v>
      </c>
      <c r="O4357" s="32">
        <f>M4357*AA4357</f>
        <v>0</v>
      </c>
      <c r="P4357" s="1">
        <v>3</v>
      </c>
      <c r="AA4357" s="1">
        <f>IF(P4357=1,$O$3,IF(P4357=2,$O$4,$O$5))</f>
        <v>0</v>
      </c>
    </row>
    <row r="4358" ht="25.5">
      <c r="A4358" s="1" t="s">
        <v>72</v>
      </c>
      <c r="E4358" s="27" t="s">
        <v>3846</v>
      </c>
    </row>
    <row r="4359">
      <c r="A4359" s="1" t="s">
        <v>73</v>
      </c>
    </row>
    <row r="4360">
      <c r="A4360" s="1" t="s">
        <v>74</v>
      </c>
      <c r="E4360" s="27" t="s">
        <v>68</v>
      </c>
    </row>
    <row r="4361" ht="25.5">
      <c r="A4361" s="1" t="s">
        <v>66</v>
      </c>
      <c r="B4361" s="1">
        <v>33</v>
      </c>
      <c r="C4361" s="26" t="s">
        <v>3847</v>
      </c>
      <c r="D4361" t="s">
        <v>68</v>
      </c>
      <c r="E4361" s="27" t="s">
        <v>3848</v>
      </c>
      <c r="F4361" s="28" t="s">
        <v>77</v>
      </c>
      <c r="G4361" s="29">
        <v>10</v>
      </c>
      <c r="H4361" s="28">
        <v>0</v>
      </c>
      <c r="I4361" s="30">
        <f>ROUND(G4361*H4361,P4)</f>
        <v>0</v>
      </c>
      <c r="L4361" s="31">
        <v>0</v>
      </c>
      <c r="M4361" s="24">
        <f>ROUND(G4361*L4361,P4)</f>
        <v>0</v>
      </c>
      <c r="N4361" s="25" t="s">
        <v>681</v>
      </c>
      <c r="O4361" s="32">
        <f>M4361*AA4361</f>
        <v>0</v>
      </c>
      <c r="P4361" s="1">
        <v>3</v>
      </c>
      <c r="AA4361" s="1">
        <f>IF(P4361=1,$O$3,IF(P4361=2,$O$4,$O$5))</f>
        <v>0</v>
      </c>
    </row>
    <row r="4362" ht="25.5">
      <c r="A4362" s="1" t="s">
        <v>72</v>
      </c>
      <c r="E4362" s="27" t="s">
        <v>3848</v>
      </c>
    </row>
    <row r="4363">
      <c r="A4363" s="1" t="s">
        <v>73</v>
      </c>
    </row>
    <row r="4364">
      <c r="A4364" s="1" t="s">
        <v>74</v>
      </c>
      <c r="E4364" s="27" t="s">
        <v>68</v>
      </c>
    </row>
    <row r="4365" ht="25.5">
      <c r="A4365" s="1" t="s">
        <v>66</v>
      </c>
      <c r="B4365" s="1">
        <v>128</v>
      </c>
      <c r="C4365" s="26" t="s">
        <v>3849</v>
      </c>
      <c r="D4365" t="s">
        <v>68</v>
      </c>
      <c r="E4365" s="27" t="s">
        <v>3850</v>
      </c>
      <c r="F4365" s="28" t="s">
        <v>70</v>
      </c>
      <c r="G4365" s="29">
        <v>500</v>
      </c>
      <c r="H4365" s="28">
        <v>0</v>
      </c>
      <c r="I4365" s="30">
        <f>ROUND(G4365*H4365,P4)</f>
        <v>0</v>
      </c>
      <c r="L4365" s="31">
        <v>0</v>
      </c>
      <c r="M4365" s="24">
        <f>ROUND(G4365*L4365,P4)</f>
        <v>0</v>
      </c>
      <c r="N4365" s="25" t="s">
        <v>681</v>
      </c>
      <c r="O4365" s="32">
        <f>M4365*AA4365</f>
        <v>0</v>
      </c>
      <c r="P4365" s="1">
        <v>3</v>
      </c>
      <c r="AA4365" s="1">
        <f>IF(P4365=1,$O$3,IF(P4365=2,$O$4,$O$5))</f>
        <v>0</v>
      </c>
    </row>
    <row r="4366" ht="25.5">
      <c r="A4366" s="1" t="s">
        <v>72</v>
      </c>
      <c r="E4366" s="27" t="s">
        <v>3850</v>
      </c>
    </row>
    <row r="4367">
      <c r="A4367" s="1" t="s">
        <v>73</v>
      </c>
    </row>
    <row r="4368">
      <c r="A4368" s="1" t="s">
        <v>74</v>
      </c>
      <c r="E4368" s="27" t="s">
        <v>68</v>
      </c>
    </row>
    <row r="4369" ht="25.5">
      <c r="A4369" s="1" t="s">
        <v>66</v>
      </c>
      <c r="B4369" s="1">
        <v>74</v>
      </c>
      <c r="C4369" s="26" t="s">
        <v>3851</v>
      </c>
      <c r="D4369" t="s">
        <v>68</v>
      </c>
      <c r="E4369" s="27" t="s">
        <v>3852</v>
      </c>
      <c r="F4369" s="28" t="s">
        <v>70</v>
      </c>
      <c r="G4369" s="29">
        <v>6</v>
      </c>
      <c r="H4369" s="28">
        <v>0</v>
      </c>
      <c r="I4369" s="30">
        <f>ROUND(G4369*H4369,P4)</f>
        <v>0</v>
      </c>
      <c r="L4369" s="31">
        <v>0</v>
      </c>
      <c r="M4369" s="24">
        <f>ROUND(G4369*L4369,P4)</f>
        <v>0</v>
      </c>
      <c r="N4369" s="25" t="s">
        <v>681</v>
      </c>
      <c r="O4369" s="32">
        <f>M4369*AA4369</f>
        <v>0</v>
      </c>
      <c r="P4369" s="1">
        <v>3</v>
      </c>
      <c r="AA4369" s="1">
        <f>IF(P4369=1,$O$3,IF(P4369=2,$O$4,$O$5))</f>
        <v>0</v>
      </c>
    </row>
    <row r="4370" ht="25.5">
      <c r="A4370" s="1" t="s">
        <v>72</v>
      </c>
      <c r="E4370" s="27" t="s">
        <v>3852</v>
      </c>
    </row>
    <row r="4371">
      <c r="A4371" s="1" t="s">
        <v>73</v>
      </c>
    </row>
    <row r="4372">
      <c r="A4372" s="1" t="s">
        <v>74</v>
      </c>
      <c r="E4372" s="27" t="s">
        <v>68</v>
      </c>
    </row>
    <row r="4373" ht="25.5">
      <c r="A4373" s="1" t="s">
        <v>66</v>
      </c>
      <c r="B4373" s="1">
        <v>75</v>
      </c>
      <c r="C4373" s="26" t="s">
        <v>3853</v>
      </c>
      <c r="D4373" t="s">
        <v>68</v>
      </c>
      <c r="E4373" s="27" t="s">
        <v>3854</v>
      </c>
      <c r="F4373" s="28" t="s">
        <v>70</v>
      </c>
      <c r="G4373" s="29">
        <v>1</v>
      </c>
      <c r="H4373" s="28">
        <v>0</v>
      </c>
      <c r="I4373" s="30">
        <f>ROUND(G4373*H4373,P4)</f>
        <v>0</v>
      </c>
      <c r="L4373" s="31">
        <v>0</v>
      </c>
      <c r="M4373" s="24">
        <f>ROUND(G4373*L4373,P4)</f>
        <v>0</v>
      </c>
      <c r="N4373" s="25" t="s">
        <v>681</v>
      </c>
      <c r="O4373" s="32">
        <f>M4373*AA4373</f>
        <v>0</v>
      </c>
      <c r="P4373" s="1">
        <v>3</v>
      </c>
      <c r="AA4373" s="1">
        <f>IF(P4373=1,$O$3,IF(P4373=2,$O$4,$O$5))</f>
        <v>0</v>
      </c>
    </row>
    <row r="4374" ht="25.5">
      <c r="A4374" s="1" t="s">
        <v>72</v>
      </c>
      <c r="E4374" s="27" t="s">
        <v>3854</v>
      </c>
    </row>
    <row r="4375">
      <c r="A4375" s="1" t="s">
        <v>73</v>
      </c>
    </row>
    <row r="4376">
      <c r="A4376" s="1" t="s">
        <v>74</v>
      </c>
      <c r="E4376" s="27" t="s">
        <v>68</v>
      </c>
    </row>
    <row r="4377" ht="25.5">
      <c r="A4377" s="1" t="s">
        <v>66</v>
      </c>
      <c r="B4377" s="1">
        <v>76</v>
      </c>
      <c r="C4377" s="26" t="s">
        <v>3853</v>
      </c>
      <c r="D4377" t="s">
        <v>677</v>
      </c>
      <c r="E4377" s="27" t="s">
        <v>3854</v>
      </c>
      <c r="F4377" s="28" t="s">
        <v>70</v>
      </c>
      <c r="G4377" s="29">
        <v>1</v>
      </c>
      <c r="H4377" s="28">
        <v>0</v>
      </c>
      <c r="I4377" s="30">
        <f>ROUND(G4377*H4377,P4)</f>
        <v>0</v>
      </c>
      <c r="L4377" s="31">
        <v>0</v>
      </c>
      <c r="M4377" s="24">
        <f>ROUND(G4377*L4377,P4)</f>
        <v>0</v>
      </c>
      <c r="N4377" s="25" t="s">
        <v>681</v>
      </c>
      <c r="O4377" s="32">
        <f>M4377*AA4377</f>
        <v>0</v>
      </c>
      <c r="P4377" s="1">
        <v>3</v>
      </c>
      <c r="AA4377" s="1">
        <f>IF(P4377=1,$O$3,IF(P4377=2,$O$4,$O$5))</f>
        <v>0</v>
      </c>
    </row>
    <row r="4378" ht="25.5">
      <c r="A4378" s="1" t="s">
        <v>72</v>
      </c>
      <c r="E4378" s="27" t="s">
        <v>3854</v>
      </c>
    </row>
    <row r="4379">
      <c r="A4379" s="1" t="s">
        <v>73</v>
      </c>
    </row>
    <row r="4380">
      <c r="A4380" s="1" t="s">
        <v>74</v>
      </c>
      <c r="E4380" s="27" t="s">
        <v>68</v>
      </c>
    </row>
    <row r="4381">
      <c r="A4381" s="1" t="s">
        <v>66</v>
      </c>
      <c r="B4381" s="1">
        <v>126</v>
      </c>
      <c r="C4381" s="26" t="s">
        <v>3855</v>
      </c>
      <c r="D4381" t="s">
        <v>68</v>
      </c>
      <c r="E4381" s="27" t="s">
        <v>3856</v>
      </c>
      <c r="F4381" s="28" t="s">
        <v>70</v>
      </c>
      <c r="G4381" s="29">
        <v>200</v>
      </c>
      <c r="H4381" s="28">
        <v>0</v>
      </c>
      <c r="I4381" s="30">
        <f>ROUND(G4381*H4381,P4)</f>
        <v>0</v>
      </c>
      <c r="L4381" s="31">
        <v>0</v>
      </c>
      <c r="M4381" s="24">
        <f>ROUND(G4381*L4381,P4)</f>
        <v>0</v>
      </c>
      <c r="N4381" s="25" t="s">
        <v>681</v>
      </c>
      <c r="O4381" s="32">
        <f>M4381*AA4381</f>
        <v>0</v>
      </c>
      <c r="P4381" s="1">
        <v>3</v>
      </c>
      <c r="AA4381" s="1">
        <f>IF(P4381=1,$O$3,IF(P4381=2,$O$4,$O$5))</f>
        <v>0</v>
      </c>
    </row>
    <row r="4382">
      <c r="A4382" s="1" t="s">
        <v>72</v>
      </c>
      <c r="E4382" s="27" t="s">
        <v>3856</v>
      </c>
    </row>
    <row r="4383">
      <c r="A4383" s="1" t="s">
        <v>73</v>
      </c>
    </row>
    <row r="4384">
      <c r="A4384" s="1" t="s">
        <v>74</v>
      </c>
      <c r="E4384" s="27" t="s">
        <v>68</v>
      </c>
    </row>
    <row r="4385">
      <c r="A4385" s="1" t="s">
        <v>66</v>
      </c>
      <c r="B4385" s="1">
        <v>127</v>
      </c>
      <c r="C4385" s="26" t="s">
        <v>3857</v>
      </c>
      <c r="D4385" t="s">
        <v>68</v>
      </c>
      <c r="E4385" s="27" t="s">
        <v>3858</v>
      </c>
      <c r="F4385" s="28" t="s">
        <v>70</v>
      </c>
      <c r="G4385" s="29">
        <v>55</v>
      </c>
      <c r="H4385" s="28">
        <v>0</v>
      </c>
      <c r="I4385" s="30">
        <f>ROUND(G4385*H4385,P4)</f>
        <v>0</v>
      </c>
      <c r="L4385" s="31">
        <v>0</v>
      </c>
      <c r="M4385" s="24">
        <f>ROUND(G4385*L4385,P4)</f>
        <v>0</v>
      </c>
      <c r="N4385" s="25" t="s">
        <v>681</v>
      </c>
      <c r="O4385" s="32">
        <f>M4385*AA4385</f>
        <v>0</v>
      </c>
      <c r="P4385" s="1">
        <v>3</v>
      </c>
      <c r="AA4385" s="1">
        <f>IF(P4385=1,$O$3,IF(P4385=2,$O$4,$O$5))</f>
        <v>0</v>
      </c>
    </row>
    <row r="4386">
      <c r="A4386" s="1" t="s">
        <v>72</v>
      </c>
      <c r="E4386" s="27" t="s">
        <v>3858</v>
      </c>
    </row>
    <row r="4387">
      <c r="A4387" s="1" t="s">
        <v>73</v>
      </c>
    </row>
    <row r="4388">
      <c r="A4388" s="1" t="s">
        <v>74</v>
      </c>
      <c r="E4388" s="27" t="s">
        <v>68</v>
      </c>
    </row>
    <row r="4389" ht="25.5">
      <c r="A4389" s="1" t="s">
        <v>66</v>
      </c>
      <c r="B4389" s="1">
        <v>90</v>
      </c>
      <c r="C4389" s="26" t="s">
        <v>3859</v>
      </c>
      <c r="D4389" t="s">
        <v>68</v>
      </c>
      <c r="E4389" s="27" t="s">
        <v>3860</v>
      </c>
      <c r="F4389" s="28" t="s">
        <v>70</v>
      </c>
      <c r="G4389" s="29">
        <v>9</v>
      </c>
      <c r="H4389" s="28">
        <v>0</v>
      </c>
      <c r="I4389" s="30">
        <f>ROUND(G4389*H4389,P4)</f>
        <v>0</v>
      </c>
      <c r="L4389" s="31">
        <v>0</v>
      </c>
      <c r="M4389" s="24">
        <f>ROUND(G4389*L4389,P4)</f>
        <v>0</v>
      </c>
      <c r="N4389" s="25" t="s">
        <v>681</v>
      </c>
      <c r="O4389" s="32">
        <f>M4389*AA4389</f>
        <v>0</v>
      </c>
      <c r="P4389" s="1">
        <v>3</v>
      </c>
      <c r="AA4389" s="1">
        <f>IF(P4389=1,$O$3,IF(P4389=2,$O$4,$O$5))</f>
        <v>0</v>
      </c>
    </row>
    <row r="4390" ht="25.5">
      <c r="A4390" s="1" t="s">
        <v>72</v>
      </c>
      <c r="E4390" s="27" t="s">
        <v>3860</v>
      </c>
    </row>
    <row r="4391">
      <c r="A4391" s="1" t="s">
        <v>73</v>
      </c>
    </row>
    <row r="4392">
      <c r="A4392" s="1" t="s">
        <v>74</v>
      </c>
      <c r="E4392" s="27" t="s">
        <v>68</v>
      </c>
    </row>
    <row r="4393" ht="25.5">
      <c r="A4393" s="1" t="s">
        <v>66</v>
      </c>
      <c r="B4393" s="1">
        <v>92</v>
      </c>
      <c r="C4393" s="26" t="s">
        <v>3861</v>
      </c>
      <c r="D4393" t="s">
        <v>68</v>
      </c>
      <c r="E4393" s="27" t="s">
        <v>3862</v>
      </c>
      <c r="F4393" s="28" t="s">
        <v>70</v>
      </c>
      <c r="G4393" s="29">
        <v>4</v>
      </c>
      <c r="H4393" s="28">
        <v>0</v>
      </c>
      <c r="I4393" s="30">
        <f>ROUND(G4393*H4393,P4)</f>
        <v>0</v>
      </c>
      <c r="L4393" s="31">
        <v>0</v>
      </c>
      <c r="M4393" s="24">
        <f>ROUND(G4393*L4393,P4)</f>
        <v>0</v>
      </c>
      <c r="N4393" s="25" t="s">
        <v>681</v>
      </c>
      <c r="O4393" s="32">
        <f>M4393*AA4393</f>
        <v>0</v>
      </c>
      <c r="P4393" s="1">
        <v>3</v>
      </c>
      <c r="AA4393" s="1">
        <f>IF(P4393=1,$O$3,IF(P4393=2,$O$4,$O$5))</f>
        <v>0</v>
      </c>
    </row>
    <row r="4394" ht="25.5">
      <c r="A4394" s="1" t="s">
        <v>72</v>
      </c>
      <c r="E4394" s="27" t="s">
        <v>3862</v>
      </c>
    </row>
    <row r="4395">
      <c r="A4395" s="1" t="s">
        <v>73</v>
      </c>
    </row>
    <row r="4396">
      <c r="A4396" s="1" t="s">
        <v>74</v>
      </c>
      <c r="E4396" s="27" t="s">
        <v>68</v>
      </c>
    </row>
    <row r="4397" ht="25.5">
      <c r="A4397" s="1" t="s">
        <v>66</v>
      </c>
      <c r="B4397" s="1">
        <v>93</v>
      </c>
      <c r="C4397" s="26" t="s">
        <v>3863</v>
      </c>
      <c r="D4397" t="s">
        <v>68</v>
      </c>
      <c r="E4397" s="27" t="s">
        <v>3864</v>
      </c>
      <c r="F4397" s="28" t="s">
        <v>70</v>
      </c>
      <c r="G4397" s="29">
        <v>1</v>
      </c>
      <c r="H4397" s="28">
        <v>0</v>
      </c>
      <c r="I4397" s="30">
        <f>ROUND(G4397*H4397,P4)</f>
        <v>0</v>
      </c>
      <c r="L4397" s="31">
        <v>0</v>
      </c>
      <c r="M4397" s="24">
        <f>ROUND(G4397*L4397,P4)</f>
        <v>0</v>
      </c>
      <c r="N4397" s="25" t="s">
        <v>681</v>
      </c>
      <c r="O4397" s="32">
        <f>M4397*AA4397</f>
        <v>0</v>
      </c>
      <c r="P4397" s="1">
        <v>3</v>
      </c>
      <c r="AA4397" s="1">
        <f>IF(P4397=1,$O$3,IF(P4397=2,$O$4,$O$5))</f>
        <v>0</v>
      </c>
    </row>
    <row r="4398" ht="25.5">
      <c r="A4398" s="1" t="s">
        <v>72</v>
      </c>
      <c r="E4398" s="27" t="s">
        <v>3864</v>
      </c>
    </row>
    <row r="4399">
      <c r="A4399" s="1" t="s">
        <v>73</v>
      </c>
    </row>
    <row r="4400">
      <c r="A4400" s="1" t="s">
        <v>74</v>
      </c>
      <c r="E4400" s="27" t="s">
        <v>68</v>
      </c>
    </row>
    <row r="4401" ht="25.5">
      <c r="A4401" s="1" t="s">
        <v>66</v>
      </c>
      <c r="B4401" s="1">
        <v>91</v>
      </c>
      <c r="C4401" s="26" t="s">
        <v>3863</v>
      </c>
      <c r="D4401" t="s">
        <v>677</v>
      </c>
      <c r="E4401" s="27" t="s">
        <v>3864</v>
      </c>
      <c r="F4401" s="28" t="s">
        <v>70</v>
      </c>
      <c r="G4401" s="29">
        <v>2</v>
      </c>
      <c r="H4401" s="28">
        <v>0</v>
      </c>
      <c r="I4401" s="30">
        <f>ROUND(G4401*H4401,P4)</f>
        <v>0</v>
      </c>
      <c r="L4401" s="31">
        <v>0</v>
      </c>
      <c r="M4401" s="24">
        <f>ROUND(G4401*L4401,P4)</f>
        <v>0</v>
      </c>
      <c r="N4401" s="25" t="s">
        <v>681</v>
      </c>
      <c r="O4401" s="32">
        <f>M4401*AA4401</f>
        <v>0</v>
      </c>
      <c r="P4401" s="1">
        <v>3</v>
      </c>
      <c r="AA4401" s="1">
        <f>IF(P4401=1,$O$3,IF(P4401=2,$O$4,$O$5))</f>
        <v>0</v>
      </c>
    </row>
    <row r="4402" ht="25.5">
      <c r="A4402" s="1" t="s">
        <v>72</v>
      </c>
      <c r="E4402" s="27" t="s">
        <v>3864</v>
      </c>
    </row>
    <row r="4403">
      <c r="A4403" s="1" t="s">
        <v>73</v>
      </c>
    </row>
    <row r="4404">
      <c r="A4404" s="1" t="s">
        <v>74</v>
      </c>
      <c r="E4404" s="27" t="s">
        <v>68</v>
      </c>
    </row>
    <row r="4405" ht="25.5">
      <c r="A4405" s="1" t="s">
        <v>66</v>
      </c>
      <c r="B4405" s="1">
        <v>3</v>
      </c>
      <c r="C4405" s="26" t="s">
        <v>3865</v>
      </c>
      <c r="D4405" t="s">
        <v>68</v>
      </c>
      <c r="E4405" s="27" t="s">
        <v>3866</v>
      </c>
      <c r="F4405" s="28" t="s">
        <v>70</v>
      </c>
      <c r="G4405" s="29">
        <v>8</v>
      </c>
      <c r="H4405" s="28">
        <v>0</v>
      </c>
      <c r="I4405" s="30">
        <f>ROUND(G4405*H4405,P4)</f>
        <v>0</v>
      </c>
      <c r="L4405" s="31">
        <v>0</v>
      </c>
      <c r="M4405" s="24">
        <f>ROUND(G4405*L4405,P4)</f>
        <v>0</v>
      </c>
      <c r="N4405" s="25" t="s">
        <v>681</v>
      </c>
      <c r="O4405" s="32">
        <f>M4405*AA4405</f>
        <v>0</v>
      </c>
      <c r="P4405" s="1">
        <v>3</v>
      </c>
      <c r="AA4405" s="1">
        <f>IF(P4405=1,$O$3,IF(P4405=2,$O$4,$O$5))</f>
        <v>0</v>
      </c>
    </row>
    <row r="4406" ht="25.5">
      <c r="A4406" s="1" t="s">
        <v>72</v>
      </c>
      <c r="E4406" s="27" t="s">
        <v>3866</v>
      </c>
    </row>
    <row r="4407">
      <c r="A4407" s="1" t="s">
        <v>73</v>
      </c>
    </row>
    <row r="4408">
      <c r="A4408" s="1" t="s">
        <v>74</v>
      </c>
      <c r="E4408" s="27" t="s">
        <v>68</v>
      </c>
    </row>
    <row r="4409" ht="25.5">
      <c r="A4409" s="1" t="s">
        <v>66</v>
      </c>
      <c r="B4409" s="1">
        <v>99</v>
      </c>
      <c r="C4409" s="26" t="s">
        <v>3867</v>
      </c>
      <c r="D4409" t="s">
        <v>68</v>
      </c>
      <c r="E4409" s="27" t="s">
        <v>3868</v>
      </c>
      <c r="F4409" s="28" t="s">
        <v>70</v>
      </c>
      <c r="G4409" s="29">
        <v>29</v>
      </c>
      <c r="H4409" s="28">
        <v>0</v>
      </c>
      <c r="I4409" s="30">
        <f>ROUND(G4409*H4409,P4)</f>
        <v>0</v>
      </c>
      <c r="L4409" s="31">
        <v>0</v>
      </c>
      <c r="M4409" s="24">
        <f>ROUND(G4409*L4409,P4)</f>
        <v>0</v>
      </c>
      <c r="N4409" s="25" t="s">
        <v>681</v>
      </c>
      <c r="O4409" s="32">
        <f>M4409*AA4409</f>
        <v>0</v>
      </c>
      <c r="P4409" s="1">
        <v>3</v>
      </c>
      <c r="AA4409" s="1">
        <f>IF(P4409=1,$O$3,IF(P4409=2,$O$4,$O$5))</f>
        <v>0</v>
      </c>
    </row>
    <row r="4410" ht="25.5">
      <c r="A4410" s="1" t="s">
        <v>72</v>
      </c>
      <c r="E4410" s="27" t="s">
        <v>3868</v>
      </c>
    </row>
    <row r="4411">
      <c r="A4411" s="1" t="s">
        <v>73</v>
      </c>
    </row>
    <row r="4412">
      <c r="A4412" s="1" t="s">
        <v>74</v>
      </c>
      <c r="E4412" s="27" t="s">
        <v>68</v>
      </c>
    </row>
    <row r="4413" ht="25.5">
      <c r="A4413" s="1" t="s">
        <v>66</v>
      </c>
      <c r="B4413" s="1">
        <v>101</v>
      </c>
      <c r="C4413" s="26" t="s">
        <v>3869</v>
      </c>
      <c r="D4413" t="s">
        <v>68</v>
      </c>
      <c r="E4413" s="27" t="s">
        <v>3870</v>
      </c>
      <c r="F4413" s="28" t="s">
        <v>70</v>
      </c>
      <c r="G4413" s="29">
        <v>28</v>
      </c>
      <c r="H4413" s="28">
        <v>0</v>
      </c>
      <c r="I4413" s="30">
        <f>ROUND(G4413*H4413,P4)</f>
        <v>0</v>
      </c>
      <c r="L4413" s="31">
        <v>0</v>
      </c>
      <c r="M4413" s="24">
        <f>ROUND(G4413*L4413,P4)</f>
        <v>0</v>
      </c>
      <c r="N4413" s="25" t="s">
        <v>681</v>
      </c>
      <c r="O4413" s="32">
        <f>M4413*AA4413</f>
        <v>0</v>
      </c>
      <c r="P4413" s="1">
        <v>3</v>
      </c>
      <c r="AA4413" s="1">
        <f>IF(P4413=1,$O$3,IF(P4413=2,$O$4,$O$5))</f>
        <v>0</v>
      </c>
    </row>
    <row r="4414" ht="25.5">
      <c r="A4414" s="1" t="s">
        <v>72</v>
      </c>
      <c r="E4414" s="27" t="s">
        <v>3870</v>
      </c>
    </row>
    <row r="4415">
      <c r="A4415" s="1" t="s">
        <v>73</v>
      </c>
    </row>
    <row r="4416">
      <c r="A4416" s="1" t="s">
        <v>74</v>
      </c>
      <c r="E4416" s="27" t="s">
        <v>68</v>
      </c>
    </row>
    <row r="4417" ht="25.5">
      <c r="A4417" s="1" t="s">
        <v>66</v>
      </c>
      <c r="B4417" s="1">
        <v>102</v>
      </c>
      <c r="C4417" s="26" t="s">
        <v>3871</v>
      </c>
      <c r="D4417" t="s">
        <v>68</v>
      </c>
      <c r="E4417" s="27" t="s">
        <v>3872</v>
      </c>
      <c r="F4417" s="28" t="s">
        <v>70</v>
      </c>
      <c r="G4417" s="29">
        <v>9</v>
      </c>
      <c r="H4417" s="28">
        <v>0</v>
      </c>
      <c r="I4417" s="30">
        <f>ROUND(G4417*H4417,P4)</f>
        <v>0</v>
      </c>
      <c r="L4417" s="31">
        <v>0</v>
      </c>
      <c r="M4417" s="24">
        <f>ROUND(G4417*L4417,P4)</f>
        <v>0</v>
      </c>
      <c r="N4417" s="25" t="s">
        <v>681</v>
      </c>
      <c r="O4417" s="32">
        <f>M4417*AA4417</f>
        <v>0</v>
      </c>
      <c r="P4417" s="1">
        <v>3</v>
      </c>
      <c r="AA4417" s="1">
        <f>IF(P4417=1,$O$3,IF(P4417=2,$O$4,$O$5))</f>
        <v>0</v>
      </c>
    </row>
    <row r="4418" ht="25.5">
      <c r="A4418" s="1" t="s">
        <v>72</v>
      </c>
      <c r="E4418" s="27" t="s">
        <v>3872</v>
      </c>
    </row>
    <row r="4419">
      <c r="A4419" s="1" t="s">
        <v>73</v>
      </c>
    </row>
    <row r="4420">
      <c r="A4420" s="1" t="s">
        <v>74</v>
      </c>
      <c r="E4420" s="27" t="s">
        <v>68</v>
      </c>
    </row>
    <row r="4421">
      <c r="A4421" s="1" t="s">
        <v>66</v>
      </c>
      <c r="B4421" s="1">
        <v>104</v>
      </c>
      <c r="C4421" s="26" t="s">
        <v>3873</v>
      </c>
      <c r="D4421" t="s">
        <v>68</v>
      </c>
      <c r="E4421" s="27" t="s">
        <v>3874</v>
      </c>
      <c r="F4421" s="28" t="s">
        <v>70</v>
      </c>
      <c r="G4421" s="29">
        <v>5</v>
      </c>
      <c r="H4421" s="28">
        <v>0</v>
      </c>
      <c r="I4421" s="30">
        <f>ROUND(G4421*H4421,P4)</f>
        <v>0</v>
      </c>
      <c r="L4421" s="31">
        <v>0</v>
      </c>
      <c r="M4421" s="24">
        <f>ROUND(G4421*L4421,P4)</f>
        <v>0</v>
      </c>
      <c r="N4421" s="25" t="s">
        <v>681</v>
      </c>
      <c r="O4421" s="32">
        <f>M4421*AA4421</f>
        <v>0</v>
      </c>
      <c r="P4421" s="1">
        <v>3</v>
      </c>
      <c r="AA4421" s="1">
        <f>IF(P4421=1,$O$3,IF(P4421=2,$O$4,$O$5))</f>
        <v>0</v>
      </c>
    </row>
    <row r="4422">
      <c r="A4422" s="1" t="s">
        <v>72</v>
      </c>
      <c r="E4422" s="27" t="s">
        <v>3874</v>
      </c>
    </row>
    <row r="4423">
      <c r="A4423" s="1" t="s">
        <v>73</v>
      </c>
    </row>
    <row r="4424">
      <c r="A4424" s="1" t="s">
        <v>74</v>
      </c>
      <c r="E4424" s="27" t="s">
        <v>68</v>
      </c>
    </row>
    <row r="4425" ht="25.5">
      <c r="A4425" s="1" t="s">
        <v>66</v>
      </c>
      <c r="B4425" s="1">
        <v>124</v>
      </c>
      <c r="C4425" s="26" t="s">
        <v>3875</v>
      </c>
      <c r="D4425" t="s">
        <v>68</v>
      </c>
      <c r="E4425" s="27" t="s">
        <v>3876</v>
      </c>
      <c r="F4425" s="28" t="s">
        <v>70</v>
      </c>
      <c r="G4425" s="29">
        <v>60</v>
      </c>
      <c r="H4425" s="28">
        <v>0</v>
      </c>
      <c r="I4425" s="30">
        <f>ROUND(G4425*H4425,P4)</f>
        <v>0</v>
      </c>
      <c r="L4425" s="31">
        <v>0</v>
      </c>
      <c r="M4425" s="24">
        <f>ROUND(G4425*L4425,P4)</f>
        <v>0</v>
      </c>
      <c r="N4425" s="25" t="s">
        <v>681</v>
      </c>
      <c r="O4425" s="32">
        <f>M4425*AA4425</f>
        <v>0</v>
      </c>
      <c r="P4425" s="1">
        <v>3</v>
      </c>
      <c r="AA4425" s="1">
        <f>IF(P4425=1,$O$3,IF(P4425=2,$O$4,$O$5))</f>
        <v>0</v>
      </c>
    </row>
    <row r="4426" ht="25.5">
      <c r="A4426" s="1" t="s">
        <v>72</v>
      </c>
      <c r="E4426" s="27" t="s">
        <v>3876</v>
      </c>
    </row>
    <row r="4427">
      <c r="A4427" s="1" t="s">
        <v>73</v>
      </c>
    </row>
    <row r="4428">
      <c r="A4428" s="1" t="s">
        <v>74</v>
      </c>
      <c r="E4428" s="27" t="s">
        <v>68</v>
      </c>
    </row>
    <row r="4429" ht="25.5">
      <c r="A4429" s="1" t="s">
        <v>66</v>
      </c>
      <c r="B4429" s="1">
        <v>111</v>
      </c>
      <c r="C4429" s="26" t="s">
        <v>3877</v>
      </c>
      <c r="D4429" t="s">
        <v>68</v>
      </c>
      <c r="E4429" s="27" t="s">
        <v>3878</v>
      </c>
      <c r="F4429" s="28" t="s">
        <v>70</v>
      </c>
      <c r="G4429" s="29">
        <v>121</v>
      </c>
      <c r="H4429" s="28">
        <v>0</v>
      </c>
      <c r="I4429" s="30">
        <f>ROUND(G4429*H4429,P4)</f>
        <v>0</v>
      </c>
      <c r="L4429" s="31">
        <v>0</v>
      </c>
      <c r="M4429" s="24">
        <f>ROUND(G4429*L4429,P4)</f>
        <v>0</v>
      </c>
      <c r="N4429" s="25" t="s">
        <v>681</v>
      </c>
      <c r="O4429" s="32">
        <f>M4429*AA4429</f>
        <v>0</v>
      </c>
      <c r="P4429" s="1">
        <v>3</v>
      </c>
      <c r="AA4429" s="1">
        <f>IF(P4429=1,$O$3,IF(P4429=2,$O$4,$O$5))</f>
        <v>0</v>
      </c>
    </row>
    <row r="4430" ht="25.5">
      <c r="A4430" s="1" t="s">
        <v>72</v>
      </c>
      <c r="E4430" s="27" t="s">
        <v>3878</v>
      </c>
    </row>
    <row r="4431">
      <c r="A4431" s="1" t="s">
        <v>73</v>
      </c>
    </row>
    <row r="4432">
      <c r="A4432" s="1" t="s">
        <v>74</v>
      </c>
      <c r="E4432" s="27" t="s">
        <v>68</v>
      </c>
    </row>
    <row r="4433" ht="25.5">
      <c r="A4433" s="1" t="s">
        <v>66</v>
      </c>
      <c r="B4433" s="1">
        <v>113</v>
      </c>
      <c r="C4433" s="26" t="s">
        <v>3879</v>
      </c>
      <c r="D4433" t="s">
        <v>68</v>
      </c>
      <c r="E4433" s="27" t="s">
        <v>3880</v>
      </c>
      <c r="F4433" s="28" t="s">
        <v>70</v>
      </c>
      <c r="G4433" s="29">
        <v>2</v>
      </c>
      <c r="H4433" s="28">
        <v>0</v>
      </c>
      <c r="I4433" s="30">
        <f>ROUND(G4433*H4433,P4)</f>
        <v>0</v>
      </c>
      <c r="L4433" s="31">
        <v>0</v>
      </c>
      <c r="M4433" s="24">
        <f>ROUND(G4433*L4433,P4)</f>
        <v>0</v>
      </c>
      <c r="N4433" s="25" t="s">
        <v>681</v>
      </c>
      <c r="O4433" s="32">
        <f>M4433*AA4433</f>
        <v>0</v>
      </c>
      <c r="P4433" s="1">
        <v>3</v>
      </c>
      <c r="AA4433" s="1">
        <f>IF(P4433=1,$O$3,IF(P4433=2,$O$4,$O$5))</f>
        <v>0</v>
      </c>
    </row>
    <row r="4434" ht="25.5">
      <c r="A4434" s="1" t="s">
        <v>72</v>
      </c>
      <c r="E4434" s="27" t="s">
        <v>3880</v>
      </c>
    </row>
    <row r="4435">
      <c r="A4435" s="1" t="s">
        <v>73</v>
      </c>
    </row>
    <row r="4436">
      <c r="A4436" s="1" t="s">
        <v>74</v>
      </c>
      <c r="E4436" s="27" t="s">
        <v>68</v>
      </c>
    </row>
    <row r="4437" ht="25.5">
      <c r="A4437" s="1" t="s">
        <v>66</v>
      </c>
      <c r="B4437" s="1">
        <v>125</v>
      </c>
      <c r="C4437" s="26" t="s">
        <v>3881</v>
      </c>
      <c r="D4437" t="s">
        <v>68</v>
      </c>
      <c r="E4437" s="27" t="s">
        <v>3882</v>
      </c>
      <c r="F4437" s="28" t="s">
        <v>70</v>
      </c>
      <c r="G4437" s="29">
        <v>60</v>
      </c>
      <c r="H4437" s="28">
        <v>0</v>
      </c>
      <c r="I4437" s="30">
        <f>ROUND(G4437*H4437,P4)</f>
        <v>0</v>
      </c>
      <c r="L4437" s="31">
        <v>0</v>
      </c>
      <c r="M4437" s="24">
        <f>ROUND(G4437*L4437,P4)</f>
        <v>0</v>
      </c>
      <c r="N4437" s="25" t="s">
        <v>681</v>
      </c>
      <c r="O4437" s="32">
        <f>M4437*AA4437</f>
        <v>0</v>
      </c>
      <c r="P4437" s="1">
        <v>3</v>
      </c>
      <c r="AA4437" s="1">
        <f>IF(P4437=1,$O$3,IF(P4437=2,$O$4,$O$5))</f>
        <v>0</v>
      </c>
    </row>
    <row r="4438" ht="25.5">
      <c r="A4438" s="1" t="s">
        <v>72</v>
      </c>
      <c r="E4438" s="27" t="s">
        <v>3882</v>
      </c>
    </row>
    <row r="4439">
      <c r="A4439" s="1" t="s">
        <v>73</v>
      </c>
    </row>
    <row r="4440">
      <c r="A4440" s="1" t="s">
        <v>74</v>
      </c>
      <c r="E4440" s="27" t="s">
        <v>68</v>
      </c>
    </row>
    <row r="4441" ht="25.5">
      <c r="A4441" s="1" t="s">
        <v>66</v>
      </c>
      <c r="B4441" s="1">
        <v>121</v>
      </c>
      <c r="C4441" s="26" t="s">
        <v>3883</v>
      </c>
      <c r="D4441" t="s">
        <v>68</v>
      </c>
      <c r="E4441" s="27" t="s">
        <v>3884</v>
      </c>
      <c r="F4441" s="28" t="s">
        <v>70</v>
      </c>
      <c r="G4441" s="29">
        <v>181</v>
      </c>
      <c r="H4441" s="28">
        <v>0</v>
      </c>
      <c r="I4441" s="30">
        <f>ROUND(G4441*H4441,P4)</f>
        <v>0</v>
      </c>
      <c r="L4441" s="31">
        <v>0</v>
      </c>
      <c r="M4441" s="24">
        <f>ROUND(G4441*L4441,P4)</f>
        <v>0</v>
      </c>
      <c r="N4441" s="25" t="s">
        <v>681</v>
      </c>
      <c r="O4441" s="32">
        <f>M4441*AA4441</f>
        <v>0</v>
      </c>
      <c r="P4441" s="1">
        <v>3</v>
      </c>
      <c r="AA4441" s="1">
        <f>IF(P4441=1,$O$3,IF(P4441=2,$O$4,$O$5))</f>
        <v>0</v>
      </c>
    </row>
    <row r="4442" ht="25.5">
      <c r="A4442" s="1" t="s">
        <v>72</v>
      </c>
      <c r="E4442" s="27" t="s">
        <v>3884</v>
      </c>
    </row>
    <row r="4443">
      <c r="A4443" s="1" t="s">
        <v>73</v>
      </c>
    </row>
    <row r="4444">
      <c r="A4444" s="1" t="s">
        <v>74</v>
      </c>
      <c r="E4444" s="27" t="s">
        <v>68</v>
      </c>
    </row>
    <row r="4445" ht="25.5">
      <c r="A4445" s="1" t="s">
        <v>66</v>
      </c>
      <c r="B4445" s="1">
        <v>123</v>
      </c>
      <c r="C4445" s="26" t="s">
        <v>3885</v>
      </c>
      <c r="D4445" t="s">
        <v>68</v>
      </c>
      <c r="E4445" s="27" t="s">
        <v>3886</v>
      </c>
      <c r="F4445" s="28" t="s">
        <v>70</v>
      </c>
      <c r="G4445" s="29">
        <v>100</v>
      </c>
      <c r="H4445" s="28">
        <v>0</v>
      </c>
      <c r="I4445" s="30">
        <f>ROUND(G4445*H4445,P4)</f>
        <v>0</v>
      </c>
      <c r="L4445" s="31">
        <v>0</v>
      </c>
      <c r="M4445" s="24">
        <f>ROUND(G4445*L4445,P4)</f>
        <v>0</v>
      </c>
      <c r="N4445" s="25" t="s">
        <v>681</v>
      </c>
      <c r="O4445" s="32">
        <f>M4445*AA4445</f>
        <v>0</v>
      </c>
      <c r="P4445" s="1">
        <v>3</v>
      </c>
      <c r="AA4445" s="1">
        <f>IF(P4445=1,$O$3,IF(P4445=2,$O$4,$O$5))</f>
        <v>0</v>
      </c>
    </row>
    <row r="4446" ht="38.25">
      <c r="A4446" s="1" t="s">
        <v>72</v>
      </c>
      <c r="E4446" s="27" t="s">
        <v>3887</v>
      </c>
    </row>
    <row r="4447">
      <c r="A4447" s="1" t="s">
        <v>73</v>
      </c>
    </row>
    <row r="4448">
      <c r="A4448" s="1" t="s">
        <v>74</v>
      </c>
      <c r="E4448" s="27" t="s">
        <v>68</v>
      </c>
    </row>
    <row r="4449">
      <c r="A4449" s="1" t="s">
        <v>66</v>
      </c>
      <c r="B4449" s="1">
        <v>24</v>
      </c>
      <c r="C4449" s="26" t="s">
        <v>3888</v>
      </c>
      <c r="D4449" t="s">
        <v>68</v>
      </c>
      <c r="E4449" s="27" t="s">
        <v>3889</v>
      </c>
      <c r="F4449" s="28" t="s">
        <v>70</v>
      </c>
      <c r="G4449" s="29">
        <v>32</v>
      </c>
      <c r="H4449" s="28">
        <v>0</v>
      </c>
      <c r="I4449" s="30">
        <f>ROUND(G4449*H4449,P4)</f>
        <v>0</v>
      </c>
      <c r="L4449" s="31">
        <v>0</v>
      </c>
      <c r="M4449" s="24">
        <f>ROUND(G4449*L4449,P4)</f>
        <v>0</v>
      </c>
      <c r="N4449" s="25" t="s">
        <v>681</v>
      </c>
      <c r="O4449" s="32">
        <f>M4449*AA4449</f>
        <v>0</v>
      </c>
      <c r="P4449" s="1">
        <v>3</v>
      </c>
      <c r="AA4449" s="1">
        <f>IF(P4449=1,$O$3,IF(P4449=2,$O$4,$O$5))</f>
        <v>0</v>
      </c>
    </row>
    <row r="4450">
      <c r="A4450" s="1" t="s">
        <v>72</v>
      </c>
      <c r="E4450" s="27" t="s">
        <v>3889</v>
      </c>
    </row>
    <row r="4451">
      <c r="A4451" s="1" t="s">
        <v>73</v>
      </c>
    </row>
    <row r="4452">
      <c r="A4452" s="1" t="s">
        <v>74</v>
      </c>
      <c r="E4452" s="27" t="s">
        <v>68</v>
      </c>
    </row>
    <row r="4453" ht="25.5">
      <c r="A4453" s="1" t="s">
        <v>66</v>
      </c>
      <c r="B4453" s="1">
        <v>25</v>
      </c>
      <c r="C4453" s="26" t="s">
        <v>3890</v>
      </c>
      <c r="D4453" t="s">
        <v>68</v>
      </c>
      <c r="E4453" s="27" t="s">
        <v>3891</v>
      </c>
      <c r="F4453" s="28" t="s">
        <v>70</v>
      </c>
      <c r="G4453" s="29">
        <v>32</v>
      </c>
      <c r="H4453" s="28">
        <v>0</v>
      </c>
      <c r="I4453" s="30">
        <f>ROUND(G4453*H4453,P4)</f>
        <v>0</v>
      </c>
      <c r="L4453" s="31">
        <v>0</v>
      </c>
      <c r="M4453" s="24">
        <f>ROUND(G4453*L4453,P4)</f>
        <v>0</v>
      </c>
      <c r="N4453" s="25" t="s">
        <v>681</v>
      </c>
      <c r="O4453" s="32">
        <f>M4453*AA4453</f>
        <v>0</v>
      </c>
      <c r="P4453" s="1">
        <v>3</v>
      </c>
      <c r="AA4453" s="1">
        <f>IF(P4453=1,$O$3,IF(P4453=2,$O$4,$O$5))</f>
        <v>0</v>
      </c>
    </row>
    <row r="4454" ht="25.5">
      <c r="A4454" s="1" t="s">
        <v>72</v>
      </c>
      <c r="E4454" s="27" t="s">
        <v>3891</v>
      </c>
    </row>
    <row r="4455">
      <c r="A4455" s="1" t="s">
        <v>73</v>
      </c>
    </row>
    <row r="4456">
      <c r="A4456" s="1" t="s">
        <v>74</v>
      </c>
      <c r="E4456" s="27" t="s">
        <v>68</v>
      </c>
    </row>
    <row r="4457" ht="25.5">
      <c r="A4457" s="1" t="s">
        <v>66</v>
      </c>
      <c r="B4457" s="1">
        <v>31</v>
      </c>
      <c r="C4457" s="26" t="s">
        <v>3892</v>
      </c>
      <c r="D4457" t="s">
        <v>68</v>
      </c>
      <c r="E4457" s="27" t="s">
        <v>3893</v>
      </c>
      <c r="F4457" s="28" t="s">
        <v>70</v>
      </c>
      <c r="G4457" s="29">
        <v>1</v>
      </c>
      <c r="H4457" s="28">
        <v>0</v>
      </c>
      <c r="I4457" s="30">
        <f>ROUND(G4457*H4457,P4)</f>
        <v>0</v>
      </c>
      <c r="L4457" s="31">
        <v>0</v>
      </c>
      <c r="M4457" s="24">
        <f>ROUND(G4457*L4457,P4)</f>
        <v>0</v>
      </c>
      <c r="N4457" s="25" t="s">
        <v>681</v>
      </c>
      <c r="O4457" s="32">
        <f>M4457*AA4457</f>
        <v>0</v>
      </c>
      <c r="P4457" s="1">
        <v>3</v>
      </c>
      <c r="AA4457" s="1">
        <f>IF(P4457=1,$O$3,IF(P4457=2,$O$4,$O$5))</f>
        <v>0</v>
      </c>
    </row>
    <row r="4458" ht="38.25">
      <c r="A4458" s="1" t="s">
        <v>72</v>
      </c>
      <c r="E4458" s="27" t="s">
        <v>3894</v>
      </c>
    </row>
    <row r="4459">
      <c r="A4459" s="1" t="s">
        <v>73</v>
      </c>
    </row>
    <row r="4460">
      <c r="A4460" s="1" t="s">
        <v>74</v>
      </c>
      <c r="E4460" s="27" t="s">
        <v>68</v>
      </c>
    </row>
    <row r="4461" ht="25.5">
      <c r="A4461" s="1" t="s">
        <v>66</v>
      </c>
      <c r="B4461" s="1">
        <v>32</v>
      </c>
      <c r="C4461" s="26" t="s">
        <v>3895</v>
      </c>
      <c r="D4461" t="s">
        <v>68</v>
      </c>
      <c r="E4461" s="27" t="s">
        <v>3896</v>
      </c>
      <c r="F4461" s="28" t="s">
        <v>70</v>
      </c>
      <c r="G4461" s="29">
        <v>32</v>
      </c>
      <c r="H4461" s="28">
        <v>0</v>
      </c>
      <c r="I4461" s="30">
        <f>ROUND(G4461*H4461,P4)</f>
        <v>0</v>
      </c>
      <c r="L4461" s="31">
        <v>0</v>
      </c>
      <c r="M4461" s="24">
        <f>ROUND(G4461*L4461,P4)</f>
        <v>0</v>
      </c>
      <c r="N4461" s="25" t="s">
        <v>681</v>
      </c>
      <c r="O4461" s="32">
        <f>M4461*AA4461</f>
        <v>0</v>
      </c>
      <c r="P4461" s="1">
        <v>3</v>
      </c>
      <c r="AA4461" s="1">
        <f>IF(P4461=1,$O$3,IF(P4461=2,$O$4,$O$5))</f>
        <v>0</v>
      </c>
    </row>
    <row r="4462" ht="25.5">
      <c r="A4462" s="1" t="s">
        <v>72</v>
      </c>
      <c r="E4462" s="27" t="s">
        <v>3896</v>
      </c>
    </row>
    <row r="4463">
      <c r="A4463" s="1" t="s">
        <v>73</v>
      </c>
    </row>
    <row r="4464">
      <c r="A4464" s="1" t="s">
        <v>74</v>
      </c>
      <c r="E4464" s="27" t="s">
        <v>68</v>
      </c>
    </row>
    <row r="4465">
      <c r="A4465" s="1" t="s">
        <v>66</v>
      </c>
      <c r="B4465" s="1">
        <v>26</v>
      </c>
      <c r="C4465" s="26" t="s">
        <v>3897</v>
      </c>
      <c r="D4465" t="s">
        <v>68</v>
      </c>
      <c r="E4465" s="27" t="s">
        <v>3898</v>
      </c>
      <c r="F4465" s="28" t="s">
        <v>70</v>
      </c>
      <c r="G4465" s="29">
        <v>1</v>
      </c>
      <c r="H4465" s="28">
        <v>0</v>
      </c>
      <c r="I4465" s="30">
        <f>ROUND(G4465*H4465,P4)</f>
        <v>0</v>
      </c>
      <c r="L4465" s="31">
        <v>0</v>
      </c>
      <c r="M4465" s="24">
        <f>ROUND(G4465*L4465,P4)</f>
        <v>0</v>
      </c>
      <c r="N4465" s="25" t="s">
        <v>681</v>
      </c>
      <c r="O4465" s="32">
        <f>M4465*AA4465</f>
        <v>0</v>
      </c>
      <c r="P4465" s="1">
        <v>3</v>
      </c>
      <c r="AA4465" s="1">
        <f>IF(P4465=1,$O$3,IF(P4465=2,$O$4,$O$5))</f>
        <v>0</v>
      </c>
    </row>
    <row r="4466">
      <c r="A4466" s="1" t="s">
        <v>72</v>
      </c>
      <c r="E4466" s="27" t="s">
        <v>3898</v>
      </c>
    </row>
    <row r="4467">
      <c r="A4467" s="1" t="s">
        <v>73</v>
      </c>
    </row>
    <row r="4468">
      <c r="A4468" s="1" t="s">
        <v>74</v>
      </c>
      <c r="E4468" s="27" t="s">
        <v>68</v>
      </c>
    </row>
    <row r="4469">
      <c r="A4469" s="1" t="s">
        <v>66</v>
      </c>
      <c r="B4469" s="1">
        <v>27</v>
      </c>
      <c r="C4469" s="26" t="s">
        <v>3899</v>
      </c>
      <c r="D4469" t="s">
        <v>68</v>
      </c>
      <c r="E4469" s="27" t="s">
        <v>3900</v>
      </c>
      <c r="F4469" s="28" t="s">
        <v>70</v>
      </c>
      <c r="G4469" s="29">
        <v>1</v>
      </c>
      <c r="H4469" s="28">
        <v>0</v>
      </c>
      <c r="I4469" s="30">
        <f>ROUND(G4469*H4469,P4)</f>
        <v>0</v>
      </c>
      <c r="L4469" s="31">
        <v>0</v>
      </c>
      <c r="M4469" s="24">
        <f>ROUND(G4469*L4469,P4)</f>
        <v>0</v>
      </c>
      <c r="N4469" s="25" t="s">
        <v>681</v>
      </c>
      <c r="O4469" s="32">
        <f>M4469*AA4469</f>
        <v>0</v>
      </c>
      <c r="P4469" s="1">
        <v>3</v>
      </c>
      <c r="AA4469" s="1">
        <f>IF(P4469=1,$O$3,IF(P4469=2,$O$4,$O$5))</f>
        <v>0</v>
      </c>
    </row>
    <row r="4470">
      <c r="A4470" s="1" t="s">
        <v>72</v>
      </c>
      <c r="E4470" s="27" t="s">
        <v>3900</v>
      </c>
    </row>
    <row r="4471">
      <c r="A4471" s="1" t="s">
        <v>73</v>
      </c>
    </row>
    <row r="4472">
      <c r="A4472" s="1" t="s">
        <v>74</v>
      </c>
      <c r="E4472" s="27" t="s">
        <v>68</v>
      </c>
    </row>
    <row r="4473">
      <c r="A4473" s="1" t="s">
        <v>66</v>
      </c>
      <c r="B4473" s="1">
        <v>28</v>
      </c>
      <c r="C4473" s="26" t="s">
        <v>3901</v>
      </c>
      <c r="D4473" t="s">
        <v>68</v>
      </c>
      <c r="E4473" s="27" t="s">
        <v>3902</v>
      </c>
      <c r="F4473" s="28" t="s">
        <v>70</v>
      </c>
      <c r="G4473" s="29">
        <v>1</v>
      </c>
      <c r="H4473" s="28">
        <v>0</v>
      </c>
      <c r="I4473" s="30">
        <f>ROUND(G4473*H4473,P4)</f>
        <v>0</v>
      </c>
      <c r="L4473" s="31">
        <v>0</v>
      </c>
      <c r="M4473" s="24">
        <f>ROUND(G4473*L4473,P4)</f>
        <v>0</v>
      </c>
      <c r="N4473" s="25" t="s">
        <v>681</v>
      </c>
      <c r="O4473" s="32">
        <f>M4473*AA4473</f>
        <v>0</v>
      </c>
      <c r="P4473" s="1">
        <v>3</v>
      </c>
      <c r="AA4473" s="1">
        <f>IF(P4473=1,$O$3,IF(P4473=2,$O$4,$O$5))</f>
        <v>0</v>
      </c>
    </row>
    <row r="4474">
      <c r="A4474" s="1" t="s">
        <v>72</v>
      </c>
      <c r="E4474" s="27" t="s">
        <v>3902</v>
      </c>
    </row>
    <row r="4475">
      <c r="A4475" s="1" t="s">
        <v>73</v>
      </c>
    </row>
    <row r="4476">
      <c r="A4476" s="1" t="s">
        <v>74</v>
      </c>
      <c r="E4476" s="27" t="s">
        <v>68</v>
      </c>
    </row>
    <row r="4477">
      <c r="A4477" s="1" t="s">
        <v>66</v>
      </c>
      <c r="B4477" s="1">
        <v>36</v>
      </c>
      <c r="C4477" s="26" t="s">
        <v>3903</v>
      </c>
      <c r="D4477" t="s">
        <v>68</v>
      </c>
      <c r="E4477" s="27" t="s">
        <v>3904</v>
      </c>
      <c r="F4477" s="28" t="s">
        <v>77</v>
      </c>
      <c r="G4477" s="29">
        <v>55</v>
      </c>
      <c r="H4477" s="28">
        <v>0</v>
      </c>
      <c r="I4477" s="30">
        <f>ROUND(G4477*H4477,P4)</f>
        <v>0</v>
      </c>
      <c r="L4477" s="31">
        <v>0</v>
      </c>
      <c r="M4477" s="24">
        <f>ROUND(G4477*L4477,P4)</f>
        <v>0</v>
      </c>
      <c r="N4477" s="25" t="s">
        <v>681</v>
      </c>
      <c r="O4477" s="32">
        <f>M4477*AA4477</f>
        <v>0</v>
      </c>
      <c r="P4477" s="1">
        <v>3</v>
      </c>
      <c r="AA4477" s="1">
        <f>IF(P4477=1,$O$3,IF(P4477=2,$O$4,$O$5))</f>
        <v>0</v>
      </c>
    </row>
    <row r="4478">
      <c r="A4478" s="1" t="s">
        <v>72</v>
      </c>
      <c r="E4478" s="27" t="s">
        <v>3904</v>
      </c>
    </row>
    <row r="4479">
      <c r="A4479" s="1" t="s">
        <v>73</v>
      </c>
    </row>
    <row r="4480">
      <c r="A4480" s="1" t="s">
        <v>74</v>
      </c>
      <c r="E4480" s="27" t="s">
        <v>68</v>
      </c>
    </row>
    <row r="4481">
      <c r="A4481" s="1" t="s">
        <v>66</v>
      </c>
      <c r="B4481" s="1">
        <v>34</v>
      </c>
      <c r="C4481" s="26" t="s">
        <v>3905</v>
      </c>
      <c r="D4481" t="s">
        <v>68</v>
      </c>
      <c r="E4481" s="27" t="s">
        <v>3906</v>
      </c>
      <c r="F4481" s="28" t="s">
        <v>77</v>
      </c>
      <c r="G4481" s="29">
        <v>10</v>
      </c>
      <c r="H4481" s="28">
        <v>0</v>
      </c>
      <c r="I4481" s="30">
        <f>ROUND(G4481*H4481,P4)</f>
        <v>0</v>
      </c>
      <c r="L4481" s="31">
        <v>0</v>
      </c>
      <c r="M4481" s="24">
        <f>ROUND(G4481*L4481,P4)</f>
        <v>0</v>
      </c>
      <c r="N4481" s="25" t="s">
        <v>681</v>
      </c>
      <c r="O4481" s="32">
        <f>M4481*AA4481</f>
        <v>0</v>
      </c>
      <c r="P4481" s="1">
        <v>3</v>
      </c>
      <c r="AA4481" s="1">
        <f>IF(P4481=1,$O$3,IF(P4481=2,$O$4,$O$5))</f>
        <v>0</v>
      </c>
    </row>
    <row r="4482">
      <c r="A4482" s="1" t="s">
        <v>72</v>
      </c>
      <c r="E4482" s="27" t="s">
        <v>3906</v>
      </c>
    </row>
    <row r="4483">
      <c r="A4483" s="1" t="s">
        <v>73</v>
      </c>
    </row>
    <row r="4484">
      <c r="A4484" s="1" t="s">
        <v>74</v>
      </c>
      <c r="E4484" s="27" t="s">
        <v>68</v>
      </c>
    </row>
    <row r="4485" ht="25.5">
      <c r="A4485" s="1" t="s">
        <v>66</v>
      </c>
      <c r="B4485" s="1">
        <v>170</v>
      </c>
      <c r="C4485" s="26" t="s">
        <v>3907</v>
      </c>
      <c r="D4485" t="s">
        <v>68</v>
      </c>
      <c r="E4485" s="27" t="s">
        <v>3908</v>
      </c>
      <c r="F4485" s="28" t="s">
        <v>70</v>
      </c>
      <c r="G4485" s="29">
        <v>1</v>
      </c>
      <c r="H4485" s="28">
        <v>0</v>
      </c>
      <c r="I4485" s="30">
        <f>ROUND(G4485*H4485,P4)</f>
        <v>0</v>
      </c>
      <c r="L4485" s="31">
        <v>0</v>
      </c>
      <c r="M4485" s="24">
        <f>ROUND(G4485*L4485,P4)</f>
        <v>0</v>
      </c>
      <c r="N4485" s="25" t="s">
        <v>111</v>
      </c>
      <c r="O4485" s="32">
        <f>M4485*AA4485</f>
        <v>0</v>
      </c>
      <c r="P4485" s="1">
        <v>3</v>
      </c>
      <c r="AA4485" s="1">
        <f>IF(P4485=1,$O$3,IF(P4485=2,$O$4,$O$5))</f>
        <v>0</v>
      </c>
    </row>
    <row r="4486" ht="25.5">
      <c r="A4486" s="1" t="s">
        <v>72</v>
      </c>
      <c r="E4486" s="27" t="s">
        <v>3908</v>
      </c>
    </row>
    <row r="4487">
      <c r="A4487" s="1" t="s">
        <v>73</v>
      </c>
    </row>
    <row r="4488">
      <c r="A4488" s="1" t="s">
        <v>74</v>
      </c>
      <c r="E4488" s="27" t="s">
        <v>68</v>
      </c>
    </row>
    <row r="4489" ht="25.5">
      <c r="A4489" s="1" t="s">
        <v>66</v>
      </c>
      <c r="B4489" s="1">
        <v>160</v>
      </c>
      <c r="C4489" s="26" t="s">
        <v>3909</v>
      </c>
      <c r="D4489" t="s">
        <v>68</v>
      </c>
      <c r="E4489" s="27" t="s">
        <v>3910</v>
      </c>
      <c r="F4489" s="28" t="s">
        <v>70</v>
      </c>
      <c r="G4489" s="29">
        <v>1</v>
      </c>
      <c r="H4489" s="28">
        <v>0</v>
      </c>
      <c r="I4489" s="30">
        <f>ROUND(G4489*H4489,P4)</f>
        <v>0</v>
      </c>
      <c r="L4489" s="31">
        <v>0</v>
      </c>
      <c r="M4489" s="24">
        <f>ROUND(G4489*L4489,P4)</f>
        <v>0</v>
      </c>
      <c r="N4489" s="25" t="s">
        <v>111</v>
      </c>
      <c r="O4489" s="32">
        <f>M4489*AA4489</f>
        <v>0</v>
      </c>
      <c r="P4489" s="1">
        <v>3</v>
      </c>
      <c r="AA4489" s="1">
        <f>IF(P4489=1,$O$3,IF(P4489=2,$O$4,$O$5))</f>
        <v>0</v>
      </c>
    </row>
    <row r="4490" ht="25.5">
      <c r="A4490" s="1" t="s">
        <v>72</v>
      </c>
      <c r="E4490" s="27" t="s">
        <v>3910</v>
      </c>
    </row>
    <row r="4491">
      <c r="A4491" s="1" t="s">
        <v>73</v>
      </c>
    </row>
    <row r="4492">
      <c r="A4492" s="1" t="s">
        <v>74</v>
      </c>
      <c r="E4492" s="27" t="s">
        <v>68</v>
      </c>
    </row>
    <row r="4493" ht="25.5">
      <c r="A4493" s="1" t="s">
        <v>66</v>
      </c>
      <c r="B4493" s="1">
        <v>156</v>
      </c>
      <c r="C4493" s="26" t="s">
        <v>3911</v>
      </c>
      <c r="D4493" t="s">
        <v>68</v>
      </c>
      <c r="E4493" s="27" t="s">
        <v>3912</v>
      </c>
      <c r="F4493" s="28" t="s">
        <v>70</v>
      </c>
      <c r="G4493" s="29">
        <v>1</v>
      </c>
      <c r="H4493" s="28">
        <v>0</v>
      </c>
      <c r="I4493" s="30">
        <f>ROUND(G4493*H4493,P4)</f>
        <v>0</v>
      </c>
      <c r="L4493" s="31">
        <v>0</v>
      </c>
      <c r="M4493" s="24">
        <f>ROUND(G4493*L4493,P4)</f>
        <v>0</v>
      </c>
      <c r="N4493" s="25" t="s">
        <v>111</v>
      </c>
      <c r="O4493" s="32">
        <f>M4493*AA4493</f>
        <v>0</v>
      </c>
      <c r="P4493" s="1">
        <v>3</v>
      </c>
      <c r="AA4493" s="1">
        <f>IF(P4493=1,$O$3,IF(P4493=2,$O$4,$O$5))</f>
        <v>0</v>
      </c>
    </row>
    <row r="4494" ht="25.5">
      <c r="A4494" s="1" t="s">
        <v>72</v>
      </c>
      <c r="E4494" s="27" t="s">
        <v>3912</v>
      </c>
    </row>
    <row r="4495">
      <c r="A4495" s="1" t="s">
        <v>73</v>
      </c>
    </row>
    <row r="4496">
      <c r="A4496" s="1" t="s">
        <v>74</v>
      </c>
      <c r="E4496" s="27" t="s">
        <v>68</v>
      </c>
    </row>
    <row r="4497">
      <c r="A4497" s="1" t="s">
        <v>66</v>
      </c>
      <c r="B4497" s="1">
        <v>157</v>
      </c>
      <c r="C4497" s="26" t="s">
        <v>3913</v>
      </c>
      <c r="D4497" t="s">
        <v>68</v>
      </c>
      <c r="E4497" s="27" t="s">
        <v>3914</v>
      </c>
      <c r="F4497" s="28" t="s">
        <v>70</v>
      </c>
      <c r="G4497" s="29">
        <v>1</v>
      </c>
      <c r="H4497" s="28">
        <v>0</v>
      </c>
      <c r="I4497" s="30">
        <f>ROUND(G4497*H4497,P4)</f>
        <v>0</v>
      </c>
      <c r="L4497" s="31">
        <v>0</v>
      </c>
      <c r="M4497" s="24">
        <f>ROUND(G4497*L4497,P4)</f>
        <v>0</v>
      </c>
      <c r="N4497" s="25" t="s">
        <v>111</v>
      </c>
      <c r="O4497" s="32">
        <f>M4497*AA4497</f>
        <v>0</v>
      </c>
      <c r="P4497" s="1">
        <v>3</v>
      </c>
      <c r="AA4497" s="1">
        <f>IF(P4497=1,$O$3,IF(P4497=2,$O$4,$O$5))</f>
        <v>0</v>
      </c>
    </row>
    <row r="4498">
      <c r="A4498" s="1" t="s">
        <v>72</v>
      </c>
      <c r="E4498" s="27" t="s">
        <v>3914</v>
      </c>
    </row>
    <row r="4499">
      <c r="A4499" s="1" t="s">
        <v>73</v>
      </c>
    </row>
    <row r="4500">
      <c r="A4500" s="1" t="s">
        <v>74</v>
      </c>
      <c r="E4500" s="27" t="s">
        <v>68</v>
      </c>
    </row>
    <row r="4501">
      <c r="A4501" s="1" t="s">
        <v>66</v>
      </c>
      <c r="B4501" s="1">
        <v>158</v>
      </c>
      <c r="C4501" s="26" t="s">
        <v>3915</v>
      </c>
      <c r="D4501" t="s">
        <v>68</v>
      </c>
      <c r="E4501" s="27" t="s">
        <v>3916</v>
      </c>
      <c r="F4501" s="28" t="s">
        <v>70</v>
      </c>
      <c r="G4501" s="29">
        <v>1</v>
      </c>
      <c r="H4501" s="28">
        <v>0</v>
      </c>
      <c r="I4501" s="30">
        <f>ROUND(G4501*H4501,P4)</f>
        <v>0</v>
      </c>
      <c r="L4501" s="31">
        <v>0</v>
      </c>
      <c r="M4501" s="24">
        <f>ROUND(G4501*L4501,P4)</f>
        <v>0</v>
      </c>
      <c r="N4501" s="25" t="s">
        <v>111</v>
      </c>
      <c r="O4501" s="32">
        <f>M4501*AA4501</f>
        <v>0</v>
      </c>
      <c r="P4501" s="1">
        <v>3</v>
      </c>
      <c r="AA4501" s="1">
        <f>IF(P4501=1,$O$3,IF(P4501=2,$O$4,$O$5))</f>
        <v>0</v>
      </c>
    </row>
    <row r="4502">
      <c r="A4502" s="1" t="s">
        <v>72</v>
      </c>
      <c r="E4502" s="27" t="s">
        <v>3916</v>
      </c>
    </row>
    <row r="4503">
      <c r="A4503" s="1" t="s">
        <v>73</v>
      </c>
    </row>
    <row r="4504">
      <c r="A4504" s="1" t="s">
        <v>74</v>
      </c>
      <c r="E4504" s="27" t="s">
        <v>68</v>
      </c>
    </row>
    <row r="4505">
      <c r="A4505" s="1" t="s">
        <v>66</v>
      </c>
      <c r="B4505" s="1">
        <v>159</v>
      </c>
      <c r="C4505" s="26" t="s">
        <v>3917</v>
      </c>
      <c r="D4505" t="s">
        <v>68</v>
      </c>
      <c r="E4505" s="27" t="s">
        <v>3918</v>
      </c>
      <c r="F4505" s="28" t="s">
        <v>70</v>
      </c>
      <c r="G4505" s="29">
        <v>1</v>
      </c>
      <c r="H4505" s="28">
        <v>0</v>
      </c>
      <c r="I4505" s="30">
        <f>ROUND(G4505*H4505,P4)</f>
        <v>0</v>
      </c>
      <c r="L4505" s="31">
        <v>0</v>
      </c>
      <c r="M4505" s="24">
        <f>ROUND(G4505*L4505,P4)</f>
        <v>0</v>
      </c>
      <c r="N4505" s="25" t="s">
        <v>111</v>
      </c>
      <c r="O4505" s="32">
        <f>M4505*AA4505</f>
        <v>0</v>
      </c>
      <c r="P4505" s="1">
        <v>3</v>
      </c>
      <c r="AA4505" s="1">
        <f>IF(P4505=1,$O$3,IF(P4505=2,$O$4,$O$5))</f>
        <v>0</v>
      </c>
    </row>
    <row r="4506">
      <c r="A4506" s="1" t="s">
        <v>72</v>
      </c>
      <c r="E4506" s="27" t="s">
        <v>3918</v>
      </c>
    </row>
    <row r="4507">
      <c r="A4507" s="1" t="s">
        <v>73</v>
      </c>
    </row>
    <row r="4508">
      <c r="A4508" s="1" t="s">
        <v>74</v>
      </c>
      <c r="E4508" s="27" t="s">
        <v>68</v>
      </c>
    </row>
    <row r="4509" ht="25.5">
      <c r="A4509" s="1" t="s">
        <v>66</v>
      </c>
      <c r="B4509" s="1">
        <v>155</v>
      </c>
      <c r="C4509" s="26" t="s">
        <v>3919</v>
      </c>
      <c r="D4509" t="s">
        <v>68</v>
      </c>
      <c r="E4509" s="27" t="s">
        <v>3920</v>
      </c>
      <c r="F4509" s="28" t="s">
        <v>70</v>
      </c>
      <c r="G4509" s="29">
        <v>1</v>
      </c>
      <c r="H4509" s="28">
        <v>0</v>
      </c>
      <c r="I4509" s="30">
        <f>ROUND(G4509*H4509,P4)</f>
        <v>0</v>
      </c>
      <c r="L4509" s="31">
        <v>0</v>
      </c>
      <c r="M4509" s="24">
        <f>ROUND(G4509*L4509,P4)</f>
        <v>0</v>
      </c>
      <c r="N4509" s="25" t="s">
        <v>111</v>
      </c>
      <c r="O4509" s="32">
        <f>M4509*AA4509</f>
        <v>0</v>
      </c>
      <c r="P4509" s="1">
        <v>3</v>
      </c>
      <c r="AA4509" s="1">
        <f>IF(P4509=1,$O$3,IF(P4509=2,$O$4,$O$5))</f>
        <v>0</v>
      </c>
    </row>
    <row r="4510" ht="51">
      <c r="A4510" s="1" t="s">
        <v>72</v>
      </c>
      <c r="E4510" s="27" t="s">
        <v>3921</v>
      </c>
    </row>
    <row r="4511">
      <c r="A4511" s="1" t="s">
        <v>73</v>
      </c>
    </row>
    <row r="4512">
      <c r="A4512" s="1" t="s">
        <v>74</v>
      </c>
      <c r="E4512" s="27" t="s">
        <v>68</v>
      </c>
    </row>
    <row r="4513" ht="25.5">
      <c r="A4513" s="1" t="s">
        <v>66</v>
      </c>
      <c r="B4513" s="1">
        <v>153</v>
      </c>
      <c r="C4513" s="26" t="s">
        <v>3922</v>
      </c>
      <c r="D4513" t="s">
        <v>68</v>
      </c>
      <c r="E4513" s="27" t="s">
        <v>3923</v>
      </c>
      <c r="F4513" s="28" t="s">
        <v>70</v>
      </c>
      <c r="G4513" s="29">
        <v>1</v>
      </c>
      <c r="H4513" s="28">
        <v>0</v>
      </c>
      <c r="I4513" s="30">
        <f>ROUND(G4513*H4513,P4)</f>
        <v>0</v>
      </c>
      <c r="L4513" s="31">
        <v>0</v>
      </c>
      <c r="M4513" s="24">
        <f>ROUND(G4513*L4513,P4)</f>
        <v>0</v>
      </c>
      <c r="N4513" s="25" t="s">
        <v>111</v>
      </c>
      <c r="O4513" s="32">
        <f>M4513*AA4513</f>
        <v>0</v>
      </c>
      <c r="P4513" s="1">
        <v>3</v>
      </c>
      <c r="AA4513" s="1">
        <f>IF(P4513=1,$O$3,IF(P4513=2,$O$4,$O$5))</f>
        <v>0</v>
      </c>
    </row>
    <row r="4514" ht="25.5">
      <c r="A4514" s="1" t="s">
        <v>72</v>
      </c>
      <c r="E4514" s="27" t="s">
        <v>3923</v>
      </c>
    </row>
    <row r="4515">
      <c r="A4515" s="1" t="s">
        <v>73</v>
      </c>
    </row>
    <row r="4516">
      <c r="A4516" s="1" t="s">
        <v>74</v>
      </c>
      <c r="E4516" s="27" t="s">
        <v>68</v>
      </c>
    </row>
    <row r="4517">
      <c r="A4517" s="1" t="s">
        <v>66</v>
      </c>
      <c r="B4517" s="1">
        <v>15</v>
      </c>
      <c r="C4517" s="26" t="s">
        <v>3924</v>
      </c>
      <c r="D4517" t="s">
        <v>68</v>
      </c>
      <c r="E4517" s="27" t="s">
        <v>3925</v>
      </c>
      <c r="F4517" s="28" t="s">
        <v>70</v>
      </c>
      <c r="G4517" s="29">
        <v>1</v>
      </c>
      <c r="H4517" s="28">
        <v>0.00025000000000000001</v>
      </c>
      <c r="I4517" s="30">
        <f>ROUND(G4517*H4517,P4)</f>
        <v>0</v>
      </c>
      <c r="L4517" s="31">
        <v>0</v>
      </c>
      <c r="M4517" s="24">
        <f>ROUND(G4517*L4517,P4)</f>
        <v>0</v>
      </c>
      <c r="N4517" s="25" t="s">
        <v>111</v>
      </c>
      <c r="O4517" s="32">
        <f>M4517*AA4517</f>
        <v>0</v>
      </c>
      <c r="P4517" s="1">
        <v>3</v>
      </c>
      <c r="AA4517" s="1">
        <f>IF(P4517=1,$O$3,IF(P4517=2,$O$4,$O$5))</f>
        <v>0</v>
      </c>
    </row>
    <row r="4518">
      <c r="A4518" s="1" t="s">
        <v>72</v>
      </c>
      <c r="E4518" s="27" t="s">
        <v>3925</v>
      </c>
    </row>
    <row r="4519">
      <c r="A4519" s="1" t="s">
        <v>73</v>
      </c>
    </row>
    <row r="4520">
      <c r="A4520" s="1" t="s">
        <v>74</v>
      </c>
      <c r="E4520" s="27" t="s">
        <v>68</v>
      </c>
    </row>
    <row r="4521">
      <c r="A4521" s="1" t="s">
        <v>66</v>
      </c>
      <c r="B4521" s="1">
        <v>10</v>
      </c>
      <c r="C4521" s="26" t="s">
        <v>3926</v>
      </c>
      <c r="D4521" t="s">
        <v>68</v>
      </c>
      <c r="E4521" s="27" t="s">
        <v>3927</v>
      </c>
      <c r="F4521" s="28" t="s">
        <v>70</v>
      </c>
      <c r="G4521" s="29">
        <v>32</v>
      </c>
      <c r="H4521" s="28">
        <v>0.022499999999999999</v>
      </c>
      <c r="I4521" s="30">
        <f>ROUND(G4521*H4521,P4)</f>
        <v>0</v>
      </c>
      <c r="L4521" s="31">
        <v>0</v>
      </c>
      <c r="M4521" s="24">
        <f>ROUND(G4521*L4521,P4)</f>
        <v>0</v>
      </c>
      <c r="N4521" s="25" t="s">
        <v>111</v>
      </c>
      <c r="O4521" s="32">
        <f>M4521*AA4521</f>
        <v>0</v>
      </c>
      <c r="P4521" s="1">
        <v>3</v>
      </c>
      <c r="AA4521" s="1">
        <f>IF(P4521=1,$O$3,IF(P4521=2,$O$4,$O$5))</f>
        <v>0</v>
      </c>
    </row>
    <row r="4522">
      <c r="A4522" s="1" t="s">
        <v>72</v>
      </c>
      <c r="E4522" s="27" t="s">
        <v>3927</v>
      </c>
    </row>
    <row r="4523">
      <c r="A4523" s="1" t="s">
        <v>73</v>
      </c>
    </row>
    <row r="4524">
      <c r="A4524" s="1" t="s">
        <v>74</v>
      </c>
      <c r="E4524" s="27" t="s">
        <v>68</v>
      </c>
    </row>
    <row r="4525" ht="25.5">
      <c r="A4525" s="1" t="s">
        <v>66</v>
      </c>
      <c r="B4525" s="1">
        <v>79</v>
      </c>
      <c r="C4525" s="26" t="s">
        <v>3928</v>
      </c>
      <c r="D4525" t="s">
        <v>68</v>
      </c>
      <c r="E4525" s="27" t="s">
        <v>3908</v>
      </c>
      <c r="F4525" s="28" t="s">
        <v>70</v>
      </c>
      <c r="G4525" s="29">
        <v>1</v>
      </c>
      <c r="H4525" s="28">
        <v>0</v>
      </c>
      <c r="I4525" s="30">
        <f>ROUND(G4525*H4525,P4)</f>
        <v>0</v>
      </c>
      <c r="L4525" s="31">
        <v>0</v>
      </c>
      <c r="M4525" s="24">
        <f>ROUND(G4525*L4525,P4)</f>
        <v>0</v>
      </c>
      <c r="N4525" s="25" t="s">
        <v>111</v>
      </c>
      <c r="O4525" s="32">
        <f>M4525*AA4525</f>
        <v>0</v>
      </c>
      <c r="P4525" s="1">
        <v>3</v>
      </c>
      <c r="AA4525" s="1">
        <f>IF(P4525=1,$O$3,IF(P4525=2,$O$4,$O$5))</f>
        <v>0</v>
      </c>
    </row>
    <row r="4526" ht="25.5">
      <c r="A4526" s="1" t="s">
        <v>72</v>
      </c>
      <c r="E4526" s="27" t="s">
        <v>3908</v>
      </c>
    </row>
    <row r="4527">
      <c r="A4527" s="1" t="s">
        <v>73</v>
      </c>
    </row>
    <row r="4528">
      <c r="A4528" s="1" t="s">
        <v>74</v>
      </c>
      <c r="E4528" s="27" t="s">
        <v>68</v>
      </c>
    </row>
    <row r="4529" ht="25.5">
      <c r="A4529" s="1" t="s">
        <v>66</v>
      </c>
      <c r="B4529" s="1">
        <v>2</v>
      </c>
      <c r="C4529" s="26" t="s">
        <v>3929</v>
      </c>
      <c r="D4529" t="s">
        <v>68</v>
      </c>
      <c r="E4529" s="27" t="s">
        <v>3930</v>
      </c>
      <c r="F4529" s="28" t="s">
        <v>70</v>
      </c>
      <c r="G4529" s="29">
        <v>2</v>
      </c>
      <c r="H4529" s="28">
        <v>0</v>
      </c>
      <c r="I4529" s="30">
        <f>ROUND(G4529*H4529,P4)</f>
        <v>0</v>
      </c>
      <c r="L4529" s="31">
        <v>0</v>
      </c>
      <c r="M4529" s="24">
        <f>ROUND(G4529*L4529,P4)</f>
        <v>0</v>
      </c>
      <c r="N4529" s="25" t="s">
        <v>111</v>
      </c>
      <c r="O4529" s="32">
        <f>M4529*AA4529</f>
        <v>0</v>
      </c>
      <c r="P4529" s="1">
        <v>3</v>
      </c>
      <c r="AA4529" s="1">
        <f>IF(P4529=1,$O$3,IF(P4529=2,$O$4,$O$5))</f>
        <v>0</v>
      </c>
    </row>
    <row r="4530" ht="25.5">
      <c r="A4530" s="1" t="s">
        <v>72</v>
      </c>
      <c r="E4530" s="27" t="s">
        <v>3930</v>
      </c>
    </row>
    <row r="4531">
      <c r="A4531" s="1" t="s">
        <v>73</v>
      </c>
    </row>
    <row r="4532">
      <c r="A4532" s="1" t="s">
        <v>74</v>
      </c>
      <c r="E4532" s="27" t="s">
        <v>68</v>
      </c>
    </row>
    <row r="4533">
      <c r="A4533" s="1" t="s">
        <v>66</v>
      </c>
      <c r="B4533" s="1">
        <v>103</v>
      </c>
      <c r="C4533" s="26" t="s">
        <v>3931</v>
      </c>
      <c r="D4533" t="s">
        <v>68</v>
      </c>
      <c r="E4533" s="27" t="s">
        <v>3932</v>
      </c>
      <c r="F4533" s="28" t="s">
        <v>70</v>
      </c>
      <c r="G4533" s="29">
        <v>5</v>
      </c>
      <c r="H4533" s="28">
        <v>0.00038999999999999999</v>
      </c>
      <c r="I4533" s="30">
        <f>ROUND(G4533*H4533,P4)</f>
        <v>0</v>
      </c>
      <c r="L4533" s="31">
        <v>0</v>
      </c>
      <c r="M4533" s="24">
        <f>ROUND(G4533*L4533,P4)</f>
        <v>0</v>
      </c>
      <c r="N4533" s="25" t="s">
        <v>111</v>
      </c>
      <c r="O4533" s="32">
        <f>M4533*AA4533</f>
        <v>0</v>
      </c>
      <c r="P4533" s="1">
        <v>3</v>
      </c>
      <c r="AA4533" s="1">
        <f>IF(P4533=1,$O$3,IF(P4533=2,$O$4,$O$5))</f>
        <v>0</v>
      </c>
    </row>
    <row r="4534">
      <c r="A4534" s="1" t="s">
        <v>72</v>
      </c>
      <c r="E4534" s="27" t="s">
        <v>3932</v>
      </c>
    </row>
    <row r="4535">
      <c r="A4535" s="1" t="s">
        <v>73</v>
      </c>
    </row>
    <row r="4536">
      <c r="A4536" s="1" t="s">
        <v>74</v>
      </c>
      <c r="E4536" s="27" t="s">
        <v>68</v>
      </c>
    </row>
    <row r="4537">
      <c r="A4537" s="1" t="s">
        <v>64</v>
      </c>
      <c r="C4537" s="22" t="s">
        <v>871</v>
      </c>
      <c r="E4537" s="23" t="s">
        <v>872</v>
      </c>
      <c r="L4537" s="24">
        <f>SUMIFS(L4538:L4541,A4538:A4541,"P")</f>
        <v>0</v>
      </c>
      <c r="M4537" s="24">
        <f>SUMIFS(M4538:M4541,A4538:A4541,"P")</f>
        <v>0</v>
      </c>
      <c r="N4537" s="25"/>
    </row>
    <row r="4538" ht="25.5">
      <c r="A4538" s="1" t="s">
        <v>66</v>
      </c>
      <c r="B4538" s="1">
        <v>122</v>
      </c>
      <c r="C4538" s="26" t="s">
        <v>3933</v>
      </c>
      <c r="D4538" t="s">
        <v>68</v>
      </c>
      <c r="E4538" s="27" t="s">
        <v>3934</v>
      </c>
      <c r="F4538" s="28" t="s">
        <v>3935</v>
      </c>
      <c r="G4538" s="29">
        <v>20</v>
      </c>
      <c r="H4538" s="28">
        <v>0</v>
      </c>
      <c r="I4538" s="30">
        <f>ROUND(G4538*H4538,P4)</f>
        <v>0</v>
      </c>
      <c r="L4538" s="31">
        <v>0</v>
      </c>
      <c r="M4538" s="24">
        <f>ROUND(G4538*L4538,P4)</f>
        <v>0</v>
      </c>
      <c r="N4538" s="25" t="s">
        <v>681</v>
      </c>
      <c r="O4538" s="32">
        <f>M4538*AA4538</f>
        <v>0</v>
      </c>
      <c r="P4538" s="1">
        <v>3</v>
      </c>
      <c r="AA4538" s="1">
        <f>IF(P4538=1,$O$3,IF(P4538=2,$O$4,$O$5))</f>
        <v>0</v>
      </c>
    </row>
    <row r="4539" ht="25.5">
      <c r="A4539" s="1" t="s">
        <v>72</v>
      </c>
      <c r="E4539" s="27" t="s">
        <v>3934</v>
      </c>
    </row>
    <row r="4540">
      <c r="A4540" s="1" t="s">
        <v>73</v>
      </c>
    </row>
    <row r="4541">
      <c r="A4541" s="1" t="s">
        <v>74</v>
      </c>
      <c r="E4541" s="27" t="s">
        <v>68</v>
      </c>
    </row>
    <row r="4542">
      <c r="A4542" s="1" t="s">
        <v>64</v>
      </c>
      <c r="C4542" s="22" t="s">
        <v>1080</v>
      </c>
      <c r="E4542" s="23" t="s">
        <v>37</v>
      </c>
      <c r="L4542" s="24">
        <f>SUMIFS(L4543:L4546,A4543:A4546,"P")</f>
        <v>0</v>
      </c>
      <c r="M4542" s="24">
        <f>SUMIFS(M4543:M4546,A4543:A4546,"P")</f>
        <v>0</v>
      </c>
      <c r="N4542" s="25"/>
    </row>
    <row r="4543" ht="25.5">
      <c r="A4543" s="1" t="s">
        <v>66</v>
      </c>
      <c r="B4543" s="1">
        <v>174</v>
      </c>
      <c r="C4543" s="26" t="s">
        <v>3936</v>
      </c>
      <c r="D4543" t="s">
        <v>68</v>
      </c>
      <c r="E4543" s="27" t="s">
        <v>3937</v>
      </c>
      <c r="F4543" s="28" t="s">
        <v>901</v>
      </c>
      <c r="G4543" s="29">
        <v>1</v>
      </c>
      <c r="H4543" s="28">
        <v>0</v>
      </c>
      <c r="I4543" s="30">
        <f>ROUND(G4543*H4543,P4)</f>
        <v>0</v>
      </c>
      <c r="L4543" s="31">
        <v>0</v>
      </c>
      <c r="M4543" s="24">
        <f>ROUND(G4543*L4543,P4)</f>
        <v>0</v>
      </c>
      <c r="N4543" s="25" t="s">
        <v>111</v>
      </c>
      <c r="O4543" s="32">
        <f>M4543*AA4543</f>
        <v>0</v>
      </c>
      <c r="P4543" s="1">
        <v>3</v>
      </c>
      <c r="AA4543" s="1">
        <f>IF(P4543=1,$O$3,IF(P4543=2,$O$4,$O$5))</f>
        <v>0</v>
      </c>
    </row>
    <row r="4544" ht="25.5">
      <c r="A4544" s="1" t="s">
        <v>72</v>
      </c>
      <c r="E4544" s="27" t="s">
        <v>3937</v>
      </c>
    </row>
    <row r="4545">
      <c r="A4545" s="1" t="s">
        <v>73</v>
      </c>
      <c r="E4545" s="33" t="s">
        <v>646</v>
      </c>
    </row>
    <row r="4546">
      <c r="A4546" s="1" t="s">
        <v>74</v>
      </c>
      <c r="E4546" s="27" t="s">
        <v>68</v>
      </c>
    </row>
    <row r="4547">
      <c r="A4547" s="1" t="s">
        <v>674</v>
      </c>
      <c r="C4547" s="22" t="s">
        <v>3938</v>
      </c>
      <c r="E4547" s="23" t="s">
        <v>3939</v>
      </c>
      <c r="L4547" s="24">
        <f>L4548+L4553+L4594+L4615</f>
        <v>0</v>
      </c>
      <c r="M4547" s="24">
        <f>M4548+M4553+M4594+M4615</f>
        <v>0</v>
      </c>
      <c r="N4547" s="25"/>
    </row>
    <row r="4548">
      <c r="A4548" s="1" t="s">
        <v>64</v>
      </c>
      <c r="C4548" s="22" t="s">
        <v>3607</v>
      </c>
      <c r="E4548" s="23" t="s">
        <v>3608</v>
      </c>
      <c r="L4548" s="24">
        <f>SUMIFS(L4549:L4552,A4549:A4552,"P")</f>
        <v>0</v>
      </c>
      <c r="M4548" s="24">
        <f>SUMIFS(M4549:M4552,A4549:A4552,"P")</f>
        <v>0</v>
      </c>
      <c r="N4548" s="25"/>
    </row>
    <row r="4549" ht="25.5">
      <c r="A4549" s="1" t="s">
        <v>66</v>
      </c>
      <c r="B4549" s="1">
        <v>44</v>
      </c>
      <c r="C4549" s="26" t="s">
        <v>3609</v>
      </c>
      <c r="D4549" t="s">
        <v>68</v>
      </c>
      <c r="E4549" s="27" t="s">
        <v>3610</v>
      </c>
      <c r="F4549" s="28" t="s">
        <v>70</v>
      </c>
      <c r="G4549" s="29">
        <v>1</v>
      </c>
      <c r="H4549" s="28">
        <v>0</v>
      </c>
      <c r="I4549" s="30">
        <f>ROUND(G4549*H4549,P4)</f>
        <v>0</v>
      </c>
      <c r="L4549" s="31">
        <v>0</v>
      </c>
      <c r="M4549" s="24">
        <f>ROUND(G4549*L4549,P4)</f>
        <v>0</v>
      </c>
      <c r="N4549" s="25" t="s">
        <v>681</v>
      </c>
      <c r="O4549" s="32">
        <f>M4549*AA4549</f>
        <v>0</v>
      </c>
      <c r="P4549" s="1">
        <v>3</v>
      </c>
      <c r="AA4549" s="1">
        <f>IF(P4549=1,$O$3,IF(P4549=2,$O$4,$O$5))</f>
        <v>0</v>
      </c>
    </row>
    <row r="4550" ht="25.5">
      <c r="A4550" s="1" t="s">
        <v>72</v>
      </c>
      <c r="E4550" s="27" t="s">
        <v>3610</v>
      </c>
    </row>
    <row r="4551">
      <c r="A4551" s="1" t="s">
        <v>73</v>
      </c>
      <c r="E4551" s="33" t="s">
        <v>646</v>
      </c>
    </row>
    <row r="4552">
      <c r="A4552" s="1" t="s">
        <v>74</v>
      </c>
      <c r="E4552" s="27" t="s">
        <v>68</v>
      </c>
    </row>
    <row r="4553">
      <c r="A4553" s="1" t="s">
        <v>64</v>
      </c>
      <c r="C4553" s="22" t="s">
        <v>3611</v>
      </c>
      <c r="E4553" s="23" t="s">
        <v>3612</v>
      </c>
      <c r="L4553" s="24">
        <f>SUMIFS(L4554:L4593,A4554:A4593,"P")</f>
        <v>0</v>
      </c>
      <c r="M4553" s="24">
        <f>SUMIFS(M4554:M4593,A4554:A4593,"P")</f>
        <v>0</v>
      </c>
      <c r="N4553" s="25"/>
    </row>
    <row r="4554">
      <c r="A4554" s="1" t="s">
        <v>66</v>
      </c>
      <c r="B4554" s="1">
        <v>28</v>
      </c>
      <c r="C4554" s="26" t="s">
        <v>3940</v>
      </c>
      <c r="D4554" t="s">
        <v>68</v>
      </c>
      <c r="E4554" s="27" t="s">
        <v>3941</v>
      </c>
      <c r="F4554" s="28" t="s">
        <v>3942</v>
      </c>
      <c r="G4554" s="29">
        <v>0.20000000000000001</v>
      </c>
      <c r="H4554" s="28">
        <v>0.0088000000000000005</v>
      </c>
      <c r="I4554" s="30">
        <f>ROUND(G4554*H4554,P4)</f>
        <v>0</v>
      </c>
      <c r="L4554" s="31">
        <v>0</v>
      </c>
      <c r="M4554" s="24">
        <f>ROUND(G4554*L4554,P4)</f>
        <v>0</v>
      </c>
      <c r="N4554" s="25" t="s">
        <v>681</v>
      </c>
      <c r="O4554" s="32">
        <f>M4554*AA4554</f>
        <v>0</v>
      </c>
      <c r="P4554" s="1">
        <v>3</v>
      </c>
      <c r="AA4554" s="1">
        <f>IF(P4554=1,$O$3,IF(P4554=2,$O$4,$O$5))</f>
        <v>0</v>
      </c>
    </row>
    <row r="4555">
      <c r="A4555" s="1" t="s">
        <v>72</v>
      </c>
      <c r="E4555" s="27" t="s">
        <v>3941</v>
      </c>
    </row>
    <row r="4556">
      <c r="A4556" s="1" t="s">
        <v>73</v>
      </c>
    </row>
    <row r="4557">
      <c r="A4557" s="1" t="s">
        <v>74</v>
      </c>
      <c r="E4557" s="27" t="s">
        <v>68</v>
      </c>
    </row>
    <row r="4558">
      <c r="A4558" s="1" t="s">
        <v>66</v>
      </c>
      <c r="B4558" s="1">
        <v>29</v>
      </c>
      <c r="C4558" s="26" t="s">
        <v>3943</v>
      </c>
      <c r="D4558" t="s">
        <v>68</v>
      </c>
      <c r="E4558" s="27" t="s">
        <v>3944</v>
      </c>
      <c r="F4558" s="28" t="s">
        <v>3942</v>
      </c>
      <c r="G4558" s="29">
        <v>0.20000000000000001</v>
      </c>
      <c r="H4558" s="28">
        <v>0.0099000000000000008</v>
      </c>
      <c r="I4558" s="30">
        <f>ROUND(G4558*H4558,P4)</f>
        <v>0</v>
      </c>
      <c r="L4558" s="31">
        <v>0</v>
      </c>
      <c r="M4558" s="24">
        <f>ROUND(G4558*L4558,P4)</f>
        <v>0</v>
      </c>
      <c r="N4558" s="25" t="s">
        <v>681</v>
      </c>
      <c r="O4558" s="32">
        <f>M4558*AA4558</f>
        <v>0</v>
      </c>
      <c r="P4558" s="1">
        <v>3</v>
      </c>
      <c r="AA4558" s="1">
        <f>IF(P4558=1,$O$3,IF(P4558=2,$O$4,$O$5))</f>
        <v>0</v>
      </c>
    </row>
    <row r="4559">
      <c r="A4559" s="1" t="s">
        <v>72</v>
      </c>
      <c r="E4559" s="27" t="s">
        <v>3944</v>
      </c>
    </row>
    <row r="4560">
      <c r="A4560" s="1" t="s">
        <v>73</v>
      </c>
    </row>
    <row r="4561">
      <c r="A4561" s="1" t="s">
        <v>74</v>
      </c>
      <c r="E4561" s="27" t="s">
        <v>68</v>
      </c>
    </row>
    <row r="4562">
      <c r="A4562" s="1" t="s">
        <v>66</v>
      </c>
      <c r="B4562" s="1">
        <v>30</v>
      </c>
      <c r="C4562" s="26" t="s">
        <v>3945</v>
      </c>
      <c r="D4562" t="s">
        <v>68</v>
      </c>
      <c r="E4562" s="27" t="s">
        <v>3946</v>
      </c>
      <c r="F4562" s="28" t="s">
        <v>80</v>
      </c>
      <c r="G4562" s="29">
        <v>30</v>
      </c>
      <c r="H4562" s="28">
        <v>0.017129999999999999</v>
      </c>
      <c r="I4562" s="30">
        <f>ROUND(G4562*H4562,P4)</f>
        <v>0</v>
      </c>
      <c r="L4562" s="31">
        <v>0</v>
      </c>
      <c r="M4562" s="24">
        <f>ROUND(G4562*L4562,P4)</f>
        <v>0</v>
      </c>
      <c r="N4562" s="25" t="s">
        <v>681</v>
      </c>
      <c r="O4562" s="32">
        <f>M4562*AA4562</f>
        <v>0</v>
      </c>
      <c r="P4562" s="1">
        <v>3</v>
      </c>
      <c r="AA4562" s="1">
        <f>IF(P4562=1,$O$3,IF(P4562=2,$O$4,$O$5))</f>
        <v>0</v>
      </c>
    </row>
    <row r="4563">
      <c r="A4563" s="1" t="s">
        <v>72</v>
      </c>
      <c r="E4563" s="27" t="s">
        <v>3946</v>
      </c>
    </row>
    <row r="4564">
      <c r="A4564" s="1" t="s">
        <v>73</v>
      </c>
    </row>
    <row r="4565">
      <c r="A4565" s="1" t="s">
        <v>74</v>
      </c>
      <c r="E4565" s="27" t="s">
        <v>68</v>
      </c>
    </row>
    <row r="4566">
      <c r="A4566" s="1" t="s">
        <v>66</v>
      </c>
      <c r="B4566" s="1">
        <v>31</v>
      </c>
      <c r="C4566" s="26" t="s">
        <v>3947</v>
      </c>
      <c r="D4566" t="s">
        <v>68</v>
      </c>
      <c r="E4566" s="27" t="s">
        <v>3948</v>
      </c>
      <c r="F4566" s="28" t="s">
        <v>80</v>
      </c>
      <c r="G4566" s="29">
        <v>30</v>
      </c>
      <c r="H4566" s="28">
        <v>0</v>
      </c>
      <c r="I4566" s="30">
        <f>ROUND(G4566*H4566,P4)</f>
        <v>0</v>
      </c>
      <c r="L4566" s="31">
        <v>0</v>
      </c>
      <c r="M4566" s="24">
        <f>ROUND(G4566*L4566,P4)</f>
        <v>0</v>
      </c>
      <c r="N4566" s="25" t="s">
        <v>681</v>
      </c>
      <c r="O4566" s="32">
        <f>M4566*AA4566</f>
        <v>0</v>
      </c>
      <c r="P4566" s="1">
        <v>3</v>
      </c>
      <c r="AA4566" s="1">
        <f>IF(P4566=1,$O$3,IF(P4566=2,$O$4,$O$5))</f>
        <v>0</v>
      </c>
    </row>
    <row r="4567">
      <c r="A4567" s="1" t="s">
        <v>72</v>
      </c>
      <c r="E4567" s="27" t="s">
        <v>3948</v>
      </c>
    </row>
    <row r="4568">
      <c r="A4568" s="1" t="s">
        <v>73</v>
      </c>
    </row>
    <row r="4569">
      <c r="A4569" s="1" t="s">
        <v>74</v>
      </c>
      <c r="E4569" s="27" t="s">
        <v>68</v>
      </c>
    </row>
    <row r="4570">
      <c r="A4570" s="1" t="s">
        <v>66</v>
      </c>
      <c r="B4570" s="1">
        <v>32</v>
      </c>
      <c r="C4570" s="26" t="s">
        <v>3949</v>
      </c>
      <c r="D4570" t="s">
        <v>68</v>
      </c>
      <c r="E4570" s="27" t="s">
        <v>3950</v>
      </c>
      <c r="F4570" s="28" t="s">
        <v>80</v>
      </c>
      <c r="G4570" s="29">
        <v>5</v>
      </c>
      <c r="H4570" s="28">
        <v>0.00064000000000000005</v>
      </c>
      <c r="I4570" s="30">
        <f>ROUND(G4570*H4570,P4)</f>
        <v>0</v>
      </c>
      <c r="L4570" s="31">
        <v>0</v>
      </c>
      <c r="M4570" s="24">
        <f>ROUND(G4570*L4570,P4)</f>
        <v>0</v>
      </c>
      <c r="N4570" s="25" t="s">
        <v>681</v>
      </c>
      <c r="O4570" s="32">
        <f>M4570*AA4570</f>
        <v>0</v>
      </c>
      <c r="P4570" s="1">
        <v>3</v>
      </c>
      <c r="AA4570" s="1">
        <f>IF(P4570=1,$O$3,IF(P4570=2,$O$4,$O$5))</f>
        <v>0</v>
      </c>
    </row>
    <row r="4571">
      <c r="A4571" s="1" t="s">
        <v>72</v>
      </c>
      <c r="E4571" s="27" t="s">
        <v>3950</v>
      </c>
    </row>
    <row r="4572">
      <c r="A4572" s="1" t="s">
        <v>73</v>
      </c>
    </row>
    <row r="4573">
      <c r="A4573" s="1" t="s">
        <v>74</v>
      </c>
      <c r="E4573" s="27" t="s">
        <v>68</v>
      </c>
    </row>
    <row r="4574" ht="25.5">
      <c r="A4574" s="1" t="s">
        <v>66</v>
      </c>
      <c r="B4574" s="1">
        <v>33</v>
      </c>
      <c r="C4574" s="26" t="s">
        <v>3951</v>
      </c>
      <c r="D4574" t="s">
        <v>68</v>
      </c>
      <c r="E4574" s="27" t="s">
        <v>3952</v>
      </c>
      <c r="F4574" s="28" t="s">
        <v>80</v>
      </c>
      <c r="G4574" s="29">
        <v>5</v>
      </c>
      <c r="H4574" s="28">
        <v>0</v>
      </c>
      <c r="I4574" s="30">
        <f>ROUND(G4574*H4574,P4)</f>
        <v>0</v>
      </c>
      <c r="L4574" s="31">
        <v>0</v>
      </c>
      <c r="M4574" s="24">
        <f>ROUND(G4574*L4574,P4)</f>
        <v>0</v>
      </c>
      <c r="N4574" s="25" t="s">
        <v>681</v>
      </c>
      <c r="O4574" s="32">
        <f>M4574*AA4574</f>
        <v>0</v>
      </c>
      <c r="P4574" s="1">
        <v>3</v>
      </c>
      <c r="AA4574" s="1">
        <f>IF(P4574=1,$O$3,IF(P4574=2,$O$4,$O$5))</f>
        <v>0</v>
      </c>
    </row>
    <row r="4575" ht="25.5">
      <c r="A4575" s="1" t="s">
        <v>72</v>
      </c>
      <c r="E4575" s="27" t="s">
        <v>3952</v>
      </c>
    </row>
    <row r="4576">
      <c r="A4576" s="1" t="s">
        <v>73</v>
      </c>
    </row>
    <row r="4577">
      <c r="A4577" s="1" t="s">
        <v>74</v>
      </c>
      <c r="E4577" s="27" t="s">
        <v>68</v>
      </c>
    </row>
    <row r="4578" ht="25.5">
      <c r="A4578" s="1" t="s">
        <v>66</v>
      </c>
      <c r="B4578" s="1">
        <v>34</v>
      </c>
      <c r="C4578" s="26" t="s">
        <v>3953</v>
      </c>
      <c r="D4578" t="s">
        <v>68</v>
      </c>
      <c r="E4578" s="27" t="s">
        <v>3954</v>
      </c>
      <c r="F4578" s="28" t="s">
        <v>77</v>
      </c>
      <c r="G4578" s="29">
        <v>100</v>
      </c>
      <c r="H4578" s="28">
        <v>0.00055999999999999995</v>
      </c>
      <c r="I4578" s="30">
        <f>ROUND(G4578*H4578,P4)</f>
        <v>0</v>
      </c>
      <c r="L4578" s="31">
        <v>0</v>
      </c>
      <c r="M4578" s="24">
        <f>ROUND(G4578*L4578,P4)</f>
        <v>0</v>
      </c>
      <c r="N4578" s="25" t="s">
        <v>681</v>
      </c>
      <c r="O4578" s="32">
        <f>M4578*AA4578</f>
        <v>0</v>
      </c>
      <c r="P4578" s="1">
        <v>3</v>
      </c>
      <c r="AA4578" s="1">
        <f>IF(P4578=1,$O$3,IF(P4578=2,$O$4,$O$5))</f>
        <v>0</v>
      </c>
    </row>
    <row r="4579" ht="25.5">
      <c r="A4579" s="1" t="s">
        <v>72</v>
      </c>
      <c r="E4579" s="27" t="s">
        <v>3954</v>
      </c>
    </row>
    <row r="4580">
      <c r="A4580" s="1" t="s">
        <v>73</v>
      </c>
    </row>
    <row r="4581">
      <c r="A4581" s="1" t="s">
        <v>74</v>
      </c>
      <c r="E4581" s="27" t="s">
        <v>68</v>
      </c>
    </row>
    <row r="4582" ht="25.5">
      <c r="A4582" s="1" t="s">
        <v>66</v>
      </c>
      <c r="B4582" s="1">
        <v>35</v>
      </c>
      <c r="C4582" s="26" t="s">
        <v>3613</v>
      </c>
      <c r="D4582" t="s">
        <v>68</v>
      </c>
      <c r="E4582" s="27" t="s">
        <v>3614</v>
      </c>
      <c r="F4582" s="28" t="s">
        <v>163</v>
      </c>
      <c r="G4582" s="29">
        <v>80</v>
      </c>
      <c r="H4582" s="28">
        <v>0</v>
      </c>
      <c r="I4582" s="30">
        <f>ROUND(G4582*H4582,P4)</f>
        <v>0</v>
      </c>
      <c r="L4582" s="31">
        <v>0</v>
      </c>
      <c r="M4582" s="24">
        <f>ROUND(G4582*L4582,P4)</f>
        <v>0</v>
      </c>
      <c r="N4582" s="25" t="s">
        <v>681</v>
      </c>
      <c r="O4582" s="32">
        <f>M4582*AA4582</f>
        <v>0</v>
      </c>
      <c r="P4582" s="1">
        <v>3</v>
      </c>
      <c r="AA4582" s="1">
        <f>IF(P4582=1,$O$3,IF(P4582=2,$O$4,$O$5))</f>
        <v>0</v>
      </c>
    </row>
    <row r="4583" ht="25.5">
      <c r="A4583" s="1" t="s">
        <v>72</v>
      </c>
      <c r="E4583" s="27" t="s">
        <v>3614</v>
      </c>
    </row>
    <row r="4584">
      <c r="A4584" s="1" t="s">
        <v>73</v>
      </c>
    </row>
    <row r="4585">
      <c r="A4585" s="1" t="s">
        <v>74</v>
      </c>
      <c r="E4585" s="27" t="s">
        <v>68</v>
      </c>
    </row>
    <row r="4586" ht="25.5">
      <c r="A4586" s="1" t="s">
        <v>66</v>
      </c>
      <c r="B4586" s="1">
        <v>36</v>
      </c>
      <c r="C4586" s="26" t="s">
        <v>3955</v>
      </c>
      <c r="D4586" t="s">
        <v>68</v>
      </c>
      <c r="E4586" s="27" t="s">
        <v>3956</v>
      </c>
      <c r="F4586" s="28" t="s">
        <v>163</v>
      </c>
      <c r="G4586" s="29">
        <v>80</v>
      </c>
      <c r="H4586" s="28">
        <v>0</v>
      </c>
      <c r="I4586" s="30">
        <f>ROUND(G4586*H4586,P4)</f>
        <v>0</v>
      </c>
      <c r="L4586" s="31">
        <v>0</v>
      </c>
      <c r="M4586" s="24">
        <f>ROUND(G4586*L4586,P4)</f>
        <v>0</v>
      </c>
      <c r="N4586" s="25" t="s">
        <v>681</v>
      </c>
      <c r="O4586" s="32">
        <f>M4586*AA4586</f>
        <v>0</v>
      </c>
      <c r="P4586" s="1">
        <v>3</v>
      </c>
      <c r="AA4586" s="1">
        <f>IF(P4586=1,$O$3,IF(P4586=2,$O$4,$O$5))</f>
        <v>0</v>
      </c>
    </row>
    <row r="4587" ht="25.5">
      <c r="A4587" s="1" t="s">
        <v>72</v>
      </c>
      <c r="E4587" s="27" t="s">
        <v>3957</v>
      </c>
    </row>
    <row r="4588">
      <c r="A4588" s="1" t="s">
        <v>73</v>
      </c>
    </row>
    <row r="4589">
      <c r="A4589" s="1" t="s">
        <v>74</v>
      </c>
      <c r="E4589" s="27" t="s">
        <v>68</v>
      </c>
    </row>
    <row r="4590">
      <c r="A4590" s="1" t="s">
        <v>66</v>
      </c>
      <c r="B4590" s="1">
        <v>37</v>
      </c>
      <c r="C4590" s="26" t="s">
        <v>3958</v>
      </c>
      <c r="D4590" t="s">
        <v>68</v>
      </c>
      <c r="E4590" s="27" t="s">
        <v>3959</v>
      </c>
      <c r="F4590" s="28" t="s">
        <v>80</v>
      </c>
      <c r="G4590" s="29">
        <v>100</v>
      </c>
      <c r="H4590" s="28">
        <v>0</v>
      </c>
      <c r="I4590" s="30">
        <f>ROUND(G4590*H4590,P4)</f>
        <v>0</v>
      </c>
      <c r="L4590" s="31">
        <v>0</v>
      </c>
      <c r="M4590" s="24">
        <f>ROUND(G4590*L4590,P4)</f>
        <v>0</v>
      </c>
      <c r="N4590" s="25" t="s">
        <v>681</v>
      </c>
      <c r="O4590" s="32">
        <f>M4590*AA4590</f>
        <v>0</v>
      </c>
      <c r="P4590" s="1">
        <v>3</v>
      </c>
      <c r="AA4590" s="1">
        <f>IF(P4590=1,$O$3,IF(P4590=2,$O$4,$O$5))</f>
        <v>0</v>
      </c>
    </row>
    <row r="4591">
      <c r="A4591" s="1" t="s">
        <v>72</v>
      </c>
      <c r="E4591" s="27" t="s">
        <v>3959</v>
      </c>
    </row>
    <row r="4592">
      <c r="A4592" s="1" t="s">
        <v>73</v>
      </c>
    </row>
    <row r="4593">
      <c r="A4593" s="1" t="s">
        <v>74</v>
      </c>
      <c r="E4593" s="27" t="s">
        <v>68</v>
      </c>
    </row>
    <row r="4594">
      <c r="A4594" s="1" t="s">
        <v>64</v>
      </c>
      <c r="C4594" s="22" t="s">
        <v>3631</v>
      </c>
      <c r="E4594" s="23" t="s">
        <v>3632</v>
      </c>
      <c r="L4594" s="24">
        <f>SUMIFS(L4595:L4614,A4595:A4614,"P")</f>
        <v>0</v>
      </c>
      <c r="M4594" s="24">
        <f>SUMIFS(M4595:M4614,A4595:A4614,"P")</f>
        <v>0</v>
      </c>
      <c r="N4594" s="25"/>
    </row>
    <row r="4595" ht="25.5">
      <c r="A4595" s="1" t="s">
        <v>66</v>
      </c>
      <c r="B4595" s="1">
        <v>39</v>
      </c>
      <c r="C4595" s="26" t="s">
        <v>3960</v>
      </c>
      <c r="D4595" t="s">
        <v>68</v>
      </c>
      <c r="E4595" s="27" t="s">
        <v>3961</v>
      </c>
      <c r="F4595" s="28" t="s">
        <v>3962</v>
      </c>
      <c r="G4595" s="29">
        <v>20</v>
      </c>
      <c r="H4595" s="28">
        <v>0</v>
      </c>
      <c r="I4595" s="30">
        <f>ROUND(G4595*H4595,P4)</f>
        <v>0</v>
      </c>
      <c r="L4595" s="31">
        <v>0</v>
      </c>
      <c r="M4595" s="24">
        <f>ROUND(G4595*L4595,P4)</f>
        <v>0</v>
      </c>
      <c r="N4595" s="25" t="s">
        <v>681</v>
      </c>
      <c r="O4595" s="32">
        <f>M4595*AA4595</f>
        <v>0</v>
      </c>
      <c r="P4595" s="1">
        <v>3</v>
      </c>
      <c r="AA4595" s="1">
        <f>IF(P4595=1,$O$3,IF(P4595=2,$O$4,$O$5))</f>
        <v>0</v>
      </c>
    </row>
    <row r="4596" ht="25.5">
      <c r="A4596" s="1" t="s">
        <v>72</v>
      </c>
      <c r="E4596" s="27" t="s">
        <v>3961</v>
      </c>
    </row>
    <row r="4597">
      <c r="A4597" s="1" t="s">
        <v>73</v>
      </c>
    </row>
    <row r="4598">
      <c r="A4598" s="1" t="s">
        <v>74</v>
      </c>
      <c r="E4598" s="27" t="s">
        <v>68</v>
      </c>
    </row>
    <row r="4599">
      <c r="A4599" s="1" t="s">
        <v>66</v>
      </c>
      <c r="B4599" s="1">
        <v>40</v>
      </c>
      <c r="C4599" s="26" t="s">
        <v>3963</v>
      </c>
      <c r="D4599" t="s">
        <v>68</v>
      </c>
      <c r="E4599" s="27" t="s">
        <v>3964</v>
      </c>
      <c r="F4599" s="28" t="s">
        <v>3648</v>
      </c>
      <c r="G4599" s="29">
        <v>20</v>
      </c>
      <c r="H4599" s="28">
        <v>0</v>
      </c>
      <c r="I4599" s="30">
        <f>ROUND(G4599*H4599,P4)</f>
        <v>0</v>
      </c>
      <c r="L4599" s="31">
        <v>0</v>
      </c>
      <c r="M4599" s="24">
        <f>ROUND(G4599*L4599,P4)</f>
        <v>0</v>
      </c>
      <c r="N4599" s="25" t="s">
        <v>681</v>
      </c>
      <c r="O4599" s="32">
        <f>M4599*AA4599</f>
        <v>0</v>
      </c>
      <c r="P4599" s="1">
        <v>3</v>
      </c>
      <c r="AA4599" s="1">
        <f>IF(P4599=1,$O$3,IF(P4599=2,$O$4,$O$5))</f>
        <v>0</v>
      </c>
    </row>
    <row r="4600">
      <c r="A4600" s="1" t="s">
        <v>72</v>
      </c>
      <c r="E4600" s="27" t="s">
        <v>3964</v>
      </c>
    </row>
    <row r="4601">
      <c r="A4601" s="1" t="s">
        <v>73</v>
      </c>
    </row>
    <row r="4602">
      <c r="A4602" s="1" t="s">
        <v>74</v>
      </c>
      <c r="E4602" s="27" t="s">
        <v>68</v>
      </c>
    </row>
    <row r="4603">
      <c r="A4603" s="1" t="s">
        <v>66</v>
      </c>
      <c r="B4603" s="1">
        <v>43</v>
      </c>
      <c r="C4603" s="26" t="s">
        <v>3965</v>
      </c>
      <c r="D4603" t="s">
        <v>68</v>
      </c>
      <c r="E4603" s="27" t="s">
        <v>3966</v>
      </c>
      <c r="F4603" s="28" t="s">
        <v>3648</v>
      </c>
      <c r="G4603" s="29">
        <v>20</v>
      </c>
      <c r="H4603" s="28">
        <v>0</v>
      </c>
      <c r="I4603" s="30">
        <f>ROUND(G4603*H4603,P4)</f>
        <v>0</v>
      </c>
      <c r="L4603" s="31">
        <v>0</v>
      </c>
      <c r="M4603" s="24">
        <f>ROUND(G4603*L4603,P4)</f>
        <v>0</v>
      </c>
      <c r="N4603" s="25" t="s">
        <v>681</v>
      </c>
      <c r="O4603" s="32">
        <f>M4603*AA4603</f>
        <v>0</v>
      </c>
      <c r="P4603" s="1">
        <v>3</v>
      </c>
      <c r="AA4603" s="1">
        <f>IF(P4603=1,$O$3,IF(P4603=2,$O$4,$O$5))</f>
        <v>0</v>
      </c>
    </row>
    <row r="4604">
      <c r="A4604" s="1" t="s">
        <v>72</v>
      </c>
      <c r="E4604" s="27" t="s">
        <v>3966</v>
      </c>
    </row>
    <row r="4605">
      <c r="A4605" s="1" t="s">
        <v>73</v>
      </c>
    </row>
    <row r="4606">
      <c r="A4606" s="1" t="s">
        <v>74</v>
      </c>
      <c r="E4606" s="27" t="s">
        <v>68</v>
      </c>
    </row>
    <row r="4607">
      <c r="A4607" s="1" t="s">
        <v>66</v>
      </c>
      <c r="B4607" s="1">
        <v>42</v>
      </c>
      <c r="C4607" s="26" t="s">
        <v>3967</v>
      </c>
      <c r="D4607" t="s">
        <v>68</v>
      </c>
      <c r="E4607" s="27" t="s">
        <v>3968</v>
      </c>
      <c r="F4607" s="28" t="s">
        <v>3648</v>
      </c>
      <c r="G4607" s="29">
        <v>20</v>
      </c>
      <c r="H4607" s="28">
        <v>0</v>
      </c>
      <c r="I4607" s="30">
        <f>ROUND(G4607*H4607,P4)</f>
        <v>0</v>
      </c>
      <c r="L4607" s="31">
        <v>0</v>
      </c>
      <c r="M4607" s="24">
        <f>ROUND(G4607*L4607,P4)</f>
        <v>0</v>
      </c>
      <c r="N4607" s="25" t="s">
        <v>681</v>
      </c>
      <c r="O4607" s="32">
        <f>M4607*AA4607</f>
        <v>0</v>
      </c>
      <c r="P4607" s="1">
        <v>3</v>
      </c>
      <c r="AA4607" s="1">
        <f>IF(P4607=1,$O$3,IF(P4607=2,$O$4,$O$5))</f>
        <v>0</v>
      </c>
    </row>
    <row r="4608">
      <c r="A4608" s="1" t="s">
        <v>72</v>
      </c>
      <c r="E4608" s="27" t="s">
        <v>3968</v>
      </c>
    </row>
    <row r="4609">
      <c r="A4609" s="1" t="s">
        <v>73</v>
      </c>
    </row>
    <row r="4610">
      <c r="A4610" s="1" t="s">
        <v>74</v>
      </c>
      <c r="E4610" s="27" t="s">
        <v>68</v>
      </c>
    </row>
    <row r="4611">
      <c r="A4611" s="1" t="s">
        <v>66</v>
      </c>
      <c r="B4611" s="1">
        <v>41</v>
      </c>
      <c r="C4611" s="26" t="s">
        <v>3969</v>
      </c>
      <c r="D4611" t="s">
        <v>68</v>
      </c>
      <c r="E4611" s="27" t="s">
        <v>3970</v>
      </c>
      <c r="F4611" s="28" t="s">
        <v>70</v>
      </c>
      <c r="G4611" s="29">
        <v>20</v>
      </c>
      <c r="H4611" s="28">
        <v>0</v>
      </c>
      <c r="I4611" s="30">
        <f>ROUND(G4611*H4611,P4)</f>
        <v>0</v>
      </c>
      <c r="L4611" s="31">
        <v>0</v>
      </c>
      <c r="M4611" s="24">
        <f>ROUND(G4611*L4611,P4)</f>
        <v>0</v>
      </c>
      <c r="N4611" s="25" t="s">
        <v>681</v>
      </c>
      <c r="O4611" s="32">
        <f>M4611*AA4611</f>
        <v>0</v>
      </c>
      <c r="P4611" s="1">
        <v>3</v>
      </c>
      <c r="AA4611" s="1">
        <f>IF(P4611=1,$O$3,IF(P4611=2,$O$4,$O$5))</f>
        <v>0</v>
      </c>
    </row>
    <row r="4612">
      <c r="A4612" s="1" t="s">
        <v>72</v>
      </c>
      <c r="E4612" s="27" t="s">
        <v>3970</v>
      </c>
    </row>
    <row r="4613">
      <c r="A4613" s="1" t="s">
        <v>73</v>
      </c>
    </row>
    <row r="4614">
      <c r="A4614" s="1" t="s">
        <v>74</v>
      </c>
      <c r="E4614" s="27" t="s">
        <v>68</v>
      </c>
    </row>
    <row r="4615">
      <c r="A4615" s="1" t="s">
        <v>64</v>
      </c>
      <c r="C4615" s="22" t="s">
        <v>3657</v>
      </c>
      <c r="E4615" s="23" t="s">
        <v>3658</v>
      </c>
      <c r="L4615" s="24">
        <f>SUMIFS(L4616:L4727,A4616:A4727,"P")</f>
        <v>0</v>
      </c>
      <c r="M4615" s="24">
        <f>SUMIFS(M4616:M4727,A4616:A4727,"P")</f>
        <v>0</v>
      </c>
      <c r="N4615" s="25"/>
    </row>
    <row r="4616">
      <c r="A4616" s="1" t="s">
        <v>66</v>
      </c>
      <c r="B4616" s="1">
        <v>18</v>
      </c>
      <c r="C4616" s="26" t="s">
        <v>3971</v>
      </c>
      <c r="D4616" t="s">
        <v>68</v>
      </c>
      <c r="E4616" s="27" t="s">
        <v>3972</v>
      </c>
      <c r="F4616" s="28" t="s">
        <v>70</v>
      </c>
      <c r="G4616" s="29">
        <v>50</v>
      </c>
      <c r="H4616" s="28">
        <v>0.0001</v>
      </c>
      <c r="I4616" s="30">
        <f>ROUND(G4616*H4616,P4)</f>
        <v>0</v>
      </c>
      <c r="L4616" s="31">
        <v>0</v>
      </c>
      <c r="M4616" s="24">
        <f>ROUND(G4616*L4616,P4)</f>
        <v>0</v>
      </c>
      <c r="N4616" s="25" t="s">
        <v>681</v>
      </c>
      <c r="O4616" s="32">
        <f>M4616*AA4616</f>
        <v>0</v>
      </c>
      <c r="P4616" s="1">
        <v>3</v>
      </c>
      <c r="AA4616" s="1">
        <f>IF(P4616=1,$O$3,IF(P4616=2,$O$4,$O$5))</f>
        <v>0</v>
      </c>
    </row>
    <row r="4617">
      <c r="A4617" s="1" t="s">
        <v>72</v>
      </c>
      <c r="E4617" s="27" t="s">
        <v>3972</v>
      </c>
    </row>
    <row r="4618">
      <c r="A4618" s="1" t="s">
        <v>73</v>
      </c>
    </row>
    <row r="4619">
      <c r="A4619" s="1" t="s">
        <v>74</v>
      </c>
      <c r="E4619" s="27" t="s">
        <v>68</v>
      </c>
    </row>
    <row r="4620">
      <c r="A4620" s="1" t="s">
        <v>66</v>
      </c>
      <c r="B4620" s="1">
        <v>15</v>
      </c>
      <c r="C4620" s="26" t="s">
        <v>3973</v>
      </c>
      <c r="D4620" t="s">
        <v>68</v>
      </c>
      <c r="E4620" s="27" t="s">
        <v>3974</v>
      </c>
      <c r="F4620" s="28" t="s">
        <v>70</v>
      </c>
      <c r="G4620" s="29">
        <v>100</v>
      </c>
      <c r="H4620" s="28">
        <v>6.9999999999999994E-05</v>
      </c>
      <c r="I4620" s="30">
        <f>ROUND(G4620*H4620,P4)</f>
        <v>0</v>
      </c>
      <c r="L4620" s="31">
        <v>0</v>
      </c>
      <c r="M4620" s="24">
        <f>ROUND(G4620*L4620,P4)</f>
        <v>0</v>
      </c>
      <c r="N4620" s="25" t="s">
        <v>681</v>
      </c>
      <c r="O4620" s="32">
        <f>M4620*AA4620</f>
        <v>0</v>
      </c>
      <c r="P4620" s="1">
        <v>3</v>
      </c>
      <c r="AA4620" s="1">
        <f>IF(P4620=1,$O$3,IF(P4620=2,$O$4,$O$5))</f>
        <v>0</v>
      </c>
    </row>
    <row r="4621">
      <c r="A4621" s="1" t="s">
        <v>72</v>
      </c>
      <c r="E4621" s="27" t="s">
        <v>3974</v>
      </c>
    </row>
    <row r="4622">
      <c r="A4622" s="1" t="s">
        <v>73</v>
      </c>
    </row>
    <row r="4623">
      <c r="A4623" s="1" t="s">
        <v>74</v>
      </c>
      <c r="E4623" s="27" t="s">
        <v>68</v>
      </c>
    </row>
    <row r="4624">
      <c r="A4624" s="1" t="s">
        <v>66</v>
      </c>
      <c r="B4624" s="1">
        <v>19</v>
      </c>
      <c r="C4624" s="26" t="s">
        <v>3975</v>
      </c>
      <c r="D4624" t="s">
        <v>68</v>
      </c>
      <c r="E4624" s="27" t="s">
        <v>3976</v>
      </c>
      <c r="F4624" s="28" t="s">
        <v>70</v>
      </c>
      <c r="G4624" s="29">
        <v>20</v>
      </c>
      <c r="H4624" s="28">
        <v>0.0001</v>
      </c>
      <c r="I4624" s="30">
        <f>ROUND(G4624*H4624,P4)</f>
        <v>0</v>
      </c>
      <c r="L4624" s="31">
        <v>0</v>
      </c>
      <c r="M4624" s="24">
        <f>ROUND(G4624*L4624,P4)</f>
        <v>0</v>
      </c>
      <c r="N4624" s="25" t="s">
        <v>681</v>
      </c>
      <c r="O4624" s="32">
        <f>M4624*AA4624</f>
        <v>0</v>
      </c>
      <c r="P4624" s="1">
        <v>3</v>
      </c>
      <c r="AA4624" s="1">
        <f>IF(P4624=1,$O$3,IF(P4624=2,$O$4,$O$5))</f>
        <v>0</v>
      </c>
    </row>
    <row r="4625">
      <c r="A4625" s="1" t="s">
        <v>72</v>
      </c>
      <c r="E4625" s="27" t="s">
        <v>3976</v>
      </c>
    </row>
    <row r="4626">
      <c r="A4626" s="1" t="s">
        <v>73</v>
      </c>
    </row>
    <row r="4627">
      <c r="A4627" s="1" t="s">
        <v>74</v>
      </c>
      <c r="E4627" s="27" t="s">
        <v>68</v>
      </c>
    </row>
    <row r="4628">
      <c r="A4628" s="1" t="s">
        <v>66</v>
      </c>
      <c r="B4628" s="1">
        <v>16</v>
      </c>
      <c r="C4628" s="26" t="s">
        <v>3977</v>
      </c>
      <c r="D4628" t="s">
        <v>68</v>
      </c>
      <c r="E4628" s="27" t="s">
        <v>3978</v>
      </c>
      <c r="F4628" s="28" t="s">
        <v>70</v>
      </c>
      <c r="G4628" s="29">
        <v>20</v>
      </c>
      <c r="H4628" s="28">
        <v>0.0001</v>
      </c>
      <c r="I4628" s="30">
        <f>ROUND(G4628*H4628,P4)</f>
        <v>0</v>
      </c>
      <c r="L4628" s="31">
        <v>0</v>
      </c>
      <c r="M4628" s="24">
        <f>ROUND(G4628*L4628,P4)</f>
        <v>0</v>
      </c>
      <c r="N4628" s="25" t="s">
        <v>681</v>
      </c>
      <c r="O4628" s="32">
        <f>M4628*AA4628</f>
        <v>0</v>
      </c>
      <c r="P4628" s="1">
        <v>3</v>
      </c>
      <c r="AA4628" s="1">
        <f>IF(P4628=1,$O$3,IF(P4628=2,$O$4,$O$5))</f>
        <v>0</v>
      </c>
    </row>
    <row r="4629">
      <c r="A4629" s="1" t="s">
        <v>72</v>
      </c>
      <c r="E4629" s="27" t="s">
        <v>3978</v>
      </c>
    </row>
    <row r="4630">
      <c r="A4630" s="1" t="s">
        <v>73</v>
      </c>
    </row>
    <row r="4631">
      <c r="A4631" s="1" t="s">
        <v>74</v>
      </c>
      <c r="E4631" s="27" t="s">
        <v>68</v>
      </c>
    </row>
    <row r="4632">
      <c r="A4632" s="1" t="s">
        <v>66</v>
      </c>
      <c r="B4632" s="1">
        <v>17</v>
      </c>
      <c r="C4632" s="26" t="s">
        <v>3979</v>
      </c>
      <c r="D4632" t="s">
        <v>68</v>
      </c>
      <c r="E4632" s="27" t="s">
        <v>3980</v>
      </c>
      <c r="F4632" s="28" t="s">
        <v>70</v>
      </c>
      <c r="G4632" s="29">
        <v>40</v>
      </c>
      <c r="H4632" s="28">
        <v>0.0001</v>
      </c>
      <c r="I4632" s="30">
        <f>ROUND(G4632*H4632,P4)</f>
        <v>0</v>
      </c>
      <c r="L4632" s="31">
        <v>0</v>
      </c>
      <c r="M4632" s="24">
        <f>ROUND(G4632*L4632,P4)</f>
        <v>0</v>
      </c>
      <c r="N4632" s="25" t="s">
        <v>681</v>
      </c>
      <c r="O4632" s="32">
        <f>M4632*AA4632</f>
        <v>0</v>
      </c>
      <c r="P4632" s="1">
        <v>3</v>
      </c>
      <c r="AA4632" s="1">
        <f>IF(P4632=1,$O$3,IF(P4632=2,$O$4,$O$5))</f>
        <v>0</v>
      </c>
    </row>
    <row r="4633">
      <c r="A4633" s="1" t="s">
        <v>72</v>
      </c>
      <c r="E4633" s="27" t="s">
        <v>3980</v>
      </c>
    </row>
    <row r="4634">
      <c r="A4634" s="1" t="s">
        <v>73</v>
      </c>
    </row>
    <row r="4635">
      <c r="A4635" s="1" t="s">
        <v>74</v>
      </c>
      <c r="E4635" s="27" t="s">
        <v>68</v>
      </c>
    </row>
    <row r="4636">
      <c r="A4636" s="1" t="s">
        <v>66</v>
      </c>
      <c r="B4636" s="1">
        <v>2</v>
      </c>
      <c r="C4636" s="26" t="s">
        <v>3981</v>
      </c>
      <c r="D4636" t="s">
        <v>68</v>
      </c>
      <c r="E4636" s="27" t="s">
        <v>3982</v>
      </c>
      <c r="F4636" s="28" t="s">
        <v>1137</v>
      </c>
      <c r="G4636" s="29">
        <v>95</v>
      </c>
      <c r="H4636" s="28">
        <v>0.001</v>
      </c>
      <c r="I4636" s="30">
        <f>ROUND(G4636*H4636,P4)</f>
        <v>0</v>
      </c>
      <c r="L4636" s="31">
        <v>0</v>
      </c>
      <c r="M4636" s="24">
        <f>ROUND(G4636*L4636,P4)</f>
        <v>0</v>
      </c>
      <c r="N4636" s="25" t="s">
        <v>681</v>
      </c>
      <c r="O4636" s="32">
        <f>M4636*AA4636</f>
        <v>0</v>
      </c>
      <c r="P4636" s="1">
        <v>3</v>
      </c>
      <c r="AA4636" s="1">
        <f>IF(P4636=1,$O$3,IF(P4636=2,$O$4,$O$5))</f>
        <v>0</v>
      </c>
    </row>
    <row r="4637">
      <c r="A4637" s="1" t="s">
        <v>72</v>
      </c>
      <c r="E4637" s="27" t="s">
        <v>3982</v>
      </c>
    </row>
    <row r="4638">
      <c r="A4638" s="1" t="s">
        <v>73</v>
      </c>
    </row>
    <row r="4639">
      <c r="A4639" s="1" t="s">
        <v>74</v>
      </c>
      <c r="E4639" s="27" t="s">
        <v>68</v>
      </c>
    </row>
    <row r="4640">
      <c r="A4640" s="1" t="s">
        <v>66</v>
      </c>
      <c r="B4640" s="1">
        <v>14</v>
      </c>
      <c r="C4640" s="26" t="s">
        <v>3983</v>
      </c>
      <c r="D4640" t="s">
        <v>68</v>
      </c>
      <c r="E4640" s="27" t="s">
        <v>3984</v>
      </c>
      <c r="F4640" s="28" t="s">
        <v>70</v>
      </c>
      <c r="G4640" s="29">
        <v>100</v>
      </c>
      <c r="H4640" s="28">
        <v>0.00021000000000000001</v>
      </c>
      <c r="I4640" s="30">
        <f>ROUND(G4640*H4640,P4)</f>
        <v>0</v>
      </c>
      <c r="L4640" s="31">
        <v>0</v>
      </c>
      <c r="M4640" s="24">
        <f>ROUND(G4640*L4640,P4)</f>
        <v>0</v>
      </c>
      <c r="N4640" s="25" t="s">
        <v>681</v>
      </c>
      <c r="O4640" s="32">
        <f>M4640*AA4640</f>
        <v>0</v>
      </c>
      <c r="P4640" s="1">
        <v>3</v>
      </c>
      <c r="AA4640" s="1">
        <f>IF(P4640=1,$O$3,IF(P4640=2,$O$4,$O$5))</f>
        <v>0</v>
      </c>
    </row>
    <row r="4641">
      <c r="A4641" s="1" t="s">
        <v>72</v>
      </c>
      <c r="E4641" s="27" t="s">
        <v>3984</v>
      </c>
    </row>
    <row r="4642">
      <c r="A4642" s="1" t="s">
        <v>73</v>
      </c>
    </row>
    <row r="4643">
      <c r="A4643" s="1" t="s">
        <v>74</v>
      </c>
      <c r="E4643" s="27" t="s">
        <v>68</v>
      </c>
    </row>
    <row r="4644">
      <c r="A4644" s="1" t="s">
        <v>66</v>
      </c>
      <c r="B4644" s="1">
        <v>1</v>
      </c>
      <c r="C4644" s="26" t="s">
        <v>3985</v>
      </c>
      <c r="D4644" t="s">
        <v>68</v>
      </c>
      <c r="E4644" s="27" t="s">
        <v>3986</v>
      </c>
      <c r="F4644" s="28" t="s">
        <v>1137</v>
      </c>
      <c r="G4644" s="29">
        <v>690</v>
      </c>
      <c r="H4644" s="28">
        <v>0.001</v>
      </c>
      <c r="I4644" s="30">
        <f>ROUND(G4644*H4644,P4)</f>
        <v>0</v>
      </c>
      <c r="L4644" s="31">
        <v>0</v>
      </c>
      <c r="M4644" s="24">
        <f>ROUND(G4644*L4644,P4)</f>
        <v>0</v>
      </c>
      <c r="N4644" s="25" t="s">
        <v>681</v>
      </c>
      <c r="O4644" s="32">
        <f>M4644*AA4644</f>
        <v>0</v>
      </c>
      <c r="P4644" s="1">
        <v>3</v>
      </c>
      <c r="AA4644" s="1">
        <f>IF(P4644=1,$O$3,IF(P4644=2,$O$4,$O$5))</f>
        <v>0</v>
      </c>
    </row>
    <row r="4645">
      <c r="A4645" s="1" t="s">
        <v>72</v>
      </c>
      <c r="E4645" s="27" t="s">
        <v>3986</v>
      </c>
    </row>
    <row r="4646">
      <c r="A4646" s="1" t="s">
        <v>73</v>
      </c>
    </row>
    <row r="4647">
      <c r="A4647" s="1" t="s">
        <v>74</v>
      </c>
      <c r="E4647" s="27" t="s">
        <v>68</v>
      </c>
    </row>
    <row r="4648">
      <c r="A4648" s="1" t="s">
        <v>66</v>
      </c>
      <c r="B4648" s="1">
        <v>3</v>
      </c>
      <c r="C4648" s="26" t="s">
        <v>3987</v>
      </c>
      <c r="D4648" t="s">
        <v>68</v>
      </c>
      <c r="E4648" s="27" t="s">
        <v>3988</v>
      </c>
      <c r="F4648" s="28" t="s">
        <v>70</v>
      </c>
      <c r="G4648" s="29">
        <v>15</v>
      </c>
      <c r="H4648" s="28">
        <v>0.00076999999999999996</v>
      </c>
      <c r="I4648" s="30">
        <f>ROUND(G4648*H4648,P4)</f>
        <v>0</v>
      </c>
      <c r="L4648" s="31">
        <v>0</v>
      </c>
      <c r="M4648" s="24">
        <f>ROUND(G4648*L4648,P4)</f>
        <v>0</v>
      </c>
      <c r="N4648" s="25" t="s">
        <v>681</v>
      </c>
      <c r="O4648" s="32">
        <f>M4648*AA4648</f>
        <v>0</v>
      </c>
      <c r="P4648" s="1">
        <v>3</v>
      </c>
      <c r="AA4648" s="1">
        <f>IF(P4648=1,$O$3,IF(P4648=2,$O$4,$O$5))</f>
        <v>0</v>
      </c>
    </row>
    <row r="4649">
      <c r="A4649" s="1" t="s">
        <v>72</v>
      </c>
      <c r="E4649" s="27" t="s">
        <v>3988</v>
      </c>
    </row>
    <row r="4650">
      <c r="A4650" s="1" t="s">
        <v>73</v>
      </c>
    </row>
    <row r="4651">
      <c r="A4651" s="1" t="s">
        <v>74</v>
      </c>
      <c r="E4651" s="27" t="s">
        <v>68</v>
      </c>
    </row>
    <row r="4652">
      <c r="A4652" s="1" t="s">
        <v>66</v>
      </c>
      <c r="B4652" s="1">
        <v>4</v>
      </c>
      <c r="C4652" s="26" t="s">
        <v>3989</v>
      </c>
      <c r="D4652" t="s">
        <v>68</v>
      </c>
      <c r="E4652" s="27" t="s">
        <v>3990</v>
      </c>
      <c r="F4652" s="28" t="s">
        <v>70</v>
      </c>
      <c r="G4652" s="29">
        <v>5</v>
      </c>
      <c r="H4652" s="28">
        <v>0.001</v>
      </c>
      <c r="I4652" s="30">
        <f>ROUND(G4652*H4652,P4)</f>
        <v>0</v>
      </c>
      <c r="L4652" s="31">
        <v>0</v>
      </c>
      <c r="M4652" s="24">
        <f>ROUND(G4652*L4652,P4)</f>
        <v>0</v>
      </c>
      <c r="N4652" s="25" t="s">
        <v>681</v>
      </c>
      <c r="O4652" s="32">
        <f>M4652*AA4652</f>
        <v>0</v>
      </c>
      <c r="P4652" s="1">
        <v>3</v>
      </c>
      <c r="AA4652" s="1">
        <f>IF(P4652=1,$O$3,IF(P4652=2,$O$4,$O$5))</f>
        <v>0</v>
      </c>
    </row>
    <row r="4653">
      <c r="A4653" s="1" t="s">
        <v>72</v>
      </c>
      <c r="E4653" s="27" t="s">
        <v>3990</v>
      </c>
    </row>
    <row r="4654">
      <c r="A4654" s="1" t="s">
        <v>73</v>
      </c>
    </row>
    <row r="4655">
      <c r="A4655" s="1" t="s">
        <v>74</v>
      </c>
      <c r="E4655" s="27" t="s">
        <v>68</v>
      </c>
    </row>
    <row r="4656">
      <c r="A4656" s="1" t="s">
        <v>66</v>
      </c>
      <c r="B4656" s="1">
        <v>11</v>
      </c>
      <c r="C4656" s="26" t="s">
        <v>3991</v>
      </c>
      <c r="D4656" t="s">
        <v>68</v>
      </c>
      <c r="E4656" s="27" t="s">
        <v>3992</v>
      </c>
      <c r="F4656" s="28" t="s">
        <v>70</v>
      </c>
      <c r="G4656" s="29">
        <v>15</v>
      </c>
      <c r="H4656" s="28">
        <v>0.0089999999999999993</v>
      </c>
      <c r="I4656" s="30">
        <f>ROUND(G4656*H4656,P4)</f>
        <v>0</v>
      </c>
      <c r="L4656" s="31">
        <v>0</v>
      </c>
      <c r="M4656" s="24">
        <f>ROUND(G4656*L4656,P4)</f>
        <v>0</v>
      </c>
      <c r="N4656" s="25" t="s">
        <v>681</v>
      </c>
      <c r="O4656" s="32">
        <f>M4656*AA4656</f>
        <v>0</v>
      </c>
      <c r="P4656" s="1">
        <v>3</v>
      </c>
      <c r="AA4656" s="1">
        <f>IF(P4656=1,$O$3,IF(P4656=2,$O$4,$O$5))</f>
        <v>0</v>
      </c>
    </row>
    <row r="4657">
      <c r="A4657" s="1" t="s">
        <v>72</v>
      </c>
      <c r="E4657" s="27" t="s">
        <v>3992</v>
      </c>
    </row>
    <row r="4658">
      <c r="A4658" s="1" t="s">
        <v>73</v>
      </c>
    </row>
    <row r="4659">
      <c r="A4659" s="1" t="s">
        <v>74</v>
      </c>
      <c r="E4659" s="27" t="s">
        <v>68</v>
      </c>
    </row>
    <row r="4660">
      <c r="A4660" s="1" t="s">
        <v>66</v>
      </c>
      <c r="B4660" s="1">
        <v>10</v>
      </c>
      <c r="C4660" s="26" t="s">
        <v>3993</v>
      </c>
      <c r="D4660" t="s">
        <v>68</v>
      </c>
      <c r="E4660" s="27" t="s">
        <v>3994</v>
      </c>
      <c r="F4660" s="28" t="s">
        <v>70</v>
      </c>
      <c r="G4660" s="29">
        <v>15</v>
      </c>
      <c r="H4660" s="28">
        <v>0.0089999999999999993</v>
      </c>
      <c r="I4660" s="30">
        <f>ROUND(G4660*H4660,P4)</f>
        <v>0</v>
      </c>
      <c r="L4660" s="31">
        <v>0</v>
      </c>
      <c r="M4660" s="24">
        <f>ROUND(G4660*L4660,P4)</f>
        <v>0</v>
      </c>
      <c r="N4660" s="25" t="s">
        <v>681</v>
      </c>
      <c r="O4660" s="32">
        <f>M4660*AA4660</f>
        <v>0</v>
      </c>
      <c r="P4660" s="1">
        <v>3</v>
      </c>
      <c r="AA4660" s="1">
        <f>IF(P4660=1,$O$3,IF(P4660=2,$O$4,$O$5))</f>
        <v>0</v>
      </c>
    </row>
    <row r="4661">
      <c r="A4661" s="1" t="s">
        <v>72</v>
      </c>
      <c r="E4661" s="27" t="s">
        <v>3994</v>
      </c>
    </row>
    <row r="4662">
      <c r="A4662" s="1" t="s">
        <v>73</v>
      </c>
    </row>
    <row r="4663">
      <c r="A4663" s="1" t="s">
        <v>74</v>
      </c>
      <c r="E4663" s="27" t="s">
        <v>68</v>
      </c>
    </row>
    <row r="4664">
      <c r="A4664" s="1" t="s">
        <v>66</v>
      </c>
      <c r="B4664" s="1">
        <v>8</v>
      </c>
      <c r="C4664" s="26" t="s">
        <v>3995</v>
      </c>
      <c r="D4664" t="s">
        <v>68</v>
      </c>
      <c r="E4664" s="27" t="s">
        <v>3996</v>
      </c>
      <c r="F4664" s="28" t="s">
        <v>70</v>
      </c>
      <c r="G4664" s="29">
        <v>5</v>
      </c>
      <c r="H4664" s="28">
        <v>0.019</v>
      </c>
      <c r="I4664" s="30">
        <f>ROUND(G4664*H4664,P4)</f>
        <v>0</v>
      </c>
      <c r="L4664" s="31">
        <v>0</v>
      </c>
      <c r="M4664" s="24">
        <f>ROUND(G4664*L4664,P4)</f>
        <v>0</v>
      </c>
      <c r="N4664" s="25" t="s">
        <v>681</v>
      </c>
      <c r="O4664" s="32">
        <f>M4664*AA4664</f>
        <v>0</v>
      </c>
      <c r="P4664" s="1">
        <v>3</v>
      </c>
      <c r="AA4664" s="1">
        <f>IF(P4664=1,$O$3,IF(P4664=2,$O$4,$O$5))</f>
        <v>0</v>
      </c>
    </row>
    <row r="4665">
      <c r="A4665" s="1" t="s">
        <v>72</v>
      </c>
      <c r="E4665" s="27" t="s">
        <v>3996</v>
      </c>
    </row>
    <row r="4666">
      <c r="A4666" s="1" t="s">
        <v>73</v>
      </c>
    </row>
    <row r="4667">
      <c r="A4667" s="1" t="s">
        <v>74</v>
      </c>
      <c r="E4667" s="27" t="s">
        <v>68</v>
      </c>
    </row>
    <row r="4668">
      <c r="A4668" s="1" t="s">
        <v>66</v>
      </c>
      <c r="B4668" s="1">
        <v>9</v>
      </c>
      <c r="C4668" s="26" t="s">
        <v>3997</v>
      </c>
      <c r="D4668" t="s">
        <v>68</v>
      </c>
      <c r="E4668" s="27" t="s">
        <v>3998</v>
      </c>
      <c r="F4668" s="28" t="s">
        <v>70</v>
      </c>
      <c r="G4668" s="29">
        <v>5</v>
      </c>
      <c r="H4668" s="28">
        <v>0.019</v>
      </c>
      <c r="I4668" s="30">
        <f>ROUND(G4668*H4668,P4)</f>
        <v>0</v>
      </c>
      <c r="L4668" s="31">
        <v>0</v>
      </c>
      <c r="M4668" s="24">
        <f>ROUND(G4668*L4668,P4)</f>
        <v>0</v>
      </c>
      <c r="N4668" s="25" t="s">
        <v>681</v>
      </c>
      <c r="O4668" s="32">
        <f>M4668*AA4668</f>
        <v>0</v>
      </c>
      <c r="P4668" s="1">
        <v>3</v>
      </c>
      <c r="AA4668" s="1">
        <f>IF(P4668=1,$O$3,IF(P4668=2,$O$4,$O$5))</f>
        <v>0</v>
      </c>
    </row>
    <row r="4669">
      <c r="A4669" s="1" t="s">
        <v>72</v>
      </c>
      <c r="E4669" s="27" t="s">
        <v>3998</v>
      </c>
    </row>
    <row r="4670">
      <c r="A4670" s="1" t="s">
        <v>73</v>
      </c>
    </row>
    <row r="4671">
      <c r="A4671" s="1" t="s">
        <v>74</v>
      </c>
      <c r="E4671" s="27" t="s">
        <v>68</v>
      </c>
    </row>
    <row r="4672" ht="25.5">
      <c r="A4672" s="1" t="s">
        <v>66</v>
      </c>
      <c r="B4672" s="1">
        <v>6</v>
      </c>
      <c r="C4672" s="26" t="s">
        <v>3999</v>
      </c>
      <c r="D4672" t="s">
        <v>68</v>
      </c>
      <c r="E4672" s="27" t="s">
        <v>4000</v>
      </c>
      <c r="F4672" s="28" t="s">
        <v>70</v>
      </c>
      <c r="G4672" s="29">
        <v>15</v>
      </c>
      <c r="H4672" s="28">
        <v>0.0020999999999999999</v>
      </c>
      <c r="I4672" s="30">
        <f>ROUND(G4672*H4672,P4)</f>
        <v>0</v>
      </c>
      <c r="L4672" s="31">
        <v>0</v>
      </c>
      <c r="M4672" s="24">
        <f>ROUND(G4672*L4672,P4)</f>
        <v>0</v>
      </c>
      <c r="N4672" s="25" t="s">
        <v>681</v>
      </c>
      <c r="O4672" s="32">
        <f>M4672*AA4672</f>
        <v>0</v>
      </c>
      <c r="P4672" s="1">
        <v>3</v>
      </c>
      <c r="AA4672" s="1">
        <f>IF(P4672=1,$O$3,IF(P4672=2,$O$4,$O$5))</f>
        <v>0</v>
      </c>
    </row>
    <row r="4673" ht="25.5">
      <c r="A4673" s="1" t="s">
        <v>72</v>
      </c>
      <c r="E4673" s="27" t="s">
        <v>4000</v>
      </c>
    </row>
    <row r="4674">
      <c r="A4674" s="1" t="s">
        <v>73</v>
      </c>
    </row>
    <row r="4675">
      <c r="A4675" s="1" t="s">
        <v>74</v>
      </c>
      <c r="E4675" s="27" t="s">
        <v>68</v>
      </c>
    </row>
    <row r="4676" ht="25.5">
      <c r="A4676" s="1" t="s">
        <v>66</v>
      </c>
      <c r="B4676" s="1">
        <v>7</v>
      </c>
      <c r="C4676" s="26" t="s">
        <v>4001</v>
      </c>
      <c r="D4676" t="s">
        <v>68</v>
      </c>
      <c r="E4676" s="27" t="s">
        <v>4002</v>
      </c>
      <c r="F4676" s="28" t="s">
        <v>70</v>
      </c>
      <c r="G4676" s="29">
        <v>5</v>
      </c>
      <c r="H4676" s="28">
        <v>0.0041999999999999997</v>
      </c>
      <c r="I4676" s="30">
        <f>ROUND(G4676*H4676,P4)</f>
        <v>0</v>
      </c>
      <c r="L4676" s="31">
        <v>0</v>
      </c>
      <c r="M4676" s="24">
        <f>ROUND(G4676*L4676,P4)</f>
        <v>0</v>
      </c>
      <c r="N4676" s="25" t="s">
        <v>681</v>
      </c>
      <c r="O4676" s="32">
        <f>M4676*AA4676</f>
        <v>0</v>
      </c>
      <c r="P4676" s="1">
        <v>3</v>
      </c>
      <c r="AA4676" s="1">
        <f>IF(P4676=1,$O$3,IF(P4676=2,$O$4,$O$5))</f>
        <v>0</v>
      </c>
    </row>
    <row r="4677" ht="25.5">
      <c r="A4677" s="1" t="s">
        <v>72</v>
      </c>
      <c r="E4677" s="27" t="s">
        <v>4002</v>
      </c>
    </row>
    <row r="4678">
      <c r="A4678" s="1" t="s">
        <v>73</v>
      </c>
    </row>
    <row r="4679">
      <c r="A4679" s="1" t="s">
        <v>74</v>
      </c>
      <c r="E4679" s="27" t="s">
        <v>68</v>
      </c>
    </row>
    <row r="4680">
      <c r="A4680" s="1" t="s">
        <v>66</v>
      </c>
      <c r="B4680" s="1">
        <v>5</v>
      </c>
      <c r="C4680" s="26" t="s">
        <v>4003</v>
      </c>
      <c r="D4680" t="s">
        <v>68</v>
      </c>
      <c r="E4680" s="27" t="s">
        <v>4004</v>
      </c>
      <c r="F4680" s="28" t="s">
        <v>70</v>
      </c>
      <c r="G4680" s="29">
        <v>20</v>
      </c>
      <c r="H4680" s="28">
        <v>0.00089999999999999998</v>
      </c>
      <c r="I4680" s="30">
        <f>ROUND(G4680*H4680,P4)</f>
        <v>0</v>
      </c>
      <c r="L4680" s="31">
        <v>0</v>
      </c>
      <c r="M4680" s="24">
        <f>ROUND(G4680*L4680,P4)</f>
        <v>0</v>
      </c>
      <c r="N4680" s="25" t="s">
        <v>681</v>
      </c>
      <c r="O4680" s="32">
        <f>M4680*AA4680</f>
        <v>0</v>
      </c>
      <c r="P4680" s="1">
        <v>3</v>
      </c>
      <c r="AA4680" s="1">
        <f>IF(P4680=1,$O$3,IF(P4680=2,$O$4,$O$5))</f>
        <v>0</v>
      </c>
    </row>
    <row r="4681">
      <c r="A4681" s="1" t="s">
        <v>72</v>
      </c>
      <c r="E4681" s="27" t="s">
        <v>4004</v>
      </c>
    </row>
    <row r="4682">
      <c r="A4682" s="1" t="s">
        <v>73</v>
      </c>
    </row>
    <row r="4683">
      <c r="A4683" s="1" t="s">
        <v>74</v>
      </c>
      <c r="E4683" s="27" t="s">
        <v>68</v>
      </c>
    </row>
    <row r="4684">
      <c r="A4684" s="1" t="s">
        <v>66</v>
      </c>
      <c r="B4684" s="1">
        <v>20</v>
      </c>
      <c r="C4684" s="26" t="s">
        <v>4005</v>
      </c>
      <c r="D4684" t="s">
        <v>68</v>
      </c>
      <c r="E4684" s="27" t="s">
        <v>4006</v>
      </c>
      <c r="F4684" s="28" t="s">
        <v>70</v>
      </c>
      <c r="G4684" s="29">
        <v>20</v>
      </c>
      <c r="H4684" s="28">
        <v>1.0000000000000001E-05</v>
      </c>
      <c r="I4684" s="30">
        <f>ROUND(G4684*H4684,P4)</f>
        <v>0</v>
      </c>
      <c r="L4684" s="31">
        <v>0</v>
      </c>
      <c r="M4684" s="24">
        <f>ROUND(G4684*L4684,P4)</f>
        <v>0</v>
      </c>
      <c r="N4684" s="25" t="s">
        <v>681</v>
      </c>
      <c r="O4684" s="32">
        <f>M4684*AA4684</f>
        <v>0</v>
      </c>
      <c r="P4684" s="1">
        <v>3</v>
      </c>
      <c r="AA4684" s="1">
        <f>IF(P4684=1,$O$3,IF(P4684=2,$O$4,$O$5))</f>
        <v>0</v>
      </c>
    </row>
    <row r="4685">
      <c r="A4685" s="1" t="s">
        <v>72</v>
      </c>
      <c r="E4685" s="27" t="s">
        <v>4006</v>
      </c>
    </row>
    <row r="4686">
      <c r="A4686" s="1" t="s">
        <v>73</v>
      </c>
    </row>
    <row r="4687">
      <c r="A4687" s="1" t="s">
        <v>74</v>
      </c>
      <c r="E4687" s="27" t="s">
        <v>68</v>
      </c>
    </row>
    <row r="4688" ht="25.5">
      <c r="A4688" s="1" t="s">
        <v>66</v>
      </c>
      <c r="B4688" s="1">
        <v>13</v>
      </c>
      <c r="C4688" s="26" t="s">
        <v>4007</v>
      </c>
      <c r="D4688" t="s">
        <v>68</v>
      </c>
      <c r="E4688" s="27" t="s">
        <v>4008</v>
      </c>
      <c r="F4688" s="28" t="s">
        <v>70</v>
      </c>
      <c r="G4688" s="29">
        <v>550</v>
      </c>
      <c r="H4688" s="28">
        <v>0.001</v>
      </c>
      <c r="I4688" s="30">
        <f>ROUND(G4688*H4688,P4)</f>
        <v>0</v>
      </c>
      <c r="L4688" s="31">
        <v>0</v>
      </c>
      <c r="M4688" s="24">
        <f>ROUND(G4688*L4688,P4)</f>
        <v>0</v>
      </c>
      <c r="N4688" s="25" t="s">
        <v>681</v>
      </c>
      <c r="O4688" s="32">
        <f>M4688*AA4688</f>
        <v>0</v>
      </c>
      <c r="P4688" s="1">
        <v>3</v>
      </c>
      <c r="AA4688" s="1">
        <f>IF(P4688=1,$O$3,IF(P4688=2,$O$4,$O$5))</f>
        <v>0</v>
      </c>
    </row>
    <row r="4689" ht="25.5">
      <c r="A4689" s="1" t="s">
        <v>72</v>
      </c>
      <c r="E4689" s="27" t="s">
        <v>4008</v>
      </c>
    </row>
    <row r="4690">
      <c r="A4690" s="1" t="s">
        <v>73</v>
      </c>
    </row>
    <row r="4691">
      <c r="A4691" s="1" t="s">
        <v>74</v>
      </c>
      <c r="E4691" s="27" t="s">
        <v>68</v>
      </c>
    </row>
    <row r="4692" ht="25.5">
      <c r="A4692" s="1" t="s">
        <v>66</v>
      </c>
      <c r="B4692" s="1">
        <v>21</v>
      </c>
      <c r="C4692" s="26" t="s">
        <v>4009</v>
      </c>
      <c r="D4692" t="s">
        <v>68</v>
      </c>
      <c r="E4692" s="27" t="s">
        <v>4010</v>
      </c>
      <c r="F4692" s="28" t="s">
        <v>77</v>
      </c>
      <c r="G4692" s="29">
        <v>650</v>
      </c>
      <c r="H4692" s="28">
        <v>0</v>
      </c>
      <c r="I4692" s="30">
        <f>ROUND(G4692*H4692,P4)</f>
        <v>0</v>
      </c>
      <c r="L4692" s="31">
        <v>0</v>
      </c>
      <c r="M4692" s="24">
        <f>ROUND(G4692*L4692,P4)</f>
        <v>0</v>
      </c>
      <c r="N4692" s="25" t="s">
        <v>681</v>
      </c>
      <c r="O4692" s="32">
        <f>M4692*AA4692</f>
        <v>0</v>
      </c>
      <c r="P4692" s="1">
        <v>3</v>
      </c>
      <c r="AA4692" s="1">
        <f>IF(P4692=1,$O$3,IF(P4692=2,$O$4,$O$5))</f>
        <v>0</v>
      </c>
    </row>
    <row r="4693" ht="25.5">
      <c r="A4693" s="1" t="s">
        <v>72</v>
      </c>
      <c r="E4693" s="27" t="s">
        <v>4010</v>
      </c>
    </row>
    <row r="4694">
      <c r="A4694" s="1" t="s">
        <v>73</v>
      </c>
    </row>
    <row r="4695">
      <c r="A4695" s="1" t="s">
        <v>74</v>
      </c>
      <c r="E4695" s="27" t="s">
        <v>68</v>
      </c>
    </row>
    <row r="4696">
      <c r="A4696" s="1" t="s">
        <v>66</v>
      </c>
      <c r="B4696" s="1">
        <v>22</v>
      </c>
      <c r="C4696" s="26" t="s">
        <v>4011</v>
      </c>
      <c r="D4696" t="s">
        <v>68</v>
      </c>
      <c r="E4696" s="27" t="s">
        <v>4012</v>
      </c>
      <c r="F4696" s="28" t="s">
        <v>77</v>
      </c>
      <c r="G4696" s="29">
        <v>700</v>
      </c>
      <c r="H4696" s="28">
        <v>0</v>
      </c>
      <c r="I4696" s="30">
        <f>ROUND(G4696*H4696,P4)</f>
        <v>0</v>
      </c>
      <c r="L4696" s="31">
        <v>0</v>
      </c>
      <c r="M4696" s="24">
        <f>ROUND(G4696*L4696,P4)</f>
        <v>0</v>
      </c>
      <c r="N4696" s="25" t="s">
        <v>681</v>
      </c>
      <c r="O4696" s="32">
        <f>M4696*AA4696</f>
        <v>0</v>
      </c>
      <c r="P4696" s="1">
        <v>3</v>
      </c>
      <c r="AA4696" s="1">
        <f>IF(P4696=1,$O$3,IF(P4696=2,$O$4,$O$5))</f>
        <v>0</v>
      </c>
    </row>
    <row r="4697">
      <c r="A4697" s="1" t="s">
        <v>72</v>
      </c>
      <c r="E4697" s="27" t="s">
        <v>4012</v>
      </c>
    </row>
    <row r="4698">
      <c r="A4698" s="1" t="s">
        <v>73</v>
      </c>
    </row>
    <row r="4699">
      <c r="A4699" s="1" t="s">
        <v>74</v>
      </c>
      <c r="E4699" s="27" t="s">
        <v>68</v>
      </c>
    </row>
    <row r="4700">
      <c r="A4700" s="1" t="s">
        <v>66</v>
      </c>
      <c r="B4700" s="1">
        <v>23</v>
      </c>
      <c r="C4700" s="26" t="s">
        <v>4013</v>
      </c>
      <c r="D4700" t="s">
        <v>68</v>
      </c>
      <c r="E4700" s="27" t="s">
        <v>4014</v>
      </c>
      <c r="F4700" s="28" t="s">
        <v>70</v>
      </c>
      <c r="G4700" s="29">
        <v>190</v>
      </c>
      <c r="H4700" s="28">
        <v>0</v>
      </c>
      <c r="I4700" s="30">
        <f>ROUND(G4700*H4700,P4)</f>
        <v>0</v>
      </c>
      <c r="L4700" s="31">
        <v>0</v>
      </c>
      <c r="M4700" s="24">
        <f>ROUND(G4700*L4700,P4)</f>
        <v>0</v>
      </c>
      <c r="N4700" s="25" t="s">
        <v>681</v>
      </c>
      <c r="O4700" s="32">
        <f>M4700*AA4700</f>
        <v>0</v>
      </c>
      <c r="P4700" s="1">
        <v>3</v>
      </c>
      <c r="AA4700" s="1">
        <f>IF(P4700=1,$O$3,IF(P4700=2,$O$4,$O$5))</f>
        <v>0</v>
      </c>
    </row>
    <row r="4701">
      <c r="A4701" s="1" t="s">
        <v>72</v>
      </c>
      <c r="E4701" s="27" t="s">
        <v>4014</v>
      </c>
    </row>
    <row r="4702">
      <c r="A4702" s="1" t="s">
        <v>73</v>
      </c>
    </row>
    <row r="4703">
      <c r="A4703" s="1" t="s">
        <v>74</v>
      </c>
      <c r="E4703" s="27" t="s">
        <v>68</v>
      </c>
    </row>
    <row r="4704">
      <c r="A4704" s="1" t="s">
        <v>66</v>
      </c>
      <c r="B4704" s="1">
        <v>24</v>
      </c>
      <c r="C4704" s="26" t="s">
        <v>4015</v>
      </c>
      <c r="D4704" t="s">
        <v>68</v>
      </c>
      <c r="E4704" s="27" t="s">
        <v>4016</v>
      </c>
      <c r="F4704" s="28" t="s">
        <v>70</v>
      </c>
      <c r="G4704" s="29">
        <v>40</v>
      </c>
      <c r="H4704" s="28">
        <v>0</v>
      </c>
      <c r="I4704" s="30">
        <f>ROUND(G4704*H4704,P4)</f>
        <v>0</v>
      </c>
      <c r="L4704" s="31">
        <v>0</v>
      </c>
      <c r="M4704" s="24">
        <f>ROUND(G4704*L4704,P4)</f>
        <v>0</v>
      </c>
      <c r="N4704" s="25" t="s">
        <v>681</v>
      </c>
      <c r="O4704" s="32">
        <f>M4704*AA4704</f>
        <v>0</v>
      </c>
      <c r="P4704" s="1">
        <v>3</v>
      </c>
      <c r="AA4704" s="1">
        <f>IF(P4704=1,$O$3,IF(P4704=2,$O$4,$O$5))</f>
        <v>0</v>
      </c>
    </row>
    <row r="4705">
      <c r="A4705" s="1" t="s">
        <v>72</v>
      </c>
      <c r="E4705" s="27" t="s">
        <v>4016</v>
      </c>
    </row>
    <row r="4706">
      <c r="A4706" s="1" t="s">
        <v>73</v>
      </c>
    </row>
    <row r="4707">
      <c r="A4707" s="1" t="s">
        <v>74</v>
      </c>
      <c r="E4707" s="27" t="s">
        <v>68</v>
      </c>
    </row>
    <row r="4708">
      <c r="A4708" s="1" t="s">
        <v>66</v>
      </c>
      <c r="B4708" s="1">
        <v>26</v>
      </c>
      <c r="C4708" s="26" t="s">
        <v>4017</v>
      </c>
      <c r="D4708" t="s">
        <v>68</v>
      </c>
      <c r="E4708" s="27" t="s">
        <v>4018</v>
      </c>
      <c r="F4708" s="28" t="s">
        <v>70</v>
      </c>
      <c r="G4708" s="29">
        <v>50</v>
      </c>
      <c r="H4708" s="28">
        <v>0</v>
      </c>
      <c r="I4708" s="30">
        <f>ROUND(G4708*H4708,P4)</f>
        <v>0</v>
      </c>
      <c r="L4708" s="31">
        <v>0</v>
      </c>
      <c r="M4708" s="24">
        <f>ROUND(G4708*L4708,P4)</f>
        <v>0</v>
      </c>
      <c r="N4708" s="25" t="s">
        <v>681</v>
      </c>
      <c r="O4708" s="32">
        <f>M4708*AA4708</f>
        <v>0</v>
      </c>
      <c r="P4708" s="1">
        <v>3</v>
      </c>
      <c r="AA4708" s="1">
        <f>IF(P4708=1,$O$3,IF(P4708=2,$O$4,$O$5))</f>
        <v>0</v>
      </c>
    </row>
    <row r="4709">
      <c r="A4709" s="1" t="s">
        <v>72</v>
      </c>
      <c r="E4709" s="27" t="s">
        <v>4018</v>
      </c>
    </row>
    <row r="4710">
      <c r="A4710" s="1" t="s">
        <v>73</v>
      </c>
    </row>
    <row r="4711">
      <c r="A4711" s="1" t="s">
        <v>74</v>
      </c>
      <c r="E4711" s="27" t="s">
        <v>68</v>
      </c>
    </row>
    <row r="4712">
      <c r="A4712" s="1" t="s">
        <v>66</v>
      </c>
      <c r="B4712" s="1">
        <v>25</v>
      </c>
      <c r="C4712" s="26" t="s">
        <v>4019</v>
      </c>
      <c r="D4712" t="s">
        <v>68</v>
      </c>
      <c r="E4712" s="27" t="s">
        <v>4020</v>
      </c>
      <c r="F4712" s="28" t="s">
        <v>70</v>
      </c>
      <c r="G4712" s="29">
        <v>20</v>
      </c>
      <c r="H4712" s="28">
        <v>0</v>
      </c>
      <c r="I4712" s="30">
        <f>ROUND(G4712*H4712,P4)</f>
        <v>0</v>
      </c>
      <c r="L4712" s="31">
        <v>0</v>
      </c>
      <c r="M4712" s="24">
        <f>ROUND(G4712*L4712,P4)</f>
        <v>0</v>
      </c>
      <c r="N4712" s="25" t="s">
        <v>681</v>
      </c>
      <c r="O4712" s="32">
        <f>M4712*AA4712</f>
        <v>0</v>
      </c>
      <c r="P4712" s="1">
        <v>3</v>
      </c>
      <c r="AA4712" s="1">
        <f>IF(P4712=1,$O$3,IF(P4712=2,$O$4,$O$5))</f>
        <v>0</v>
      </c>
    </row>
    <row r="4713">
      <c r="A4713" s="1" t="s">
        <v>72</v>
      </c>
      <c r="E4713" s="27" t="s">
        <v>4020</v>
      </c>
    </row>
    <row r="4714">
      <c r="A4714" s="1" t="s">
        <v>73</v>
      </c>
    </row>
    <row r="4715">
      <c r="A4715" s="1" t="s">
        <v>74</v>
      </c>
      <c r="E4715" s="27" t="s">
        <v>68</v>
      </c>
    </row>
    <row r="4716">
      <c r="A4716" s="1" t="s">
        <v>66</v>
      </c>
      <c r="B4716" s="1">
        <v>27</v>
      </c>
      <c r="C4716" s="26" t="s">
        <v>4021</v>
      </c>
      <c r="D4716" t="s">
        <v>68</v>
      </c>
      <c r="E4716" s="27" t="s">
        <v>4022</v>
      </c>
      <c r="F4716" s="28" t="s">
        <v>70</v>
      </c>
      <c r="G4716" s="29">
        <v>20</v>
      </c>
      <c r="H4716" s="28">
        <v>0</v>
      </c>
      <c r="I4716" s="30">
        <f>ROUND(G4716*H4716,P4)</f>
        <v>0</v>
      </c>
      <c r="L4716" s="31">
        <v>0</v>
      </c>
      <c r="M4716" s="24">
        <f>ROUND(G4716*L4716,P4)</f>
        <v>0</v>
      </c>
      <c r="N4716" s="25" t="s">
        <v>681</v>
      </c>
      <c r="O4716" s="32">
        <f>M4716*AA4716</f>
        <v>0</v>
      </c>
      <c r="P4716" s="1">
        <v>3</v>
      </c>
      <c r="AA4716" s="1">
        <f>IF(P4716=1,$O$3,IF(P4716=2,$O$4,$O$5))</f>
        <v>0</v>
      </c>
    </row>
    <row r="4717">
      <c r="A4717" s="1" t="s">
        <v>72</v>
      </c>
      <c r="E4717" s="27" t="s">
        <v>4022</v>
      </c>
    </row>
    <row r="4718">
      <c r="A4718" s="1" t="s">
        <v>73</v>
      </c>
    </row>
    <row r="4719">
      <c r="A4719" s="1" t="s">
        <v>74</v>
      </c>
      <c r="E4719" s="27" t="s">
        <v>68</v>
      </c>
    </row>
    <row r="4720" ht="25.5">
      <c r="A4720" s="1" t="s">
        <v>66</v>
      </c>
      <c r="B4720" s="1">
        <v>45</v>
      </c>
      <c r="C4720" s="26" t="s">
        <v>4023</v>
      </c>
      <c r="D4720" t="s">
        <v>68</v>
      </c>
      <c r="E4720" s="27" t="s">
        <v>4024</v>
      </c>
      <c r="F4720" s="28" t="s">
        <v>70</v>
      </c>
      <c r="G4720" s="29">
        <v>1</v>
      </c>
      <c r="H4720" s="28">
        <v>0</v>
      </c>
      <c r="I4720" s="30">
        <f>ROUND(G4720*H4720,P4)</f>
        <v>0</v>
      </c>
      <c r="L4720" s="31">
        <v>0</v>
      </c>
      <c r="M4720" s="24">
        <f>ROUND(G4720*L4720,P4)</f>
        <v>0</v>
      </c>
      <c r="N4720" s="25" t="s">
        <v>681</v>
      </c>
      <c r="O4720" s="32">
        <f>M4720*AA4720</f>
        <v>0</v>
      </c>
      <c r="P4720" s="1">
        <v>3</v>
      </c>
      <c r="AA4720" s="1">
        <f>IF(P4720=1,$O$3,IF(P4720=2,$O$4,$O$5))</f>
        <v>0</v>
      </c>
    </row>
    <row r="4721" ht="25.5">
      <c r="A4721" s="1" t="s">
        <v>72</v>
      </c>
      <c r="E4721" s="27" t="s">
        <v>4024</v>
      </c>
    </row>
    <row r="4722">
      <c r="A4722" s="1" t="s">
        <v>73</v>
      </c>
      <c r="E4722" s="33" t="s">
        <v>646</v>
      </c>
    </row>
    <row r="4723">
      <c r="A4723" s="1" t="s">
        <v>74</v>
      </c>
      <c r="E4723" s="27" t="s">
        <v>68</v>
      </c>
    </row>
    <row r="4724">
      <c r="A4724" s="1" t="s">
        <v>66</v>
      </c>
      <c r="B4724" s="1">
        <v>12</v>
      </c>
      <c r="C4724" s="26" t="s">
        <v>4025</v>
      </c>
      <c r="D4724" t="s">
        <v>68</v>
      </c>
      <c r="E4724" s="27" t="s">
        <v>4026</v>
      </c>
      <c r="F4724" s="28" t="s">
        <v>70</v>
      </c>
      <c r="G4724" s="29">
        <v>20</v>
      </c>
      <c r="H4724" s="28">
        <v>0</v>
      </c>
      <c r="I4724" s="30">
        <f>ROUND(G4724*H4724,P4)</f>
        <v>0</v>
      </c>
      <c r="L4724" s="31">
        <v>0</v>
      </c>
      <c r="M4724" s="24">
        <f>ROUND(G4724*L4724,P4)</f>
        <v>0</v>
      </c>
      <c r="N4724" s="25" t="s">
        <v>111</v>
      </c>
      <c r="O4724" s="32">
        <f>M4724*AA4724</f>
        <v>0</v>
      </c>
      <c r="P4724" s="1">
        <v>3</v>
      </c>
      <c r="AA4724" s="1">
        <f>IF(P4724=1,$O$3,IF(P4724=2,$O$4,$O$5))</f>
        <v>0</v>
      </c>
    </row>
    <row r="4725">
      <c r="A4725" s="1" t="s">
        <v>72</v>
      </c>
      <c r="E4725" s="27" t="s">
        <v>4026</v>
      </c>
    </row>
    <row r="4726">
      <c r="A4726" s="1" t="s">
        <v>73</v>
      </c>
    </row>
    <row r="4727">
      <c r="A4727" s="1" t="s">
        <v>74</v>
      </c>
      <c r="E4727" s="27" t="s">
        <v>68</v>
      </c>
    </row>
    <row r="4728">
      <c r="A4728" s="1" t="s">
        <v>674</v>
      </c>
      <c r="C4728" s="22" t="s">
        <v>4027</v>
      </c>
      <c r="E4728" s="23" t="s">
        <v>4028</v>
      </c>
      <c r="L4728" s="24">
        <f>L4729+L4742</f>
        <v>0</v>
      </c>
      <c r="M4728" s="24">
        <f>M4729+M4742</f>
        <v>0</v>
      </c>
      <c r="N4728" s="25"/>
    </row>
    <row r="4729">
      <c r="A4729" s="1" t="s">
        <v>64</v>
      </c>
      <c r="C4729" s="22" t="s">
        <v>3295</v>
      </c>
      <c r="E4729" s="23" t="s">
        <v>3296</v>
      </c>
      <c r="L4729" s="24">
        <f>SUMIFS(L4730:L4741,A4730:A4741,"P")</f>
        <v>0</v>
      </c>
      <c r="M4729" s="24">
        <f>SUMIFS(M4730:M4741,A4730:A4741,"P")</f>
        <v>0</v>
      </c>
      <c r="N4729" s="25"/>
    </row>
    <row r="4730">
      <c r="A4730" s="1" t="s">
        <v>66</v>
      </c>
      <c r="B4730" s="1">
        <v>23</v>
      </c>
      <c r="C4730" s="26" t="s">
        <v>4029</v>
      </c>
      <c r="D4730" t="s">
        <v>68</v>
      </c>
      <c r="E4730" s="27" t="s">
        <v>4030</v>
      </c>
      <c r="F4730" s="28" t="s">
        <v>3153</v>
      </c>
      <c r="G4730" s="29">
        <v>3</v>
      </c>
      <c r="H4730" s="28">
        <v>0</v>
      </c>
      <c r="I4730" s="30">
        <f>ROUND(G4730*H4730,P4)</f>
        <v>0</v>
      </c>
      <c r="L4730" s="31">
        <v>0</v>
      </c>
      <c r="M4730" s="24">
        <f>ROUND(G4730*L4730,P4)</f>
        <v>0</v>
      </c>
      <c r="N4730" s="25" t="s">
        <v>681</v>
      </c>
      <c r="O4730" s="32">
        <f>M4730*AA4730</f>
        <v>0</v>
      </c>
      <c r="P4730" s="1">
        <v>3</v>
      </c>
      <c r="AA4730" s="1">
        <f>IF(P4730=1,$O$3,IF(P4730=2,$O$4,$O$5))</f>
        <v>0</v>
      </c>
    </row>
    <row r="4731">
      <c r="A4731" s="1" t="s">
        <v>72</v>
      </c>
      <c r="E4731" s="27" t="s">
        <v>4030</v>
      </c>
    </row>
    <row r="4732" ht="25.5">
      <c r="A4732" s="1" t="s">
        <v>73</v>
      </c>
      <c r="E4732" s="33" t="s">
        <v>4031</v>
      </c>
    </row>
    <row r="4733">
      <c r="A4733" s="1" t="s">
        <v>74</v>
      </c>
      <c r="E4733" s="27" t="s">
        <v>68</v>
      </c>
    </row>
    <row r="4734" ht="25.5">
      <c r="A4734" s="1" t="s">
        <v>66</v>
      </c>
      <c r="B4734" s="1">
        <v>25</v>
      </c>
      <c r="C4734" s="26" t="s">
        <v>3301</v>
      </c>
      <c r="D4734" t="s">
        <v>68</v>
      </c>
      <c r="E4734" s="27" t="s">
        <v>3302</v>
      </c>
      <c r="F4734" s="28" t="s">
        <v>763</v>
      </c>
      <c r="G4734" s="29">
        <v>0.0030000000000000001</v>
      </c>
      <c r="H4734" s="28">
        <v>0</v>
      </c>
      <c r="I4734" s="30">
        <f>ROUND(G4734*H4734,P4)</f>
        <v>0</v>
      </c>
      <c r="L4734" s="31">
        <v>0</v>
      </c>
      <c r="M4734" s="24">
        <f>ROUND(G4734*L4734,P4)</f>
        <v>0</v>
      </c>
      <c r="N4734" s="25" t="s">
        <v>681</v>
      </c>
      <c r="O4734" s="32">
        <f>M4734*AA4734</f>
        <v>0</v>
      </c>
      <c r="P4734" s="1">
        <v>3</v>
      </c>
      <c r="AA4734" s="1">
        <f>IF(P4734=1,$O$3,IF(P4734=2,$O$4,$O$5))</f>
        <v>0</v>
      </c>
    </row>
    <row r="4735" ht="38.25">
      <c r="A4735" s="1" t="s">
        <v>72</v>
      </c>
      <c r="E4735" s="27" t="s">
        <v>3303</v>
      </c>
    </row>
    <row r="4736">
      <c r="A4736" s="1" t="s">
        <v>73</v>
      </c>
    </row>
    <row r="4737">
      <c r="A4737" s="1" t="s">
        <v>74</v>
      </c>
      <c r="E4737" s="27" t="s">
        <v>68</v>
      </c>
    </row>
    <row r="4738">
      <c r="A4738" s="1" t="s">
        <v>66</v>
      </c>
      <c r="B4738" s="1">
        <v>24</v>
      </c>
      <c r="C4738" s="26" t="s">
        <v>4032</v>
      </c>
      <c r="D4738" t="s">
        <v>68</v>
      </c>
      <c r="E4738" s="27" t="s">
        <v>4033</v>
      </c>
      <c r="F4738" s="28" t="s">
        <v>70</v>
      </c>
      <c r="G4738" s="29">
        <v>3</v>
      </c>
      <c r="H4738" s="28">
        <v>0.001</v>
      </c>
      <c r="I4738" s="30">
        <f>ROUND(G4738*H4738,P4)</f>
        <v>0</v>
      </c>
      <c r="L4738" s="31">
        <v>0</v>
      </c>
      <c r="M4738" s="24">
        <f>ROUND(G4738*L4738,P4)</f>
        <v>0</v>
      </c>
      <c r="N4738" s="25" t="s">
        <v>111</v>
      </c>
      <c r="O4738" s="32">
        <f>M4738*AA4738</f>
        <v>0</v>
      </c>
      <c r="P4738" s="1">
        <v>3</v>
      </c>
      <c r="AA4738" s="1">
        <f>IF(P4738=1,$O$3,IF(P4738=2,$O$4,$O$5))</f>
        <v>0</v>
      </c>
    </row>
    <row r="4739">
      <c r="A4739" s="1" t="s">
        <v>72</v>
      </c>
      <c r="E4739" s="27" t="s">
        <v>4033</v>
      </c>
    </row>
    <row r="4740" ht="25.5">
      <c r="A4740" s="1" t="s">
        <v>73</v>
      </c>
      <c r="E4740" s="33" t="s">
        <v>4031</v>
      </c>
    </row>
    <row r="4741">
      <c r="A4741" s="1" t="s">
        <v>74</v>
      </c>
      <c r="E4741" s="27" t="s">
        <v>68</v>
      </c>
    </row>
    <row r="4742">
      <c r="A4742" s="1" t="s">
        <v>64</v>
      </c>
      <c r="C4742" s="22" t="s">
        <v>4034</v>
      </c>
      <c r="E4742" s="23" t="s">
        <v>4035</v>
      </c>
      <c r="L4742" s="24">
        <f>SUMIFS(L4743:L4774,A4743:A4774,"P")</f>
        <v>0</v>
      </c>
      <c r="M4742" s="24">
        <f>SUMIFS(M4743:M4774,A4743:A4774,"P")</f>
        <v>0</v>
      </c>
      <c r="N4742" s="25"/>
    </row>
    <row r="4743">
      <c r="A4743" s="1" t="s">
        <v>66</v>
      </c>
      <c r="B4743" s="1">
        <v>1</v>
      </c>
      <c r="C4743" s="26" t="s">
        <v>4036</v>
      </c>
      <c r="D4743" t="s">
        <v>68</v>
      </c>
      <c r="E4743" s="27" t="s">
        <v>4037</v>
      </c>
      <c r="F4743" s="28" t="s">
        <v>901</v>
      </c>
      <c r="G4743" s="29">
        <v>1</v>
      </c>
      <c r="H4743" s="28">
        <v>0</v>
      </c>
      <c r="I4743" s="30">
        <f>ROUND(G4743*H4743,P4)</f>
        <v>0</v>
      </c>
      <c r="L4743" s="31">
        <v>0</v>
      </c>
      <c r="M4743" s="24">
        <f>ROUND(G4743*L4743,P4)</f>
        <v>0</v>
      </c>
      <c r="N4743" s="25" t="s">
        <v>111</v>
      </c>
      <c r="O4743" s="32">
        <f>M4743*AA4743</f>
        <v>0</v>
      </c>
      <c r="P4743" s="1">
        <v>3</v>
      </c>
      <c r="AA4743" s="1">
        <f>IF(P4743=1,$O$3,IF(P4743=2,$O$4,$O$5))</f>
        <v>0</v>
      </c>
    </row>
    <row r="4744">
      <c r="A4744" s="1" t="s">
        <v>72</v>
      </c>
      <c r="E4744" s="27" t="s">
        <v>4037</v>
      </c>
    </row>
    <row r="4745" ht="25.5">
      <c r="A4745" s="1" t="s">
        <v>73</v>
      </c>
      <c r="E4745" s="33" t="s">
        <v>2438</v>
      </c>
    </row>
    <row r="4746">
      <c r="A4746" s="1" t="s">
        <v>74</v>
      </c>
      <c r="E4746" s="27" t="s">
        <v>68</v>
      </c>
    </row>
    <row r="4747">
      <c r="A4747" s="1" t="s">
        <v>66</v>
      </c>
      <c r="B4747" s="1">
        <v>14</v>
      </c>
      <c r="C4747" s="26" t="s">
        <v>4038</v>
      </c>
      <c r="D4747" t="s">
        <v>68</v>
      </c>
      <c r="E4747" s="27" t="s">
        <v>4039</v>
      </c>
      <c r="F4747" s="28" t="s">
        <v>901</v>
      </c>
      <c r="G4747" s="29">
        <v>1</v>
      </c>
      <c r="H4747" s="28">
        <v>0</v>
      </c>
      <c r="I4747" s="30">
        <f>ROUND(G4747*H4747,P4)</f>
        <v>0</v>
      </c>
      <c r="L4747" s="31">
        <v>0</v>
      </c>
      <c r="M4747" s="24">
        <f>ROUND(G4747*L4747,P4)</f>
        <v>0</v>
      </c>
      <c r="N4747" s="25" t="s">
        <v>111</v>
      </c>
      <c r="O4747" s="32">
        <f>M4747*AA4747</f>
        <v>0</v>
      </c>
      <c r="P4747" s="1">
        <v>3</v>
      </c>
      <c r="AA4747" s="1">
        <f>IF(P4747=1,$O$3,IF(P4747=2,$O$4,$O$5))</f>
        <v>0</v>
      </c>
    </row>
    <row r="4748">
      <c r="A4748" s="1" t="s">
        <v>72</v>
      </c>
      <c r="E4748" s="27" t="s">
        <v>4039</v>
      </c>
    </row>
    <row r="4749" ht="25.5">
      <c r="A4749" s="1" t="s">
        <v>73</v>
      </c>
      <c r="E4749" s="33" t="s">
        <v>2438</v>
      </c>
    </row>
    <row r="4750">
      <c r="A4750" s="1" t="s">
        <v>74</v>
      </c>
      <c r="E4750" s="27" t="s">
        <v>68</v>
      </c>
    </row>
    <row r="4751">
      <c r="A4751" s="1" t="s">
        <v>66</v>
      </c>
      <c r="B4751" s="1">
        <v>15</v>
      </c>
      <c r="C4751" s="26" t="s">
        <v>4040</v>
      </c>
      <c r="D4751" t="s">
        <v>68</v>
      </c>
      <c r="E4751" s="27" t="s">
        <v>4041</v>
      </c>
      <c r="F4751" s="28" t="s">
        <v>901</v>
      </c>
      <c r="G4751" s="29">
        <v>1</v>
      </c>
      <c r="H4751" s="28">
        <v>0</v>
      </c>
      <c r="I4751" s="30">
        <f>ROUND(G4751*H4751,P4)</f>
        <v>0</v>
      </c>
      <c r="L4751" s="31">
        <v>0</v>
      </c>
      <c r="M4751" s="24">
        <f>ROUND(G4751*L4751,P4)</f>
        <v>0</v>
      </c>
      <c r="N4751" s="25" t="s">
        <v>111</v>
      </c>
      <c r="O4751" s="32">
        <f>M4751*AA4751</f>
        <v>0</v>
      </c>
      <c r="P4751" s="1">
        <v>3</v>
      </c>
      <c r="AA4751" s="1">
        <f>IF(P4751=1,$O$3,IF(P4751=2,$O$4,$O$5))</f>
        <v>0</v>
      </c>
    </row>
    <row r="4752">
      <c r="A4752" s="1" t="s">
        <v>72</v>
      </c>
      <c r="E4752" s="27" t="s">
        <v>4041</v>
      </c>
    </row>
    <row r="4753" ht="25.5">
      <c r="A4753" s="1" t="s">
        <v>73</v>
      </c>
      <c r="E4753" s="33" t="s">
        <v>2438</v>
      </c>
    </row>
    <row r="4754">
      <c r="A4754" s="1" t="s">
        <v>74</v>
      </c>
      <c r="E4754" s="27" t="s">
        <v>68</v>
      </c>
    </row>
    <row r="4755">
      <c r="A4755" s="1" t="s">
        <v>66</v>
      </c>
      <c r="B4755" s="1">
        <v>16</v>
      </c>
      <c r="C4755" s="26" t="s">
        <v>4042</v>
      </c>
      <c r="D4755" t="s">
        <v>68</v>
      </c>
      <c r="E4755" s="27" t="s">
        <v>4043</v>
      </c>
      <c r="F4755" s="28" t="s">
        <v>70</v>
      </c>
      <c r="G4755" s="29">
        <v>10</v>
      </c>
      <c r="H4755" s="28">
        <v>0</v>
      </c>
      <c r="I4755" s="30">
        <f>ROUND(G4755*H4755,P4)</f>
        <v>0</v>
      </c>
      <c r="L4755" s="31">
        <v>0</v>
      </c>
      <c r="M4755" s="24">
        <f>ROUND(G4755*L4755,P4)</f>
        <v>0</v>
      </c>
      <c r="N4755" s="25" t="s">
        <v>111</v>
      </c>
      <c r="O4755" s="32">
        <f>M4755*AA4755</f>
        <v>0</v>
      </c>
      <c r="P4755" s="1">
        <v>3</v>
      </c>
      <c r="AA4755" s="1">
        <f>IF(P4755=1,$O$3,IF(P4755=2,$O$4,$O$5))</f>
        <v>0</v>
      </c>
    </row>
    <row r="4756">
      <c r="A4756" s="1" t="s">
        <v>72</v>
      </c>
      <c r="E4756" s="27" t="s">
        <v>4043</v>
      </c>
    </row>
    <row r="4757" ht="25.5">
      <c r="A4757" s="1" t="s">
        <v>73</v>
      </c>
      <c r="E4757" s="33" t="s">
        <v>1755</v>
      </c>
    </row>
    <row r="4758">
      <c r="A4758" s="1" t="s">
        <v>74</v>
      </c>
      <c r="E4758" s="27" t="s">
        <v>68</v>
      </c>
    </row>
    <row r="4759">
      <c r="A4759" s="1" t="s">
        <v>66</v>
      </c>
      <c r="B4759" s="1">
        <v>17</v>
      </c>
      <c r="C4759" s="26" t="s">
        <v>4044</v>
      </c>
      <c r="D4759" t="s">
        <v>68</v>
      </c>
      <c r="E4759" s="27" t="s">
        <v>4045</v>
      </c>
      <c r="F4759" s="28" t="s">
        <v>70</v>
      </c>
      <c r="G4759" s="29">
        <v>1</v>
      </c>
      <c r="H4759" s="28">
        <v>0</v>
      </c>
      <c r="I4759" s="30">
        <f>ROUND(G4759*H4759,P4)</f>
        <v>0</v>
      </c>
      <c r="L4759" s="31">
        <v>0</v>
      </c>
      <c r="M4759" s="24">
        <f>ROUND(G4759*L4759,P4)</f>
        <v>0</v>
      </c>
      <c r="N4759" s="25" t="s">
        <v>111</v>
      </c>
      <c r="O4759" s="32">
        <f>M4759*AA4759</f>
        <v>0</v>
      </c>
      <c r="P4759" s="1">
        <v>3</v>
      </c>
      <c r="AA4759" s="1">
        <f>IF(P4759=1,$O$3,IF(P4759=2,$O$4,$O$5))</f>
        <v>0</v>
      </c>
    </row>
    <row r="4760">
      <c r="A4760" s="1" t="s">
        <v>72</v>
      </c>
      <c r="E4760" s="27" t="s">
        <v>4045</v>
      </c>
    </row>
    <row r="4761" ht="25.5">
      <c r="A4761" s="1" t="s">
        <v>73</v>
      </c>
      <c r="E4761" s="33" t="s">
        <v>2438</v>
      </c>
    </row>
    <row r="4762">
      <c r="A4762" s="1" t="s">
        <v>74</v>
      </c>
      <c r="E4762" s="27" t="s">
        <v>68</v>
      </c>
    </row>
    <row r="4763">
      <c r="A4763" s="1" t="s">
        <v>66</v>
      </c>
      <c r="B4763" s="1">
        <v>18</v>
      </c>
      <c r="C4763" s="26" t="s">
        <v>4046</v>
      </c>
      <c r="D4763" t="s">
        <v>68</v>
      </c>
      <c r="E4763" s="27" t="s">
        <v>4047</v>
      </c>
      <c r="F4763" s="28" t="s">
        <v>70</v>
      </c>
      <c r="G4763" s="29">
        <v>1</v>
      </c>
      <c r="H4763" s="28">
        <v>0</v>
      </c>
      <c r="I4763" s="30">
        <f>ROUND(G4763*H4763,P4)</f>
        <v>0</v>
      </c>
      <c r="L4763" s="31">
        <v>0</v>
      </c>
      <c r="M4763" s="24">
        <f>ROUND(G4763*L4763,P4)</f>
        <v>0</v>
      </c>
      <c r="N4763" s="25" t="s">
        <v>111</v>
      </c>
      <c r="O4763" s="32">
        <f>M4763*AA4763</f>
        <v>0</v>
      </c>
      <c r="P4763" s="1">
        <v>3</v>
      </c>
      <c r="AA4763" s="1">
        <f>IF(P4763=1,$O$3,IF(P4763=2,$O$4,$O$5))</f>
        <v>0</v>
      </c>
    </row>
    <row r="4764">
      <c r="A4764" s="1" t="s">
        <v>72</v>
      </c>
      <c r="E4764" s="27" t="s">
        <v>4047</v>
      </c>
    </row>
    <row r="4765" ht="25.5">
      <c r="A4765" s="1" t="s">
        <v>73</v>
      </c>
      <c r="E4765" s="33" t="s">
        <v>2438</v>
      </c>
    </row>
    <row r="4766">
      <c r="A4766" s="1" t="s">
        <v>74</v>
      </c>
      <c r="E4766" s="27" t="s">
        <v>68</v>
      </c>
    </row>
    <row r="4767" ht="25.5">
      <c r="A4767" s="1" t="s">
        <v>66</v>
      </c>
      <c r="B4767" s="1">
        <v>22</v>
      </c>
      <c r="C4767" s="26" t="s">
        <v>4048</v>
      </c>
      <c r="D4767" t="s">
        <v>68</v>
      </c>
      <c r="E4767" s="27" t="s">
        <v>4049</v>
      </c>
      <c r="F4767" s="28" t="s">
        <v>70</v>
      </c>
      <c r="G4767" s="29">
        <v>1</v>
      </c>
      <c r="H4767" s="28">
        <v>0</v>
      </c>
      <c r="I4767" s="30">
        <f>ROUND(G4767*H4767,P4)</f>
        <v>0</v>
      </c>
      <c r="L4767" s="31">
        <v>0</v>
      </c>
      <c r="M4767" s="24">
        <f>ROUND(G4767*L4767,P4)</f>
        <v>0</v>
      </c>
      <c r="N4767" s="25" t="s">
        <v>111</v>
      </c>
      <c r="O4767" s="32">
        <f>M4767*AA4767</f>
        <v>0</v>
      </c>
      <c r="P4767" s="1">
        <v>3</v>
      </c>
      <c r="AA4767" s="1">
        <f>IF(P4767=1,$O$3,IF(P4767=2,$O$4,$O$5))</f>
        <v>0</v>
      </c>
    </row>
    <row r="4768" ht="25.5">
      <c r="A4768" s="1" t="s">
        <v>72</v>
      </c>
      <c r="E4768" s="27" t="s">
        <v>4049</v>
      </c>
    </row>
    <row r="4769" ht="25.5">
      <c r="A4769" s="1" t="s">
        <v>73</v>
      </c>
      <c r="E4769" s="33" t="s">
        <v>2438</v>
      </c>
    </row>
    <row r="4770">
      <c r="A4770" s="1" t="s">
        <v>74</v>
      </c>
      <c r="E4770" s="27" t="s">
        <v>68</v>
      </c>
    </row>
    <row r="4771">
      <c r="A4771" s="1" t="s">
        <v>66</v>
      </c>
      <c r="B4771" s="1">
        <v>21</v>
      </c>
      <c r="C4771" s="26" t="s">
        <v>4050</v>
      </c>
      <c r="D4771" t="s">
        <v>68</v>
      </c>
      <c r="E4771" s="27" t="s">
        <v>4051</v>
      </c>
      <c r="F4771" s="28" t="s">
        <v>70</v>
      </c>
      <c r="G4771" s="29">
        <v>2</v>
      </c>
      <c r="H4771" s="28">
        <v>0</v>
      </c>
      <c r="I4771" s="30">
        <f>ROUND(G4771*H4771,P4)</f>
        <v>0</v>
      </c>
      <c r="L4771" s="31">
        <v>0</v>
      </c>
      <c r="M4771" s="24">
        <f>ROUND(G4771*L4771,P4)</f>
        <v>0</v>
      </c>
      <c r="N4771" s="25" t="s">
        <v>111</v>
      </c>
      <c r="O4771" s="32">
        <f>M4771*AA4771</f>
        <v>0</v>
      </c>
      <c r="P4771" s="1">
        <v>3</v>
      </c>
      <c r="AA4771" s="1">
        <f>IF(P4771=1,$O$3,IF(P4771=2,$O$4,$O$5))</f>
        <v>0</v>
      </c>
    </row>
    <row r="4772">
      <c r="A4772" s="1" t="s">
        <v>72</v>
      </c>
      <c r="E4772" s="27" t="s">
        <v>4051</v>
      </c>
    </row>
    <row r="4773" ht="25.5">
      <c r="A4773" s="1" t="s">
        <v>73</v>
      </c>
      <c r="E4773" s="33" t="s">
        <v>4052</v>
      </c>
    </row>
    <row r="4774">
      <c r="A4774" s="1" t="s">
        <v>74</v>
      </c>
      <c r="E4774" s="27" t="s">
        <v>68</v>
      </c>
    </row>
    <row r="4775">
      <c r="A4775" s="1" t="s">
        <v>674</v>
      </c>
      <c r="C4775" s="22" t="s">
        <v>4053</v>
      </c>
      <c r="E4775" s="23" t="s">
        <v>4054</v>
      </c>
      <c r="L4775" s="24">
        <f>L4776</f>
        <v>0</v>
      </c>
      <c r="M4775" s="24">
        <f>M4776</f>
        <v>0</v>
      </c>
      <c r="N4775" s="25"/>
    </row>
    <row r="4776">
      <c r="A4776" s="1" t="s">
        <v>64</v>
      </c>
      <c r="C4776" s="22" t="s">
        <v>4055</v>
      </c>
      <c r="E4776" s="23" t="s">
        <v>4056</v>
      </c>
      <c r="L4776" s="24">
        <f>SUMIFS(L4777:L4800,A4777:A4800,"P")</f>
        <v>0</v>
      </c>
      <c r="M4776" s="24">
        <f>SUMIFS(M4777:M4800,A4777:A4800,"P")</f>
        <v>0</v>
      </c>
      <c r="N4776" s="25"/>
    </row>
    <row r="4777" ht="25.5">
      <c r="A4777" s="1" t="s">
        <v>66</v>
      </c>
      <c r="B4777" s="1">
        <v>6</v>
      </c>
      <c r="C4777" s="26" t="s">
        <v>4057</v>
      </c>
      <c r="D4777" t="s">
        <v>68</v>
      </c>
      <c r="E4777" s="27" t="s">
        <v>4058</v>
      </c>
      <c r="F4777" s="28" t="s">
        <v>901</v>
      </c>
      <c r="G4777" s="29">
        <v>1</v>
      </c>
      <c r="H4777" s="28">
        <v>0</v>
      </c>
      <c r="I4777" s="30">
        <f>ROUND(G4777*H4777,P4)</f>
        <v>0</v>
      </c>
      <c r="L4777" s="31">
        <v>0</v>
      </c>
      <c r="M4777" s="24">
        <f>ROUND(G4777*L4777,P4)</f>
        <v>0</v>
      </c>
      <c r="N4777" s="25" t="s">
        <v>111</v>
      </c>
      <c r="O4777" s="32">
        <f>M4777*AA4777</f>
        <v>0</v>
      </c>
      <c r="P4777" s="1">
        <v>3</v>
      </c>
      <c r="AA4777" s="1">
        <f>IF(P4777=1,$O$3,IF(P4777=2,$O$4,$O$5))</f>
        <v>0</v>
      </c>
    </row>
    <row r="4778" ht="25.5">
      <c r="A4778" s="1" t="s">
        <v>72</v>
      </c>
      <c r="E4778" s="27" t="s">
        <v>4058</v>
      </c>
    </row>
    <row r="4779" ht="25.5">
      <c r="A4779" s="1" t="s">
        <v>73</v>
      </c>
      <c r="E4779" s="33" t="s">
        <v>2438</v>
      </c>
    </row>
    <row r="4780">
      <c r="A4780" s="1" t="s">
        <v>74</v>
      </c>
      <c r="E4780" s="27" t="s">
        <v>68</v>
      </c>
    </row>
    <row r="4781">
      <c r="A4781" s="1" t="s">
        <v>66</v>
      </c>
      <c r="B4781" s="1">
        <v>2</v>
      </c>
      <c r="C4781" s="26" t="s">
        <v>4059</v>
      </c>
      <c r="D4781" t="s">
        <v>68</v>
      </c>
      <c r="E4781" s="27" t="s">
        <v>4060</v>
      </c>
      <c r="F4781" s="28" t="s">
        <v>70</v>
      </c>
      <c r="G4781" s="29">
        <v>7</v>
      </c>
      <c r="H4781" s="28">
        <v>0</v>
      </c>
      <c r="I4781" s="30">
        <f>ROUND(G4781*H4781,P4)</f>
        <v>0</v>
      </c>
      <c r="L4781" s="31">
        <v>0</v>
      </c>
      <c r="M4781" s="24">
        <f>ROUND(G4781*L4781,P4)</f>
        <v>0</v>
      </c>
      <c r="N4781" s="25" t="s">
        <v>111</v>
      </c>
      <c r="O4781" s="32">
        <f>M4781*AA4781</f>
        <v>0</v>
      </c>
      <c r="P4781" s="1">
        <v>3</v>
      </c>
      <c r="AA4781" s="1">
        <f>IF(P4781=1,$O$3,IF(P4781=2,$O$4,$O$5))</f>
        <v>0</v>
      </c>
    </row>
    <row r="4782">
      <c r="A4782" s="1" t="s">
        <v>72</v>
      </c>
      <c r="E4782" s="27" t="s">
        <v>4060</v>
      </c>
    </row>
    <row r="4783">
      <c r="A4783" s="1" t="s">
        <v>73</v>
      </c>
      <c r="E4783" s="33" t="s">
        <v>4061</v>
      </c>
    </row>
    <row r="4784">
      <c r="A4784" s="1" t="s">
        <v>74</v>
      </c>
      <c r="E4784" s="27" t="s">
        <v>68</v>
      </c>
    </row>
    <row r="4785">
      <c r="A4785" s="1" t="s">
        <v>66</v>
      </c>
      <c r="B4785" s="1">
        <v>5</v>
      </c>
      <c r="C4785" s="26" t="s">
        <v>4062</v>
      </c>
      <c r="D4785" t="s">
        <v>68</v>
      </c>
      <c r="E4785" s="27" t="s">
        <v>4063</v>
      </c>
      <c r="F4785" s="28" t="s">
        <v>901</v>
      </c>
      <c r="G4785" s="29">
        <v>1</v>
      </c>
      <c r="H4785" s="28">
        <v>0</v>
      </c>
      <c r="I4785" s="30">
        <f>ROUND(G4785*H4785,P4)</f>
        <v>0</v>
      </c>
      <c r="L4785" s="31">
        <v>0</v>
      </c>
      <c r="M4785" s="24">
        <f>ROUND(G4785*L4785,P4)</f>
        <v>0</v>
      </c>
      <c r="N4785" s="25" t="s">
        <v>111</v>
      </c>
      <c r="O4785" s="32">
        <f>M4785*AA4785</f>
        <v>0</v>
      </c>
      <c r="P4785" s="1">
        <v>3</v>
      </c>
      <c r="AA4785" s="1">
        <f>IF(P4785=1,$O$3,IF(P4785=2,$O$4,$O$5))</f>
        <v>0</v>
      </c>
    </row>
    <row r="4786">
      <c r="A4786" s="1" t="s">
        <v>72</v>
      </c>
      <c r="E4786" s="27" t="s">
        <v>4063</v>
      </c>
    </row>
    <row r="4787" ht="25.5">
      <c r="A4787" s="1" t="s">
        <v>73</v>
      </c>
      <c r="E4787" s="33" t="s">
        <v>2438</v>
      </c>
    </row>
    <row r="4788">
      <c r="A4788" s="1" t="s">
        <v>74</v>
      </c>
      <c r="E4788" s="27" t="s">
        <v>68</v>
      </c>
    </row>
    <row r="4789" ht="38.25">
      <c r="A4789" s="1" t="s">
        <v>66</v>
      </c>
      <c r="B4789" s="1">
        <v>7</v>
      </c>
      <c r="C4789" s="26" t="s">
        <v>4064</v>
      </c>
      <c r="D4789" t="s">
        <v>68</v>
      </c>
      <c r="E4789" s="27" t="s">
        <v>4065</v>
      </c>
      <c r="F4789" s="28" t="s">
        <v>901</v>
      </c>
      <c r="G4789" s="29">
        <v>1</v>
      </c>
      <c r="H4789" s="28">
        <v>0</v>
      </c>
      <c r="I4789" s="30">
        <f>ROUND(G4789*H4789,P4)</f>
        <v>0</v>
      </c>
      <c r="L4789" s="31">
        <v>0</v>
      </c>
      <c r="M4789" s="24">
        <f>ROUND(G4789*L4789,P4)</f>
        <v>0</v>
      </c>
      <c r="N4789" s="25" t="s">
        <v>111</v>
      </c>
      <c r="O4789" s="32">
        <f>M4789*AA4789</f>
        <v>0</v>
      </c>
      <c r="P4789" s="1">
        <v>3</v>
      </c>
      <c r="AA4789" s="1">
        <f>IF(P4789=1,$O$3,IF(P4789=2,$O$4,$O$5))</f>
        <v>0</v>
      </c>
    </row>
    <row r="4790" ht="38.25">
      <c r="A4790" s="1" t="s">
        <v>72</v>
      </c>
      <c r="E4790" s="27" t="s">
        <v>4066</v>
      </c>
    </row>
    <row r="4791" ht="25.5">
      <c r="A4791" s="1" t="s">
        <v>73</v>
      </c>
      <c r="E4791" s="33" t="s">
        <v>2438</v>
      </c>
    </row>
    <row r="4792">
      <c r="A4792" s="1" t="s">
        <v>74</v>
      </c>
      <c r="E4792" s="27" t="s">
        <v>68</v>
      </c>
    </row>
    <row r="4793" ht="25.5">
      <c r="A4793" s="1" t="s">
        <v>66</v>
      </c>
      <c r="B4793" s="1">
        <v>8</v>
      </c>
      <c r="C4793" s="26" t="s">
        <v>4067</v>
      </c>
      <c r="D4793" t="s">
        <v>68</v>
      </c>
      <c r="E4793" s="27" t="s">
        <v>4068</v>
      </c>
      <c r="F4793" s="28" t="s">
        <v>901</v>
      </c>
      <c r="G4793" s="29">
        <v>1</v>
      </c>
      <c r="H4793" s="28">
        <v>0</v>
      </c>
      <c r="I4793" s="30">
        <f>ROUND(G4793*H4793,P4)</f>
        <v>0</v>
      </c>
      <c r="L4793" s="31">
        <v>0</v>
      </c>
      <c r="M4793" s="24">
        <f>ROUND(G4793*L4793,P4)</f>
        <v>0</v>
      </c>
      <c r="N4793" s="25" t="s">
        <v>111</v>
      </c>
      <c r="O4793" s="32">
        <f>M4793*AA4793</f>
        <v>0</v>
      </c>
      <c r="P4793" s="1">
        <v>3</v>
      </c>
      <c r="AA4793" s="1">
        <f>IF(P4793=1,$O$3,IF(P4793=2,$O$4,$O$5))</f>
        <v>0</v>
      </c>
    </row>
    <row r="4794" ht="25.5">
      <c r="A4794" s="1" t="s">
        <v>72</v>
      </c>
      <c r="E4794" s="27" t="s">
        <v>4069</v>
      </c>
    </row>
    <row r="4795" ht="25.5">
      <c r="A4795" s="1" t="s">
        <v>73</v>
      </c>
      <c r="E4795" s="33" t="s">
        <v>2438</v>
      </c>
    </row>
    <row r="4796">
      <c r="A4796" s="1" t="s">
        <v>74</v>
      </c>
      <c r="E4796" s="27" t="s">
        <v>68</v>
      </c>
    </row>
    <row r="4797" ht="25.5">
      <c r="A4797" s="1" t="s">
        <v>66</v>
      </c>
      <c r="B4797" s="1">
        <v>9</v>
      </c>
      <c r="C4797" s="26" t="s">
        <v>4070</v>
      </c>
      <c r="D4797" t="s">
        <v>68</v>
      </c>
      <c r="E4797" s="27" t="s">
        <v>4071</v>
      </c>
      <c r="F4797" s="28" t="s">
        <v>70</v>
      </c>
      <c r="G4797" s="29">
        <v>1</v>
      </c>
      <c r="H4797" s="28">
        <v>0</v>
      </c>
      <c r="I4797" s="30">
        <f>ROUND(G4797*H4797,P4)</f>
        <v>0</v>
      </c>
      <c r="L4797" s="31">
        <v>0</v>
      </c>
      <c r="M4797" s="24">
        <f>ROUND(G4797*L4797,P4)</f>
        <v>0</v>
      </c>
      <c r="N4797" s="25" t="s">
        <v>111</v>
      </c>
      <c r="O4797" s="32">
        <f>M4797*AA4797</f>
        <v>0</v>
      </c>
      <c r="P4797" s="1">
        <v>3</v>
      </c>
      <c r="AA4797" s="1">
        <f>IF(P4797=1,$O$3,IF(P4797=2,$O$4,$O$5))</f>
        <v>0</v>
      </c>
    </row>
    <row r="4798" ht="25.5">
      <c r="A4798" s="1" t="s">
        <v>72</v>
      </c>
      <c r="E4798" s="27" t="s">
        <v>4071</v>
      </c>
    </row>
    <row r="4799" ht="25.5">
      <c r="A4799" s="1" t="s">
        <v>73</v>
      </c>
      <c r="E4799" s="33" t="s">
        <v>2438</v>
      </c>
    </row>
    <row r="4800">
      <c r="A4800" s="1" t="s">
        <v>74</v>
      </c>
      <c r="E4800" s="27" t="s">
        <v>68</v>
      </c>
    </row>
    <row r="4801">
      <c r="A4801" s="1" t="s">
        <v>674</v>
      </c>
      <c r="C4801" s="22" t="s">
        <v>4072</v>
      </c>
      <c r="E4801" s="23" t="s">
        <v>4073</v>
      </c>
      <c r="L4801" s="24">
        <f>L4802+L4811+L4820+L4829+L4842+L4855+L4868+L4873</f>
        <v>0</v>
      </c>
      <c r="M4801" s="24">
        <f>M4802+M4811+M4820+M4829+M4842+M4855+M4868+M4873</f>
        <v>0</v>
      </c>
      <c r="N4801" s="25"/>
    </row>
    <row r="4802">
      <c r="A4802" s="1" t="s">
        <v>64</v>
      </c>
      <c r="C4802" s="22" t="s">
        <v>4074</v>
      </c>
      <c r="E4802" s="23" t="s">
        <v>4075</v>
      </c>
      <c r="L4802" s="24">
        <f>SUMIFS(L4803:L4810,A4803:A4810,"P")</f>
        <v>0</v>
      </c>
      <c r="M4802" s="24">
        <f>SUMIFS(M4803:M4810,A4803:A4810,"P")</f>
        <v>0</v>
      </c>
      <c r="N4802" s="25"/>
    </row>
    <row r="4803" ht="25.5">
      <c r="A4803" s="1" t="s">
        <v>66</v>
      </c>
      <c r="B4803" s="1">
        <v>2</v>
      </c>
      <c r="C4803" s="26" t="s">
        <v>4076</v>
      </c>
      <c r="D4803" t="s">
        <v>68</v>
      </c>
      <c r="E4803" s="27" t="s">
        <v>4077</v>
      </c>
      <c r="F4803" s="28" t="s">
        <v>163</v>
      </c>
      <c r="G4803" s="29">
        <v>1.506</v>
      </c>
      <c r="H4803" s="28">
        <v>0</v>
      </c>
      <c r="I4803" s="30">
        <f>ROUND(G4803*H4803,P4)</f>
        <v>0</v>
      </c>
      <c r="L4803" s="31">
        <v>0</v>
      </c>
      <c r="M4803" s="24">
        <f>ROUND(G4803*L4803,P4)</f>
        <v>0</v>
      </c>
      <c r="N4803" s="25" t="s">
        <v>681</v>
      </c>
      <c r="O4803" s="32">
        <f>M4803*AA4803</f>
        <v>0</v>
      </c>
      <c r="P4803" s="1">
        <v>3</v>
      </c>
      <c r="AA4803" s="1">
        <f>IF(P4803=1,$O$3,IF(P4803=2,$O$4,$O$5))</f>
        <v>0</v>
      </c>
    </row>
    <row r="4804" ht="25.5">
      <c r="A4804" s="1" t="s">
        <v>72</v>
      </c>
      <c r="E4804" s="27" t="s">
        <v>4077</v>
      </c>
    </row>
    <row r="4805" ht="102">
      <c r="A4805" s="1" t="s">
        <v>73</v>
      </c>
      <c r="E4805" s="33" t="s">
        <v>4078</v>
      </c>
    </row>
    <row r="4806">
      <c r="A4806" s="1" t="s">
        <v>74</v>
      </c>
      <c r="E4806" s="27" t="s">
        <v>68</v>
      </c>
    </row>
    <row r="4807">
      <c r="A4807" s="1" t="s">
        <v>66</v>
      </c>
      <c r="B4807" s="1">
        <v>1</v>
      </c>
      <c r="C4807" s="26" t="s">
        <v>4079</v>
      </c>
      <c r="D4807" t="s">
        <v>68</v>
      </c>
      <c r="E4807" s="27" t="s">
        <v>964</v>
      </c>
      <c r="F4807" s="28" t="s">
        <v>163</v>
      </c>
      <c r="G4807" s="29">
        <v>0.41399999999999998</v>
      </c>
      <c r="H4807" s="28">
        <v>0</v>
      </c>
      <c r="I4807" s="30">
        <f>ROUND(G4807*H4807,P4)</f>
        <v>0</v>
      </c>
      <c r="L4807" s="31">
        <v>0</v>
      </c>
      <c r="M4807" s="24">
        <f>ROUND(G4807*L4807,P4)</f>
        <v>0</v>
      </c>
      <c r="N4807" s="25" t="s">
        <v>681</v>
      </c>
      <c r="O4807" s="32">
        <f>M4807*AA4807</f>
        <v>0</v>
      </c>
      <c r="P4807" s="1">
        <v>3</v>
      </c>
      <c r="AA4807" s="1">
        <f>IF(P4807=1,$O$3,IF(P4807=2,$O$4,$O$5))</f>
        <v>0</v>
      </c>
    </row>
    <row r="4808">
      <c r="A4808" s="1" t="s">
        <v>72</v>
      </c>
      <c r="E4808" s="27" t="s">
        <v>964</v>
      </c>
    </row>
    <row r="4809" ht="76.5">
      <c r="A4809" s="1" t="s">
        <v>73</v>
      </c>
      <c r="E4809" s="33" t="s">
        <v>4080</v>
      </c>
    </row>
    <row r="4810">
      <c r="A4810" s="1" t="s">
        <v>74</v>
      </c>
      <c r="E4810" s="27" t="s">
        <v>68</v>
      </c>
    </row>
    <row r="4811">
      <c r="A4811" s="1" t="s">
        <v>64</v>
      </c>
      <c r="C4811" s="22" t="s">
        <v>4081</v>
      </c>
      <c r="E4811" s="23" t="s">
        <v>4082</v>
      </c>
      <c r="L4811" s="24">
        <f>SUMIFS(L4812:L4819,A4812:A4819,"P")</f>
        <v>0</v>
      </c>
      <c r="M4811" s="24">
        <f>SUMIFS(M4812:M4819,A4812:A4819,"P")</f>
        <v>0</v>
      </c>
      <c r="N4811" s="25"/>
    </row>
    <row r="4812" ht="25.5">
      <c r="A4812" s="1" t="s">
        <v>66</v>
      </c>
      <c r="B4812" s="1">
        <v>3</v>
      </c>
      <c r="C4812" s="26" t="s">
        <v>754</v>
      </c>
      <c r="D4812" t="s">
        <v>68</v>
      </c>
      <c r="E4812" s="27" t="s">
        <v>755</v>
      </c>
      <c r="F4812" s="28" t="s">
        <v>163</v>
      </c>
      <c r="G4812" s="29">
        <v>1.9199999999999999</v>
      </c>
      <c r="H4812" s="28">
        <v>0</v>
      </c>
      <c r="I4812" s="30">
        <f>ROUND(G4812*H4812,P4)</f>
        <v>0</v>
      </c>
      <c r="L4812" s="31">
        <v>0</v>
      </c>
      <c r="M4812" s="24">
        <f>ROUND(G4812*L4812,P4)</f>
        <v>0</v>
      </c>
      <c r="N4812" s="25" t="s">
        <v>681</v>
      </c>
      <c r="O4812" s="32">
        <f>M4812*AA4812</f>
        <v>0</v>
      </c>
      <c r="P4812" s="1">
        <v>3</v>
      </c>
      <c r="AA4812" s="1">
        <f>IF(P4812=1,$O$3,IF(P4812=2,$O$4,$O$5))</f>
        <v>0</v>
      </c>
    </row>
    <row r="4813" ht="38.25">
      <c r="A4813" s="1" t="s">
        <v>72</v>
      </c>
      <c r="E4813" s="27" t="s">
        <v>756</v>
      </c>
    </row>
    <row r="4814" ht="25.5">
      <c r="A4814" s="1" t="s">
        <v>73</v>
      </c>
      <c r="E4814" s="33" t="s">
        <v>4083</v>
      </c>
    </row>
    <row r="4815">
      <c r="A4815" s="1" t="s">
        <v>74</v>
      </c>
      <c r="E4815" s="27" t="s">
        <v>68</v>
      </c>
    </row>
    <row r="4816" ht="25.5">
      <c r="A4816" s="1" t="s">
        <v>66</v>
      </c>
      <c r="B4816" s="1">
        <v>4</v>
      </c>
      <c r="C4816" s="26" t="s">
        <v>758</v>
      </c>
      <c r="D4816" t="s">
        <v>68</v>
      </c>
      <c r="E4816" s="27" t="s">
        <v>755</v>
      </c>
      <c r="F4816" s="28" t="s">
        <v>163</v>
      </c>
      <c r="G4816" s="29">
        <v>3.8399999999999999</v>
      </c>
      <c r="H4816" s="28">
        <v>0</v>
      </c>
      <c r="I4816" s="30">
        <f>ROUND(G4816*H4816,P4)</f>
        <v>0</v>
      </c>
      <c r="L4816" s="31">
        <v>0</v>
      </c>
      <c r="M4816" s="24">
        <f>ROUND(G4816*L4816,P4)</f>
        <v>0</v>
      </c>
      <c r="N4816" s="25" t="s">
        <v>681</v>
      </c>
      <c r="O4816" s="32">
        <f>M4816*AA4816</f>
        <v>0</v>
      </c>
      <c r="P4816" s="1">
        <v>3</v>
      </c>
      <c r="AA4816" s="1">
        <f>IF(P4816=1,$O$3,IF(P4816=2,$O$4,$O$5))</f>
        <v>0</v>
      </c>
    </row>
    <row r="4817" ht="51">
      <c r="A4817" s="1" t="s">
        <v>72</v>
      </c>
      <c r="E4817" s="27" t="s">
        <v>759</v>
      </c>
    </row>
    <row r="4818" ht="25.5">
      <c r="A4818" s="1" t="s">
        <v>73</v>
      </c>
      <c r="E4818" s="33" t="s">
        <v>4084</v>
      </c>
    </row>
    <row r="4819">
      <c r="A4819" s="1" t="s">
        <v>74</v>
      </c>
      <c r="E4819" s="27" t="s">
        <v>68</v>
      </c>
    </row>
    <row r="4820">
      <c r="A4820" s="1" t="s">
        <v>64</v>
      </c>
      <c r="C4820" s="22" t="s">
        <v>4085</v>
      </c>
      <c r="E4820" s="23" t="s">
        <v>4086</v>
      </c>
      <c r="L4820" s="24">
        <f>SUMIFS(L4821:L4828,A4821:A4828,"P")</f>
        <v>0</v>
      </c>
      <c r="M4820" s="24">
        <f>SUMIFS(M4821:M4828,A4821:A4828,"P")</f>
        <v>0</v>
      </c>
      <c r="N4820" s="25"/>
    </row>
    <row r="4821" ht="25.5">
      <c r="A4821" s="1" t="s">
        <v>66</v>
      </c>
      <c r="B4821" s="1">
        <v>5</v>
      </c>
      <c r="C4821" s="26" t="s">
        <v>4087</v>
      </c>
      <c r="D4821" t="s">
        <v>68</v>
      </c>
      <c r="E4821" s="27" t="s">
        <v>1123</v>
      </c>
      <c r="F4821" s="28" t="s">
        <v>163</v>
      </c>
      <c r="G4821" s="29">
        <v>1.9199999999999999</v>
      </c>
      <c r="H4821" s="28">
        <v>0</v>
      </c>
      <c r="I4821" s="30">
        <f>ROUND(G4821*H4821,P4)</f>
        <v>0</v>
      </c>
      <c r="L4821" s="31">
        <v>0</v>
      </c>
      <c r="M4821" s="24">
        <f>ROUND(G4821*L4821,P4)</f>
        <v>0</v>
      </c>
      <c r="N4821" s="25" t="s">
        <v>681</v>
      </c>
      <c r="O4821" s="32">
        <f>M4821*AA4821</f>
        <v>0</v>
      </c>
      <c r="P4821" s="1">
        <v>3</v>
      </c>
      <c r="AA4821" s="1">
        <f>IF(P4821=1,$O$3,IF(P4821=2,$O$4,$O$5))</f>
        <v>0</v>
      </c>
    </row>
    <row r="4822" ht="25.5">
      <c r="A4822" s="1" t="s">
        <v>72</v>
      </c>
      <c r="E4822" s="27" t="s">
        <v>1123</v>
      </c>
    </row>
    <row r="4823">
      <c r="A4823" s="1" t="s">
        <v>73</v>
      </c>
      <c r="E4823" s="33" t="s">
        <v>4088</v>
      </c>
    </row>
    <row r="4824">
      <c r="A4824" s="1" t="s">
        <v>74</v>
      </c>
      <c r="E4824" s="27" t="s">
        <v>68</v>
      </c>
    </row>
    <row r="4825" ht="25.5">
      <c r="A4825" s="1" t="s">
        <v>66</v>
      </c>
      <c r="B4825" s="1">
        <v>6</v>
      </c>
      <c r="C4825" s="26" t="s">
        <v>761</v>
      </c>
      <c r="D4825" t="s">
        <v>68</v>
      </c>
      <c r="E4825" s="27" t="s">
        <v>762</v>
      </c>
      <c r="F4825" s="28" t="s">
        <v>763</v>
      </c>
      <c r="G4825" s="29">
        <v>3.1680000000000001</v>
      </c>
      <c r="H4825" s="28">
        <v>0</v>
      </c>
      <c r="I4825" s="30">
        <f>ROUND(G4825*H4825,P4)</f>
        <v>0</v>
      </c>
      <c r="L4825" s="31">
        <v>0</v>
      </c>
      <c r="M4825" s="24">
        <f>ROUND(G4825*L4825,P4)</f>
        <v>0</v>
      </c>
      <c r="N4825" s="25" t="s">
        <v>681</v>
      </c>
      <c r="O4825" s="32">
        <f>M4825*AA4825</f>
        <v>0</v>
      </c>
      <c r="P4825" s="1">
        <v>3</v>
      </c>
      <c r="AA4825" s="1">
        <f>IF(P4825=1,$O$3,IF(P4825=2,$O$4,$O$5))</f>
        <v>0</v>
      </c>
    </row>
    <row r="4826" ht="25.5">
      <c r="A4826" s="1" t="s">
        <v>72</v>
      </c>
      <c r="E4826" s="27" t="s">
        <v>762</v>
      </c>
    </row>
    <row r="4827">
      <c r="A4827" s="1" t="s">
        <v>73</v>
      </c>
      <c r="E4827" s="33" t="s">
        <v>4089</v>
      </c>
    </row>
    <row r="4828">
      <c r="A4828" s="1" t="s">
        <v>74</v>
      </c>
      <c r="E4828" s="27" t="s">
        <v>68</v>
      </c>
    </row>
    <row r="4829">
      <c r="A4829" s="1" t="s">
        <v>64</v>
      </c>
      <c r="C4829" s="22" t="s">
        <v>1471</v>
      </c>
      <c r="E4829" s="23" t="s">
        <v>1472</v>
      </c>
      <c r="L4829" s="24">
        <f>SUMIFS(L4830:L4841,A4830:A4841,"P")</f>
        <v>0</v>
      </c>
      <c r="M4829" s="24">
        <f>SUMIFS(M4830:M4841,A4830:A4841,"P")</f>
        <v>0</v>
      </c>
      <c r="N4829" s="25"/>
    </row>
    <row r="4830" ht="25.5">
      <c r="A4830" s="1" t="s">
        <v>66</v>
      </c>
      <c r="B4830" s="1">
        <v>7</v>
      </c>
      <c r="C4830" s="26" t="s">
        <v>4090</v>
      </c>
      <c r="D4830" t="s">
        <v>68</v>
      </c>
      <c r="E4830" s="27" t="s">
        <v>4091</v>
      </c>
      <c r="F4830" s="28" t="s">
        <v>163</v>
      </c>
      <c r="G4830" s="29">
        <v>2.629</v>
      </c>
      <c r="H4830" s="28">
        <v>2.3010199999999998</v>
      </c>
      <c r="I4830" s="30">
        <f>ROUND(G4830*H4830,P4)</f>
        <v>0</v>
      </c>
      <c r="L4830" s="31">
        <v>0</v>
      </c>
      <c r="M4830" s="24">
        <f>ROUND(G4830*L4830,P4)</f>
        <v>0</v>
      </c>
      <c r="N4830" s="25" t="s">
        <v>681</v>
      </c>
      <c r="O4830" s="32">
        <f>M4830*AA4830</f>
        <v>0</v>
      </c>
      <c r="P4830" s="1">
        <v>3</v>
      </c>
      <c r="AA4830" s="1">
        <f>IF(P4830=1,$O$3,IF(P4830=2,$O$4,$O$5))</f>
        <v>0</v>
      </c>
    </row>
    <row r="4831" ht="25.5">
      <c r="A4831" s="1" t="s">
        <v>72</v>
      </c>
      <c r="E4831" s="27" t="s">
        <v>4091</v>
      </c>
    </row>
    <row r="4832" ht="165.75">
      <c r="A4832" s="1" t="s">
        <v>73</v>
      </c>
      <c r="E4832" s="33" t="s">
        <v>4092</v>
      </c>
    </row>
    <row r="4833">
      <c r="A4833" s="1" t="s">
        <v>74</v>
      </c>
      <c r="E4833" s="27" t="s">
        <v>68</v>
      </c>
    </row>
    <row r="4834">
      <c r="A4834" s="1" t="s">
        <v>66</v>
      </c>
      <c r="B4834" s="1">
        <v>8</v>
      </c>
      <c r="C4834" s="26" t="s">
        <v>1428</v>
      </c>
      <c r="D4834" t="s">
        <v>68</v>
      </c>
      <c r="E4834" s="27" t="s">
        <v>1429</v>
      </c>
      <c r="F4834" s="28" t="s">
        <v>80</v>
      </c>
      <c r="G4834" s="29">
        <v>3.9199999999999999</v>
      </c>
      <c r="H4834" s="28">
        <v>0.00264</v>
      </c>
      <c r="I4834" s="30">
        <f>ROUND(G4834*H4834,P4)</f>
        <v>0</v>
      </c>
      <c r="L4834" s="31">
        <v>0</v>
      </c>
      <c r="M4834" s="24">
        <f>ROUND(G4834*L4834,P4)</f>
        <v>0</v>
      </c>
      <c r="N4834" s="25" t="s">
        <v>681</v>
      </c>
      <c r="O4834" s="32">
        <f>M4834*AA4834</f>
        <v>0</v>
      </c>
      <c r="P4834" s="1">
        <v>3</v>
      </c>
      <c r="AA4834" s="1">
        <f>IF(P4834=1,$O$3,IF(P4834=2,$O$4,$O$5))</f>
        <v>0</v>
      </c>
    </row>
    <row r="4835">
      <c r="A4835" s="1" t="s">
        <v>72</v>
      </c>
      <c r="E4835" s="27" t="s">
        <v>1429</v>
      </c>
    </row>
    <row r="4836" ht="38.25">
      <c r="A4836" s="1" t="s">
        <v>73</v>
      </c>
      <c r="E4836" s="33" t="s">
        <v>4093</v>
      </c>
    </row>
    <row r="4837">
      <c r="A4837" s="1" t="s">
        <v>74</v>
      </c>
      <c r="E4837" s="27" t="s">
        <v>68</v>
      </c>
    </row>
    <row r="4838">
      <c r="A4838" s="1" t="s">
        <v>66</v>
      </c>
      <c r="B4838" s="1">
        <v>9</v>
      </c>
      <c r="C4838" s="26" t="s">
        <v>1430</v>
      </c>
      <c r="D4838" t="s">
        <v>68</v>
      </c>
      <c r="E4838" s="27" t="s">
        <v>1431</v>
      </c>
      <c r="F4838" s="28" t="s">
        <v>80</v>
      </c>
      <c r="G4838" s="29">
        <v>3.9199999999999999</v>
      </c>
      <c r="H4838" s="28">
        <v>0</v>
      </c>
      <c r="I4838" s="30">
        <f>ROUND(G4838*H4838,P4)</f>
        <v>0</v>
      </c>
      <c r="L4838" s="31">
        <v>0</v>
      </c>
      <c r="M4838" s="24">
        <f>ROUND(G4838*L4838,P4)</f>
        <v>0</v>
      </c>
      <c r="N4838" s="25" t="s">
        <v>681</v>
      </c>
      <c r="O4838" s="32">
        <f>M4838*AA4838</f>
        <v>0</v>
      </c>
      <c r="P4838" s="1">
        <v>3</v>
      </c>
      <c r="AA4838" s="1">
        <f>IF(P4838=1,$O$3,IF(P4838=2,$O$4,$O$5))</f>
        <v>0</v>
      </c>
    </row>
    <row r="4839">
      <c r="A4839" s="1" t="s">
        <v>72</v>
      </c>
      <c r="E4839" s="27" t="s">
        <v>1431</v>
      </c>
    </row>
    <row r="4840" ht="38.25">
      <c r="A4840" s="1" t="s">
        <v>73</v>
      </c>
      <c r="E4840" s="33" t="s">
        <v>4093</v>
      </c>
    </row>
    <row r="4841">
      <c r="A4841" s="1" t="s">
        <v>74</v>
      </c>
      <c r="E4841" s="27" t="s">
        <v>68</v>
      </c>
    </row>
    <row r="4842">
      <c r="A4842" s="1" t="s">
        <v>64</v>
      </c>
      <c r="C4842" s="22" t="s">
        <v>1055</v>
      </c>
      <c r="E4842" s="23" t="s">
        <v>1056</v>
      </c>
      <c r="L4842" s="24">
        <f>SUMIFS(L4843:L4854,A4843:A4854,"P")</f>
        <v>0</v>
      </c>
      <c r="M4842" s="24">
        <f>SUMIFS(M4843:M4854,A4843:A4854,"P")</f>
        <v>0</v>
      </c>
      <c r="N4842" s="25"/>
    </row>
    <row r="4843" ht="25.5">
      <c r="A4843" s="1" t="s">
        <v>66</v>
      </c>
      <c r="B4843" s="1">
        <v>10</v>
      </c>
      <c r="C4843" s="26" t="s">
        <v>4094</v>
      </c>
      <c r="D4843" t="s">
        <v>68</v>
      </c>
      <c r="E4843" s="27" t="s">
        <v>4095</v>
      </c>
      <c r="F4843" s="28" t="s">
        <v>77</v>
      </c>
      <c r="G4843" s="29">
        <v>16.600000000000001</v>
      </c>
      <c r="H4843" s="28">
        <v>0</v>
      </c>
      <c r="I4843" s="30">
        <f>ROUND(G4843*H4843,P4)</f>
        <v>0</v>
      </c>
      <c r="L4843" s="31">
        <v>0</v>
      </c>
      <c r="M4843" s="24">
        <f>ROUND(G4843*L4843,P4)</f>
        <v>0</v>
      </c>
      <c r="N4843" s="25" t="s">
        <v>681</v>
      </c>
      <c r="O4843" s="32">
        <f>M4843*AA4843</f>
        <v>0</v>
      </c>
      <c r="P4843" s="1">
        <v>3</v>
      </c>
      <c r="AA4843" s="1">
        <f>IF(P4843=1,$O$3,IF(P4843=2,$O$4,$O$5))</f>
        <v>0</v>
      </c>
    </row>
    <row r="4844" ht="25.5">
      <c r="A4844" s="1" t="s">
        <v>72</v>
      </c>
      <c r="E4844" s="27" t="s">
        <v>4095</v>
      </c>
    </row>
    <row r="4845" ht="76.5">
      <c r="A4845" s="1" t="s">
        <v>73</v>
      </c>
      <c r="E4845" s="33" t="s">
        <v>4096</v>
      </c>
    </row>
    <row r="4846">
      <c r="A4846" s="1" t="s">
        <v>74</v>
      </c>
      <c r="E4846" s="27" t="s">
        <v>68</v>
      </c>
    </row>
    <row r="4847" ht="25.5">
      <c r="A4847" s="1" t="s">
        <v>66</v>
      </c>
      <c r="B4847" s="1">
        <v>11</v>
      </c>
      <c r="C4847" s="26" t="s">
        <v>4097</v>
      </c>
      <c r="D4847" t="s">
        <v>68</v>
      </c>
      <c r="E4847" s="27" t="s">
        <v>4098</v>
      </c>
      <c r="F4847" s="28" t="s">
        <v>77</v>
      </c>
      <c r="G4847" s="29">
        <v>2.7999999999999998</v>
      </c>
      <c r="H4847" s="28">
        <v>0</v>
      </c>
      <c r="I4847" s="30">
        <f>ROUND(G4847*H4847,P4)</f>
        <v>0</v>
      </c>
      <c r="L4847" s="31">
        <v>0</v>
      </c>
      <c r="M4847" s="24">
        <f>ROUND(G4847*L4847,P4)</f>
        <v>0</v>
      </c>
      <c r="N4847" s="25" t="s">
        <v>681</v>
      </c>
      <c r="O4847" s="32">
        <f>M4847*AA4847</f>
        <v>0</v>
      </c>
      <c r="P4847" s="1">
        <v>3</v>
      </c>
      <c r="AA4847" s="1">
        <f>IF(P4847=1,$O$3,IF(P4847=2,$O$4,$O$5))</f>
        <v>0</v>
      </c>
    </row>
    <row r="4848" ht="38.25">
      <c r="A4848" s="1" t="s">
        <v>72</v>
      </c>
      <c r="E4848" s="27" t="s">
        <v>4099</v>
      </c>
    </row>
    <row r="4849" ht="25.5">
      <c r="A4849" s="1" t="s">
        <v>73</v>
      </c>
      <c r="E4849" s="33" t="s">
        <v>4100</v>
      </c>
    </row>
    <row r="4850">
      <c r="A4850" s="1" t="s">
        <v>74</v>
      </c>
      <c r="E4850" s="27" t="s">
        <v>68</v>
      </c>
    </row>
    <row r="4851">
      <c r="A4851" s="1" t="s">
        <v>66</v>
      </c>
      <c r="B4851" s="1">
        <v>12</v>
      </c>
      <c r="C4851" s="26" t="s">
        <v>4101</v>
      </c>
      <c r="D4851" t="s">
        <v>68</v>
      </c>
      <c r="E4851" s="27" t="s">
        <v>4102</v>
      </c>
      <c r="F4851" s="28" t="s">
        <v>77</v>
      </c>
      <c r="G4851" s="29">
        <v>42.619999999999997</v>
      </c>
      <c r="H4851" s="28">
        <v>0</v>
      </c>
      <c r="I4851" s="30">
        <f>ROUND(G4851*H4851,P4)</f>
        <v>0</v>
      </c>
      <c r="L4851" s="31">
        <v>0</v>
      </c>
      <c r="M4851" s="24">
        <f>ROUND(G4851*L4851,P4)</f>
        <v>0</v>
      </c>
      <c r="N4851" s="25" t="s">
        <v>681</v>
      </c>
      <c r="O4851" s="32">
        <f>M4851*AA4851</f>
        <v>0</v>
      </c>
      <c r="P4851" s="1">
        <v>3</v>
      </c>
      <c r="AA4851" s="1">
        <f>IF(P4851=1,$O$3,IF(P4851=2,$O$4,$O$5))</f>
        <v>0</v>
      </c>
    </row>
    <row r="4852">
      <c r="A4852" s="1" t="s">
        <v>72</v>
      </c>
      <c r="E4852" s="27" t="s">
        <v>4102</v>
      </c>
    </row>
    <row r="4853" ht="76.5">
      <c r="A4853" s="1" t="s">
        <v>73</v>
      </c>
      <c r="E4853" s="33" t="s">
        <v>4103</v>
      </c>
    </row>
    <row r="4854">
      <c r="A4854" s="1" t="s">
        <v>74</v>
      </c>
      <c r="E4854" s="27" t="s">
        <v>68</v>
      </c>
    </row>
    <row r="4855">
      <c r="A4855" s="1" t="s">
        <v>64</v>
      </c>
      <c r="C4855" s="22" t="s">
        <v>876</v>
      </c>
      <c r="E4855" s="23" t="s">
        <v>877</v>
      </c>
      <c r="L4855" s="24">
        <f>SUMIFS(L4856:L4867,A4856:A4867,"P")</f>
        <v>0</v>
      </c>
      <c r="M4855" s="24">
        <f>SUMIFS(M4856:M4867,A4856:A4867,"P")</f>
        <v>0</v>
      </c>
      <c r="N4855" s="25"/>
    </row>
    <row r="4856" ht="25.5">
      <c r="A4856" s="1" t="s">
        <v>66</v>
      </c>
      <c r="B4856" s="1">
        <v>13</v>
      </c>
      <c r="C4856" s="26" t="s">
        <v>878</v>
      </c>
      <c r="D4856" t="s">
        <v>68</v>
      </c>
      <c r="E4856" s="27" t="s">
        <v>879</v>
      </c>
      <c r="F4856" s="28" t="s">
        <v>763</v>
      </c>
      <c r="G4856" s="29">
        <v>1.736</v>
      </c>
      <c r="H4856" s="28">
        <v>0</v>
      </c>
      <c r="I4856" s="30">
        <f>ROUND(G4856*H4856,P4)</f>
        <v>0</v>
      </c>
      <c r="L4856" s="31">
        <v>0</v>
      </c>
      <c r="M4856" s="24">
        <f>ROUND(G4856*L4856,P4)</f>
        <v>0</v>
      </c>
      <c r="N4856" s="25" t="s">
        <v>681</v>
      </c>
      <c r="O4856" s="32">
        <f>M4856*AA4856</f>
        <v>0</v>
      </c>
      <c r="P4856" s="1">
        <v>3</v>
      </c>
      <c r="AA4856" s="1">
        <f>IF(P4856=1,$O$3,IF(P4856=2,$O$4,$O$5))</f>
        <v>0</v>
      </c>
    </row>
    <row r="4857" ht="25.5">
      <c r="A4857" s="1" t="s">
        <v>72</v>
      </c>
      <c r="E4857" s="27" t="s">
        <v>879</v>
      </c>
    </row>
    <row r="4858">
      <c r="A4858" s="1" t="s">
        <v>73</v>
      </c>
    </row>
    <row r="4859">
      <c r="A4859" s="1" t="s">
        <v>74</v>
      </c>
      <c r="E4859" s="27" t="s">
        <v>68</v>
      </c>
    </row>
    <row r="4860" ht="25.5">
      <c r="A4860" s="1" t="s">
        <v>66</v>
      </c>
      <c r="B4860" s="1">
        <v>14</v>
      </c>
      <c r="C4860" s="26" t="s">
        <v>880</v>
      </c>
      <c r="D4860" t="s">
        <v>68</v>
      </c>
      <c r="E4860" s="27" t="s">
        <v>881</v>
      </c>
      <c r="F4860" s="28" t="s">
        <v>763</v>
      </c>
      <c r="G4860" s="29">
        <v>19.129000000000001</v>
      </c>
      <c r="H4860" s="28">
        <v>0</v>
      </c>
      <c r="I4860" s="30">
        <f>ROUND(G4860*H4860,P4)</f>
        <v>0</v>
      </c>
      <c r="L4860" s="31">
        <v>0</v>
      </c>
      <c r="M4860" s="24">
        <f>ROUND(G4860*L4860,P4)</f>
        <v>0</v>
      </c>
      <c r="N4860" s="25" t="s">
        <v>681</v>
      </c>
      <c r="O4860" s="32">
        <f>M4860*AA4860</f>
        <v>0</v>
      </c>
      <c r="P4860" s="1">
        <v>3</v>
      </c>
      <c r="AA4860" s="1">
        <f>IF(P4860=1,$O$3,IF(P4860=2,$O$4,$O$5))</f>
        <v>0</v>
      </c>
    </row>
    <row r="4861" ht="25.5">
      <c r="A4861" s="1" t="s">
        <v>72</v>
      </c>
      <c r="E4861" s="27" t="s">
        <v>881</v>
      </c>
    </row>
    <row r="4862" ht="25.5">
      <c r="A4862" s="1" t="s">
        <v>73</v>
      </c>
      <c r="E4862" s="33" t="s">
        <v>4104</v>
      </c>
    </row>
    <row r="4863">
      <c r="A4863" s="1" t="s">
        <v>74</v>
      </c>
      <c r="E4863" s="27" t="s">
        <v>68</v>
      </c>
    </row>
    <row r="4864" ht="25.5">
      <c r="A4864" s="1" t="s">
        <v>66</v>
      </c>
      <c r="B4864" s="1">
        <v>15</v>
      </c>
      <c r="C4864" s="26" t="s">
        <v>886</v>
      </c>
      <c r="D4864" t="s">
        <v>68</v>
      </c>
      <c r="E4864" s="27" t="s">
        <v>887</v>
      </c>
      <c r="F4864" s="28" t="s">
        <v>763</v>
      </c>
      <c r="G4864" s="29">
        <v>1.736</v>
      </c>
      <c r="H4864" s="28">
        <v>0</v>
      </c>
      <c r="I4864" s="30">
        <f>ROUND(G4864*H4864,P4)</f>
        <v>0</v>
      </c>
      <c r="L4864" s="31">
        <v>0</v>
      </c>
      <c r="M4864" s="24">
        <f>ROUND(G4864*L4864,P4)</f>
        <v>0</v>
      </c>
      <c r="N4864" s="25" t="s">
        <v>681</v>
      </c>
      <c r="O4864" s="32">
        <f>M4864*AA4864</f>
        <v>0</v>
      </c>
      <c r="P4864" s="1">
        <v>3</v>
      </c>
      <c r="AA4864" s="1">
        <f>IF(P4864=1,$O$3,IF(P4864=2,$O$4,$O$5))</f>
        <v>0</v>
      </c>
    </row>
    <row r="4865" ht="25.5">
      <c r="A4865" s="1" t="s">
        <v>72</v>
      </c>
      <c r="E4865" s="27" t="s">
        <v>887</v>
      </c>
    </row>
    <row r="4866">
      <c r="A4866" s="1" t="s">
        <v>73</v>
      </c>
    </row>
    <row r="4867">
      <c r="A4867" s="1" t="s">
        <v>74</v>
      </c>
      <c r="E4867" s="27" t="s">
        <v>68</v>
      </c>
    </row>
    <row r="4868">
      <c r="A4868" s="1" t="s">
        <v>64</v>
      </c>
      <c r="C4868" s="22" t="s">
        <v>888</v>
      </c>
      <c r="E4868" s="23" t="s">
        <v>889</v>
      </c>
      <c r="L4868" s="24">
        <f>SUMIFS(L4869:L4872,A4869:A4872,"P")</f>
        <v>0</v>
      </c>
      <c r="M4868" s="24">
        <f>SUMIFS(M4869:M4872,A4869:A4872,"P")</f>
        <v>0</v>
      </c>
      <c r="N4868" s="25"/>
    </row>
    <row r="4869" ht="25.5">
      <c r="A4869" s="1" t="s">
        <v>66</v>
      </c>
      <c r="B4869" s="1">
        <v>16</v>
      </c>
      <c r="C4869" s="26" t="s">
        <v>4105</v>
      </c>
      <c r="D4869" t="s">
        <v>68</v>
      </c>
      <c r="E4869" s="27" t="s">
        <v>3037</v>
      </c>
      <c r="F4869" s="28" t="s">
        <v>763</v>
      </c>
      <c r="G4869" s="29">
        <v>6.0599999999999996</v>
      </c>
      <c r="H4869" s="28">
        <v>0</v>
      </c>
      <c r="I4869" s="30">
        <f>ROUND(G4869*H4869,P4)</f>
        <v>0</v>
      </c>
      <c r="L4869" s="31">
        <v>0</v>
      </c>
      <c r="M4869" s="24">
        <f>ROUND(G4869*L4869,P4)</f>
        <v>0</v>
      </c>
      <c r="N4869" s="25" t="s">
        <v>681</v>
      </c>
      <c r="O4869" s="32">
        <f>M4869*AA4869</f>
        <v>0</v>
      </c>
      <c r="P4869" s="1">
        <v>3</v>
      </c>
      <c r="AA4869" s="1">
        <f>IF(P4869=1,$O$3,IF(P4869=2,$O$4,$O$5))</f>
        <v>0</v>
      </c>
    </row>
    <row r="4870" ht="51">
      <c r="A4870" s="1" t="s">
        <v>72</v>
      </c>
      <c r="E4870" s="27" t="s">
        <v>4106</v>
      </c>
    </row>
    <row r="4871">
      <c r="A4871" s="1" t="s">
        <v>73</v>
      </c>
    </row>
    <row r="4872">
      <c r="A4872" s="1" t="s">
        <v>74</v>
      </c>
      <c r="E4872" s="27" t="s">
        <v>68</v>
      </c>
    </row>
    <row r="4873">
      <c r="A4873" s="1" t="s">
        <v>64</v>
      </c>
      <c r="C4873" s="22" t="s">
        <v>4107</v>
      </c>
      <c r="E4873" s="23" t="s">
        <v>4108</v>
      </c>
      <c r="L4873" s="24">
        <f>SUMIFS(L4874:L4877,A4874:A4877,"P")</f>
        <v>0</v>
      </c>
      <c r="M4873" s="24">
        <f>SUMIFS(M4874:M4877,A4874:A4877,"P")</f>
        <v>0</v>
      </c>
      <c r="N4873" s="25"/>
    </row>
    <row r="4874" ht="25.5">
      <c r="A4874" s="1" t="s">
        <v>66</v>
      </c>
      <c r="B4874" s="1">
        <v>17</v>
      </c>
      <c r="C4874" s="26" t="s">
        <v>4109</v>
      </c>
      <c r="D4874" t="s">
        <v>68</v>
      </c>
      <c r="E4874" s="27" t="s">
        <v>4110</v>
      </c>
      <c r="F4874" s="28" t="s">
        <v>901</v>
      </c>
      <c r="G4874" s="29">
        <v>2</v>
      </c>
      <c r="H4874" s="28">
        <v>0</v>
      </c>
      <c r="I4874" s="30">
        <f>ROUND(G4874*H4874,P4)</f>
        <v>0</v>
      </c>
      <c r="L4874" s="31">
        <v>0</v>
      </c>
      <c r="M4874" s="24">
        <f>ROUND(G4874*L4874,P4)</f>
        <v>0</v>
      </c>
      <c r="N4874" s="25" t="s">
        <v>111</v>
      </c>
      <c r="O4874" s="32">
        <f>M4874*AA4874</f>
        <v>0</v>
      </c>
      <c r="P4874" s="1">
        <v>3</v>
      </c>
      <c r="AA4874" s="1">
        <f>IF(P4874=1,$O$3,IF(P4874=2,$O$4,$O$5))</f>
        <v>0</v>
      </c>
    </row>
    <row r="4875" ht="38.25">
      <c r="A4875" s="1" t="s">
        <v>72</v>
      </c>
      <c r="E4875" s="27" t="s">
        <v>4111</v>
      </c>
    </row>
    <row r="4876" ht="25.5">
      <c r="A4876" s="1" t="s">
        <v>73</v>
      </c>
      <c r="E4876" s="33" t="s">
        <v>4112</v>
      </c>
    </row>
    <row r="4877">
      <c r="A4877" s="1" t="s">
        <v>74</v>
      </c>
      <c r="E4877" s="27" t="s">
        <v>68</v>
      </c>
    </row>
    <row r="4878">
      <c r="A4878" s="1" t="s">
        <v>674</v>
      </c>
      <c r="C4878" s="22" t="s">
        <v>4113</v>
      </c>
      <c r="E4878" s="23" t="s">
        <v>4114</v>
      </c>
      <c r="L4878" s="24">
        <f>L4879+L4924+L4929</f>
        <v>0</v>
      </c>
      <c r="M4878" s="24">
        <f>M4879+M4924+M4929</f>
        <v>0</v>
      </c>
      <c r="N4878" s="25"/>
    </row>
    <row r="4879">
      <c r="A4879" s="1" t="s">
        <v>64</v>
      </c>
      <c r="C4879" s="22" t="s">
        <v>4115</v>
      </c>
      <c r="E4879" s="23" t="s">
        <v>4116</v>
      </c>
      <c r="L4879" s="24">
        <f>SUMIFS(L4880:L4923,A4880:A4923,"P")</f>
        <v>0</v>
      </c>
      <c r="M4879" s="24">
        <f>SUMIFS(M4880:M4923,A4880:A4923,"P")</f>
        <v>0</v>
      </c>
      <c r="N4879" s="25"/>
    </row>
    <row r="4880">
      <c r="A4880" s="1" t="s">
        <v>66</v>
      </c>
      <c r="B4880" s="1">
        <v>1</v>
      </c>
      <c r="C4880" s="26" t="s">
        <v>4117</v>
      </c>
      <c r="D4880" t="s">
        <v>68</v>
      </c>
      <c r="E4880" s="27" t="s">
        <v>4118</v>
      </c>
      <c r="F4880" s="28" t="s">
        <v>1195</v>
      </c>
      <c r="G4880" s="29">
        <v>1</v>
      </c>
      <c r="H4880" s="28">
        <v>0</v>
      </c>
      <c r="I4880" s="30">
        <f>ROUND(G4880*H4880,P4)</f>
        <v>0</v>
      </c>
      <c r="L4880" s="31">
        <v>0</v>
      </c>
      <c r="M4880" s="24">
        <f>ROUND(G4880*L4880,P4)</f>
        <v>0</v>
      </c>
      <c r="N4880" s="25" t="s">
        <v>111</v>
      </c>
      <c r="O4880" s="32">
        <f>M4880*AA4880</f>
        <v>0</v>
      </c>
      <c r="P4880" s="1">
        <v>3</v>
      </c>
      <c r="AA4880" s="1">
        <f>IF(P4880=1,$O$3,IF(P4880=2,$O$4,$O$5))</f>
        <v>0</v>
      </c>
    </row>
    <row r="4881">
      <c r="A4881" s="1" t="s">
        <v>72</v>
      </c>
      <c r="E4881" s="27" t="s">
        <v>4118</v>
      </c>
    </row>
    <row r="4882" ht="51">
      <c r="A4882" s="1" t="s">
        <v>73</v>
      </c>
      <c r="E4882" s="33" t="s">
        <v>4119</v>
      </c>
    </row>
    <row r="4883">
      <c r="A4883" s="1" t="s">
        <v>74</v>
      </c>
      <c r="E4883" s="27" t="s">
        <v>68</v>
      </c>
    </row>
    <row r="4884">
      <c r="A4884" s="1" t="s">
        <v>66</v>
      </c>
      <c r="B4884" s="1">
        <v>2</v>
      </c>
      <c r="C4884" s="26" t="s">
        <v>4120</v>
      </c>
      <c r="D4884" t="s">
        <v>68</v>
      </c>
      <c r="E4884" s="27" t="s">
        <v>4121</v>
      </c>
      <c r="F4884" s="28" t="s">
        <v>1195</v>
      </c>
      <c r="G4884" s="29">
        <v>1</v>
      </c>
      <c r="H4884" s="28">
        <v>0</v>
      </c>
      <c r="I4884" s="30">
        <f>ROUND(G4884*H4884,P4)</f>
        <v>0</v>
      </c>
      <c r="L4884" s="31">
        <v>0</v>
      </c>
      <c r="M4884" s="24">
        <f>ROUND(G4884*L4884,P4)</f>
        <v>0</v>
      </c>
      <c r="N4884" s="25" t="s">
        <v>111</v>
      </c>
      <c r="O4884" s="32">
        <f>M4884*AA4884</f>
        <v>0</v>
      </c>
      <c r="P4884" s="1">
        <v>3</v>
      </c>
      <c r="AA4884" s="1">
        <f>IF(P4884=1,$O$3,IF(P4884=2,$O$4,$O$5))</f>
        <v>0</v>
      </c>
    </row>
    <row r="4885">
      <c r="A4885" s="1" t="s">
        <v>72</v>
      </c>
      <c r="E4885" s="27" t="s">
        <v>4121</v>
      </c>
    </row>
    <row r="4886" ht="51">
      <c r="A4886" s="1" t="s">
        <v>73</v>
      </c>
      <c r="E4886" s="33" t="s">
        <v>4122</v>
      </c>
    </row>
    <row r="4887">
      <c r="A4887" s="1" t="s">
        <v>74</v>
      </c>
      <c r="E4887" s="27" t="s">
        <v>68</v>
      </c>
    </row>
    <row r="4888">
      <c r="A4888" s="1" t="s">
        <v>66</v>
      </c>
      <c r="B4888" s="1">
        <v>3</v>
      </c>
      <c r="C4888" s="26" t="s">
        <v>4123</v>
      </c>
      <c r="D4888" t="s">
        <v>68</v>
      </c>
      <c r="E4888" s="27" t="s">
        <v>4124</v>
      </c>
      <c r="F4888" s="28" t="s">
        <v>1195</v>
      </c>
      <c r="G4888" s="29">
        <v>5</v>
      </c>
      <c r="H4888" s="28">
        <v>0</v>
      </c>
      <c r="I4888" s="30">
        <f>ROUND(G4888*H4888,P4)</f>
        <v>0</v>
      </c>
      <c r="L4888" s="31">
        <v>0</v>
      </c>
      <c r="M4888" s="24">
        <f>ROUND(G4888*L4888,P4)</f>
        <v>0</v>
      </c>
      <c r="N4888" s="25" t="s">
        <v>111</v>
      </c>
      <c r="O4888" s="32">
        <f>M4888*AA4888</f>
        <v>0</v>
      </c>
      <c r="P4888" s="1">
        <v>3</v>
      </c>
      <c r="AA4888" s="1">
        <f>IF(P4888=1,$O$3,IF(P4888=2,$O$4,$O$5))</f>
        <v>0</v>
      </c>
    </row>
    <row r="4889">
      <c r="A4889" s="1" t="s">
        <v>72</v>
      </c>
      <c r="E4889" s="27" t="s">
        <v>4124</v>
      </c>
    </row>
    <row r="4890" ht="127.5">
      <c r="A4890" s="1" t="s">
        <v>73</v>
      </c>
      <c r="E4890" s="33" t="s">
        <v>4125</v>
      </c>
    </row>
    <row r="4891">
      <c r="A4891" s="1" t="s">
        <v>74</v>
      </c>
      <c r="E4891" s="27" t="s">
        <v>68</v>
      </c>
    </row>
    <row r="4892">
      <c r="A4892" s="1" t="s">
        <v>66</v>
      </c>
      <c r="B4892" s="1">
        <v>4</v>
      </c>
      <c r="C4892" s="26" t="s">
        <v>4126</v>
      </c>
      <c r="D4892" t="s">
        <v>68</v>
      </c>
      <c r="E4892" s="27" t="s">
        <v>4127</v>
      </c>
      <c r="F4892" s="28" t="s">
        <v>1195</v>
      </c>
      <c r="G4892" s="29">
        <v>1</v>
      </c>
      <c r="H4892" s="28">
        <v>0</v>
      </c>
      <c r="I4892" s="30">
        <f>ROUND(G4892*H4892,P4)</f>
        <v>0</v>
      </c>
      <c r="L4892" s="31">
        <v>0</v>
      </c>
      <c r="M4892" s="24">
        <f>ROUND(G4892*L4892,P4)</f>
        <v>0</v>
      </c>
      <c r="N4892" s="25" t="s">
        <v>111</v>
      </c>
      <c r="O4892" s="32">
        <f>M4892*AA4892</f>
        <v>0</v>
      </c>
      <c r="P4892" s="1">
        <v>3</v>
      </c>
      <c r="AA4892" s="1">
        <f>IF(P4892=1,$O$3,IF(P4892=2,$O$4,$O$5))</f>
        <v>0</v>
      </c>
    </row>
    <row r="4893">
      <c r="A4893" s="1" t="s">
        <v>72</v>
      </c>
      <c r="E4893" s="27" t="s">
        <v>4127</v>
      </c>
    </row>
    <row r="4894" ht="63.75">
      <c r="A4894" s="1" t="s">
        <v>73</v>
      </c>
      <c r="E4894" s="33" t="s">
        <v>4128</v>
      </c>
    </row>
    <row r="4895">
      <c r="A4895" s="1" t="s">
        <v>74</v>
      </c>
      <c r="E4895" s="27" t="s">
        <v>68</v>
      </c>
    </row>
    <row r="4896">
      <c r="A4896" s="1" t="s">
        <v>66</v>
      </c>
      <c r="B4896" s="1">
        <v>5</v>
      </c>
      <c r="C4896" s="26" t="s">
        <v>4129</v>
      </c>
      <c r="D4896" t="s">
        <v>68</v>
      </c>
      <c r="E4896" s="27" t="s">
        <v>4130</v>
      </c>
      <c r="F4896" s="28" t="s">
        <v>1195</v>
      </c>
      <c r="G4896" s="29">
        <v>17</v>
      </c>
      <c r="H4896" s="28">
        <v>0</v>
      </c>
      <c r="I4896" s="30">
        <f>ROUND(G4896*H4896,P4)</f>
        <v>0</v>
      </c>
      <c r="L4896" s="31">
        <v>0</v>
      </c>
      <c r="M4896" s="24">
        <f>ROUND(G4896*L4896,P4)</f>
        <v>0</v>
      </c>
      <c r="N4896" s="25" t="s">
        <v>111</v>
      </c>
      <c r="O4896" s="32">
        <f>M4896*AA4896</f>
        <v>0</v>
      </c>
      <c r="P4896" s="1">
        <v>3</v>
      </c>
      <c r="AA4896" s="1">
        <f>IF(P4896=1,$O$3,IF(P4896=2,$O$4,$O$5))</f>
        <v>0</v>
      </c>
    </row>
    <row r="4897">
      <c r="A4897" s="1" t="s">
        <v>72</v>
      </c>
      <c r="E4897" s="27" t="s">
        <v>4130</v>
      </c>
    </row>
    <row r="4898" ht="229.5">
      <c r="A4898" s="1" t="s">
        <v>73</v>
      </c>
      <c r="E4898" s="33" t="s">
        <v>4131</v>
      </c>
    </row>
    <row r="4899">
      <c r="A4899" s="1" t="s">
        <v>74</v>
      </c>
      <c r="E4899" s="27" t="s">
        <v>68</v>
      </c>
    </row>
    <row r="4900">
      <c r="A4900" s="1" t="s">
        <v>66</v>
      </c>
      <c r="B4900" s="1">
        <v>6</v>
      </c>
      <c r="C4900" s="26" t="s">
        <v>4132</v>
      </c>
      <c r="D4900" t="s">
        <v>68</v>
      </c>
      <c r="E4900" s="27" t="s">
        <v>4133</v>
      </c>
      <c r="F4900" s="28" t="s">
        <v>1195</v>
      </c>
      <c r="G4900" s="29">
        <v>2</v>
      </c>
      <c r="H4900" s="28">
        <v>0</v>
      </c>
      <c r="I4900" s="30">
        <f>ROUND(G4900*H4900,P4)</f>
        <v>0</v>
      </c>
      <c r="L4900" s="31">
        <v>0</v>
      </c>
      <c r="M4900" s="24">
        <f>ROUND(G4900*L4900,P4)</f>
        <v>0</v>
      </c>
      <c r="N4900" s="25" t="s">
        <v>111</v>
      </c>
      <c r="O4900" s="32">
        <f>M4900*AA4900</f>
        <v>0</v>
      </c>
      <c r="P4900" s="1">
        <v>3</v>
      </c>
      <c r="AA4900" s="1">
        <f>IF(P4900=1,$O$3,IF(P4900=2,$O$4,$O$5))</f>
        <v>0</v>
      </c>
    </row>
    <row r="4901">
      <c r="A4901" s="1" t="s">
        <v>72</v>
      </c>
      <c r="E4901" s="27" t="s">
        <v>4133</v>
      </c>
    </row>
    <row r="4902" ht="51">
      <c r="A4902" s="1" t="s">
        <v>73</v>
      </c>
      <c r="E4902" s="33" t="s">
        <v>4134</v>
      </c>
    </row>
    <row r="4903">
      <c r="A4903" s="1" t="s">
        <v>74</v>
      </c>
      <c r="E4903" s="27" t="s">
        <v>68</v>
      </c>
    </row>
    <row r="4904">
      <c r="A4904" s="1" t="s">
        <v>66</v>
      </c>
      <c r="B4904" s="1">
        <v>7</v>
      </c>
      <c r="C4904" s="26" t="s">
        <v>4135</v>
      </c>
      <c r="D4904" t="s">
        <v>68</v>
      </c>
      <c r="E4904" s="27" t="s">
        <v>4136</v>
      </c>
      <c r="F4904" s="28" t="s">
        <v>1195</v>
      </c>
      <c r="G4904" s="29">
        <v>4</v>
      </c>
      <c r="H4904" s="28">
        <v>0</v>
      </c>
      <c r="I4904" s="30">
        <f>ROUND(G4904*H4904,P4)</f>
        <v>0</v>
      </c>
      <c r="L4904" s="31">
        <v>0</v>
      </c>
      <c r="M4904" s="24">
        <f>ROUND(G4904*L4904,P4)</f>
        <v>0</v>
      </c>
      <c r="N4904" s="25" t="s">
        <v>111</v>
      </c>
      <c r="O4904" s="32">
        <f>M4904*AA4904</f>
        <v>0</v>
      </c>
      <c r="P4904" s="1">
        <v>3</v>
      </c>
      <c r="AA4904" s="1">
        <f>IF(P4904=1,$O$3,IF(P4904=2,$O$4,$O$5))</f>
        <v>0</v>
      </c>
    </row>
    <row r="4905">
      <c r="A4905" s="1" t="s">
        <v>72</v>
      </c>
      <c r="E4905" s="27" t="s">
        <v>4136</v>
      </c>
    </row>
    <row r="4906" ht="89.25">
      <c r="A4906" s="1" t="s">
        <v>73</v>
      </c>
      <c r="E4906" s="33" t="s">
        <v>4137</v>
      </c>
    </row>
    <row r="4907">
      <c r="A4907" s="1" t="s">
        <v>74</v>
      </c>
      <c r="E4907" s="27" t="s">
        <v>68</v>
      </c>
    </row>
    <row r="4908">
      <c r="A4908" s="1" t="s">
        <v>66</v>
      </c>
      <c r="B4908" s="1">
        <v>8</v>
      </c>
      <c r="C4908" s="26" t="s">
        <v>4138</v>
      </c>
      <c r="D4908" t="s">
        <v>68</v>
      </c>
      <c r="E4908" s="27" t="s">
        <v>4139</v>
      </c>
      <c r="F4908" s="28" t="s">
        <v>1195</v>
      </c>
      <c r="G4908" s="29">
        <v>2</v>
      </c>
      <c r="H4908" s="28">
        <v>0</v>
      </c>
      <c r="I4908" s="30">
        <f>ROUND(G4908*H4908,P4)</f>
        <v>0</v>
      </c>
      <c r="L4908" s="31">
        <v>0</v>
      </c>
      <c r="M4908" s="24">
        <f>ROUND(G4908*L4908,P4)</f>
        <v>0</v>
      </c>
      <c r="N4908" s="25" t="s">
        <v>111</v>
      </c>
      <c r="O4908" s="32">
        <f>M4908*AA4908</f>
        <v>0</v>
      </c>
      <c r="P4908" s="1">
        <v>3</v>
      </c>
      <c r="AA4908" s="1">
        <f>IF(P4908=1,$O$3,IF(P4908=2,$O$4,$O$5))</f>
        <v>0</v>
      </c>
    </row>
    <row r="4909">
      <c r="A4909" s="1" t="s">
        <v>72</v>
      </c>
      <c r="E4909" s="27" t="s">
        <v>4139</v>
      </c>
    </row>
    <row r="4910" ht="25.5">
      <c r="A4910" s="1" t="s">
        <v>73</v>
      </c>
      <c r="E4910" s="33" t="s">
        <v>4052</v>
      </c>
    </row>
    <row r="4911">
      <c r="A4911" s="1" t="s">
        <v>74</v>
      </c>
      <c r="E4911" s="27" t="s">
        <v>68</v>
      </c>
    </row>
    <row r="4912">
      <c r="A4912" s="1" t="s">
        <v>66</v>
      </c>
      <c r="B4912" s="1">
        <v>9</v>
      </c>
      <c r="C4912" s="26" t="s">
        <v>4140</v>
      </c>
      <c r="D4912" t="s">
        <v>68</v>
      </c>
      <c r="E4912" s="27" t="s">
        <v>4141</v>
      </c>
      <c r="F4912" s="28" t="s">
        <v>1195</v>
      </c>
      <c r="G4912" s="29">
        <v>2</v>
      </c>
      <c r="H4912" s="28">
        <v>0</v>
      </c>
      <c r="I4912" s="30">
        <f>ROUND(G4912*H4912,P4)</f>
        <v>0</v>
      </c>
      <c r="L4912" s="31">
        <v>0</v>
      </c>
      <c r="M4912" s="24">
        <f>ROUND(G4912*L4912,P4)</f>
        <v>0</v>
      </c>
      <c r="N4912" s="25" t="s">
        <v>111</v>
      </c>
      <c r="O4912" s="32">
        <f>M4912*AA4912</f>
        <v>0</v>
      </c>
      <c r="P4912" s="1">
        <v>3</v>
      </c>
      <c r="AA4912" s="1">
        <f>IF(P4912=1,$O$3,IF(P4912=2,$O$4,$O$5))</f>
        <v>0</v>
      </c>
    </row>
    <row r="4913">
      <c r="A4913" s="1" t="s">
        <v>72</v>
      </c>
      <c r="E4913" s="27" t="s">
        <v>4141</v>
      </c>
    </row>
    <row r="4914" ht="63.75">
      <c r="A4914" s="1" t="s">
        <v>73</v>
      </c>
      <c r="E4914" s="33" t="s">
        <v>4142</v>
      </c>
    </row>
    <row r="4915">
      <c r="A4915" s="1" t="s">
        <v>74</v>
      </c>
      <c r="E4915" s="27" t="s">
        <v>68</v>
      </c>
    </row>
    <row r="4916">
      <c r="A4916" s="1" t="s">
        <v>66</v>
      </c>
      <c r="B4916" s="1">
        <v>10</v>
      </c>
      <c r="C4916" s="26" t="s">
        <v>4143</v>
      </c>
      <c r="D4916" t="s">
        <v>68</v>
      </c>
      <c r="E4916" s="27" t="s">
        <v>4144</v>
      </c>
      <c r="F4916" s="28" t="s">
        <v>1195</v>
      </c>
      <c r="G4916" s="29">
        <v>1</v>
      </c>
      <c r="H4916" s="28">
        <v>0</v>
      </c>
      <c r="I4916" s="30">
        <f>ROUND(G4916*H4916,P4)</f>
        <v>0</v>
      </c>
      <c r="L4916" s="31">
        <v>0</v>
      </c>
      <c r="M4916" s="24">
        <f>ROUND(G4916*L4916,P4)</f>
        <v>0</v>
      </c>
      <c r="N4916" s="25" t="s">
        <v>111</v>
      </c>
      <c r="O4916" s="32">
        <f>M4916*AA4916</f>
        <v>0</v>
      </c>
      <c r="P4916" s="1">
        <v>3</v>
      </c>
      <c r="AA4916" s="1">
        <f>IF(P4916=1,$O$3,IF(P4916=2,$O$4,$O$5))</f>
        <v>0</v>
      </c>
    </row>
    <row r="4917">
      <c r="A4917" s="1" t="s">
        <v>72</v>
      </c>
      <c r="E4917" s="27" t="s">
        <v>4144</v>
      </c>
    </row>
    <row r="4918" ht="51">
      <c r="A4918" s="1" t="s">
        <v>73</v>
      </c>
      <c r="E4918" s="33" t="s">
        <v>4145</v>
      </c>
    </row>
    <row r="4919">
      <c r="A4919" s="1" t="s">
        <v>74</v>
      </c>
      <c r="E4919" s="27" t="s">
        <v>68</v>
      </c>
    </row>
    <row r="4920" ht="25.5">
      <c r="A4920" s="1" t="s">
        <v>66</v>
      </c>
      <c r="B4920" s="1">
        <v>11</v>
      </c>
      <c r="C4920" s="26" t="s">
        <v>4146</v>
      </c>
      <c r="D4920" t="s">
        <v>68</v>
      </c>
      <c r="E4920" s="27" t="s">
        <v>4147</v>
      </c>
      <c r="F4920" s="28" t="s">
        <v>901</v>
      </c>
      <c r="G4920" s="29">
        <v>1</v>
      </c>
      <c r="H4920" s="28">
        <v>0</v>
      </c>
      <c r="I4920" s="30">
        <f>ROUND(G4920*H4920,P4)</f>
        <v>0</v>
      </c>
      <c r="L4920" s="31">
        <v>0</v>
      </c>
      <c r="M4920" s="24">
        <f>ROUND(G4920*L4920,P4)</f>
        <v>0</v>
      </c>
      <c r="N4920" s="25" t="s">
        <v>111</v>
      </c>
      <c r="O4920" s="32">
        <f>M4920*AA4920</f>
        <v>0</v>
      </c>
      <c r="P4920" s="1">
        <v>3</v>
      </c>
      <c r="AA4920" s="1">
        <f>IF(P4920=1,$O$3,IF(P4920=2,$O$4,$O$5))</f>
        <v>0</v>
      </c>
    </row>
    <row r="4921" ht="25.5">
      <c r="A4921" s="1" t="s">
        <v>72</v>
      </c>
      <c r="E4921" s="27" t="s">
        <v>4147</v>
      </c>
    </row>
    <row r="4922" ht="51">
      <c r="A4922" s="1" t="s">
        <v>73</v>
      </c>
      <c r="E4922" s="33" t="s">
        <v>4148</v>
      </c>
    </row>
    <row r="4923">
      <c r="A4923" s="1" t="s">
        <v>74</v>
      </c>
      <c r="E4923" s="27" t="s">
        <v>68</v>
      </c>
    </row>
    <row r="4924">
      <c r="A4924" s="1" t="s">
        <v>64</v>
      </c>
      <c r="C4924" s="22" t="s">
        <v>4149</v>
      </c>
      <c r="E4924" s="23" t="s">
        <v>4150</v>
      </c>
      <c r="L4924" s="24">
        <f>SUMIFS(L4925:L4928,A4925:A4928,"P")</f>
        <v>0</v>
      </c>
      <c r="M4924" s="24">
        <f>SUMIFS(M4925:M4928,A4925:A4928,"P")</f>
        <v>0</v>
      </c>
      <c r="N4924" s="25"/>
    </row>
    <row r="4925">
      <c r="A4925" s="1" t="s">
        <v>66</v>
      </c>
      <c r="B4925" s="1">
        <v>13</v>
      </c>
      <c r="C4925" s="26" t="s">
        <v>4151</v>
      </c>
      <c r="D4925" t="s">
        <v>68</v>
      </c>
      <c r="E4925" s="27" t="s">
        <v>4152</v>
      </c>
      <c r="F4925" s="28" t="s">
        <v>70</v>
      </c>
      <c r="G4925" s="29">
        <v>32</v>
      </c>
      <c r="H4925" s="28">
        <v>0</v>
      </c>
      <c r="I4925" s="30">
        <f>ROUND(G4925*H4925,P4)</f>
        <v>0</v>
      </c>
      <c r="L4925" s="31">
        <v>0</v>
      </c>
      <c r="M4925" s="24">
        <f>ROUND(G4925*L4925,P4)</f>
        <v>0</v>
      </c>
      <c r="N4925" s="25" t="s">
        <v>111</v>
      </c>
      <c r="O4925" s="32">
        <f>M4925*AA4925</f>
        <v>0</v>
      </c>
      <c r="P4925" s="1">
        <v>3</v>
      </c>
      <c r="AA4925" s="1">
        <f>IF(P4925=1,$O$3,IF(P4925=2,$O$4,$O$5))</f>
        <v>0</v>
      </c>
    </row>
    <row r="4926">
      <c r="A4926" s="1" t="s">
        <v>72</v>
      </c>
      <c r="E4926" s="27" t="s">
        <v>4152</v>
      </c>
    </row>
    <row r="4927" ht="140.25">
      <c r="A4927" s="1" t="s">
        <v>73</v>
      </c>
      <c r="E4927" s="33" t="s">
        <v>4153</v>
      </c>
    </row>
    <row r="4928">
      <c r="A4928" s="1" t="s">
        <v>74</v>
      </c>
      <c r="E4928" s="27" t="s">
        <v>68</v>
      </c>
    </row>
    <row r="4929">
      <c r="A4929" s="1" t="s">
        <v>64</v>
      </c>
      <c r="C4929" s="22" t="s">
        <v>4154</v>
      </c>
      <c r="E4929" s="23" t="s">
        <v>4155</v>
      </c>
      <c r="L4929" s="24">
        <f>SUMIFS(L4930:L4933,A4930:A4933,"P")</f>
        <v>0</v>
      </c>
      <c r="M4929" s="24">
        <f>SUMIFS(M4930:M4933,A4930:A4933,"P")</f>
        <v>0</v>
      </c>
      <c r="N4929" s="25"/>
    </row>
    <row r="4930">
      <c r="A4930" s="1" t="s">
        <v>66</v>
      </c>
      <c r="B4930" s="1">
        <v>12</v>
      </c>
      <c r="C4930" s="26" t="s">
        <v>4156</v>
      </c>
      <c r="D4930" t="s">
        <v>68</v>
      </c>
      <c r="E4930" s="27" t="s">
        <v>4152</v>
      </c>
      <c r="F4930" s="28" t="s">
        <v>70</v>
      </c>
      <c r="G4930" s="29">
        <v>35</v>
      </c>
      <c r="H4930" s="28">
        <v>0</v>
      </c>
      <c r="I4930" s="30">
        <f>ROUND(G4930*H4930,P4)</f>
        <v>0</v>
      </c>
      <c r="L4930" s="31">
        <v>0</v>
      </c>
      <c r="M4930" s="24">
        <f>ROUND(G4930*L4930,P4)</f>
        <v>0</v>
      </c>
      <c r="N4930" s="25" t="s">
        <v>111</v>
      </c>
      <c r="O4930" s="32">
        <f>M4930*AA4930</f>
        <v>0</v>
      </c>
      <c r="P4930" s="1">
        <v>3</v>
      </c>
      <c r="AA4930" s="1">
        <f>IF(P4930=1,$O$3,IF(P4930=2,$O$4,$O$5))</f>
        <v>0</v>
      </c>
    </row>
    <row r="4931">
      <c r="A4931" s="1" t="s">
        <v>72</v>
      </c>
      <c r="E4931" s="27" t="s">
        <v>4152</v>
      </c>
    </row>
    <row r="4932" ht="114.75">
      <c r="A4932" s="1" t="s">
        <v>73</v>
      </c>
      <c r="E4932" s="33" t="s">
        <v>4157</v>
      </c>
    </row>
    <row r="4933">
      <c r="A4933" s="1" t="s">
        <v>74</v>
      </c>
      <c r="E4933" s="27" t="s">
        <v>68</v>
      </c>
    </row>
    <row r="4934">
      <c r="A4934" s="1" t="s">
        <v>674</v>
      </c>
      <c r="C4934" s="22" t="s">
        <v>4158</v>
      </c>
      <c r="E4934" s="23" t="s">
        <v>4159</v>
      </c>
      <c r="L4934" s="24">
        <f>L4935+L5004+L5061+L5086+L5127+L5156+L5169+L5238+L5259+L5276+L5285+L5290</f>
        <v>0</v>
      </c>
      <c r="M4934" s="24">
        <f>M4935+M5004+M5061+M5086+M5127+M5156+M5169+M5238+M5259+M5276+M5285+M5290</f>
        <v>0</v>
      </c>
      <c r="N4934" s="25"/>
    </row>
    <row r="4935">
      <c r="A4935" s="1" t="s">
        <v>64</v>
      </c>
      <c r="C4935" s="22" t="s">
        <v>677</v>
      </c>
      <c r="E4935" s="23" t="s">
        <v>678</v>
      </c>
      <c r="L4935" s="24">
        <f>SUMIFS(L4936:L5003,A4936:A5003,"P")</f>
        <v>0</v>
      </c>
      <c r="M4935" s="24">
        <f>SUMIFS(M4936:M5003,A4936:A5003,"P")</f>
        <v>0</v>
      </c>
      <c r="N4935" s="25"/>
    </row>
    <row r="4936" ht="25.5">
      <c r="A4936" s="1" t="s">
        <v>66</v>
      </c>
      <c r="B4936" s="1">
        <v>1</v>
      </c>
      <c r="C4936" s="26" t="s">
        <v>4160</v>
      </c>
      <c r="D4936" t="s">
        <v>68</v>
      </c>
      <c r="E4936" s="27" t="s">
        <v>4161</v>
      </c>
      <c r="F4936" s="28" t="s">
        <v>163</v>
      </c>
      <c r="G4936" s="29">
        <v>9.9000000000000004</v>
      </c>
      <c r="H4936" s="28">
        <v>0</v>
      </c>
      <c r="I4936" s="30">
        <f>ROUND(G4936*H4936,P4)</f>
        <v>0</v>
      </c>
      <c r="L4936" s="31">
        <v>0</v>
      </c>
      <c r="M4936" s="24">
        <f>ROUND(G4936*L4936,P4)</f>
        <v>0</v>
      </c>
      <c r="N4936" s="25" t="s">
        <v>681</v>
      </c>
      <c r="O4936" s="32">
        <f>M4936*AA4936</f>
        <v>0</v>
      </c>
      <c r="P4936" s="1">
        <v>3</v>
      </c>
      <c r="AA4936" s="1">
        <f>IF(P4936=1,$O$3,IF(P4936=2,$O$4,$O$5))</f>
        <v>0</v>
      </c>
    </row>
    <row r="4937" ht="25.5">
      <c r="A4937" s="1" t="s">
        <v>72</v>
      </c>
      <c r="E4937" s="27" t="s">
        <v>4161</v>
      </c>
    </row>
    <row r="4938" ht="51">
      <c r="A4938" s="1" t="s">
        <v>73</v>
      </c>
      <c r="E4938" s="33" t="s">
        <v>4162</v>
      </c>
    </row>
    <row r="4939">
      <c r="A4939" s="1" t="s">
        <v>74</v>
      </c>
      <c r="E4939" s="27" t="s">
        <v>68</v>
      </c>
    </row>
    <row r="4940" ht="25.5">
      <c r="A4940" s="1" t="s">
        <v>66</v>
      </c>
      <c r="B4940" s="1">
        <v>2</v>
      </c>
      <c r="C4940" s="26" t="s">
        <v>4163</v>
      </c>
      <c r="D4940" t="s">
        <v>68</v>
      </c>
      <c r="E4940" s="27" t="s">
        <v>4164</v>
      </c>
      <c r="F4940" s="28" t="s">
        <v>163</v>
      </c>
      <c r="G4940" s="29">
        <v>471.75</v>
      </c>
      <c r="H4940" s="28">
        <v>0</v>
      </c>
      <c r="I4940" s="30">
        <f>ROUND(G4940*H4940,P4)</f>
        <v>0</v>
      </c>
      <c r="L4940" s="31">
        <v>0</v>
      </c>
      <c r="M4940" s="24">
        <f>ROUND(G4940*L4940,P4)</f>
        <v>0</v>
      </c>
      <c r="N4940" s="25" t="s">
        <v>681</v>
      </c>
      <c r="O4940" s="32">
        <f>M4940*AA4940</f>
        <v>0</v>
      </c>
      <c r="P4940" s="1">
        <v>3</v>
      </c>
      <c r="AA4940" s="1">
        <f>IF(P4940=1,$O$3,IF(P4940=2,$O$4,$O$5))</f>
        <v>0</v>
      </c>
    </row>
    <row r="4941" ht="25.5">
      <c r="A4941" s="1" t="s">
        <v>72</v>
      </c>
      <c r="E4941" s="27" t="s">
        <v>4164</v>
      </c>
    </row>
    <row r="4942" ht="76.5">
      <c r="A4942" s="1" t="s">
        <v>73</v>
      </c>
      <c r="E4942" s="33" t="s">
        <v>4165</v>
      </c>
    </row>
    <row r="4943">
      <c r="A4943" s="1" t="s">
        <v>74</v>
      </c>
      <c r="E4943" s="27" t="s">
        <v>68</v>
      </c>
    </row>
    <row r="4944" ht="25.5">
      <c r="A4944" s="1" t="s">
        <v>66</v>
      </c>
      <c r="B4944" s="1">
        <v>3</v>
      </c>
      <c r="C4944" s="26" t="s">
        <v>4166</v>
      </c>
      <c r="D4944" t="s">
        <v>68</v>
      </c>
      <c r="E4944" s="27" t="s">
        <v>4167</v>
      </c>
      <c r="F4944" s="28" t="s">
        <v>163</v>
      </c>
      <c r="G4944" s="29">
        <v>0.5</v>
      </c>
      <c r="H4944" s="28">
        <v>0</v>
      </c>
      <c r="I4944" s="30">
        <f>ROUND(G4944*H4944,P4)</f>
        <v>0</v>
      </c>
      <c r="L4944" s="31">
        <v>0</v>
      </c>
      <c r="M4944" s="24">
        <f>ROUND(G4944*L4944,P4)</f>
        <v>0</v>
      </c>
      <c r="N4944" s="25" t="s">
        <v>681</v>
      </c>
      <c r="O4944" s="32">
        <f>M4944*AA4944</f>
        <v>0</v>
      </c>
      <c r="P4944" s="1">
        <v>3</v>
      </c>
      <c r="AA4944" s="1">
        <f>IF(P4944=1,$O$3,IF(P4944=2,$O$4,$O$5))</f>
        <v>0</v>
      </c>
    </row>
    <row r="4945" ht="25.5">
      <c r="A4945" s="1" t="s">
        <v>72</v>
      </c>
      <c r="E4945" s="27" t="s">
        <v>4167</v>
      </c>
    </row>
    <row r="4946" ht="38.25">
      <c r="A4946" s="1" t="s">
        <v>73</v>
      </c>
      <c r="E4946" s="33" t="s">
        <v>4168</v>
      </c>
    </row>
    <row r="4947">
      <c r="A4947" s="1" t="s">
        <v>74</v>
      </c>
      <c r="E4947" s="27" t="s">
        <v>68</v>
      </c>
    </row>
    <row r="4948" ht="25.5">
      <c r="A4948" s="1" t="s">
        <v>66</v>
      </c>
      <c r="B4948" s="1">
        <v>4</v>
      </c>
      <c r="C4948" s="26" t="s">
        <v>4169</v>
      </c>
      <c r="D4948" t="s">
        <v>68</v>
      </c>
      <c r="E4948" s="27" t="s">
        <v>4170</v>
      </c>
      <c r="F4948" s="28" t="s">
        <v>163</v>
      </c>
      <c r="G4948" s="29">
        <v>50.646000000000001</v>
      </c>
      <c r="H4948" s="28">
        <v>0</v>
      </c>
      <c r="I4948" s="30">
        <f>ROUND(G4948*H4948,P4)</f>
        <v>0</v>
      </c>
      <c r="L4948" s="31">
        <v>0</v>
      </c>
      <c r="M4948" s="24">
        <f>ROUND(G4948*L4948,P4)</f>
        <v>0</v>
      </c>
      <c r="N4948" s="25" t="s">
        <v>681</v>
      </c>
      <c r="O4948" s="32">
        <f>M4948*AA4948</f>
        <v>0</v>
      </c>
      <c r="P4948" s="1">
        <v>3</v>
      </c>
      <c r="AA4948" s="1">
        <f>IF(P4948=1,$O$3,IF(P4948=2,$O$4,$O$5))</f>
        <v>0</v>
      </c>
    </row>
    <row r="4949" ht="25.5">
      <c r="A4949" s="1" t="s">
        <v>72</v>
      </c>
      <c r="E4949" s="27" t="s">
        <v>4170</v>
      </c>
    </row>
    <row r="4950" ht="216.75">
      <c r="A4950" s="1" t="s">
        <v>73</v>
      </c>
      <c r="E4950" s="33" t="s">
        <v>4171</v>
      </c>
    </row>
    <row r="4951">
      <c r="A4951" s="1" t="s">
        <v>74</v>
      </c>
      <c r="E4951" s="27" t="s">
        <v>68</v>
      </c>
    </row>
    <row r="4952">
      <c r="A4952" s="1" t="s">
        <v>66</v>
      </c>
      <c r="B4952" s="1">
        <v>5</v>
      </c>
      <c r="C4952" s="26" t="s">
        <v>719</v>
      </c>
      <c r="D4952" t="s">
        <v>68</v>
      </c>
      <c r="E4952" s="27" t="s">
        <v>720</v>
      </c>
      <c r="F4952" s="28" t="s">
        <v>163</v>
      </c>
      <c r="G4952" s="29">
        <v>0.216</v>
      </c>
      <c r="H4952" s="28">
        <v>0</v>
      </c>
      <c r="I4952" s="30">
        <f>ROUND(G4952*H4952,P4)</f>
        <v>0</v>
      </c>
      <c r="L4952" s="31">
        <v>0</v>
      </c>
      <c r="M4952" s="24">
        <f>ROUND(G4952*L4952,P4)</f>
        <v>0</v>
      </c>
      <c r="N4952" s="25" t="s">
        <v>681</v>
      </c>
      <c r="O4952" s="32">
        <f>M4952*AA4952</f>
        <v>0</v>
      </c>
      <c r="P4952" s="1">
        <v>3</v>
      </c>
      <c r="AA4952" s="1">
        <f>IF(P4952=1,$O$3,IF(P4952=2,$O$4,$O$5))</f>
        <v>0</v>
      </c>
    </row>
    <row r="4953">
      <c r="A4953" s="1" t="s">
        <v>72</v>
      </c>
      <c r="E4953" s="27" t="s">
        <v>720</v>
      </c>
    </row>
    <row r="4954" ht="51">
      <c r="A4954" s="1" t="s">
        <v>73</v>
      </c>
      <c r="E4954" s="33" t="s">
        <v>4172</v>
      </c>
    </row>
    <row r="4955">
      <c r="A4955" s="1" t="s">
        <v>74</v>
      </c>
      <c r="E4955" s="27" t="s">
        <v>68</v>
      </c>
    </row>
    <row r="4956">
      <c r="A4956" s="1" t="s">
        <v>66</v>
      </c>
      <c r="B4956" s="1">
        <v>6</v>
      </c>
      <c r="C4956" s="26" t="s">
        <v>740</v>
      </c>
      <c r="D4956" t="s">
        <v>68</v>
      </c>
      <c r="E4956" s="27" t="s">
        <v>741</v>
      </c>
      <c r="F4956" s="28" t="s">
        <v>80</v>
      </c>
      <c r="G4956" s="29">
        <v>254.09999999999999</v>
      </c>
      <c r="H4956" s="28">
        <v>0.00069999999999999999</v>
      </c>
      <c r="I4956" s="30">
        <f>ROUND(G4956*H4956,P4)</f>
        <v>0</v>
      </c>
      <c r="L4956" s="31">
        <v>0</v>
      </c>
      <c r="M4956" s="24">
        <f>ROUND(G4956*L4956,P4)</f>
        <v>0</v>
      </c>
      <c r="N4956" s="25" t="s">
        <v>681</v>
      </c>
      <c r="O4956" s="32">
        <f>M4956*AA4956</f>
        <v>0</v>
      </c>
      <c r="P4956" s="1">
        <v>3</v>
      </c>
      <c r="AA4956" s="1">
        <f>IF(P4956=1,$O$3,IF(P4956=2,$O$4,$O$5))</f>
        <v>0</v>
      </c>
    </row>
    <row r="4957">
      <c r="A4957" s="1" t="s">
        <v>72</v>
      </c>
      <c r="E4957" s="27" t="s">
        <v>741</v>
      </c>
    </row>
    <row r="4958" ht="127.5">
      <c r="A4958" s="1" t="s">
        <v>73</v>
      </c>
      <c r="E4958" s="33" t="s">
        <v>4173</v>
      </c>
    </row>
    <row r="4959">
      <c r="A4959" s="1" t="s">
        <v>74</v>
      </c>
      <c r="E4959" s="27" t="s">
        <v>68</v>
      </c>
    </row>
    <row r="4960" ht="25.5">
      <c r="A4960" s="1" t="s">
        <v>66</v>
      </c>
      <c r="B4960" s="1">
        <v>7</v>
      </c>
      <c r="C4960" s="26" t="s">
        <v>743</v>
      </c>
      <c r="D4960" t="s">
        <v>68</v>
      </c>
      <c r="E4960" s="27" t="s">
        <v>744</v>
      </c>
      <c r="F4960" s="28" t="s">
        <v>80</v>
      </c>
      <c r="G4960" s="29">
        <v>254.09999999999999</v>
      </c>
      <c r="H4960" s="28">
        <v>0</v>
      </c>
      <c r="I4960" s="30">
        <f>ROUND(G4960*H4960,P4)</f>
        <v>0</v>
      </c>
      <c r="L4960" s="31">
        <v>0</v>
      </c>
      <c r="M4960" s="24">
        <f>ROUND(G4960*L4960,P4)</f>
        <v>0</v>
      </c>
      <c r="N4960" s="25" t="s">
        <v>681</v>
      </c>
      <c r="O4960" s="32">
        <f>M4960*AA4960</f>
        <v>0</v>
      </c>
      <c r="P4960" s="1">
        <v>3</v>
      </c>
      <c r="AA4960" s="1">
        <f>IF(P4960=1,$O$3,IF(P4960=2,$O$4,$O$5))</f>
        <v>0</v>
      </c>
    </row>
    <row r="4961" ht="25.5">
      <c r="A4961" s="1" t="s">
        <v>72</v>
      </c>
      <c r="E4961" s="27" t="s">
        <v>744</v>
      </c>
    </row>
    <row r="4962" ht="114.75">
      <c r="A4962" s="1" t="s">
        <v>73</v>
      </c>
      <c r="E4962" s="33" t="s">
        <v>4174</v>
      </c>
    </row>
    <row r="4963">
      <c r="A4963" s="1" t="s">
        <v>74</v>
      </c>
      <c r="E4963" s="27" t="s">
        <v>68</v>
      </c>
    </row>
    <row r="4964" ht="25.5">
      <c r="A4964" s="1" t="s">
        <v>66</v>
      </c>
      <c r="B4964" s="1">
        <v>8</v>
      </c>
      <c r="C4964" s="26" t="s">
        <v>745</v>
      </c>
      <c r="D4964" t="s">
        <v>68</v>
      </c>
      <c r="E4964" s="27" t="s">
        <v>746</v>
      </c>
      <c r="F4964" s="28" t="s">
        <v>163</v>
      </c>
      <c r="G4964" s="29">
        <v>19.079999999999998</v>
      </c>
      <c r="H4964" s="28">
        <v>0.00046000000000000001</v>
      </c>
      <c r="I4964" s="30">
        <f>ROUND(G4964*H4964,P4)</f>
        <v>0</v>
      </c>
      <c r="L4964" s="31">
        <v>0</v>
      </c>
      <c r="M4964" s="24">
        <f>ROUND(G4964*L4964,P4)</f>
        <v>0</v>
      </c>
      <c r="N4964" s="25" t="s">
        <v>681</v>
      </c>
      <c r="O4964" s="32">
        <f>M4964*AA4964</f>
        <v>0</v>
      </c>
      <c r="P4964" s="1">
        <v>3</v>
      </c>
      <c r="AA4964" s="1">
        <f>IF(P4964=1,$O$3,IF(P4964=2,$O$4,$O$5))</f>
        <v>0</v>
      </c>
    </row>
    <row r="4965" ht="25.5">
      <c r="A4965" s="1" t="s">
        <v>72</v>
      </c>
      <c r="E4965" s="27" t="s">
        <v>746</v>
      </c>
    </row>
    <row r="4966" ht="63.75">
      <c r="A4966" s="1" t="s">
        <v>73</v>
      </c>
      <c r="E4966" s="33" t="s">
        <v>4175</v>
      </c>
    </row>
    <row r="4967">
      <c r="A4967" s="1" t="s">
        <v>74</v>
      </c>
      <c r="E4967" s="27" t="s">
        <v>68</v>
      </c>
    </row>
    <row r="4968" ht="25.5">
      <c r="A4968" s="1" t="s">
        <v>66</v>
      </c>
      <c r="B4968" s="1">
        <v>9</v>
      </c>
      <c r="C4968" s="26" t="s">
        <v>747</v>
      </c>
      <c r="D4968" t="s">
        <v>68</v>
      </c>
      <c r="E4968" s="27" t="s">
        <v>748</v>
      </c>
      <c r="F4968" s="28" t="s">
        <v>163</v>
      </c>
      <c r="G4968" s="29">
        <v>19.079999999999998</v>
      </c>
      <c r="H4968" s="28">
        <v>0</v>
      </c>
      <c r="I4968" s="30">
        <f>ROUND(G4968*H4968,P4)</f>
        <v>0</v>
      </c>
      <c r="L4968" s="31">
        <v>0</v>
      </c>
      <c r="M4968" s="24">
        <f>ROUND(G4968*L4968,P4)</f>
        <v>0</v>
      </c>
      <c r="N4968" s="25" t="s">
        <v>681</v>
      </c>
      <c r="O4968" s="32">
        <f>M4968*AA4968</f>
        <v>0</v>
      </c>
      <c r="P4968" s="1">
        <v>3</v>
      </c>
      <c r="AA4968" s="1">
        <f>IF(P4968=1,$O$3,IF(P4968=2,$O$4,$O$5))</f>
        <v>0</v>
      </c>
    </row>
    <row r="4969" ht="25.5">
      <c r="A4969" s="1" t="s">
        <v>72</v>
      </c>
      <c r="E4969" s="27" t="s">
        <v>748</v>
      </c>
    </row>
    <row r="4970" ht="63.75">
      <c r="A4970" s="1" t="s">
        <v>73</v>
      </c>
      <c r="E4970" s="33" t="s">
        <v>4175</v>
      </c>
    </row>
    <row r="4971">
      <c r="A4971" s="1" t="s">
        <v>74</v>
      </c>
      <c r="E4971" s="27" t="s">
        <v>68</v>
      </c>
    </row>
    <row r="4972" ht="25.5">
      <c r="A4972" s="1" t="s">
        <v>66</v>
      </c>
      <c r="B4972" s="1">
        <v>10</v>
      </c>
      <c r="C4972" s="26" t="s">
        <v>4176</v>
      </c>
      <c r="D4972" t="s">
        <v>68</v>
      </c>
      <c r="E4972" s="27" t="s">
        <v>4177</v>
      </c>
      <c r="F4972" s="28" t="s">
        <v>80</v>
      </c>
      <c r="G4972" s="29">
        <v>178.5</v>
      </c>
      <c r="H4972" s="28">
        <v>0.00079000000000000001</v>
      </c>
      <c r="I4972" s="30">
        <f>ROUND(G4972*H4972,P4)</f>
        <v>0</v>
      </c>
      <c r="L4972" s="31">
        <v>0</v>
      </c>
      <c r="M4972" s="24">
        <f>ROUND(G4972*L4972,P4)</f>
        <v>0</v>
      </c>
      <c r="N4972" s="25" t="s">
        <v>681</v>
      </c>
      <c r="O4972" s="32">
        <f>M4972*AA4972</f>
        <v>0</v>
      </c>
      <c r="P4972" s="1">
        <v>3</v>
      </c>
      <c r="AA4972" s="1">
        <f>IF(P4972=1,$O$3,IF(P4972=2,$O$4,$O$5))</f>
        <v>0</v>
      </c>
    </row>
    <row r="4973" ht="25.5">
      <c r="A4973" s="1" t="s">
        <v>72</v>
      </c>
      <c r="E4973" s="27" t="s">
        <v>4177</v>
      </c>
    </row>
    <row r="4974" ht="76.5">
      <c r="A4974" s="1" t="s">
        <v>73</v>
      </c>
      <c r="E4974" s="33" t="s">
        <v>4178</v>
      </c>
    </row>
    <row r="4975">
      <c r="A4975" s="1" t="s">
        <v>74</v>
      </c>
      <c r="E4975" s="27" t="s">
        <v>68</v>
      </c>
    </row>
    <row r="4976" ht="25.5">
      <c r="A4976" s="1" t="s">
        <v>66</v>
      </c>
      <c r="B4976" s="1">
        <v>11</v>
      </c>
      <c r="C4976" s="26" t="s">
        <v>4179</v>
      </c>
      <c r="D4976" t="s">
        <v>68</v>
      </c>
      <c r="E4976" s="27" t="s">
        <v>4180</v>
      </c>
      <c r="F4976" s="28" t="s">
        <v>80</v>
      </c>
      <c r="G4976" s="29">
        <v>178.5</v>
      </c>
      <c r="H4976" s="28">
        <v>0</v>
      </c>
      <c r="I4976" s="30">
        <f>ROUND(G4976*H4976,P4)</f>
        <v>0</v>
      </c>
      <c r="L4976" s="31">
        <v>0</v>
      </c>
      <c r="M4976" s="24">
        <f>ROUND(G4976*L4976,P4)</f>
        <v>0</v>
      </c>
      <c r="N4976" s="25" t="s">
        <v>681</v>
      </c>
      <c r="O4976" s="32">
        <f>M4976*AA4976</f>
        <v>0</v>
      </c>
      <c r="P4976" s="1">
        <v>3</v>
      </c>
      <c r="AA4976" s="1">
        <f>IF(P4976=1,$O$3,IF(P4976=2,$O$4,$O$5))</f>
        <v>0</v>
      </c>
    </row>
    <row r="4977" ht="25.5">
      <c r="A4977" s="1" t="s">
        <v>72</v>
      </c>
      <c r="E4977" s="27" t="s">
        <v>4180</v>
      </c>
    </row>
    <row r="4978" ht="76.5">
      <c r="A4978" s="1" t="s">
        <v>73</v>
      </c>
      <c r="E4978" s="33" t="s">
        <v>4178</v>
      </c>
    </row>
    <row r="4979">
      <c r="A4979" s="1" t="s">
        <v>74</v>
      </c>
      <c r="E4979" s="27" t="s">
        <v>68</v>
      </c>
    </row>
    <row r="4980" ht="25.5">
      <c r="A4980" s="1" t="s">
        <v>66</v>
      </c>
      <c r="B4980" s="1">
        <v>12</v>
      </c>
      <c r="C4980" s="26" t="s">
        <v>754</v>
      </c>
      <c r="D4980" t="s">
        <v>68</v>
      </c>
      <c r="E4980" s="27" t="s">
        <v>755</v>
      </c>
      <c r="F4980" s="28" t="s">
        <v>163</v>
      </c>
      <c r="G4980" s="29">
        <v>272.61200000000002</v>
      </c>
      <c r="H4980" s="28">
        <v>0</v>
      </c>
      <c r="I4980" s="30">
        <f>ROUND(G4980*H4980,P4)</f>
        <v>0</v>
      </c>
      <c r="L4980" s="31">
        <v>0</v>
      </c>
      <c r="M4980" s="24">
        <f>ROUND(G4980*L4980,P4)</f>
        <v>0</v>
      </c>
      <c r="N4980" s="25" t="s">
        <v>681</v>
      </c>
      <c r="O4980" s="32">
        <f>M4980*AA4980</f>
        <v>0</v>
      </c>
      <c r="P4980" s="1">
        <v>3</v>
      </c>
      <c r="AA4980" s="1">
        <f>IF(P4980=1,$O$3,IF(P4980=2,$O$4,$O$5))</f>
        <v>0</v>
      </c>
    </row>
    <row r="4981" ht="38.25">
      <c r="A4981" s="1" t="s">
        <v>72</v>
      </c>
      <c r="E4981" s="27" t="s">
        <v>756</v>
      </c>
    </row>
    <row r="4982" ht="127.5">
      <c r="A4982" s="1" t="s">
        <v>73</v>
      </c>
      <c r="E4982" s="33" t="s">
        <v>4181</v>
      </c>
    </row>
    <row r="4983">
      <c r="A4983" s="1" t="s">
        <v>74</v>
      </c>
      <c r="E4983" s="27" t="s">
        <v>68</v>
      </c>
    </row>
    <row r="4984" ht="25.5">
      <c r="A4984" s="1" t="s">
        <v>66</v>
      </c>
      <c r="B4984" s="1">
        <v>13</v>
      </c>
      <c r="C4984" s="26" t="s">
        <v>758</v>
      </c>
      <c r="D4984" t="s">
        <v>68</v>
      </c>
      <c r="E4984" s="27" t="s">
        <v>755</v>
      </c>
      <c r="F4984" s="28" t="s">
        <v>163</v>
      </c>
      <c r="G4984" s="29">
        <v>272.61200000000002</v>
      </c>
      <c r="H4984" s="28">
        <v>0</v>
      </c>
      <c r="I4984" s="30">
        <f>ROUND(G4984*H4984,P4)</f>
        <v>0</v>
      </c>
      <c r="L4984" s="31">
        <v>0</v>
      </c>
      <c r="M4984" s="24">
        <f>ROUND(G4984*L4984,P4)</f>
        <v>0</v>
      </c>
      <c r="N4984" s="25" t="s">
        <v>681</v>
      </c>
      <c r="O4984" s="32">
        <f>M4984*AA4984</f>
        <v>0</v>
      </c>
      <c r="P4984" s="1">
        <v>3</v>
      </c>
      <c r="AA4984" s="1">
        <f>IF(P4984=1,$O$3,IF(P4984=2,$O$4,$O$5))</f>
        <v>0</v>
      </c>
    </row>
    <row r="4985" ht="51">
      <c r="A4985" s="1" t="s">
        <v>72</v>
      </c>
      <c r="E4985" s="27" t="s">
        <v>759</v>
      </c>
    </row>
    <row r="4986" ht="25.5">
      <c r="A4986" s="1" t="s">
        <v>73</v>
      </c>
      <c r="E4986" s="33" t="s">
        <v>4182</v>
      </c>
    </row>
    <row r="4987">
      <c r="A4987" s="1" t="s">
        <v>74</v>
      </c>
      <c r="E4987" s="27" t="s">
        <v>68</v>
      </c>
    </row>
    <row r="4988" ht="25.5">
      <c r="A4988" s="1" t="s">
        <v>66</v>
      </c>
      <c r="B4988" s="1">
        <v>14</v>
      </c>
      <c r="C4988" s="26" t="s">
        <v>761</v>
      </c>
      <c r="D4988" t="s">
        <v>68</v>
      </c>
      <c r="E4988" s="27" t="s">
        <v>762</v>
      </c>
      <c r="F4988" s="28" t="s">
        <v>763</v>
      </c>
      <c r="G4988" s="29">
        <v>463.44</v>
      </c>
      <c r="H4988" s="28">
        <v>0</v>
      </c>
      <c r="I4988" s="30">
        <f>ROUND(G4988*H4988,P4)</f>
        <v>0</v>
      </c>
      <c r="L4988" s="31">
        <v>0</v>
      </c>
      <c r="M4988" s="24">
        <f>ROUND(G4988*L4988,P4)</f>
        <v>0</v>
      </c>
      <c r="N4988" s="25" t="s">
        <v>681</v>
      </c>
      <c r="O4988" s="32">
        <f>M4988*AA4988</f>
        <v>0</v>
      </c>
      <c r="P4988" s="1">
        <v>3</v>
      </c>
      <c r="AA4988" s="1">
        <f>IF(P4988=1,$O$3,IF(P4988=2,$O$4,$O$5))</f>
        <v>0</v>
      </c>
    </row>
    <row r="4989" ht="25.5">
      <c r="A4989" s="1" t="s">
        <v>72</v>
      </c>
      <c r="E4989" s="27" t="s">
        <v>762</v>
      </c>
    </row>
    <row r="4990" ht="25.5">
      <c r="A4990" s="1" t="s">
        <v>73</v>
      </c>
      <c r="E4990" s="33" t="s">
        <v>4183</v>
      </c>
    </row>
    <row r="4991">
      <c r="A4991" s="1" t="s">
        <v>74</v>
      </c>
      <c r="E4991" s="27" t="s">
        <v>68</v>
      </c>
    </row>
    <row r="4992" ht="25.5">
      <c r="A4992" s="1" t="s">
        <v>66</v>
      </c>
      <c r="B4992" s="1">
        <v>15</v>
      </c>
      <c r="C4992" s="26" t="s">
        <v>765</v>
      </c>
      <c r="D4992" t="s">
        <v>68</v>
      </c>
      <c r="E4992" s="27" t="s">
        <v>766</v>
      </c>
      <c r="F4992" s="28" t="s">
        <v>163</v>
      </c>
      <c r="G4992" s="29">
        <v>32.975000000000001</v>
      </c>
      <c r="H4992" s="28">
        <v>0</v>
      </c>
      <c r="I4992" s="30">
        <f>ROUND(G4992*H4992,P4)</f>
        <v>0</v>
      </c>
      <c r="L4992" s="31">
        <v>0</v>
      </c>
      <c r="M4992" s="24">
        <f>ROUND(G4992*L4992,P4)</f>
        <v>0</v>
      </c>
      <c r="N4992" s="25" t="s">
        <v>681</v>
      </c>
      <c r="O4992" s="32">
        <f>M4992*AA4992</f>
        <v>0</v>
      </c>
      <c r="P4992" s="1">
        <v>3</v>
      </c>
      <c r="AA4992" s="1">
        <f>IF(P4992=1,$O$3,IF(P4992=2,$O$4,$O$5))</f>
        <v>0</v>
      </c>
    </row>
    <row r="4993" ht="25.5">
      <c r="A4993" s="1" t="s">
        <v>72</v>
      </c>
      <c r="E4993" s="27" t="s">
        <v>766</v>
      </c>
    </row>
    <row r="4994" ht="102">
      <c r="A4994" s="1" t="s">
        <v>73</v>
      </c>
      <c r="E4994" s="33" t="s">
        <v>4184</v>
      </c>
    </row>
    <row r="4995">
      <c r="A4995" s="1" t="s">
        <v>74</v>
      </c>
      <c r="E4995" s="27" t="s">
        <v>68</v>
      </c>
    </row>
    <row r="4996" ht="25.5">
      <c r="A4996" s="1" t="s">
        <v>66</v>
      </c>
      <c r="B4996" s="1">
        <v>17</v>
      </c>
      <c r="C4996" s="26" t="s">
        <v>765</v>
      </c>
      <c r="D4996" t="s">
        <v>677</v>
      </c>
      <c r="E4996" s="27" t="s">
        <v>766</v>
      </c>
      <c r="F4996" s="28" t="s">
        <v>163</v>
      </c>
      <c r="G4996" s="29">
        <v>250</v>
      </c>
      <c r="H4996" s="28">
        <v>0</v>
      </c>
      <c r="I4996" s="30">
        <f>ROUND(G4996*H4996,P4)</f>
        <v>0</v>
      </c>
      <c r="L4996" s="31">
        <v>0</v>
      </c>
      <c r="M4996" s="24">
        <f>ROUND(G4996*L4996,P4)</f>
        <v>0</v>
      </c>
      <c r="N4996" s="25" t="s">
        <v>681</v>
      </c>
      <c r="O4996" s="32">
        <f>M4996*AA4996</f>
        <v>0</v>
      </c>
      <c r="P4996" s="1">
        <v>3</v>
      </c>
      <c r="AA4996" s="1">
        <f>IF(P4996=1,$O$3,IF(P4996=2,$O$4,$O$5))</f>
        <v>0</v>
      </c>
    </row>
    <row r="4997" ht="25.5">
      <c r="A4997" s="1" t="s">
        <v>72</v>
      </c>
      <c r="E4997" s="27" t="s">
        <v>766</v>
      </c>
    </row>
    <row r="4998" ht="51">
      <c r="A4998" s="1" t="s">
        <v>73</v>
      </c>
      <c r="E4998" s="33" t="s">
        <v>4185</v>
      </c>
    </row>
    <row r="4999">
      <c r="A4999" s="1" t="s">
        <v>74</v>
      </c>
      <c r="E4999" s="27" t="s">
        <v>68</v>
      </c>
    </row>
    <row r="5000">
      <c r="A5000" s="1" t="s">
        <v>66</v>
      </c>
      <c r="B5000" s="1">
        <v>16</v>
      </c>
      <c r="C5000" s="26" t="s">
        <v>4186</v>
      </c>
      <c r="D5000" t="s">
        <v>68</v>
      </c>
      <c r="E5000" s="27" t="s">
        <v>4187</v>
      </c>
      <c r="F5000" s="28" t="s">
        <v>763</v>
      </c>
      <c r="G5000" s="29">
        <v>62.652999999999999</v>
      </c>
      <c r="H5000" s="28">
        <v>1</v>
      </c>
      <c r="I5000" s="30">
        <f>ROUND(G5000*H5000,P4)</f>
        <v>0</v>
      </c>
      <c r="L5000" s="31">
        <v>0</v>
      </c>
      <c r="M5000" s="24">
        <f>ROUND(G5000*L5000,P4)</f>
        <v>0</v>
      </c>
      <c r="N5000" s="25" t="s">
        <v>681</v>
      </c>
      <c r="O5000" s="32">
        <f>M5000*AA5000</f>
        <v>0</v>
      </c>
      <c r="P5000" s="1">
        <v>3</v>
      </c>
      <c r="AA5000" s="1">
        <f>IF(P5000=1,$O$3,IF(P5000=2,$O$4,$O$5))</f>
        <v>0</v>
      </c>
    </row>
    <row r="5001">
      <c r="A5001" s="1" t="s">
        <v>72</v>
      </c>
      <c r="E5001" s="27" t="s">
        <v>4187</v>
      </c>
    </row>
    <row r="5002" ht="114.75">
      <c r="A5002" s="1" t="s">
        <v>73</v>
      </c>
      <c r="E5002" s="33" t="s">
        <v>4188</v>
      </c>
    </row>
    <row r="5003">
      <c r="A5003" s="1" t="s">
        <v>74</v>
      </c>
      <c r="E5003" s="27" t="s">
        <v>68</v>
      </c>
    </row>
    <row r="5004">
      <c r="A5004" s="1" t="s">
        <v>64</v>
      </c>
      <c r="C5004" s="22" t="s">
        <v>775</v>
      </c>
      <c r="E5004" s="23" t="s">
        <v>776</v>
      </c>
      <c r="L5004" s="24">
        <f>SUMIFS(L5005:L5060,A5005:A5060,"P")</f>
        <v>0</v>
      </c>
      <c r="M5004" s="24">
        <f>SUMIFS(M5005:M5060,A5005:A5060,"P")</f>
        <v>0</v>
      </c>
      <c r="N5004" s="25"/>
    </row>
    <row r="5005" ht="25.5">
      <c r="A5005" s="1" t="s">
        <v>66</v>
      </c>
      <c r="B5005" s="1">
        <v>18</v>
      </c>
      <c r="C5005" s="26" t="s">
        <v>1240</v>
      </c>
      <c r="D5005" t="s">
        <v>68</v>
      </c>
      <c r="E5005" s="27" t="s">
        <v>1241</v>
      </c>
      <c r="F5005" s="28" t="s">
        <v>80</v>
      </c>
      <c r="G5005" s="29">
        <v>16.66</v>
      </c>
      <c r="H5005" s="28">
        <v>0.0001</v>
      </c>
      <c r="I5005" s="30">
        <f>ROUND(G5005*H5005,P4)</f>
        <v>0</v>
      </c>
      <c r="L5005" s="31">
        <v>0</v>
      </c>
      <c r="M5005" s="24">
        <f>ROUND(G5005*L5005,P4)</f>
        <v>0</v>
      </c>
      <c r="N5005" s="25" t="s">
        <v>681</v>
      </c>
      <c r="O5005" s="32">
        <f>M5005*AA5005</f>
        <v>0</v>
      </c>
      <c r="P5005" s="1">
        <v>3</v>
      </c>
      <c r="AA5005" s="1">
        <f>IF(P5005=1,$O$3,IF(P5005=2,$O$4,$O$5))</f>
        <v>0</v>
      </c>
    </row>
    <row r="5006" ht="25.5">
      <c r="A5006" s="1" t="s">
        <v>72</v>
      </c>
      <c r="E5006" s="27" t="s">
        <v>1241</v>
      </c>
    </row>
    <row r="5007" ht="51">
      <c r="A5007" s="1" t="s">
        <v>73</v>
      </c>
      <c r="E5007" s="33" t="s">
        <v>4189</v>
      </c>
    </row>
    <row r="5008">
      <c r="A5008" s="1" t="s">
        <v>74</v>
      </c>
      <c r="E5008" s="27" t="s">
        <v>68</v>
      </c>
    </row>
    <row r="5009">
      <c r="A5009" s="1" t="s">
        <v>66</v>
      </c>
      <c r="B5009" s="1">
        <v>20</v>
      </c>
      <c r="C5009" s="26" t="s">
        <v>777</v>
      </c>
      <c r="D5009" t="s">
        <v>68</v>
      </c>
      <c r="E5009" s="27" t="s">
        <v>778</v>
      </c>
      <c r="F5009" s="28" t="s">
        <v>163</v>
      </c>
      <c r="G5009" s="29">
        <v>3.2160000000000002</v>
      </c>
      <c r="H5009" s="28">
        <v>2.1600000000000001</v>
      </c>
      <c r="I5009" s="30">
        <f>ROUND(G5009*H5009,P4)</f>
        <v>0</v>
      </c>
      <c r="L5009" s="31">
        <v>0</v>
      </c>
      <c r="M5009" s="24">
        <f>ROUND(G5009*L5009,P4)</f>
        <v>0</v>
      </c>
      <c r="N5009" s="25" t="s">
        <v>681</v>
      </c>
      <c r="O5009" s="32">
        <f>M5009*AA5009</f>
        <v>0</v>
      </c>
      <c r="P5009" s="1">
        <v>3</v>
      </c>
      <c r="AA5009" s="1">
        <f>IF(P5009=1,$O$3,IF(P5009=2,$O$4,$O$5))</f>
        <v>0</v>
      </c>
    </row>
    <row r="5010">
      <c r="A5010" s="1" t="s">
        <v>72</v>
      </c>
      <c r="E5010" s="27" t="s">
        <v>778</v>
      </c>
    </row>
    <row r="5011" ht="89.25">
      <c r="A5011" s="1" t="s">
        <v>73</v>
      </c>
      <c r="E5011" s="33" t="s">
        <v>4190</v>
      </c>
    </row>
    <row r="5012">
      <c r="A5012" s="1" t="s">
        <v>74</v>
      </c>
      <c r="E5012" s="27" t="s">
        <v>68</v>
      </c>
    </row>
    <row r="5013" ht="25.5">
      <c r="A5013" s="1" t="s">
        <v>66</v>
      </c>
      <c r="B5013" s="1">
        <v>21</v>
      </c>
      <c r="C5013" s="26" t="s">
        <v>4191</v>
      </c>
      <c r="D5013" t="s">
        <v>68</v>
      </c>
      <c r="E5013" s="27" t="s">
        <v>4192</v>
      </c>
      <c r="F5013" s="28" t="s">
        <v>163</v>
      </c>
      <c r="G5013" s="29">
        <v>2.5760000000000001</v>
      </c>
      <c r="H5013" s="28">
        <v>2.5018699999999998</v>
      </c>
      <c r="I5013" s="30">
        <f>ROUND(G5013*H5013,P4)</f>
        <v>0</v>
      </c>
      <c r="L5013" s="31">
        <v>0</v>
      </c>
      <c r="M5013" s="24">
        <f>ROUND(G5013*L5013,P4)</f>
        <v>0</v>
      </c>
      <c r="N5013" s="25" t="s">
        <v>681</v>
      </c>
      <c r="O5013" s="32">
        <f>M5013*AA5013</f>
        <v>0</v>
      </c>
      <c r="P5013" s="1">
        <v>3</v>
      </c>
      <c r="AA5013" s="1">
        <f>IF(P5013=1,$O$3,IF(P5013=2,$O$4,$O$5))</f>
        <v>0</v>
      </c>
    </row>
    <row r="5014" ht="25.5">
      <c r="A5014" s="1" t="s">
        <v>72</v>
      </c>
      <c r="E5014" s="27" t="s">
        <v>4192</v>
      </c>
    </row>
    <row r="5015" ht="63.75">
      <c r="A5015" s="1" t="s">
        <v>73</v>
      </c>
      <c r="E5015" s="33" t="s">
        <v>4193</v>
      </c>
    </row>
    <row r="5016">
      <c r="A5016" s="1" t="s">
        <v>74</v>
      </c>
      <c r="E5016" s="27" t="s">
        <v>68</v>
      </c>
    </row>
    <row r="5017">
      <c r="A5017" s="1" t="s">
        <v>66</v>
      </c>
      <c r="B5017" s="1">
        <v>22</v>
      </c>
      <c r="C5017" s="26" t="s">
        <v>1476</v>
      </c>
      <c r="D5017" t="s">
        <v>68</v>
      </c>
      <c r="E5017" s="27" t="s">
        <v>1477</v>
      </c>
      <c r="F5017" s="28" t="s">
        <v>80</v>
      </c>
      <c r="G5017" s="29">
        <v>4.2000000000000002</v>
      </c>
      <c r="H5017" s="28">
        <v>0.0029399999999999999</v>
      </c>
      <c r="I5017" s="30">
        <f>ROUND(G5017*H5017,P4)</f>
        <v>0</v>
      </c>
      <c r="L5017" s="31">
        <v>0</v>
      </c>
      <c r="M5017" s="24">
        <f>ROUND(G5017*L5017,P4)</f>
        <v>0</v>
      </c>
      <c r="N5017" s="25" t="s">
        <v>681</v>
      </c>
      <c r="O5017" s="32">
        <f>M5017*AA5017</f>
        <v>0</v>
      </c>
      <c r="P5017" s="1">
        <v>3</v>
      </c>
      <c r="AA5017" s="1">
        <f>IF(P5017=1,$O$3,IF(P5017=2,$O$4,$O$5))</f>
        <v>0</v>
      </c>
    </row>
    <row r="5018">
      <c r="A5018" s="1" t="s">
        <v>72</v>
      </c>
      <c r="E5018" s="27" t="s">
        <v>1477</v>
      </c>
    </row>
    <row r="5019" ht="51">
      <c r="A5019" s="1" t="s">
        <v>73</v>
      </c>
      <c r="E5019" s="33" t="s">
        <v>4194</v>
      </c>
    </row>
    <row r="5020">
      <c r="A5020" s="1" t="s">
        <v>74</v>
      </c>
      <c r="E5020" s="27" t="s">
        <v>68</v>
      </c>
    </row>
    <row r="5021">
      <c r="A5021" s="1" t="s">
        <v>66</v>
      </c>
      <c r="B5021" s="1">
        <v>23</v>
      </c>
      <c r="C5021" s="26" t="s">
        <v>1479</v>
      </c>
      <c r="D5021" t="s">
        <v>68</v>
      </c>
      <c r="E5021" s="27" t="s">
        <v>1480</v>
      </c>
      <c r="F5021" s="28" t="s">
        <v>80</v>
      </c>
      <c r="G5021" s="29">
        <v>4.2000000000000002</v>
      </c>
      <c r="H5021" s="28">
        <v>0</v>
      </c>
      <c r="I5021" s="30">
        <f>ROUND(G5021*H5021,P4)</f>
        <v>0</v>
      </c>
      <c r="L5021" s="31">
        <v>0</v>
      </c>
      <c r="M5021" s="24">
        <f>ROUND(G5021*L5021,P4)</f>
        <v>0</v>
      </c>
      <c r="N5021" s="25" t="s">
        <v>681</v>
      </c>
      <c r="O5021" s="32">
        <f>M5021*AA5021</f>
        <v>0</v>
      </c>
      <c r="P5021" s="1">
        <v>3</v>
      </c>
      <c r="AA5021" s="1">
        <f>IF(P5021=1,$O$3,IF(P5021=2,$O$4,$O$5))</f>
        <v>0</v>
      </c>
    </row>
    <row r="5022">
      <c r="A5022" s="1" t="s">
        <v>72</v>
      </c>
      <c r="E5022" s="27" t="s">
        <v>1480</v>
      </c>
    </row>
    <row r="5023" ht="51">
      <c r="A5023" s="1" t="s">
        <v>73</v>
      </c>
      <c r="E5023" s="33" t="s">
        <v>4194</v>
      </c>
    </row>
    <row r="5024">
      <c r="A5024" s="1" t="s">
        <v>74</v>
      </c>
      <c r="E5024" s="27" t="s">
        <v>68</v>
      </c>
    </row>
    <row r="5025">
      <c r="A5025" s="1" t="s">
        <v>66</v>
      </c>
      <c r="B5025" s="1">
        <v>24</v>
      </c>
      <c r="C5025" s="26" t="s">
        <v>1481</v>
      </c>
      <c r="D5025" t="s">
        <v>68</v>
      </c>
      <c r="E5025" s="27" t="s">
        <v>1482</v>
      </c>
      <c r="F5025" s="28" t="s">
        <v>763</v>
      </c>
      <c r="G5025" s="29">
        <v>0.24299999999999999</v>
      </c>
      <c r="H5025" s="28">
        <v>1.06277</v>
      </c>
      <c r="I5025" s="30">
        <f>ROUND(G5025*H5025,P4)</f>
        <v>0</v>
      </c>
      <c r="L5025" s="31">
        <v>0</v>
      </c>
      <c r="M5025" s="24">
        <f>ROUND(G5025*L5025,P4)</f>
        <v>0</v>
      </c>
      <c r="N5025" s="25" t="s">
        <v>681</v>
      </c>
      <c r="O5025" s="32">
        <f>M5025*AA5025</f>
        <v>0</v>
      </c>
      <c r="P5025" s="1">
        <v>3</v>
      </c>
      <c r="AA5025" s="1">
        <f>IF(P5025=1,$O$3,IF(P5025=2,$O$4,$O$5))</f>
        <v>0</v>
      </c>
    </row>
    <row r="5026">
      <c r="A5026" s="1" t="s">
        <v>72</v>
      </c>
      <c r="E5026" s="27" t="s">
        <v>1482</v>
      </c>
    </row>
    <row r="5027" ht="38.25">
      <c r="A5027" s="1" t="s">
        <v>73</v>
      </c>
      <c r="E5027" s="33" t="s">
        <v>4195</v>
      </c>
    </row>
    <row r="5028">
      <c r="A5028" s="1" t="s">
        <v>74</v>
      </c>
      <c r="E5028" s="27" t="s">
        <v>68</v>
      </c>
    </row>
    <row r="5029">
      <c r="A5029" s="1" t="s">
        <v>66</v>
      </c>
      <c r="B5029" s="1">
        <v>25</v>
      </c>
      <c r="C5029" s="26" t="s">
        <v>4196</v>
      </c>
      <c r="D5029" t="s">
        <v>68</v>
      </c>
      <c r="E5029" s="27" t="s">
        <v>4197</v>
      </c>
      <c r="F5029" s="28" t="s">
        <v>163</v>
      </c>
      <c r="G5029" s="29">
        <v>8.4260000000000002</v>
      </c>
      <c r="H5029" s="28">
        <v>2.3010199999999998</v>
      </c>
      <c r="I5029" s="30">
        <f>ROUND(G5029*H5029,P4)</f>
        <v>0</v>
      </c>
      <c r="L5029" s="31">
        <v>0</v>
      </c>
      <c r="M5029" s="24">
        <f>ROUND(G5029*L5029,P4)</f>
        <v>0</v>
      </c>
      <c r="N5029" s="25" t="s">
        <v>681</v>
      </c>
      <c r="O5029" s="32">
        <f>M5029*AA5029</f>
        <v>0</v>
      </c>
      <c r="P5029" s="1">
        <v>3</v>
      </c>
      <c r="AA5029" s="1">
        <f>IF(P5029=1,$O$3,IF(P5029=2,$O$4,$O$5))</f>
        <v>0</v>
      </c>
    </row>
    <row r="5030">
      <c r="A5030" s="1" t="s">
        <v>72</v>
      </c>
      <c r="E5030" s="27" t="s">
        <v>4197</v>
      </c>
    </row>
    <row r="5031" ht="140.25">
      <c r="A5031" s="1" t="s">
        <v>73</v>
      </c>
      <c r="E5031" s="33" t="s">
        <v>4198</v>
      </c>
    </row>
    <row r="5032">
      <c r="A5032" s="1" t="s">
        <v>74</v>
      </c>
      <c r="E5032" s="27" t="s">
        <v>68</v>
      </c>
    </row>
    <row r="5033">
      <c r="A5033" s="1" t="s">
        <v>66</v>
      </c>
      <c r="B5033" s="1">
        <v>26</v>
      </c>
      <c r="C5033" s="26" t="s">
        <v>4199</v>
      </c>
      <c r="D5033" t="s">
        <v>68</v>
      </c>
      <c r="E5033" s="27" t="s">
        <v>4200</v>
      </c>
      <c r="F5033" s="28" t="s">
        <v>163</v>
      </c>
      <c r="G5033" s="29">
        <v>2.0750000000000002</v>
      </c>
      <c r="H5033" s="28">
        <v>2.5018699999999998</v>
      </c>
      <c r="I5033" s="30">
        <f>ROUND(G5033*H5033,P4)</f>
        <v>0</v>
      </c>
      <c r="L5033" s="31">
        <v>0</v>
      </c>
      <c r="M5033" s="24">
        <f>ROUND(G5033*L5033,P4)</f>
        <v>0</v>
      </c>
      <c r="N5033" s="25" t="s">
        <v>681</v>
      </c>
      <c r="O5033" s="32">
        <f>M5033*AA5033</f>
        <v>0</v>
      </c>
      <c r="P5033" s="1">
        <v>3</v>
      </c>
      <c r="AA5033" s="1">
        <f>IF(P5033=1,$O$3,IF(P5033=2,$O$4,$O$5))</f>
        <v>0</v>
      </c>
    </row>
    <row r="5034">
      <c r="A5034" s="1" t="s">
        <v>72</v>
      </c>
      <c r="E5034" s="27" t="s">
        <v>4200</v>
      </c>
    </row>
    <row r="5035" ht="51">
      <c r="A5035" s="1" t="s">
        <v>73</v>
      </c>
      <c r="E5035" s="33" t="s">
        <v>4201</v>
      </c>
    </row>
    <row r="5036">
      <c r="A5036" s="1" t="s">
        <v>74</v>
      </c>
      <c r="E5036" s="27" t="s">
        <v>68</v>
      </c>
    </row>
    <row r="5037" ht="25.5">
      <c r="A5037" s="1" t="s">
        <v>66</v>
      </c>
      <c r="B5037" s="1">
        <v>27</v>
      </c>
      <c r="C5037" s="26" t="s">
        <v>2910</v>
      </c>
      <c r="D5037" t="s">
        <v>68</v>
      </c>
      <c r="E5037" s="27" t="s">
        <v>2911</v>
      </c>
      <c r="F5037" s="28" t="s">
        <v>163</v>
      </c>
      <c r="G5037" s="29">
        <v>35</v>
      </c>
      <c r="H5037" s="28">
        <v>2.3010199999999998</v>
      </c>
      <c r="I5037" s="30">
        <f>ROUND(G5037*H5037,P4)</f>
        <v>0</v>
      </c>
      <c r="L5037" s="31">
        <v>0</v>
      </c>
      <c r="M5037" s="24">
        <f>ROUND(G5037*L5037,P4)</f>
        <v>0</v>
      </c>
      <c r="N5037" s="25" t="s">
        <v>681</v>
      </c>
      <c r="O5037" s="32">
        <f>M5037*AA5037</f>
        <v>0</v>
      </c>
      <c r="P5037" s="1">
        <v>3</v>
      </c>
      <c r="AA5037" s="1">
        <f>IF(P5037=1,$O$3,IF(P5037=2,$O$4,$O$5))</f>
        <v>0</v>
      </c>
    </row>
    <row r="5038" ht="25.5">
      <c r="A5038" s="1" t="s">
        <v>72</v>
      </c>
      <c r="E5038" s="27" t="s">
        <v>2911</v>
      </c>
    </row>
    <row r="5039" ht="63.75">
      <c r="A5039" s="1" t="s">
        <v>73</v>
      </c>
      <c r="E5039" s="33" t="s">
        <v>4202</v>
      </c>
    </row>
    <row r="5040">
      <c r="A5040" s="1" t="s">
        <v>74</v>
      </c>
      <c r="E5040" s="27" t="s">
        <v>68</v>
      </c>
    </row>
    <row r="5041" ht="25.5">
      <c r="A5041" s="1" t="s">
        <v>66</v>
      </c>
      <c r="B5041" s="1">
        <v>28</v>
      </c>
      <c r="C5041" s="26" t="s">
        <v>4203</v>
      </c>
      <c r="D5041" t="s">
        <v>68</v>
      </c>
      <c r="E5041" s="27" t="s">
        <v>4204</v>
      </c>
      <c r="F5041" s="28" t="s">
        <v>163</v>
      </c>
      <c r="G5041" s="29">
        <v>34.735999999999997</v>
      </c>
      <c r="H5041" s="28">
        <v>2.5018699999999998</v>
      </c>
      <c r="I5041" s="30">
        <f>ROUND(G5041*H5041,P4)</f>
        <v>0</v>
      </c>
      <c r="L5041" s="31">
        <v>0</v>
      </c>
      <c r="M5041" s="24">
        <f>ROUND(G5041*L5041,P4)</f>
        <v>0</v>
      </c>
      <c r="N5041" s="25" t="s">
        <v>681</v>
      </c>
      <c r="O5041" s="32">
        <f>M5041*AA5041</f>
        <v>0</v>
      </c>
      <c r="P5041" s="1">
        <v>3</v>
      </c>
      <c r="AA5041" s="1">
        <f>IF(P5041=1,$O$3,IF(P5041=2,$O$4,$O$5))</f>
        <v>0</v>
      </c>
    </row>
    <row r="5042" ht="25.5">
      <c r="A5042" s="1" t="s">
        <v>72</v>
      </c>
      <c r="E5042" s="27" t="s">
        <v>4204</v>
      </c>
    </row>
    <row r="5043" ht="267.75">
      <c r="A5043" s="1" t="s">
        <v>73</v>
      </c>
      <c r="E5043" s="33" t="s">
        <v>4205</v>
      </c>
    </row>
    <row r="5044">
      <c r="A5044" s="1" t="s">
        <v>74</v>
      </c>
      <c r="E5044" s="27" t="s">
        <v>68</v>
      </c>
    </row>
    <row r="5045">
      <c r="A5045" s="1" t="s">
        <v>66</v>
      </c>
      <c r="B5045" s="1">
        <v>29</v>
      </c>
      <c r="C5045" s="26" t="s">
        <v>1183</v>
      </c>
      <c r="D5045" t="s">
        <v>68</v>
      </c>
      <c r="E5045" s="27" t="s">
        <v>1184</v>
      </c>
      <c r="F5045" s="28" t="s">
        <v>80</v>
      </c>
      <c r="G5045" s="29">
        <v>145.15799999999999</v>
      </c>
      <c r="H5045" s="28">
        <v>0.0026900000000000001</v>
      </c>
      <c r="I5045" s="30">
        <f>ROUND(G5045*H5045,P4)</f>
        <v>0</v>
      </c>
      <c r="L5045" s="31">
        <v>0</v>
      </c>
      <c r="M5045" s="24">
        <f>ROUND(G5045*L5045,P4)</f>
        <v>0</v>
      </c>
      <c r="N5045" s="25" t="s">
        <v>681</v>
      </c>
      <c r="O5045" s="32">
        <f>M5045*AA5045</f>
        <v>0</v>
      </c>
      <c r="P5045" s="1">
        <v>3</v>
      </c>
      <c r="AA5045" s="1">
        <f>IF(P5045=1,$O$3,IF(P5045=2,$O$4,$O$5))</f>
        <v>0</v>
      </c>
    </row>
    <row r="5046">
      <c r="A5046" s="1" t="s">
        <v>72</v>
      </c>
      <c r="E5046" s="27" t="s">
        <v>1184</v>
      </c>
    </row>
    <row r="5047" ht="293.25">
      <c r="A5047" s="1" t="s">
        <v>73</v>
      </c>
      <c r="E5047" s="33" t="s">
        <v>4206</v>
      </c>
    </row>
    <row r="5048">
      <c r="A5048" s="1" t="s">
        <v>74</v>
      </c>
      <c r="E5048" s="27" t="s">
        <v>68</v>
      </c>
    </row>
    <row r="5049">
      <c r="A5049" s="1" t="s">
        <v>66</v>
      </c>
      <c r="B5049" s="1">
        <v>30</v>
      </c>
      <c r="C5049" s="26" t="s">
        <v>1185</v>
      </c>
      <c r="D5049" t="s">
        <v>68</v>
      </c>
      <c r="E5049" s="27" t="s">
        <v>1186</v>
      </c>
      <c r="F5049" s="28" t="s">
        <v>80</v>
      </c>
      <c r="G5049" s="29">
        <v>145.15799999999999</v>
      </c>
      <c r="H5049" s="28">
        <v>0</v>
      </c>
      <c r="I5049" s="30">
        <f>ROUND(G5049*H5049,P4)</f>
        <v>0</v>
      </c>
      <c r="L5049" s="31">
        <v>0</v>
      </c>
      <c r="M5049" s="24">
        <f>ROUND(G5049*L5049,P4)</f>
        <v>0</v>
      </c>
      <c r="N5049" s="25" t="s">
        <v>681</v>
      </c>
      <c r="O5049" s="32">
        <f>M5049*AA5049</f>
        <v>0</v>
      </c>
      <c r="P5049" s="1">
        <v>3</v>
      </c>
      <c r="AA5049" s="1">
        <f>IF(P5049=1,$O$3,IF(P5049=2,$O$4,$O$5))</f>
        <v>0</v>
      </c>
    </row>
    <row r="5050">
      <c r="A5050" s="1" t="s">
        <v>72</v>
      </c>
      <c r="E5050" s="27" t="s">
        <v>1186</v>
      </c>
    </row>
    <row r="5051" ht="293.25">
      <c r="A5051" s="1" t="s">
        <v>73</v>
      </c>
      <c r="E5051" s="33" t="s">
        <v>4206</v>
      </c>
    </row>
    <row r="5052">
      <c r="A5052" s="1" t="s">
        <v>74</v>
      </c>
      <c r="E5052" s="27" t="s">
        <v>68</v>
      </c>
    </row>
    <row r="5053" ht="25.5">
      <c r="A5053" s="1" t="s">
        <v>66</v>
      </c>
      <c r="B5053" s="1">
        <v>31</v>
      </c>
      <c r="C5053" s="26" t="s">
        <v>2917</v>
      </c>
      <c r="D5053" t="s">
        <v>68</v>
      </c>
      <c r="E5053" s="27" t="s">
        <v>2918</v>
      </c>
      <c r="F5053" s="28" t="s">
        <v>163</v>
      </c>
      <c r="G5053" s="29">
        <v>1.3500000000000001</v>
      </c>
      <c r="H5053" s="28">
        <v>2.3010199999999998</v>
      </c>
      <c r="I5053" s="30">
        <f>ROUND(G5053*H5053,P4)</f>
        <v>0</v>
      </c>
      <c r="L5053" s="31">
        <v>0</v>
      </c>
      <c r="M5053" s="24">
        <f>ROUND(G5053*L5053,P4)</f>
        <v>0</v>
      </c>
      <c r="N5053" s="25" t="s">
        <v>681</v>
      </c>
      <c r="O5053" s="32">
        <f>M5053*AA5053</f>
        <v>0</v>
      </c>
      <c r="P5053" s="1">
        <v>3</v>
      </c>
      <c r="AA5053" s="1">
        <f>IF(P5053=1,$O$3,IF(P5053=2,$O$4,$O$5))</f>
        <v>0</v>
      </c>
    </row>
    <row r="5054" ht="25.5">
      <c r="A5054" s="1" t="s">
        <v>72</v>
      </c>
      <c r="E5054" s="27" t="s">
        <v>2918</v>
      </c>
    </row>
    <row r="5055" ht="51">
      <c r="A5055" s="1" t="s">
        <v>73</v>
      </c>
      <c r="E5055" s="33" t="s">
        <v>4207</v>
      </c>
    </row>
    <row r="5056">
      <c r="A5056" s="1" t="s">
        <v>74</v>
      </c>
      <c r="E5056" s="27" t="s">
        <v>68</v>
      </c>
    </row>
    <row r="5057">
      <c r="A5057" s="1" t="s">
        <v>66</v>
      </c>
      <c r="B5057" s="1">
        <v>19</v>
      </c>
      <c r="C5057" s="26" t="s">
        <v>1243</v>
      </c>
      <c r="D5057" t="s">
        <v>68</v>
      </c>
      <c r="E5057" s="27" t="s">
        <v>1244</v>
      </c>
      <c r="F5057" s="28" t="s">
        <v>80</v>
      </c>
      <c r="G5057" s="29">
        <v>19.734000000000002</v>
      </c>
      <c r="H5057" s="28">
        <v>0.00029999999999999997</v>
      </c>
      <c r="I5057" s="30">
        <f>ROUND(G5057*H5057,P4)</f>
        <v>0</v>
      </c>
      <c r="L5057" s="31">
        <v>0</v>
      </c>
      <c r="M5057" s="24">
        <f>ROUND(G5057*L5057,P4)</f>
        <v>0</v>
      </c>
      <c r="N5057" s="25" t="s">
        <v>681</v>
      </c>
      <c r="O5057" s="32">
        <f>M5057*AA5057</f>
        <v>0</v>
      </c>
      <c r="P5057" s="1">
        <v>3</v>
      </c>
      <c r="AA5057" s="1">
        <f>IF(P5057=1,$O$3,IF(P5057=2,$O$4,$O$5))</f>
        <v>0</v>
      </c>
    </row>
    <row r="5058">
      <c r="A5058" s="1" t="s">
        <v>72</v>
      </c>
      <c r="E5058" s="27" t="s">
        <v>1244</v>
      </c>
    </row>
    <row r="5059">
      <c r="A5059" s="1" t="s">
        <v>73</v>
      </c>
      <c r="E5059" s="33" t="s">
        <v>4208</v>
      </c>
    </row>
    <row r="5060">
      <c r="A5060" s="1" t="s">
        <v>74</v>
      </c>
      <c r="E5060" s="27" t="s">
        <v>68</v>
      </c>
    </row>
    <row r="5061">
      <c r="A5061" s="1" t="s">
        <v>64</v>
      </c>
      <c r="C5061" s="22" t="s">
        <v>3174</v>
      </c>
      <c r="E5061" s="23" t="s">
        <v>4209</v>
      </c>
      <c r="L5061" s="24">
        <f>SUMIFS(L5062:L5085,A5062:A5085,"P")</f>
        <v>0</v>
      </c>
      <c r="M5061" s="24">
        <f>SUMIFS(M5062:M5085,A5062:A5085,"P")</f>
        <v>0</v>
      </c>
      <c r="N5061" s="25"/>
    </row>
    <row r="5062" ht="25.5">
      <c r="A5062" s="1" t="s">
        <v>66</v>
      </c>
      <c r="B5062" s="1">
        <v>35</v>
      </c>
      <c r="C5062" s="26" t="s">
        <v>4210</v>
      </c>
      <c r="D5062" t="s">
        <v>68</v>
      </c>
      <c r="E5062" s="27" t="s">
        <v>4211</v>
      </c>
      <c r="F5062" s="28" t="s">
        <v>163</v>
      </c>
      <c r="G5062" s="29">
        <v>65.433000000000007</v>
      </c>
      <c r="H5062" s="28">
        <v>2.5018699999999998</v>
      </c>
      <c r="I5062" s="30">
        <f>ROUND(G5062*H5062,P4)</f>
        <v>0</v>
      </c>
      <c r="L5062" s="31">
        <v>0</v>
      </c>
      <c r="M5062" s="24">
        <f>ROUND(G5062*L5062,P4)</f>
        <v>0</v>
      </c>
      <c r="N5062" s="25" t="s">
        <v>681</v>
      </c>
      <c r="O5062" s="32">
        <f>M5062*AA5062</f>
        <v>0</v>
      </c>
      <c r="P5062" s="1">
        <v>3</v>
      </c>
      <c r="AA5062" s="1">
        <f>IF(P5062=1,$O$3,IF(P5062=2,$O$4,$O$5))</f>
        <v>0</v>
      </c>
    </row>
    <row r="5063" ht="25.5">
      <c r="A5063" s="1" t="s">
        <v>72</v>
      </c>
      <c r="E5063" s="27" t="s">
        <v>4211</v>
      </c>
    </row>
    <row r="5064" ht="229.5">
      <c r="A5064" s="1" t="s">
        <v>73</v>
      </c>
      <c r="E5064" s="33" t="s">
        <v>4212</v>
      </c>
    </row>
    <row r="5065">
      <c r="A5065" s="1" t="s">
        <v>74</v>
      </c>
      <c r="E5065" s="27" t="s">
        <v>68</v>
      </c>
    </row>
    <row r="5066">
      <c r="A5066" s="1" t="s">
        <v>66</v>
      </c>
      <c r="B5066" s="1">
        <v>36</v>
      </c>
      <c r="C5066" s="26" t="s">
        <v>2929</v>
      </c>
      <c r="D5066" t="s">
        <v>68</v>
      </c>
      <c r="E5066" s="27" t="s">
        <v>2930</v>
      </c>
      <c r="F5066" s="28" t="s">
        <v>80</v>
      </c>
      <c r="G5066" s="29">
        <v>309.315</v>
      </c>
      <c r="H5066" s="28">
        <v>0.0027499999999999998</v>
      </c>
      <c r="I5066" s="30">
        <f>ROUND(G5066*H5066,P4)</f>
        <v>0</v>
      </c>
      <c r="L5066" s="31">
        <v>0</v>
      </c>
      <c r="M5066" s="24">
        <f>ROUND(G5066*L5066,P4)</f>
        <v>0</v>
      </c>
      <c r="N5066" s="25" t="s">
        <v>681</v>
      </c>
      <c r="O5066" s="32">
        <f>M5066*AA5066</f>
        <v>0</v>
      </c>
      <c r="P5066" s="1">
        <v>3</v>
      </c>
      <c r="AA5066" s="1">
        <f>IF(P5066=1,$O$3,IF(P5066=2,$O$4,$O$5))</f>
        <v>0</v>
      </c>
    </row>
    <row r="5067">
      <c r="A5067" s="1" t="s">
        <v>72</v>
      </c>
      <c r="E5067" s="27" t="s">
        <v>2930</v>
      </c>
    </row>
    <row r="5068" ht="216.75">
      <c r="A5068" s="1" t="s">
        <v>73</v>
      </c>
      <c r="E5068" s="33" t="s">
        <v>4213</v>
      </c>
    </row>
    <row r="5069">
      <c r="A5069" s="1" t="s">
        <v>74</v>
      </c>
      <c r="E5069" s="27" t="s">
        <v>68</v>
      </c>
    </row>
    <row r="5070">
      <c r="A5070" s="1" t="s">
        <v>66</v>
      </c>
      <c r="B5070" s="1">
        <v>37</v>
      </c>
      <c r="C5070" s="26" t="s">
        <v>2932</v>
      </c>
      <c r="D5070" t="s">
        <v>68</v>
      </c>
      <c r="E5070" s="27" t="s">
        <v>2933</v>
      </c>
      <c r="F5070" s="28" t="s">
        <v>80</v>
      </c>
      <c r="G5070" s="29">
        <v>309.315</v>
      </c>
      <c r="H5070" s="28">
        <v>0</v>
      </c>
      <c r="I5070" s="30">
        <f>ROUND(G5070*H5070,P4)</f>
        <v>0</v>
      </c>
      <c r="L5070" s="31">
        <v>0</v>
      </c>
      <c r="M5070" s="24">
        <f>ROUND(G5070*L5070,P4)</f>
        <v>0</v>
      </c>
      <c r="N5070" s="25" t="s">
        <v>681</v>
      </c>
      <c r="O5070" s="32">
        <f>M5070*AA5070</f>
        <v>0</v>
      </c>
      <c r="P5070" s="1">
        <v>3</v>
      </c>
      <c r="AA5070" s="1">
        <f>IF(P5070=1,$O$3,IF(P5070=2,$O$4,$O$5))</f>
        <v>0</v>
      </c>
    </row>
    <row r="5071">
      <c r="A5071" s="1" t="s">
        <v>72</v>
      </c>
      <c r="E5071" s="27" t="s">
        <v>2933</v>
      </c>
    </row>
    <row r="5072" ht="216.75">
      <c r="A5072" s="1" t="s">
        <v>73</v>
      </c>
      <c r="E5072" s="33" t="s">
        <v>4213</v>
      </c>
    </row>
    <row r="5073">
      <c r="A5073" s="1" t="s">
        <v>74</v>
      </c>
      <c r="E5073" s="27" t="s">
        <v>68</v>
      </c>
    </row>
    <row r="5074">
      <c r="A5074" s="1" t="s">
        <v>66</v>
      </c>
      <c r="B5074" s="1">
        <v>38</v>
      </c>
      <c r="C5074" s="26" t="s">
        <v>4214</v>
      </c>
      <c r="D5074" t="s">
        <v>68</v>
      </c>
      <c r="E5074" s="27" t="s">
        <v>4215</v>
      </c>
      <c r="F5074" s="28" t="s">
        <v>80</v>
      </c>
      <c r="G5074" s="29">
        <v>260.54000000000002</v>
      </c>
      <c r="H5074" s="28">
        <v>0.0025000000000000001</v>
      </c>
      <c r="I5074" s="30">
        <f>ROUND(G5074*H5074,P4)</f>
        <v>0</v>
      </c>
      <c r="L5074" s="31">
        <v>0</v>
      </c>
      <c r="M5074" s="24">
        <f>ROUND(G5074*L5074,P4)</f>
        <v>0</v>
      </c>
      <c r="N5074" s="25" t="s">
        <v>681</v>
      </c>
      <c r="O5074" s="32">
        <f>M5074*AA5074</f>
        <v>0</v>
      </c>
      <c r="P5074" s="1">
        <v>3</v>
      </c>
      <c r="AA5074" s="1">
        <f>IF(P5074=1,$O$3,IF(P5074=2,$O$4,$O$5))</f>
        <v>0</v>
      </c>
    </row>
    <row r="5075">
      <c r="A5075" s="1" t="s">
        <v>72</v>
      </c>
      <c r="E5075" s="27" t="s">
        <v>4215</v>
      </c>
    </row>
    <row r="5076" ht="216.75">
      <c r="A5076" s="1" t="s">
        <v>73</v>
      </c>
      <c r="E5076" s="33" t="s">
        <v>4216</v>
      </c>
    </row>
    <row r="5077">
      <c r="A5077" s="1" t="s">
        <v>74</v>
      </c>
      <c r="E5077" s="27" t="s">
        <v>68</v>
      </c>
    </row>
    <row r="5078" ht="25.5">
      <c r="A5078" s="1" t="s">
        <v>66</v>
      </c>
      <c r="B5078" s="1">
        <v>39</v>
      </c>
      <c r="C5078" s="26" t="s">
        <v>2934</v>
      </c>
      <c r="D5078" t="s">
        <v>68</v>
      </c>
      <c r="E5078" s="27" t="s">
        <v>2935</v>
      </c>
      <c r="F5078" s="28" t="s">
        <v>763</v>
      </c>
      <c r="G5078" s="29">
        <v>3.5699999999999998</v>
      </c>
      <c r="H5078" s="28">
        <v>1.04922</v>
      </c>
      <c r="I5078" s="30">
        <f>ROUND(G5078*H5078,P4)</f>
        <v>0</v>
      </c>
      <c r="L5078" s="31">
        <v>0</v>
      </c>
      <c r="M5078" s="24">
        <f>ROUND(G5078*L5078,P4)</f>
        <v>0</v>
      </c>
      <c r="N5078" s="25" t="s">
        <v>681</v>
      </c>
      <c r="O5078" s="32">
        <f>M5078*AA5078</f>
        <v>0</v>
      </c>
      <c r="P5078" s="1">
        <v>3</v>
      </c>
      <c r="AA5078" s="1">
        <f>IF(P5078=1,$O$3,IF(P5078=2,$O$4,$O$5))</f>
        <v>0</v>
      </c>
    </row>
    <row r="5079" ht="25.5">
      <c r="A5079" s="1" t="s">
        <v>72</v>
      </c>
      <c r="E5079" s="27" t="s">
        <v>2935</v>
      </c>
    </row>
    <row r="5080" ht="165.75">
      <c r="A5080" s="1" t="s">
        <v>73</v>
      </c>
      <c r="E5080" s="33" t="s">
        <v>4217</v>
      </c>
    </row>
    <row r="5081">
      <c r="A5081" s="1" t="s">
        <v>74</v>
      </c>
      <c r="E5081" s="27" t="s">
        <v>68</v>
      </c>
    </row>
    <row r="5082" ht="25.5">
      <c r="A5082" s="1" t="s">
        <v>66</v>
      </c>
      <c r="B5082" s="1">
        <v>40</v>
      </c>
      <c r="C5082" s="26" t="s">
        <v>4218</v>
      </c>
      <c r="D5082" t="s">
        <v>68</v>
      </c>
      <c r="E5082" s="27" t="s">
        <v>4219</v>
      </c>
      <c r="F5082" s="28" t="s">
        <v>763</v>
      </c>
      <c r="G5082" s="29">
        <v>3.012</v>
      </c>
      <c r="H5082" s="28">
        <v>1.06277</v>
      </c>
      <c r="I5082" s="30">
        <f>ROUND(G5082*H5082,P4)</f>
        <v>0</v>
      </c>
      <c r="L5082" s="31">
        <v>0</v>
      </c>
      <c r="M5082" s="24">
        <f>ROUND(G5082*L5082,P4)</f>
        <v>0</v>
      </c>
      <c r="N5082" s="25" t="s">
        <v>681</v>
      </c>
      <c r="O5082" s="32">
        <f>M5082*AA5082</f>
        <v>0</v>
      </c>
      <c r="P5082" s="1">
        <v>3</v>
      </c>
      <c r="AA5082" s="1">
        <f>IF(P5082=1,$O$3,IF(P5082=2,$O$4,$O$5))</f>
        <v>0</v>
      </c>
    </row>
    <row r="5083" ht="25.5">
      <c r="A5083" s="1" t="s">
        <v>72</v>
      </c>
      <c r="E5083" s="27" t="s">
        <v>4219</v>
      </c>
    </row>
    <row r="5084" ht="165.75">
      <c r="A5084" s="1" t="s">
        <v>73</v>
      </c>
      <c r="E5084" s="33" t="s">
        <v>4220</v>
      </c>
    </row>
    <row r="5085">
      <c r="A5085" s="1" t="s">
        <v>74</v>
      </c>
      <c r="E5085" s="27" t="s">
        <v>68</v>
      </c>
    </row>
    <row r="5086">
      <c r="A5086" s="1" t="s">
        <v>64</v>
      </c>
      <c r="C5086" s="22" t="s">
        <v>1539</v>
      </c>
      <c r="E5086" s="23" t="s">
        <v>1540</v>
      </c>
      <c r="L5086" s="24">
        <f>SUMIFS(L5087:L5126,A5087:A5126,"P")</f>
        <v>0</v>
      </c>
      <c r="M5086" s="24">
        <f>SUMIFS(M5087:M5126,A5087:A5126,"P")</f>
        <v>0</v>
      </c>
      <c r="N5086" s="25"/>
    </row>
    <row r="5087" ht="25.5">
      <c r="A5087" s="1" t="s">
        <v>66</v>
      </c>
      <c r="B5087" s="1">
        <v>41</v>
      </c>
      <c r="C5087" s="26" t="s">
        <v>4221</v>
      </c>
      <c r="D5087" t="s">
        <v>68</v>
      </c>
      <c r="E5087" s="27" t="s">
        <v>2970</v>
      </c>
      <c r="F5087" s="28" t="s">
        <v>163</v>
      </c>
      <c r="G5087" s="29">
        <v>2.4990000000000001</v>
      </c>
      <c r="H5087" s="28">
        <v>2.5020099999999998</v>
      </c>
      <c r="I5087" s="30">
        <f>ROUND(G5087*H5087,P4)</f>
        <v>0</v>
      </c>
      <c r="L5087" s="31">
        <v>0</v>
      </c>
      <c r="M5087" s="24">
        <f>ROUND(G5087*L5087,P4)</f>
        <v>0</v>
      </c>
      <c r="N5087" s="25" t="s">
        <v>681</v>
      </c>
      <c r="O5087" s="32">
        <f>M5087*AA5087</f>
        <v>0</v>
      </c>
      <c r="P5087" s="1">
        <v>3</v>
      </c>
      <c r="AA5087" s="1">
        <f>IF(P5087=1,$O$3,IF(P5087=2,$O$4,$O$5))</f>
        <v>0</v>
      </c>
    </row>
    <row r="5088" ht="38.25">
      <c r="A5088" s="1" t="s">
        <v>72</v>
      </c>
      <c r="E5088" s="27" t="s">
        <v>4222</v>
      </c>
    </row>
    <row r="5089" ht="51">
      <c r="A5089" s="1" t="s">
        <v>73</v>
      </c>
      <c r="E5089" s="33" t="s">
        <v>4223</v>
      </c>
    </row>
    <row r="5090">
      <c r="A5090" s="1" t="s">
        <v>74</v>
      </c>
      <c r="E5090" s="27" t="s">
        <v>68</v>
      </c>
    </row>
    <row r="5091" ht="25.5">
      <c r="A5091" s="1" t="s">
        <v>66</v>
      </c>
      <c r="B5091" s="1">
        <v>42</v>
      </c>
      <c r="C5091" s="26" t="s">
        <v>4224</v>
      </c>
      <c r="D5091" t="s">
        <v>68</v>
      </c>
      <c r="E5091" s="27" t="s">
        <v>4225</v>
      </c>
      <c r="F5091" s="28" t="s">
        <v>80</v>
      </c>
      <c r="G5091" s="29">
        <v>3.4500000000000002</v>
      </c>
      <c r="H5091" s="28">
        <v>0.0053299999999999997</v>
      </c>
      <c r="I5091" s="30">
        <f>ROUND(G5091*H5091,P4)</f>
        <v>0</v>
      </c>
      <c r="L5091" s="31">
        <v>0</v>
      </c>
      <c r="M5091" s="24">
        <f>ROUND(G5091*L5091,P4)</f>
        <v>0</v>
      </c>
      <c r="N5091" s="25" t="s">
        <v>681</v>
      </c>
      <c r="O5091" s="32">
        <f>M5091*AA5091</f>
        <v>0</v>
      </c>
      <c r="P5091" s="1">
        <v>3</v>
      </c>
      <c r="AA5091" s="1">
        <f>IF(P5091=1,$O$3,IF(P5091=2,$O$4,$O$5))</f>
        <v>0</v>
      </c>
    </row>
    <row r="5092" ht="25.5">
      <c r="A5092" s="1" t="s">
        <v>72</v>
      </c>
      <c r="E5092" s="27" t="s">
        <v>4225</v>
      </c>
    </row>
    <row r="5093" ht="51">
      <c r="A5093" s="1" t="s">
        <v>73</v>
      </c>
      <c r="E5093" s="33" t="s">
        <v>4226</v>
      </c>
    </row>
    <row r="5094">
      <c r="A5094" s="1" t="s">
        <v>74</v>
      </c>
      <c r="E5094" s="27" t="s">
        <v>68</v>
      </c>
    </row>
    <row r="5095" ht="25.5">
      <c r="A5095" s="1" t="s">
        <v>66</v>
      </c>
      <c r="B5095" s="1">
        <v>43</v>
      </c>
      <c r="C5095" s="26" t="s">
        <v>4227</v>
      </c>
      <c r="D5095" t="s">
        <v>68</v>
      </c>
      <c r="E5095" s="27" t="s">
        <v>4228</v>
      </c>
      <c r="F5095" s="28" t="s">
        <v>80</v>
      </c>
      <c r="G5095" s="29">
        <v>3.4500000000000002</v>
      </c>
      <c r="H5095" s="28">
        <v>0</v>
      </c>
      <c r="I5095" s="30">
        <f>ROUND(G5095*H5095,P4)</f>
        <v>0</v>
      </c>
      <c r="L5095" s="31">
        <v>0</v>
      </c>
      <c r="M5095" s="24">
        <f>ROUND(G5095*L5095,P4)</f>
        <v>0</v>
      </c>
      <c r="N5095" s="25" t="s">
        <v>681</v>
      </c>
      <c r="O5095" s="32">
        <f>M5095*AA5095</f>
        <v>0</v>
      </c>
      <c r="P5095" s="1">
        <v>3</v>
      </c>
      <c r="AA5095" s="1">
        <f>IF(P5095=1,$O$3,IF(P5095=2,$O$4,$O$5))</f>
        <v>0</v>
      </c>
    </row>
    <row r="5096" ht="25.5">
      <c r="A5096" s="1" t="s">
        <v>72</v>
      </c>
      <c r="E5096" s="27" t="s">
        <v>4228</v>
      </c>
    </row>
    <row r="5097" ht="51">
      <c r="A5097" s="1" t="s">
        <v>73</v>
      </c>
      <c r="E5097" s="33" t="s">
        <v>4226</v>
      </c>
    </row>
    <row r="5098">
      <c r="A5098" s="1" t="s">
        <v>74</v>
      </c>
      <c r="E5098" s="27" t="s">
        <v>68</v>
      </c>
    </row>
    <row r="5099" ht="25.5">
      <c r="A5099" s="1" t="s">
        <v>66</v>
      </c>
      <c r="B5099" s="1">
        <v>44</v>
      </c>
      <c r="C5099" s="26" t="s">
        <v>2981</v>
      </c>
      <c r="D5099" t="s">
        <v>68</v>
      </c>
      <c r="E5099" s="27" t="s">
        <v>2982</v>
      </c>
      <c r="F5099" s="28" t="s">
        <v>80</v>
      </c>
      <c r="G5099" s="29">
        <v>12.74</v>
      </c>
      <c r="H5099" s="28">
        <v>0.00080999999999999996</v>
      </c>
      <c r="I5099" s="30">
        <f>ROUND(G5099*H5099,P4)</f>
        <v>0</v>
      </c>
      <c r="L5099" s="31">
        <v>0</v>
      </c>
      <c r="M5099" s="24">
        <f>ROUND(G5099*L5099,P4)</f>
        <v>0</v>
      </c>
      <c r="N5099" s="25" t="s">
        <v>681</v>
      </c>
      <c r="O5099" s="32">
        <f>M5099*AA5099</f>
        <v>0</v>
      </c>
      <c r="P5099" s="1">
        <v>3</v>
      </c>
      <c r="AA5099" s="1">
        <f>IF(P5099=1,$O$3,IF(P5099=2,$O$4,$O$5))</f>
        <v>0</v>
      </c>
    </row>
    <row r="5100" ht="25.5">
      <c r="A5100" s="1" t="s">
        <v>72</v>
      </c>
      <c r="E5100" s="27" t="s">
        <v>2982</v>
      </c>
    </row>
    <row r="5101" ht="51">
      <c r="A5101" s="1" t="s">
        <v>73</v>
      </c>
      <c r="E5101" s="33" t="s">
        <v>4229</v>
      </c>
    </row>
    <row r="5102">
      <c r="A5102" s="1" t="s">
        <v>74</v>
      </c>
      <c r="E5102" s="27" t="s">
        <v>68</v>
      </c>
    </row>
    <row r="5103" ht="25.5">
      <c r="A5103" s="1" t="s">
        <v>66</v>
      </c>
      <c r="B5103" s="1">
        <v>45</v>
      </c>
      <c r="C5103" s="26" t="s">
        <v>2984</v>
      </c>
      <c r="D5103" t="s">
        <v>68</v>
      </c>
      <c r="E5103" s="27" t="s">
        <v>2985</v>
      </c>
      <c r="F5103" s="28" t="s">
        <v>80</v>
      </c>
      <c r="G5103" s="29">
        <v>12.74</v>
      </c>
      <c r="H5103" s="28">
        <v>0</v>
      </c>
      <c r="I5103" s="30">
        <f>ROUND(G5103*H5103,P4)</f>
        <v>0</v>
      </c>
      <c r="L5103" s="31">
        <v>0</v>
      </c>
      <c r="M5103" s="24">
        <f>ROUND(G5103*L5103,P4)</f>
        <v>0</v>
      </c>
      <c r="N5103" s="25" t="s">
        <v>681</v>
      </c>
      <c r="O5103" s="32">
        <f>M5103*AA5103</f>
        <v>0</v>
      </c>
      <c r="P5103" s="1">
        <v>3</v>
      </c>
      <c r="AA5103" s="1">
        <f>IF(P5103=1,$O$3,IF(P5103=2,$O$4,$O$5))</f>
        <v>0</v>
      </c>
    </row>
    <row r="5104" ht="25.5">
      <c r="A5104" s="1" t="s">
        <v>72</v>
      </c>
      <c r="E5104" s="27" t="s">
        <v>2985</v>
      </c>
    </row>
    <row r="5105" ht="51">
      <c r="A5105" s="1" t="s">
        <v>73</v>
      </c>
      <c r="E5105" s="33" t="s">
        <v>4229</v>
      </c>
    </row>
    <row r="5106">
      <c r="A5106" s="1" t="s">
        <v>74</v>
      </c>
      <c r="E5106" s="27" t="s">
        <v>68</v>
      </c>
    </row>
    <row r="5107" ht="25.5">
      <c r="A5107" s="1" t="s">
        <v>66</v>
      </c>
      <c r="B5107" s="1">
        <v>46</v>
      </c>
      <c r="C5107" s="26" t="s">
        <v>4230</v>
      </c>
      <c r="D5107" t="s">
        <v>68</v>
      </c>
      <c r="E5107" s="27" t="s">
        <v>4231</v>
      </c>
      <c r="F5107" s="28" t="s">
        <v>80</v>
      </c>
      <c r="G5107" s="29">
        <v>3.4500000000000002</v>
      </c>
      <c r="H5107" s="28">
        <v>0.0032000000000000002</v>
      </c>
      <c r="I5107" s="30">
        <f>ROUND(G5107*H5107,P4)</f>
        <v>0</v>
      </c>
      <c r="L5107" s="31">
        <v>0</v>
      </c>
      <c r="M5107" s="24">
        <f>ROUND(G5107*L5107,P4)</f>
        <v>0</v>
      </c>
      <c r="N5107" s="25" t="s">
        <v>681</v>
      </c>
      <c r="O5107" s="32">
        <f>M5107*AA5107</f>
        <v>0</v>
      </c>
      <c r="P5107" s="1">
        <v>3</v>
      </c>
      <c r="AA5107" s="1">
        <f>IF(P5107=1,$O$3,IF(P5107=2,$O$4,$O$5))</f>
        <v>0</v>
      </c>
    </row>
    <row r="5108" ht="25.5">
      <c r="A5108" s="1" t="s">
        <v>72</v>
      </c>
      <c r="E5108" s="27" t="s">
        <v>4231</v>
      </c>
    </row>
    <row r="5109" ht="51">
      <c r="A5109" s="1" t="s">
        <v>73</v>
      </c>
      <c r="E5109" s="33" t="s">
        <v>4226</v>
      </c>
    </row>
    <row r="5110">
      <c r="A5110" s="1" t="s">
        <v>74</v>
      </c>
      <c r="E5110" s="27" t="s">
        <v>68</v>
      </c>
    </row>
    <row r="5111" ht="25.5">
      <c r="A5111" s="1" t="s">
        <v>66</v>
      </c>
      <c r="B5111" s="1">
        <v>50</v>
      </c>
      <c r="C5111" s="26" t="s">
        <v>4232</v>
      </c>
      <c r="D5111" t="s">
        <v>68</v>
      </c>
      <c r="E5111" s="27" t="s">
        <v>4233</v>
      </c>
      <c r="F5111" s="28" t="s">
        <v>80</v>
      </c>
      <c r="G5111" s="29">
        <v>4.5999999999999996</v>
      </c>
      <c r="H5111" s="28">
        <v>0.0033999999999999998</v>
      </c>
      <c r="I5111" s="30">
        <f>ROUND(G5111*H5111,P4)</f>
        <v>0</v>
      </c>
      <c r="L5111" s="31">
        <v>0</v>
      </c>
      <c r="M5111" s="24">
        <f>ROUND(G5111*L5111,P4)</f>
        <v>0</v>
      </c>
      <c r="N5111" s="25" t="s">
        <v>681</v>
      </c>
      <c r="O5111" s="32">
        <f>M5111*AA5111</f>
        <v>0</v>
      </c>
      <c r="P5111" s="1">
        <v>3</v>
      </c>
      <c r="AA5111" s="1">
        <f>IF(P5111=1,$O$3,IF(P5111=2,$O$4,$O$5))</f>
        <v>0</v>
      </c>
    </row>
    <row r="5112" ht="25.5">
      <c r="A5112" s="1" t="s">
        <v>72</v>
      </c>
      <c r="E5112" s="27" t="s">
        <v>4233</v>
      </c>
    </row>
    <row r="5113" ht="63.75">
      <c r="A5113" s="1" t="s">
        <v>73</v>
      </c>
      <c r="E5113" s="33" t="s">
        <v>4234</v>
      </c>
    </row>
    <row r="5114">
      <c r="A5114" s="1" t="s">
        <v>74</v>
      </c>
      <c r="E5114" s="27" t="s">
        <v>68</v>
      </c>
    </row>
    <row r="5115">
      <c r="A5115" s="1" t="s">
        <v>66</v>
      </c>
      <c r="B5115" s="1">
        <v>47</v>
      </c>
      <c r="C5115" s="26" t="s">
        <v>4235</v>
      </c>
      <c r="D5115" t="s">
        <v>68</v>
      </c>
      <c r="E5115" s="27" t="s">
        <v>4236</v>
      </c>
      <c r="F5115" s="28" t="s">
        <v>163</v>
      </c>
      <c r="G5115" s="29">
        <v>0.88800000000000001</v>
      </c>
      <c r="H5115" s="28">
        <v>2.5019800000000001</v>
      </c>
      <c r="I5115" s="30">
        <f>ROUND(G5115*H5115,P4)</f>
        <v>0</v>
      </c>
      <c r="L5115" s="31">
        <v>0</v>
      </c>
      <c r="M5115" s="24">
        <f>ROUND(G5115*L5115,P4)</f>
        <v>0</v>
      </c>
      <c r="N5115" s="25" t="s">
        <v>681</v>
      </c>
      <c r="O5115" s="32">
        <f>M5115*AA5115</f>
        <v>0</v>
      </c>
      <c r="P5115" s="1">
        <v>3</v>
      </c>
      <c r="AA5115" s="1">
        <f>IF(P5115=1,$O$3,IF(P5115=2,$O$4,$O$5))</f>
        <v>0</v>
      </c>
    </row>
    <row r="5116">
      <c r="A5116" s="1" t="s">
        <v>72</v>
      </c>
      <c r="E5116" s="27" t="s">
        <v>4236</v>
      </c>
    </row>
    <row r="5117" ht="63.75">
      <c r="A5117" s="1" t="s">
        <v>73</v>
      </c>
      <c r="E5117" s="33" t="s">
        <v>4237</v>
      </c>
    </row>
    <row r="5118">
      <c r="A5118" s="1" t="s">
        <v>74</v>
      </c>
      <c r="E5118" s="27" t="s">
        <v>68</v>
      </c>
    </row>
    <row r="5119">
      <c r="A5119" s="1" t="s">
        <v>66</v>
      </c>
      <c r="B5119" s="1">
        <v>48</v>
      </c>
      <c r="C5119" s="26" t="s">
        <v>3000</v>
      </c>
      <c r="D5119" t="s">
        <v>68</v>
      </c>
      <c r="E5119" s="27" t="s">
        <v>3001</v>
      </c>
      <c r="F5119" s="28" t="s">
        <v>80</v>
      </c>
      <c r="G5119" s="29">
        <v>8.8800000000000008</v>
      </c>
      <c r="H5119" s="28">
        <v>0.011169999999999999</v>
      </c>
      <c r="I5119" s="30">
        <f>ROUND(G5119*H5119,P4)</f>
        <v>0</v>
      </c>
      <c r="L5119" s="31">
        <v>0</v>
      </c>
      <c r="M5119" s="24">
        <f>ROUND(G5119*L5119,P4)</f>
        <v>0</v>
      </c>
      <c r="N5119" s="25" t="s">
        <v>681</v>
      </c>
      <c r="O5119" s="32">
        <f>M5119*AA5119</f>
        <v>0</v>
      </c>
      <c r="P5119" s="1">
        <v>3</v>
      </c>
      <c r="AA5119" s="1">
        <f>IF(P5119=1,$O$3,IF(P5119=2,$O$4,$O$5))</f>
        <v>0</v>
      </c>
    </row>
    <row r="5120">
      <c r="A5120" s="1" t="s">
        <v>72</v>
      </c>
      <c r="E5120" s="27" t="s">
        <v>3001</v>
      </c>
    </row>
    <row r="5121" ht="63.75">
      <c r="A5121" s="1" t="s">
        <v>73</v>
      </c>
      <c r="E5121" s="33" t="s">
        <v>4238</v>
      </c>
    </row>
    <row r="5122">
      <c r="A5122" s="1" t="s">
        <v>74</v>
      </c>
      <c r="E5122" s="27" t="s">
        <v>68</v>
      </c>
    </row>
    <row r="5123">
      <c r="A5123" s="1" t="s">
        <v>66</v>
      </c>
      <c r="B5123" s="1">
        <v>49</v>
      </c>
      <c r="C5123" s="26" t="s">
        <v>3003</v>
      </c>
      <c r="D5123" t="s">
        <v>68</v>
      </c>
      <c r="E5123" s="27" t="s">
        <v>3004</v>
      </c>
      <c r="F5123" s="28" t="s">
        <v>80</v>
      </c>
      <c r="G5123" s="29">
        <v>8.8800000000000008</v>
      </c>
      <c r="H5123" s="28">
        <v>0</v>
      </c>
      <c r="I5123" s="30">
        <f>ROUND(G5123*H5123,P4)</f>
        <v>0</v>
      </c>
      <c r="L5123" s="31">
        <v>0</v>
      </c>
      <c r="M5123" s="24">
        <f>ROUND(G5123*L5123,P4)</f>
        <v>0</v>
      </c>
      <c r="N5123" s="25" t="s">
        <v>681</v>
      </c>
      <c r="O5123" s="32">
        <f>M5123*AA5123</f>
        <v>0</v>
      </c>
      <c r="P5123" s="1">
        <v>3</v>
      </c>
      <c r="AA5123" s="1">
        <f>IF(P5123=1,$O$3,IF(P5123=2,$O$4,$O$5))</f>
        <v>0</v>
      </c>
    </row>
    <row r="5124">
      <c r="A5124" s="1" t="s">
        <v>72</v>
      </c>
      <c r="E5124" s="27" t="s">
        <v>3004</v>
      </c>
    </row>
    <row r="5125" ht="63.75">
      <c r="A5125" s="1" t="s">
        <v>73</v>
      </c>
      <c r="E5125" s="33" t="s">
        <v>4238</v>
      </c>
    </row>
    <row r="5126">
      <c r="A5126" s="1" t="s">
        <v>74</v>
      </c>
      <c r="E5126" s="27" t="s">
        <v>68</v>
      </c>
    </row>
    <row r="5127">
      <c r="A5127" s="1" t="s">
        <v>64</v>
      </c>
      <c r="C5127" s="22" t="s">
        <v>4239</v>
      </c>
      <c r="E5127" s="23" t="s">
        <v>4240</v>
      </c>
      <c r="L5127" s="24">
        <f>SUMIFS(L5128:L5155,A5128:A5155,"P")</f>
        <v>0</v>
      </c>
      <c r="M5127" s="24">
        <f>SUMIFS(M5128:M5155,A5128:A5155,"P")</f>
        <v>0</v>
      </c>
      <c r="N5127" s="25"/>
    </row>
    <row r="5128" ht="25.5">
      <c r="A5128" s="1" t="s">
        <v>66</v>
      </c>
      <c r="B5128" s="1">
        <v>51</v>
      </c>
      <c r="C5128" s="26" t="s">
        <v>4241</v>
      </c>
      <c r="D5128" t="s">
        <v>68</v>
      </c>
      <c r="E5128" s="27" t="s">
        <v>4242</v>
      </c>
      <c r="F5128" s="28" t="s">
        <v>163</v>
      </c>
      <c r="G5128" s="29">
        <v>42.670999999999999</v>
      </c>
      <c r="H5128" s="28">
        <v>2.5019499999999999</v>
      </c>
      <c r="I5128" s="30">
        <f>ROUND(G5128*H5128,P4)</f>
        <v>0</v>
      </c>
      <c r="L5128" s="31">
        <v>0</v>
      </c>
      <c r="M5128" s="24">
        <f>ROUND(G5128*L5128,P4)</f>
        <v>0</v>
      </c>
      <c r="N5128" s="25" t="s">
        <v>681</v>
      </c>
      <c r="O5128" s="32">
        <f>M5128*AA5128</f>
        <v>0</v>
      </c>
      <c r="P5128" s="1">
        <v>3</v>
      </c>
      <c r="AA5128" s="1">
        <f>IF(P5128=1,$O$3,IF(P5128=2,$O$4,$O$5))</f>
        <v>0</v>
      </c>
    </row>
    <row r="5129" ht="25.5">
      <c r="A5129" s="1" t="s">
        <v>72</v>
      </c>
      <c r="E5129" s="27" t="s">
        <v>4242</v>
      </c>
    </row>
    <row r="5130" ht="293.25">
      <c r="A5130" s="1" t="s">
        <v>73</v>
      </c>
      <c r="E5130" s="33" t="s">
        <v>4243</v>
      </c>
    </row>
    <row r="5131">
      <c r="A5131" s="1" t="s">
        <v>74</v>
      </c>
      <c r="E5131" s="27" t="s">
        <v>68</v>
      </c>
    </row>
    <row r="5132" ht="25.5">
      <c r="A5132" s="1" t="s">
        <v>66</v>
      </c>
      <c r="B5132" s="1">
        <v>52</v>
      </c>
      <c r="C5132" s="26" t="s">
        <v>4244</v>
      </c>
      <c r="D5132" t="s">
        <v>68</v>
      </c>
      <c r="E5132" s="27" t="s">
        <v>4245</v>
      </c>
      <c r="F5132" s="28" t="s">
        <v>763</v>
      </c>
      <c r="G5132" s="29">
        <v>3.3679999999999999</v>
      </c>
      <c r="H5132" s="28">
        <v>1.0492699999999999</v>
      </c>
      <c r="I5132" s="30">
        <f>ROUND(G5132*H5132,P4)</f>
        <v>0</v>
      </c>
      <c r="L5132" s="31">
        <v>0</v>
      </c>
      <c r="M5132" s="24">
        <f>ROUND(G5132*L5132,P4)</f>
        <v>0</v>
      </c>
      <c r="N5132" s="25" t="s">
        <v>681</v>
      </c>
      <c r="O5132" s="32">
        <f>M5132*AA5132</f>
        <v>0</v>
      </c>
      <c r="P5132" s="1">
        <v>3</v>
      </c>
      <c r="AA5132" s="1">
        <f>IF(P5132=1,$O$3,IF(P5132=2,$O$4,$O$5))</f>
        <v>0</v>
      </c>
    </row>
    <row r="5133" ht="25.5">
      <c r="A5133" s="1" t="s">
        <v>72</v>
      </c>
      <c r="E5133" s="27" t="s">
        <v>4245</v>
      </c>
    </row>
    <row r="5134" ht="127.5">
      <c r="A5134" s="1" t="s">
        <v>73</v>
      </c>
      <c r="E5134" s="33" t="s">
        <v>4246</v>
      </c>
    </row>
    <row r="5135">
      <c r="A5135" s="1" t="s">
        <v>74</v>
      </c>
      <c r="E5135" s="27" t="s">
        <v>68</v>
      </c>
    </row>
    <row r="5136" ht="25.5">
      <c r="A5136" s="1" t="s">
        <v>66</v>
      </c>
      <c r="B5136" s="1">
        <v>53</v>
      </c>
      <c r="C5136" s="26" t="s">
        <v>4247</v>
      </c>
      <c r="D5136" t="s">
        <v>68</v>
      </c>
      <c r="E5136" s="27" t="s">
        <v>4248</v>
      </c>
      <c r="F5136" s="28" t="s">
        <v>763</v>
      </c>
      <c r="G5136" s="29">
        <v>4.3099999999999996</v>
      </c>
      <c r="H5136" s="28">
        <v>1.06277</v>
      </c>
      <c r="I5136" s="30">
        <f>ROUND(G5136*H5136,P4)</f>
        <v>0</v>
      </c>
      <c r="L5136" s="31">
        <v>0</v>
      </c>
      <c r="M5136" s="24">
        <f>ROUND(G5136*L5136,P4)</f>
        <v>0</v>
      </c>
      <c r="N5136" s="25" t="s">
        <v>681</v>
      </c>
      <c r="O5136" s="32">
        <f>M5136*AA5136</f>
        <v>0</v>
      </c>
      <c r="P5136" s="1">
        <v>3</v>
      </c>
      <c r="AA5136" s="1">
        <f>IF(P5136=1,$O$3,IF(P5136=2,$O$4,$O$5))</f>
        <v>0</v>
      </c>
    </row>
    <row r="5137" ht="25.5">
      <c r="A5137" s="1" t="s">
        <v>72</v>
      </c>
      <c r="E5137" s="27" t="s">
        <v>4248</v>
      </c>
    </row>
    <row r="5138" ht="127.5">
      <c r="A5138" s="1" t="s">
        <v>73</v>
      </c>
      <c r="E5138" s="33" t="s">
        <v>4249</v>
      </c>
    </row>
    <row r="5139">
      <c r="A5139" s="1" t="s">
        <v>74</v>
      </c>
      <c r="E5139" s="27" t="s">
        <v>68</v>
      </c>
    </row>
    <row r="5140" ht="25.5">
      <c r="A5140" s="1" t="s">
        <v>66</v>
      </c>
      <c r="B5140" s="1">
        <v>54</v>
      </c>
      <c r="C5140" s="26" t="s">
        <v>4250</v>
      </c>
      <c r="D5140" t="s">
        <v>68</v>
      </c>
      <c r="E5140" s="27" t="s">
        <v>4251</v>
      </c>
      <c r="F5140" s="28" t="s">
        <v>80</v>
      </c>
      <c r="G5140" s="29">
        <v>25.84</v>
      </c>
      <c r="H5140" s="28">
        <v>0.012959999999999999</v>
      </c>
      <c r="I5140" s="30">
        <f>ROUND(G5140*H5140,P4)</f>
        <v>0</v>
      </c>
      <c r="L5140" s="31">
        <v>0</v>
      </c>
      <c r="M5140" s="24">
        <f>ROUND(G5140*L5140,P4)</f>
        <v>0</v>
      </c>
      <c r="N5140" s="25" t="s">
        <v>681</v>
      </c>
      <c r="O5140" s="32">
        <f>M5140*AA5140</f>
        <v>0</v>
      </c>
      <c r="P5140" s="1">
        <v>3</v>
      </c>
      <c r="AA5140" s="1">
        <f>IF(P5140=1,$O$3,IF(P5140=2,$O$4,$O$5))</f>
        <v>0</v>
      </c>
    </row>
    <row r="5141" ht="25.5">
      <c r="A5141" s="1" t="s">
        <v>72</v>
      </c>
      <c r="E5141" s="27" t="s">
        <v>4251</v>
      </c>
    </row>
    <row r="5142" ht="178.5">
      <c r="A5142" s="1" t="s">
        <v>73</v>
      </c>
      <c r="E5142" s="33" t="s">
        <v>4252</v>
      </c>
    </row>
    <row r="5143">
      <c r="A5143" s="1" t="s">
        <v>74</v>
      </c>
      <c r="E5143" s="27" t="s">
        <v>68</v>
      </c>
    </row>
    <row r="5144" ht="25.5">
      <c r="A5144" s="1" t="s">
        <v>66</v>
      </c>
      <c r="B5144" s="1">
        <v>55</v>
      </c>
      <c r="C5144" s="26" t="s">
        <v>4253</v>
      </c>
      <c r="D5144" t="s">
        <v>68</v>
      </c>
      <c r="E5144" s="27" t="s">
        <v>4254</v>
      </c>
      <c r="F5144" s="28" t="s">
        <v>80</v>
      </c>
      <c r="G5144" s="29">
        <v>25.84</v>
      </c>
      <c r="H5144" s="28">
        <v>0</v>
      </c>
      <c r="I5144" s="30">
        <f>ROUND(G5144*H5144,P4)</f>
        <v>0</v>
      </c>
      <c r="L5144" s="31">
        <v>0</v>
      </c>
      <c r="M5144" s="24">
        <f>ROUND(G5144*L5144,P4)</f>
        <v>0</v>
      </c>
      <c r="N5144" s="25" t="s">
        <v>681</v>
      </c>
      <c r="O5144" s="32">
        <f>M5144*AA5144</f>
        <v>0</v>
      </c>
      <c r="P5144" s="1">
        <v>3</v>
      </c>
      <c r="AA5144" s="1">
        <f>IF(P5144=1,$O$3,IF(P5144=2,$O$4,$O$5))</f>
        <v>0</v>
      </c>
    </row>
    <row r="5145" ht="25.5">
      <c r="A5145" s="1" t="s">
        <v>72</v>
      </c>
      <c r="E5145" s="27" t="s">
        <v>4254</v>
      </c>
    </row>
    <row r="5146" ht="178.5">
      <c r="A5146" s="1" t="s">
        <v>73</v>
      </c>
      <c r="E5146" s="33" t="s">
        <v>4252</v>
      </c>
    </row>
    <row r="5147">
      <c r="A5147" s="1" t="s">
        <v>74</v>
      </c>
      <c r="E5147" s="27" t="s">
        <v>68</v>
      </c>
    </row>
    <row r="5148" ht="25.5">
      <c r="A5148" s="1" t="s">
        <v>66</v>
      </c>
      <c r="B5148" s="1">
        <v>56</v>
      </c>
      <c r="C5148" s="26" t="s">
        <v>4255</v>
      </c>
      <c r="D5148" t="s">
        <v>68</v>
      </c>
      <c r="E5148" s="27" t="s">
        <v>4256</v>
      </c>
      <c r="F5148" s="28" t="s">
        <v>80</v>
      </c>
      <c r="G5148" s="29">
        <v>10.959</v>
      </c>
      <c r="H5148" s="28">
        <v>0.00792</v>
      </c>
      <c r="I5148" s="30">
        <f>ROUND(G5148*H5148,P4)</f>
        <v>0</v>
      </c>
      <c r="L5148" s="31">
        <v>0</v>
      </c>
      <c r="M5148" s="24">
        <f>ROUND(G5148*L5148,P4)</f>
        <v>0</v>
      </c>
      <c r="N5148" s="25" t="s">
        <v>681</v>
      </c>
      <c r="O5148" s="32">
        <f>M5148*AA5148</f>
        <v>0</v>
      </c>
      <c r="P5148" s="1">
        <v>3</v>
      </c>
      <c r="AA5148" s="1">
        <f>IF(P5148=1,$O$3,IF(P5148=2,$O$4,$O$5))</f>
        <v>0</v>
      </c>
    </row>
    <row r="5149" ht="25.5">
      <c r="A5149" s="1" t="s">
        <v>72</v>
      </c>
      <c r="E5149" s="27" t="s">
        <v>4256</v>
      </c>
    </row>
    <row r="5150" ht="178.5">
      <c r="A5150" s="1" t="s">
        <v>73</v>
      </c>
      <c r="E5150" s="33" t="s">
        <v>4257</v>
      </c>
    </row>
    <row r="5151">
      <c r="A5151" s="1" t="s">
        <v>74</v>
      </c>
      <c r="E5151" s="27" t="s">
        <v>68</v>
      </c>
    </row>
    <row r="5152" ht="25.5">
      <c r="A5152" s="1" t="s">
        <v>66</v>
      </c>
      <c r="B5152" s="1">
        <v>57</v>
      </c>
      <c r="C5152" s="26" t="s">
        <v>4258</v>
      </c>
      <c r="D5152" t="s">
        <v>68</v>
      </c>
      <c r="E5152" s="27" t="s">
        <v>4259</v>
      </c>
      <c r="F5152" s="28" t="s">
        <v>80</v>
      </c>
      <c r="G5152" s="29">
        <v>10.959</v>
      </c>
      <c r="H5152" s="28">
        <v>0</v>
      </c>
      <c r="I5152" s="30">
        <f>ROUND(G5152*H5152,P4)</f>
        <v>0</v>
      </c>
      <c r="L5152" s="31">
        <v>0</v>
      </c>
      <c r="M5152" s="24">
        <f>ROUND(G5152*L5152,P4)</f>
        <v>0</v>
      </c>
      <c r="N5152" s="25" t="s">
        <v>681</v>
      </c>
      <c r="O5152" s="32">
        <f>M5152*AA5152</f>
        <v>0</v>
      </c>
      <c r="P5152" s="1">
        <v>3</v>
      </c>
      <c r="AA5152" s="1">
        <f>IF(P5152=1,$O$3,IF(P5152=2,$O$4,$O$5))</f>
        <v>0</v>
      </c>
    </row>
    <row r="5153" ht="25.5">
      <c r="A5153" s="1" t="s">
        <v>72</v>
      </c>
      <c r="E5153" s="27" t="s">
        <v>4259</v>
      </c>
    </row>
    <row r="5154" ht="178.5">
      <c r="A5154" s="1" t="s">
        <v>73</v>
      </c>
      <c r="E5154" s="33" t="s">
        <v>4257</v>
      </c>
    </row>
    <row r="5155">
      <c r="A5155" s="1" t="s">
        <v>74</v>
      </c>
      <c r="E5155" s="27" t="s">
        <v>68</v>
      </c>
    </row>
    <row r="5156">
      <c r="A5156" s="1" t="s">
        <v>64</v>
      </c>
      <c r="C5156" s="22" t="s">
        <v>990</v>
      </c>
      <c r="E5156" s="23" t="s">
        <v>991</v>
      </c>
      <c r="L5156" s="24">
        <f>SUMIFS(L5157:L5168,A5157:A5168,"P")</f>
        <v>0</v>
      </c>
      <c r="M5156" s="24">
        <f>SUMIFS(M5157:M5168,A5157:A5168,"P")</f>
        <v>0</v>
      </c>
      <c r="N5156" s="25"/>
    </row>
    <row r="5157" ht="25.5">
      <c r="A5157" s="1" t="s">
        <v>66</v>
      </c>
      <c r="B5157" s="1">
        <v>58</v>
      </c>
      <c r="C5157" s="26" t="s">
        <v>4260</v>
      </c>
      <c r="D5157" t="s">
        <v>68</v>
      </c>
      <c r="E5157" s="27" t="s">
        <v>4261</v>
      </c>
      <c r="F5157" s="28" t="s">
        <v>80</v>
      </c>
      <c r="G5157" s="29">
        <v>17</v>
      </c>
      <c r="H5157" s="28">
        <v>0.1231</v>
      </c>
      <c r="I5157" s="30">
        <f>ROUND(G5157*H5157,P4)</f>
        <v>0</v>
      </c>
      <c r="L5157" s="31">
        <v>0</v>
      </c>
      <c r="M5157" s="24">
        <f>ROUND(G5157*L5157,P4)</f>
        <v>0</v>
      </c>
      <c r="N5157" s="25" t="s">
        <v>681</v>
      </c>
      <c r="O5157" s="32">
        <f>M5157*AA5157</f>
        <v>0</v>
      </c>
      <c r="P5157" s="1">
        <v>3</v>
      </c>
      <c r="AA5157" s="1">
        <f>IF(P5157=1,$O$3,IF(P5157=2,$O$4,$O$5))</f>
        <v>0</v>
      </c>
    </row>
    <row r="5158" ht="25.5">
      <c r="A5158" s="1" t="s">
        <v>72</v>
      </c>
      <c r="E5158" s="27" t="s">
        <v>4261</v>
      </c>
    </row>
    <row r="5159" ht="51">
      <c r="A5159" s="1" t="s">
        <v>73</v>
      </c>
      <c r="E5159" s="33" t="s">
        <v>4262</v>
      </c>
    </row>
    <row r="5160">
      <c r="A5160" s="1" t="s">
        <v>74</v>
      </c>
      <c r="E5160" s="27" t="s">
        <v>68</v>
      </c>
    </row>
    <row r="5161" ht="25.5">
      <c r="A5161" s="1" t="s">
        <v>66</v>
      </c>
      <c r="B5161" s="1">
        <v>59</v>
      </c>
      <c r="C5161" s="26" t="s">
        <v>4263</v>
      </c>
      <c r="D5161" t="s">
        <v>68</v>
      </c>
      <c r="E5161" s="27" t="s">
        <v>4264</v>
      </c>
      <c r="F5161" s="28" t="s">
        <v>80</v>
      </c>
      <c r="G5161" s="29">
        <v>128.78</v>
      </c>
      <c r="H5161" s="28">
        <v>0</v>
      </c>
      <c r="I5161" s="30">
        <f>ROUND(G5161*H5161,P4)</f>
        <v>0</v>
      </c>
      <c r="L5161" s="31">
        <v>0</v>
      </c>
      <c r="M5161" s="24">
        <f>ROUND(G5161*L5161,P4)</f>
        <v>0</v>
      </c>
      <c r="N5161" s="25" t="s">
        <v>681</v>
      </c>
      <c r="O5161" s="32">
        <f>M5161*AA5161</f>
        <v>0</v>
      </c>
      <c r="P5161" s="1">
        <v>3</v>
      </c>
      <c r="AA5161" s="1">
        <f>IF(P5161=1,$O$3,IF(P5161=2,$O$4,$O$5))</f>
        <v>0</v>
      </c>
    </row>
    <row r="5162" ht="25.5">
      <c r="A5162" s="1" t="s">
        <v>72</v>
      </c>
      <c r="E5162" s="27" t="s">
        <v>4264</v>
      </c>
    </row>
    <row r="5163" ht="102">
      <c r="A5163" s="1" t="s">
        <v>73</v>
      </c>
      <c r="E5163" s="33" t="s">
        <v>4265</v>
      </c>
    </row>
    <row r="5164">
      <c r="A5164" s="1" t="s">
        <v>74</v>
      </c>
      <c r="E5164" s="27" t="s">
        <v>68</v>
      </c>
    </row>
    <row r="5165">
      <c r="A5165" s="1" t="s">
        <v>66</v>
      </c>
      <c r="B5165" s="1">
        <v>60</v>
      </c>
      <c r="C5165" s="26" t="s">
        <v>2522</v>
      </c>
      <c r="D5165" t="s">
        <v>68</v>
      </c>
      <c r="E5165" s="27" t="s">
        <v>2523</v>
      </c>
      <c r="F5165" s="28" t="s">
        <v>80</v>
      </c>
      <c r="G5165" s="29">
        <v>5</v>
      </c>
      <c r="H5165" s="28">
        <v>0.27560000000000001</v>
      </c>
      <c r="I5165" s="30">
        <f>ROUND(G5165*H5165,P4)</f>
        <v>0</v>
      </c>
      <c r="L5165" s="31">
        <v>0</v>
      </c>
      <c r="M5165" s="24">
        <f>ROUND(G5165*L5165,P4)</f>
        <v>0</v>
      </c>
      <c r="N5165" s="25" t="s">
        <v>681</v>
      </c>
      <c r="O5165" s="32">
        <f>M5165*AA5165</f>
        <v>0</v>
      </c>
      <c r="P5165" s="1">
        <v>3</v>
      </c>
      <c r="AA5165" s="1">
        <f>IF(P5165=1,$O$3,IF(P5165=2,$O$4,$O$5))</f>
        <v>0</v>
      </c>
    </row>
    <row r="5166">
      <c r="A5166" s="1" t="s">
        <v>72</v>
      </c>
      <c r="E5166" s="27" t="s">
        <v>2523</v>
      </c>
    </row>
    <row r="5167" ht="38.25">
      <c r="A5167" s="1" t="s">
        <v>73</v>
      </c>
      <c r="E5167" s="33" t="s">
        <v>4266</v>
      </c>
    </row>
    <row r="5168">
      <c r="A5168" s="1" t="s">
        <v>74</v>
      </c>
      <c r="E5168" s="27" t="s">
        <v>68</v>
      </c>
    </row>
    <row r="5169">
      <c r="A5169" s="1" t="s">
        <v>64</v>
      </c>
      <c r="C5169" s="22" t="s">
        <v>1724</v>
      </c>
      <c r="E5169" s="23" t="s">
        <v>1725</v>
      </c>
      <c r="L5169" s="24">
        <f>SUMIFS(L5170:L5237,A5170:A5237,"P")</f>
        <v>0</v>
      </c>
      <c r="M5169" s="24">
        <f>SUMIFS(M5170:M5237,A5170:A5237,"P")</f>
        <v>0</v>
      </c>
      <c r="N5169" s="25"/>
    </row>
    <row r="5170">
      <c r="A5170" s="1" t="s">
        <v>66</v>
      </c>
      <c r="B5170" s="1">
        <v>77</v>
      </c>
      <c r="C5170" s="26" t="s">
        <v>2550</v>
      </c>
      <c r="D5170" t="s">
        <v>68</v>
      </c>
      <c r="E5170" s="27" t="s">
        <v>2551</v>
      </c>
      <c r="F5170" s="28" t="s">
        <v>163</v>
      </c>
      <c r="G5170" s="29">
        <v>1.02</v>
      </c>
      <c r="H5170" s="28">
        <v>0.65000000000000002</v>
      </c>
      <c r="I5170" s="30">
        <f>ROUND(G5170*H5170,P4)</f>
        <v>0</v>
      </c>
      <c r="L5170" s="31">
        <v>0</v>
      </c>
      <c r="M5170" s="24">
        <f>ROUND(G5170*L5170,P4)</f>
        <v>0</v>
      </c>
      <c r="N5170" s="25" t="s">
        <v>681</v>
      </c>
      <c r="O5170" s="32">
        <f>M5170*AA5170</f>
        <v>0</v>
      </c>
      <c r="P5170" s="1">
        <v>3</v>
      </c>
      <c r="AA5170" s="1">
        <f>IF(P5170=1,$O$3,IF(P5170=2,$O$4,$O$5))</f>
        <v>0</v>
      </c>
    </row>
    <row r="5171">
      <c r="A5171" s="1" t="s">
        <v>72</v>
      </c>
      <c r="E5171" s="27" t="s">
        <v>2551</v>
      </c>
    </row>
    <row r="5172" ht="51">
      <c r="A5172" s="1" t="s">
        <v>73</v>
      </c>
      <c r="E5172" s="33" t="s">
        <v>4267</v>
      </c>
    </row>
    <row r="5173">
      <c r="A5173" s="1" t="s">
        <v>74</v>
      </c>
      <c r="E5173" s="27" t="s">
        <v>68</v>
      </c>
    </row>
    <row r="5174">
      <c r="A5174" s="1" t="s">
        <v>66</v>
      </c>
      <c r="B5174" s="1">
        <v>65</v>
      </c>
      <c r="C5174" s="26" t="s">
        <v>1726</v>
      </c>
      <c r="D5174" t="s">
        <v>68</v>
      </c>
      <c r="E5174" s="27" t="s">
        <v>1727</v>
      </c>
      <c r="F5174" s="28" t="s">
        <v>1728</v>
      </c>
      <c r="G5174" s="29">
        <v>6.7999999999999998</v>
      </c>
      <c r="H5174" s="28">
        <v>0.001</v>
      </c>
      <c r="I5174" s="30">
        <f>ROUND(G5174*H5174,P4)</f>
        <v>0</v>
      </c>
      <c r="L5174" s="31">
        <v>0</v>
      </c>
      <c r="M5174" s="24">
        <f>ROUND(G5174*L5174,P4)</f>
        <v>0</v>
      </c>
      <c r="N5174" s="25" t="s">
        <v>681</v>
      </c>
      <c r="O5174" s="32">
        <f>M5174*AA5174</f>
        <v>0</v>
      </c>
      <c r="P5174" s="1">
        <v>3</v>
      </c>
      <c r="AA5174" s="1">
        <f>IF(P5174=1,$O$3,IF(P5174=2,$O$4,$O$5))</f>
        <v>0</v>
      </c>
    </row>
    <row r="5175">
      <c r="A5175" s="1" t="s">
        <v>72</v>
      </c>
      <c r="E5175" s="27" t="s">
        <v>1727</v>
      </c>
    </row>
    <row r="5176" ht="51">
      <c r="A5176" s="1" t="s">
        <v>73</v>
      </c>
      <c r="E5176" s="33" t="s">
        <v>4268</v>
      </c>
    </row>
    <row r="5177">
      <c r="A5177" s="1" t="s">
        <v>74</v>
      </c>
      <c r="E5177" s="27" t="s">
        <v>68</v>
      </c>
    </row>
    <row r="5178">
      <c r="A5178" s="1" t="s">
        <v>66</v>
      </c>
      <c r="B5178" s="1">
        <v>69</v>
      </c>
      <c r="C5178" s="26" t="s">
        <v>1730</v>
      </c>
      <c r="D5178" t="s">
        <v>68</v>
      </c>
      <c r="E5178" s="27" t="s">
        <v>1731</v>
      </c>
      <c r="F5178" s="28" t="s">
        <v>80</v>
      </c>
      <c r="G5178" s="29">
        <v>20.399999999999999</v>
      </c>
      <c r="H5178" s="28">
        <v>0.0019</v>
      </c>
      <c r="I5178" s="30">
        <f>ROUND(G5178*H5178,P4)</f>
        <v>0</v>
      </c>
      <c r="L5178" s="31">
        <v>0</v>
      </c>
      <c r="M5178" s="24">
        <f>ROUND(G5178*L5178,P4)</f>
        <v>0</v>
      </c>
      <c r="N5178" s="25" t="s">
        <v>681</v>
      </c>
      <c r="O5178" s="32">
        <f>M5178*AA5178</f>
        <v>0</v>
      </c>
      <c r="P5178" s="1">
        <v>3</v>
      </c>
      <c r="AA5178" s="1">
        <f>IF(P5178=1,$O$3,IF(P5178=2,$O$4,$O$5))</f>
        <v>0</v>
      </c>
    </row>
    <row r="5179">
      <c r="A5179" s="1" t="s">
        <v>72</v>
      </c>
      <c r="E5179" s="27" t="s">
        <v>1731</v>
      </c>
    </row>
    <row r="5180" ht="63.75">
      <c r="A5180" s="1" t="s">
        <v>73</v>
      </c>
      <c r="E5180" s="33" t="s">
        <v>4269</v>
      </c>
    </row>
    <row r="5181">
      <c r="A5181" s="1" t="s">
        <v>74</v>
      </c>
      <c r="E5181" s="27" t="s">
        <v>68</v>
      </c>
    </row>
    <row r="5182" ht="25.5">
      <c r="A5182" s="1" t="s">
        <v>66</v>
      </c>
      <c r="B5182" s="1">
        <v>67</v>
      </c>
      <c r="C5182" s="26" t="s">
        <v>1006</v>
      </c>
      <c r="D5182" t="s">
        <v>68</v>
      </c>
      <c r="E5182" s="27" t="s">
        <v>1007</v>
      </c>
      <c r="F5182" s="28" t="s">
        <v>80</v>
      </c>
      <c r="G5182" s="29">
        <v>20.399999999999999</v>
      </c>
      <c r="H5182" s="28">
        <v>0.0054000000000000003</v>
      </c>
      <c r="I5182" s="30">
        <f>ROUND(G5182*H5182,P4)</f>
        <v>0</v>
      </c>
      <c r="L5182" s="31">
        <v>0</v>
      </c>
      <c r="M5182" s="24">
        <f>ROUND(G5182*L5182,P4)</f>
        <v>0</v>
      </c>
      <c r="N5182" s="25" t="s">
        <v>681</v>
      </c>
      <c r="O5182" s="32">
        <f>M5182*AA5182</f>
        <v>0</v>
      </c>
      <c r="P5182" s="1">
        <v>3</v>
      </c>
      <c r="AA5182" s="1">
        <f>IF(P5182=1,$O$3,IF(P5182=2,$O$4,$O$5))</f>
        <v>0</v>
      </c>
    </row>
    <row r="5183" ht="25.5">
      <c r="A5183" s="1" t="s">
        <v>72</v>
      </c>
      <c r="E5183" s="27" t="s">
        <v>1007</v>
      </c>
    </row>
    <row r="5184" ht="63.75">
      <c r="A5184" s="1" t="s">
        <v>73</v>
      </c>
      <c r="E5184" s="33" t="s">
        <v>4269</v>
      </c>
    </row>
    <row r="5185">
      <c r="A5185" s="1" t="s">
        <v>74</v>
      </c>
      <c r="E5185" s="27" t="s">
        <v>68</v>
      </c>
    </row>
    <row r="5186" ht="25.5">
      <c r="A5186" s="1" t="s">
        <v>66</v>
      </c>
      <c r="B5186" s="1">
        <v>75</v>
      </c>
      <c r="C5186" s="26" t="s">
        <v>4270</v>
      </c>
      <c r="D5186" t="s">
        <v>68</v>
      </c>
      <c r="E5186" s="27" t="s">
        <v>4271</v>
      </c>
      <c r="F5186" s="28" t="s">
        <v>80</v>
      </c>
      <c r="G5186" s="29">
        <v>17</v>
      </c>
      <c r="H5186" s="28">
        <v>0.0018</v>
      </c>
      <c r="I5186" s="30">
        <f>ROUND(G5186*H5186,P4)</f>
        <v>0</v>
      </c>
      <c r="L5186" s="31">
        <v>0</v>
      </c>
      <c r="M5186" s="24">
        <f>ROUND(G5186*L5186,P4)</f>
        <v>0</v>
      </c>
      <c r="N5186" s="25" t="s">
        <v>681</v>
      </c>
      <c r="O5186" s="32">
        <f>M5186*AA5186</f>
        <v>0</v>
      </c>
      <c r="P5186" s="1">
        <v>3</v>
      </c>
      <c r="AA5186" s="1">
        <f>IF(P5186=1,$O$3,IF(P5186=2,$O$4,$O$5))</f>
        <v>0</v>
      </c>
    </row>
    <row r="5187" ht="25.5">
      <c r="A5187" s="1" t="s">
        <v>72</v>
      </c>
      <c r="E5187" s="27" t="s">
        <v>4271</v>
      </c>
    </row>
    <row r="5188" ht="51">
      <c r="A5188" s="1" t="s">
        <v>73</v>
      </c>
      <c r="E5188" s="33" t="s">
        <v>4262</v>
      </c>
    </row>
    <row r="5189">
      <c r="A5189" s="1" t="s">
        <v>74</v>
      </c>
      <c r="E5189" s="27" t="s">
        <v>68</v>
      </c>
    </row>
    <row r="5190">
      <c r="A5190" s="1" t="s">
        <v>66</v>
      </c>
      <c r="B5190" s="1">
        <v>71</v>
      </c>
      <c r="C5190" s="26" t="s">
        <v>4272</v>
      </c>
      <c r="D5190" t="s">
        <v>68</v>
      </c>
      <c r="E5190" s="27" t="s">
        <v>4273</v>
      </c>
      <c r="F5190" s="28" t="s">
        <v>80</v>
      </c>
      <c r="G5190" s="29">
        <v>17.850000000000001</v>
      </c>
      <c r="H5190" s="28">
        <v>0.00012</v>
      </c>
      <c r="I5190" s="30">
        <f>ROUND(G5190*H5190,P4)</f>
        <v>0</v>
      </c>
      <c r="L5190" s="31">
        <v>0</v>
      </c>
      <c r="M5190" s="24">
        <f>ROUND(G5190*L5190,P4)</f>
        <v>0</v>
      </c>
      <c r="N5190" s="25" t="s">
        <v>681</v>
      </c>
      <c r="O5190" s="32">
        <f>M5190*AA5190</f>
        <v>0</v>
      </c>
      <c r="P5190" s="1">
        <v>3</v>
      </c>
      <c r="AA5190" s="1">
        <f>IF(P5190=1,$O$3,IF(P5190=2,$O$4,$O$5))</f>
        <v>0</v>
      </c>
    </row>
    <row r="5191">
      <c r="A5191" s="1" t="s">
        <v>72</v>
      </c>
      <c r="E5191" s="27" t="s">
        <v>4273</v>
      </c>
    </row>
    <row r="5192">
      <c r="A5192" s="1" t="s">
        <v>73</v>
      </c>
      <c r="E5192" s="33" t="s">
        <v>4274</v>
      </c>
    </row>
    <row r="5193">
      <c r="A5193" s="1" t="s">
        <v>74</v>
      </c>
      <c r="E5193" s="27" t="s">
        <v>68</v>
      </c>
    </row>
    <row r="5194">
      <c r="A5194" s="1" t="s">
        <v>66</v>
      </c>
      <c r="B5194" s="1">
        <v>73</v>
      </c>
      <c r="C5194" s="26" t="s">
        <v>2573</v>
      </c>
      <c r="D5194" t="s">
        <v>68</v>
      </c>
      <c r="E5194" s="27" t="s">
        <v>2574</v>
      </c>
      <c r="F5194" s="28" t="s">
        <v>70</v>
      </c>
      <c r="G5194" s="29">
        <v>1</v>
      </c>
      <c r="H5194" s="28">
        <v>0.0025000000000000001</v>
      </c>
      <c r="I5194" s="30">
        <f>ROUND(G5194*H5194,P4)</f>
        <v>0</v>
      </c>
      <c r="L5194" s="31">
        <v>0</v>
      </c>
      <c r="M5194" s="24">
        <f>ROUND(G5194*L5194,P4)</f>
        <v>0</v>
      </c>
      <c r="N5194" s="25" t="s">
        <v>681</v>
      </c>
      <c r="O5194" s="32">
        <f>M5194*AA5194</f>
        <v>0</v>
      </c>
      <c r="P5194" s="1">
        <v>3</v>
      </c>
      <c r="AA5194" s="1">
        <f>IF(P5194=1,$O$3,IF(P5194=2,$O$4,$O$5))</f>
        <v>0</v>
      </c>
    </row>
    <row r="5195">
      <c r="A5195" s="1" t="s">
        <v>72</v>
      </c>
      <c r="E5195" s="27" t="s">
        <v>2574</v>
      </c>
    </row>
    <row r="5196">
      <c r="A5196" s="1" t="s">
        <v>73</v>
      </c>
      <c r="E5196" s="33" t="s">
        <v>646</v>
      </c>
    </row>
    <row r="5197">
      <c r="A5197" s="1" t="s">
        <v>74</v>
      </c>
      <c r="E5197" s="27" t="s">
        <v>68</v>
      </c>
    </row>
    <row r="5198">
      <c r="A5198" s="1" t="s">
        <v>66</v>
      </c>
      <c r="B5198" s="1">
        <v>79</v>
      </c>
      <c r="C5198" s="26" t="s">
        <v>2576</v>
      </c>
      <c r="D5198" t="s">
        <v>68</v>
      </c>
      <c r="E5198" s="27" t="s">
        <v>2577</v>
      </c>
      <c r="F5198" s="28" t="s">
        <v>80</v>
      </c>
      <c r="G5198" s="29">
        <v>17</v>
      </c>
      <c r="H5198" s="28">
        <v>0.010999999999999999</v>
      </c>
      <c r="I5198" s="30">
        <f>ROUND(G5198*H5198,P4)</f>
        <v>0</v>
      </c>
      <c r="L5198" s="31">
        <v>0</v>
      </c>
      <c r="M5198" s="24">
        <f>ROUND(G5198*L5198,P4)</f>
        <v>0</v>
      </c>
      <c r="N5198" s="25" t="s">
        <v>681</v>
      </c>
      <c r="O5198" s="32">
        <f>M5198*AA5198</f>
        <v>0</v>
      </c>
      <c r="P5198" s="1">
        <v>3</v>
      </c>
      <c r="AA5198" s="1">
        <f>IF(P5198=1,$O$3,IF(P5198=2,$O$4,$O$5))</f>
        <v>0</v>
      </c>
    </row>
    <row r="5199">
      <c r="A5199" s="1" t="s">
        <v>72</v>
      </c>
      <c r="E5199" s="27" t="s">
        <v>2577</v>
      </c>
    </row>
    <row r="5200" ht="51">
      <c r="A5200" s="1" t="s">
        <v>73</v>
      </c>
      <c r="E5200" s="33" t="s">
        <v>4262</v>
      </c>
    </row>
    <row r="5201">
      <c r="A5201" s="1" t="s">
        <v>74</v>
      </c>
      <c r="E5201" s="27" t="s">
        <v>68</v>
      </c>
    </row>
    <row r="5202" ht="25.5">
      <c r="A5202" s="1" t="s">
        <v>66</v>
      </c>
      <c r="B5202" s="1">
        <v>64</v>
      </c>
      <c r="C5202" s="26" t="s">
        <v>1736</v>
      </c>
      <c r="D5202" t="s">
        <v>68</v>
      </c>
      <c r="E5202" s="27" t="s">
        <v>1737</v>
      </c>
      <c r="F5202" s="28" t="s">
        <v>80</v>
      </c>
      <c r="G5202" s="29">
        <v>17</v>
      </c>
      <c r="H5202" s="28">
        <v>0</v>
      </c>
      <c r="I5202" s="30">
        <f>ROUND(G5202*H5202,P4)</f>
        <v>0</v>
      </c>
      <c r="L5202" s="31">
        <v>0</v>
      </c>
      <c r="M5202" s="24">
        <f>ROUND(G5202*L5202,P4)</f>
        <v>0</v>
      </c>
      <c r="N5202" s="25" t="s">
        <v>681</v>
      </c>
      <c r="O5202" s="32">
        <f>M5202*AA5202</f>
        <v>0</v>
      </c>
      <c r="P5202" s="1">
        <v>3</v>
      </c>
      <c r="AA5202" s="1">
        <f>IF(P5202=1,$O$3,IF(P5202=2,$O$4,$O$5))</f>
        <v>0</v>
      </c>
    </row>
    <row r="5203" ht="25.5">
      <c r="A5203" s="1" t="s">
        <v>72</v>
      </c>
      <c r="E5203" s="27" t="s">
        <v>1737</v>
      </c>
    </row>
    <row r="5204" ht="51">
      <c r="A5204" s="1" t="s">
        <v>73</v>
      </c>
      <c r="E5204" s="33" t="s">
        <v>4262</v>
      </c>
    </row>
    <row r="5205">
      <c r="A5205" s="1" t="s">
        <v>74</v>
      </c>
      <c r="E5205" s="27" t="s">
        <v>68</v>
      </c>
    </row>
    <row r="5206">
      <c r="A5206" s="1" t="s">
        <v>66</v>
      </c>
      <c r="B5206" s="1">
        <v>66</v>
      </c>
      <c r="C5206" s="26" t="s">
        <v>1744</v>
      </c>
      <c r="D5206" t="s">
        <v>68</v>
      </c>
      <c r="E5206" s="27" t="s">
        <v>1745</v>
      </c>
      <c r="F5206" s="28" t="s">
        <v>80</v>
      </c>
      <c r="G5206" s="29">
        <v>17</v>
      </c>
      <c r="H5206" s="28">
        <v>0.00088000000000000003</v>
      </c>
      <c r="I5206" s="30">
        <f>ROUND(G5206*H5206,P4)</f>
        <v>0</v>
      </c>
      <c r="L5206" s="31">
        <v>0</v>
      </c>
      <c r="M5206" s="24">
        <f>ROUND(G5206*L5206,P4)</f>
        <v>0</v>
      </c>
      <c r="N5206" s="25" t="s">
        <v>681</v>
      </c>
      <c r="O5206" s="32">
        <f>M5206*AA5206</f>
        <v>0</v>
      </c>
      <c r="P5206" s="1">
        <v>3</v>
      </c>
      <c r="AA5206" s="1">
        <f>IF(P5206=1,$O$3,IF(P5206=2,$O$4,$O$5))</f>
        <v>0</v>
      </c>
    </row>
    <row r="5207">
      <c r="A5207" s="1" t="s">
        <v>72</v>
      </c>
      <c r="E5207" s="27" t="s">
        <v>1745</v>
      </c>
    </row>
    <row r="5208" ht="51">
      <c r="A5208" s="1" t="s">
        <v>73</v>
      </c>
      <c r="E5208" s="33" t="s">
        <v>4262</v>
      </c>
    </row>
    <row r="5209">
      <c r="A5209" s="1" t="s">
        <v>74</v>
      </c>
      <c r="E5209" s="27" t="s">
        <v>68</v>
      </c>
    </row>
    <row r="5210" ht="25.5">
      <c r="A5210" s="1" t="s">
        <v>66</v>
      </c>
      <c r="B5210" s="1">
        <v>68</v>
      </c>
      <c r="C5210" s="26" t="s">
        <v>4275</v>
      </c>
      <c r="D5210" t="s">
        <v>68</v>
      </c>
      <c r="E5210" s="27" t="s">
        <v>1747</v>
      </c>
      <c r="F5210" s="28" t="s">
        <v>80</v>
      </c>
      <c r="G5210" s="29">
        <v>17</v>
      </c>
      <c r="H5210" s="28">
        <v>5.0000000000000002E-05</v>
      </c>
      <c r="I5210" s="30">
        <f>ROUND(G5210*H5210,P4)</f>
        <v>0</v>
      </c>
      <c r="L5210" s="31">
        <v>0</v>
      </c>
      <c r="M5210" s="24">
        <f>ROUND(G5210*L5210,P4)</f>
        <v>0</v>
      </c>
      <c r="N5210" s="25" t="s">
        <v>681</v>
      </c>
      <c r="O5210" s="32">
        <f>M5210*AA5210</f>
        <v>0</v>
      </c>
      <c r="P5210" s="1">
        <v>3</v>
      </c>
      <c r="AA5210" s="1">
        <f>IF(P5210=1,$O$3,IF(P5210=2,$O$4,$O$5))</f>
        <v>0</v>
      </c>
    </row>
    <row r="5211" ht="38.25">
      <c r="A5211" s="1" t="s">
        <v>72</v>
      </c>
      <c r="E5211" s="27" t="s">
        <v>4276</v>
      </c>
    </row>
    <row r="5212" ht="51">
      <c r="A5212" s="1" t="s">
        <v>73</v>
      </c>
      <c r="E5212" s="33" t="s">
        <v>4262</v>
      </c>
    </row>
    <row r="5213">
      <c r="A5213" s="1" t="s">
        <v>74</v>
      </c>
      <c r="E5213" s="27" t="s">
        <v>68</v>
      </c>
    </row>
    <row r="5214" ht="38.25">
      <c r="A5214" s="1" t="s">
        <v>66</v>
      </c>
      <c r="B5214" s="1">
        <v>70</v>
      </c>
      <c r="C5214" s="26" t="s">
        <v>4277</v>
      </c>
      <c r="D5214" t="s">
        <v>68</v>
      </c>
      <c r="E5214" s="27" t="s">
        <v>4278</v>
      </c>
      <c r="F5214" s="28" t="s">
        <v>80</v>
      </c>
      <c r="G5214" s="29">
        <v>17</v>
      </c>
      <c r="H5214" s="28">
        <v>0</v>
      </c>
      <c r="I5214" s="30">
        <f>ROUND(G5214*H5214,P4)</f>
        <v>0</v>
      </c>
      <c r="L5214" s="31">
        <v>0</v>
      </c>
      <c r="M5214" s="24">
        <f>ROUND(G5214*L5214,P4)</f>
        <v>0</v>
      </c>
      <c r="N5214" s="25" t="s">
        <v>681</v>
      </c>
      <c r="O5214" s="32">
        <f>M5214*AA5214</f>
        <v>0</v>
      </c>
      <c r="P5214" s="1">
        <v>3</v>
      </c>
      <c r="AA5214" s="1">
        <f>IF(P5214=1,$O$3,IF(P5214=2,$O$4,$O$5))</f>
        <v>0</v>
      </c>
    </row>
    <row r="5215" ht="38.25">
      <c r="A5215" s="1" t="s">
        <v>72</v>
      </c>
      <c r="E5215" s="27" t="s">
        <v>4279</v>
      </c>
    </row>
    <row r="5216" ht="51">
      <c r="A5216" s="1" t="s">
        <v>73</v>
      </c>
      <c r="E5216" s="33" t="s">
        <v>4262</v>
      </c>
    </row>
    <row r="5217">
      <c r="A5217" s="1" t="s">
        <v>74</v>
      </c>
      <c r="E5217" s="27" t="s">
        <v>68</v>
      </c>
    </row>
    <row r="5218" ht="25.5">
      <c r="A5218" s="1" t="s">
        <v>66</v>
      </c>
      <c r="B5218" s="1">
        <v>72</v>
      </c>
      <c r="C5218" s="26" t="s">
        <v>2584</v>
      </c>
      <c r="D5218" t="s">
        <v>68</v>
      </c>
      <c r="E5218" s="27" t="s">
        <v>2585</v>
      </c>
      <c r="F5218" s="28" t="s">
        <v>70</v>
      </c>
      <c r="G5218" s="29">
        <v>1</v>
      </c>
      <c r="H5218" s="28">
        <v>0</v>
      </c>
      <c r="I5218" s="30">
        <f>ROUND(G5218*H5218,P4)</f>
        <v>0</v>
      </c>
      <c r="L5218" s="31">
        <v>0</v>
      </c>
      <c r="M5218" s="24">
        <f>ROUND(G5218*L5218,P4)</f>
        <v>0</v>
      </c>
      <c r="N5218" s="25" t="s">
        <v>681</v>
      </c>
      <c r="O5218" s="32">
        <f>M5218*AA5218</f>
        <v>0</v>
      </c>
      <c r="P5218" s="1">
        <v>3</v>
      </c>
      <c r="AA5218" s="1">
        <f>IF(P5218=1,$O$3,IF(P5218=2,$O$4,$O$5))</f>
        <v>0</v>
      </c>
    </row>
    <row r="5219" ht="25.5">
      <c r="A5219" s="1" t="s">
        <v>72</v>
      </c>
      <c r="E5219" s="27" t="s">
        <v>2585</v>
      </c>
    </row>
    <row r="5220">
      <c r="A5220" s="1" t="s">
        <v>73</v>
      </c>
      <c r="E5220" s="33" t="s">
        <v>646</v>
      </c>
    </row>
    <row r="5221">
      <c r="A5221" s="1" t="s">
        <v>74</v>
      </c>
      <c r="E5221" s="27" t="s">
        <v>68</v>
      </c>
    </row>
    <row r="5222" ht="25.5">
      <c r="A5222" s="1" t="s">
        <v>66</v>
      </c>
      <c r="B5222" s="1">
        <v>74</v>
      </c>
      <c r="C5222" s="26" t="s">
        <v>2586</v>
      </c>
      <c r="D5222" t="s">
        <v>68</v>
      </c>
      <c r="E5222" s="27" t="s">
        <v>2587</v>
      </c>
      <c r="F5222" s="28" t="s">
        <v>80</v>
      </c>
      <c r="G5222" s="29">
        <v>17</v>
      </c>
      <c r="H5222" s="28">
        <v>0</v>
      </c>
      <c r="I5222" s="30">
        <f>ROUND(G5222*H5222,P4)</f>
        <v>0</v>
      </c>
      <c r="L5222" s="31">
        <v>0</v>
      </c>
      <c r="M5222" s="24">
        <f>ROUND(G5222*L5222,P4)</f>
        <v>0</v>
      </c>
      <c r="N5222" s="25" t="s">
        <v>681</v>
      </c>
      <c r="O5222" s="32">
        <f>M5222*AA5222</f>
        <v>0</v>
      </c>
      <c r="P5222" s="1">
        <v>3</v>
      </c>
      <c r="AA5222" s="1">
        <f>IF(P5222=1,$O$3,IF(P5222=2,$O$4,$O$5))</f>
        <v>0</v>
      </c>
    </row>
    <row r="5223" ht="25.5">
      <c r="A5223" s="1" t="s">
        <v>72</v>
      </c>
      <c r="E5223" s="27" t="s">
        <v>2587</v>
      </c>
    </row>
    <row r="5224" ht="51">
      <c r="A5224" s="1" t="s">
        <v>73</v>
      </c>
      <c r="E5224" s="33" t="s">
        <v>4262</v>
      </c>
    </row>
    <row r="5225">
      <c r="A5225" s="1" t="s">
        <v>74</v>
      </c>
      <c r="E5225" s="27" t="s">
        <v>68</v>
      </c>
    </row>
    <row r="5226" ht="25.5">
      <c r="A5226" s="1" t="s">
        <v>66</v>
      </c>
      <c r="B5226" s="1">
        <v>76</v>
      </c>
      <c r="C5226" s="26" t="s">
        <v>2588</v>
      </c>
      <c r="D5226" t="s">
        <v>68</v>
      </c>
      <c r="E5226" s="27" t="s">
        <v>2589</v>
      </c>
      <c r="F5226" s="28" t="s">
        <v>80</v>
      </c>
      <c r="G5226" s="29">
        <v>17</v>
      </c>
      <c r="H5226" s="28">
        <v>0</v>
      </c>
      <c r="I5226" s="30">
        <f>ROUND(G5226*H5226,P4)</f>
        <v>0</v>
      </c>
      <c r="L5226" s="31">
        <v>0</v>
      </c>
      <c r="M5226" s="24">
        <f>ROUND(G5226*L5226,P4)</f>
        <v>0</v>
      </c>
      <c r="N5226" s="25" t="s">
        <v>681</v>
      </c>
      <c r="O5226" s="32">
        <f>M5226*AA5226</f>
        <v>0</v>
      </c>
      <c r="P5226" s="1">
        <v>3</v>
      </c>
      <c r="AA5226" s="1">
        <f>IF(P5226=1,$O$3,IF(P5226=2,$O$4,$O$5))</f>
        <v>0</v>
      </c>
    </row>
    <row r="5227" ht="25.5">
      <c r="A5227" s="1" t="s">
        <v>72</v>
      </c>
      <c r="E5227" s="27" t="s">
        <v>2589</v>
      </c>
    </row>
    <row r="5228" ht="51">
      <c r="A5228" s="1" t="s">
        <v>73</v>
      </c>
      <c r="E5228" s="33" t="s">
        <v>4262</v>
      </c>
    </row>
    <row r="5229">
      <c r="A5229" s="1" t="s">
        <v>74</v>
      </c>
      <c r="E5229" s="27" t="s">
        <v>68</v>
      </c>
    </row>
    <row r="5230" ht="25.5">
      <c r="A5230" s="1" t="s">
        <v>66</v>
      </c>
      <c r="B5230" s="1">
        <v>78</v>
      </c>
      <c r="C5230" s="26" t="s">
        <v>2590</v>
      </c>
      <c r="D5230" t="s">
        <v>68</v>
      </c>
      <c r="E5230" s="27" t="s">
        <v>2591</v>
      </c>
      <c r="F5230" s="28" t="s">
        <v>80</v>
      </c>
      <c r="G5230" s="29">
        <v>17</v>
      </c>
      <c r="H5230" s="28">
        <v>0</v>
      </c>
      <c r="I5230" s="30">
        <f>ROUND(G5230*H5230,P4)</f>
        <v>0</v>
      </c>
      <c r="L5230" s="31">
        <v>0</v>
      </c>
      <c r="M5230" s="24">
        <f>ROUND(G5230*L5230,P4)</f>
        <v>0</v>
      </c>
      <c r="N5230" s="25" t="s">
        <v>681</v>
      </c>
      <c r="O5230" s="32">
        <f>M5230*AA5230</f>
        <v>0</v>
      </c>
      <c r="P5230" s="1">
        <v>3</v>
      </c>
      <c r="AA5230" s="1">
        <f>IF(P5230=1,$O$3,IF(P5230=2,$O$4,$O$5))</f>
        <v>0</v>
      </c>
    </row>
    <row r="5231" ht="25.5">
      <c r="A5231" s="1" t="s">
        <v>72</v>
      </c>
      <c r="E5231" s="27" t="s">
        <v>2591</v>
      </c>
    </row>
    <row r="5232" ht="51">
      <c r="A5232" s="1" t="s">
        <v>73</v>
      </c>
      <c r="E5232" s="33" t="s">
        <v>4262</v>
      </c>
    </row>
    <row r="5233">
      <c r="A5233" s="1" t="s">
        <v>74</v>
      </c>
      <c r="E5233" s="27" t="s">
        <v>68</v>
      </c>
    </row>
    <row r="5234" ht="25.5">
      <c r="A5234" s="1" t="s">
        <v>66</v>
      </c>
      <c r="B5234" s="1">
        <v>80</v>
      </c>
      <c r="C5234" s="26" t="s">
        <v>2595</v>
      </c>
      <c r="D5234" t="s">
        <v>68</v>
      </c>
      <c r="E5234" s="27" t="s">
        <v>2596</v>
      </c>
      <c r="F5234" s="28" t="s">
        <v>763</v>
      </c>
      <c r="G5234" s="29">
        <v>1.0569999999999999</v>
      </c>
      <c r="H5234" s="28">
        <v>0</v>
      </c>
      <c r="I5234" s="30">
        <f>ROUND(G5234*H5234,P4)</f>
        <v>0</v>
      </c>
      <c r="L5234" s="31">
        <v>0</v>
      </c>
      <c r="M5234" s="24">
        <f>ROUND(G5234*L5234,P4)</f>
        <v>0</v>
      </c>
      <c r="N5234" s="25" t="s">
        <v>681</v>
      </c>
      <c r="O5234" s="32">
        <f>M5234*AA5234</f>
        <v>0</v>
      </c>
      <c r="P5234" s="1">
        <v>3</v>
      </c>
      <c r="AA5234" s="1">
        <f>IF(P5234=1,$O$3,IF(P5234=2,$O$4,$O$5))</f>
        <v>0</v>
      </c>
    </row>
    <row r="5235" ht="38.25">
      <c r="A5235" s="1" t="s">
        <v>72</v>
      </c>
      <c r="E5235" s="27" t="s">
        <v>2597</v>
      </c>
    </row>
    <row r="5236">
      <c r="A5236" s="1" t="s">
        <v>73</v>
      </c>
    </row>
    <row r="5237">
      <c r="A5237" s="1" t="s">
        <v>74</v>
      </c>
      <c r="E5237" s="27" t="s">
        <v>68</v>
      </c>
    </row>
    <row r="5238">
      <c r="A5238" s="1" t="s">
        <v>64</v>
      </c>
      <c r="C5238" s="22" t="s">
        <v>1940</v>
      </c>
      <c r="E5238" s="23" t="s">
        <v>1941</v>
      </c>
      <c r="L5238" s="24">
        <f>SUMIFS(L5239:L5258,A5239:A5258,"P")</f>
        <v>0</v>
      </c>
      <c r="M5238" s="24">
        <f>SUMIFS(M5239:M5258,A5239:A5258,"P")</f>
        <v>0</v>
      </c>
      <c r="N5238" s="25"/>
    </row>
    <row r="5239">
      <c r="A5239" s="1" t="s">
        <v>66</v>
      </c>
      <c r="B5239" s="1">
        <v>84</v>
      </c>
      <c r="C5239" s="26" t="s">
        <v>1942</v>
      </c>
      <c r="D5239" t="s">
        <v>68</v>
      </c>
      <c r="E5239" s="27" t="s">
        <v>1943</v>
      </c>
      <c r="F5239" s="28" t="s">
        <v>763</v>
      </c>
      <c r="G5239" s="29">
        <v>0.058000000000000003</v>
      </c>
      <c r="H5239" s="28">
        <v>1</v>
      </c>
      <c r="I5239" s="30">
        <f>ROUND(G5239*H5239,P4)</f>
        <v>0</v>
      </c>
      <c r="L5239" s="31">
        <v>0</v>
      </c>
      <c r="M5239" s="24">
        <f>ROUND(G5239*L5239,P4)</f>
        <v>0</v>
      </c>
      <c r="N5239" s="25" t="s">
        <v>681</v>
      </c>
      <c r="O5239" s="32">
        <f>M5239*AA5239</f>
        <v>0</v>
      </c>
      <c r="P5239" s="1">
        <v>3</v>
      </c>
      <c r="AA5239" s="1">
        <f>IF(P5239=1,$O$3,IF(P5239=2,$O$4,$O$5))</f>
        <v>0</v>
      </c>
    </row>
    <row r="5240">
      <c r="A5240" s="1" t="s">
        <v>72</v>
      </c>
      <c r="E5240" s="27" t="s">
        <v>1943</v>
      </c>
    </row>
    <row r="5241" ht="76.5">
      <c r="A5241" s="1" t="s">
        <v>73</v>
      </c>
      <c r="E5241" s="33" t="s">
        <v>4280</v>
      </c>
    </row>
    <row r="5242">
      <c r="A5242" s="1" t="s">
        <v>74</v>
      </c>
      <c r="E5242" s="27" t="s">
        <v>68</v>
      </c>
    </row>
    <row r="5243">
      <c r="A5243" s="1" t="s">
        <v>66</v>
      </c>
      <c r="B5243" s="1">
        <v>83</v>
      </c>
      <c r="C5243" s="26" t="s">
        <v>4281</v>
      </c>
      <c r="D5243" t="s">
        <v>68</v>
      </c>
      <c r="E5243" s="27" t="s">
        <v>4282</v>
      </c>
      <c r="F5243" s="28" t="s">
        <v>763</v>
      </c>
      <c r="G5243" s="29">
        <v>0.10199999999999999</v>
      </c>
      <c r="H5243" s="28">
        <v>1</v>
      </c>
      <c r="I5243" s="30">
        <f>ROUND(G5243*H5243,P4)</f>
        <v>0</v>
      </c>
      <c r="L5243" s="31">
        <v>0</v>
      </c>
      <c r="M5243" s="24">
        <f>ROUND(G5243*L5243,P4)</f>
        <v>0</v>
      </c>
      <c r="N5243" s="25" t="s">
        <v>681</v>
      </c>
      <c r="O5243" s="32">
        <f>M5243*AA5243</f>
        <v>0</v>
      </c>
      <c r="P5243" s="1">
        <v>3</v>
      </c>
      <c r="AA5243" s="1">
        <f>IF(P5243=1,$O$3,IF(P5243=2,$O$4,$O$5))</f>
        <v>0</v>
      </c>
    </row>
    <row r="5244">
      <c r="A5244" s="1" t="s">
        <v>72</v>
      </c>
      <c r="E5244" s="27" t="s">
        <v>4282</v>
      </c>
    </row>
    <row r="5245" ht="114.75">
      <c r="A5245" s="1" t="s">
        <v>73</v>
      </c>
      <c r="E5245" s="33" t="s">
        <v>4283</v>
      </c>
    </row>
    <row r="5246">
      <c r="A5246" s="1" t="s">
        <v>74</v>
      </c>
      <c r="E5246" s="27" t="s">
        <v>68</v>
      </c>
    </row>
    <row r="5247">
      <c r="A5247" s="1" t="s">
        <v>66</v>
      </c>
      <c r="B5247" s="1">
        <v>81</v>
      </c>
      <c r="C5247" s="26" t="s">
        <v>2021</v>
      </c>
      <c r="D5247" t="s">
        <v>68</v>
      </c>
      <c r="E5247" s="27" t="s">
        <v>2022</v>
      </c>
      <c r="F5247" s="28" t="s">
        <v>1137</v>
      </c>
      <c r="G5247" s="29">
        <v>92.340000000000003</v>
      </c>
      <c r="H5247" s="28">
        <v>6.0000000000000002E-05</v>
      </c>
      <c r="I5247" s="30">
        <f>ROUND(G5247*H5247,P4)</f>
        <v>0</v>
      </c>
      <c r="L5247" s="31">
        <v>0</v>
      </c>
      <c r="M5247" s="24">
        <f>ROUND(G5247*L5247,P4)</f>
        <v>0</v>
      </c>
      <c r="N5247" s="25" t="s">
        <v>681</v>
      </c>
      <c r="O5247" s="32">
        <f>M5247*AA5247</f>
        <v>0</v>
      </c>
      <c r="P5247" s="1">
        <v>3</v>
      </c>
      <c r="AA5247" s="1">
        <f>IF(P5247=1,$O$3,IF(P5247=2,$O$4,$O$5))</f>
        <v>0</v>
      </c>
    </row>
    <row r="5248">
      <c r="A5248" s="1" t="s">
        <v>72</v>
      </c>
      <c r="E5248" s="27" t="s">
        <v>2022</v>
      </c>
    </row>
    <row r="5249" ht="102">
      <c r="A5249" s="1" t="s">
        <v>73</v>
      </c>
      <c r="E5249" s="33" t="s">
        <v>4284</v>
      </c>
    </row>
    <row r="5250">
      <c r="A5250" s="1" t="s">
        <v>74</v>
      </c>
      <c r="E5250" s="27" t="s">
        <v>68</v>
      </c>
    </row>
    <row r="5251">
      <c r="A5251" s="1" t="s">
        <v>66</v>
      </c>
      <c r="B5251" s="1">
        <v>82</v>
      </c>
      <c r="C5251" s="26" t="s">
        <v>3021</v>
      </c>
      <c r="D5251" t="s">
        <v>68</v>
      </c>
      <c r="E5251" s="27" t="s">
        <v>3022</v>
      </c>
      <c r="F5251" s="28" t="s">
        <v>1137</v>
      </c>
      <c r="G5251" s="29">
        <v>145.04400000000001</v>
      </c>
      <c r="H5251" s="28">
        <v>6.0000000000000002E-05</v>
      </c>
      <c r="I5251" s="30">
        <f>ROUND(G5251*H5251,P4)</f>
        <v>0</v>
      </c>
      <c r="L5251" s="31">
        <v>0</v>
      </c>
      <c r="M5251" s="24">
        <f>ROUND(G5251*L5251,P4)</f>
        <v>0</v>
      </c>
      <c r="N5251" s="25" t="s">
        <v>681</v>
      </c>
      <c r="O5251" s="32">
        <f>M5251*AA5251</f>
        <v>0</v>
      </c>
      <c r="P5251" s="1">
        <v>3</v>
      </c>
      <c r="AA5251" s="1">
        <f>IF(P5251=1,$O$3,IF(P5251=2,$O$4,$O$5))</f>
        <v>0</v>
      </c>
    </row>
    <row r="5252">
      <c r="A5252" s="1" t="s">
        <v>72</v>
      </c>
      <c r="E5252" s="27" t="s">
        <v>3022</v>
      </c>
    </row>
    <row r="5253" ht="153">
      <c r="A5253" s="1" t="s">
        <v>73</v>
      </c>
      <c r="E5253" s="33" t="s">
        <v>4285</v>
      </c>
    </row>
    <row r="5254">
      <c r="A5254" s="1" t="s">
        <v>74</v>
      </c>
      <c r="E5254" s="27" t="s">
        <v>68</v>
      </c>
    </row>
    <row r="5255" ht="38.25">
      <c r="A5255" s="1" t="s">
        <v>66</v>
      </c>
      <c r="B5255" s="1">
        <v>85</v>
      </c>
      <c r="C5255" s="26" t="s">
        <v>4286</v>
      </c>
      <c r="D5255" t="s">
        <v>68</v>
      </c>
      <c r="E5255" s="27" t="s">
        <v>4287</v>
      </c>
      <c r="F5255" s="28" t="s">
        <v>763</v>
      </c>
      <c r="G5255" s="29">
        <v>0.17399999999999999</v>
      </c>
      <c r="H5255" s="28">
        <v>0</v>
      </c>
      <c r="I5255" s="30">
        <f>ROUND(G5255*H5255,P4)</f>
        <v>0</v>
      </c>
      <c r="L5255" s="31">
        <v>0</v>
      </c>
      <c r="M5255" s="24">
        <f>ROUND(G5255*L5255,P4)</f>
        <v>0</v>
      </c>
      <c r="N5255" s="25" t="s">
        <v>681</v>
      </c>
      <c r="O5255" s="32">
        <f>M5255*AA5255</f>
        <v>0</v>
      </c>
      <c r="P5255" s="1">
        <v>3</v>
      </c>
      <c r="AA5255" s="1">
        <f>IF(P5255=1,$O$3,IF(P5255=2,$O$4,$O$5))</f>
        <v>0</v>
      </c>
    </row>
    <row r="5256" ht="38.25">
      <c r="A5256" s="1" t="s">
        <v>72</v>
      </c>
      <c r="E5256" s="27" t="s">
        <v>4288</v>
      </c>
    </row>
    <row r="5257">
      <c r="A5257" s="1" t="s">
        <v>73</v>
      </c>
    </row>
    <row r="5258">
      <c r="A5258" s="1" t="s">
        <v>74</v>
      </c>
      <c r="E5258" s="27" t="s">
        <v>68</v>
      </c>
    </row>
    <row r="5259">
      <c r="A5259" s="1" t="s">
        <v>64</v>
      </c>
      <c r="C5259" s="22" t="s">
        <v>2206</v>
      </c>
      <c r="E5259" s="23" t="s">
        <v>2207</v>
      </c>
      <c r="L5259" s="24">
        <f>SUMIFS(L5260:L5275,A5260:A5275,"P")</f>
        <v>0</v>
      </c>
      <c r="M5259" s="24">
        <f>SUMIFS(M5260:M5275,A5260:A5275,"P")</f>
        <v>0</v>
      </c>
      <c r="N5259" s="25"/>
    </row>
    <row r="5260" ht="25.5">
      <c r="A5260" s="1" t="s">
        <v>66</v>
      </c>
      <c r="B5260" s="1">
        <v>86</v>
      </c>
      <c r="C5260" s="26" t="s">
        <v>2208</v>
      </c>
      <c r="D5260" t="s">
        <v>68</v>
      </c>
      <c r="E5260" s="27" t="s">
        <v>2209</v>
      </c>
      <c r="F5260" s="28" t="s">
        <v>80</v>
      </c>
      <c r="G5260" s="29">
        <v>6.2599999999999998</v>
      </c>
      <c r="H5260" s="28">
        <v>6.9999999999999994E-05</v>
      </c>
      <c r="I5260" s="30">
        <f>ROUND(G5260*H5260,P4)</f>
        <v>0</v>
      </c>
      <c r="L5260" s="31">
        <v>0</v>
      </c>
      <c r="M5260" s="24">
        <f>ROUND(G5260*L5260,P4)</f>
        <v>0</v>
      </c>
      <c r="N5260" s="25" t="s">
        <v>681</v>
      </c>
      <c r="O5260" s="32">
        <f>M5260*AA5260</f>
        <v>0</v>
      </c>
      <c r="P5260" s="1">
        <v>3</v>
      </c>
      <c r="AA5260" s="1">
        <f>IF(P5260=1,$O$3,IF(P5260=2,$O$4,$O$5))</f>
        <v>0</v>
      </c>
    </row>
    <row r="5261" ht="25.5">
      <c r="A5261" s="1" t="s">
        <v>72</v>
      </c>
      <c r="E5261" s="27" t="s">
        <v>2209</v>
      </c>
    </row>
    <row r="5262" ht="89.25">
      <c r="A5262" s="1" t="s">
        <v>73</v>
      </c>
      <c r="E5262" s="33" t="s">
        <v>4289</v>
      </c>
    </row>
    <row r="5263">
      <c r="A5263" s="1" t="s">
        <v>74</v>
      </c>
      <c r="E5263" s="27" t="s">
        <v>68</v>
      </c>
    </row>
    <row r="5264" ht="25.5">
      <c r="A5264" s="1" t="s">
        <v>66</v>
      </c>
      <c r="B5264" s="1">
        <v>87</v>
      </c>
      <c r="C5264" s="26" t="s">
        <v>4290</v>
      </c>
      <c r="D5264" t="s">
        <v>68</v>
      </c>
      <c r="E5264" s="27" t="s">
        <v>4291</v>
      </c>
      <c r="F5264" s="28" t="s">
        <v>80</v>
      </c>
      <c r="G5264" s="29">
        <v>6.2599999999999998</v>
      </c>
      <c r="H5264" s="28">
        <v>0.00017000000000000001</v>
      </c>
      <c r="I5264" s="30">
        <f>ROUND(G5264*H5264,P4)</f>
        <v>0</v>
      </c>
      <c r="L5264" s="31">
        <v>0</v>
      </c>
      <c r="M5264" s="24">
        <f>ROUND(G5264*L5264,P4)</f>
        <v>0</v>
      </c>
      <c r="N5264" s="25" t="s">
        <v>681</v>
      </c>
      <c r="O5264" s="32">
        <f>M5264*AA5264</f>
        <v>0</v>
      </c>
      <c r="P5264" s="1">
        <v>3</v>
      </c>
      <c r="AA5264" s="1">
        <f>IF(P5264=1,$O$3,IF(P5264=2,$O$4,$O$5))</f>
        <v>0</v>
      </c>
    </row>
    <row r="5265" ht="25.5">
      <c r="A5265" s="1" t="s">
        <v>72</v>
      </c>
      <c r="E5265" s="27" t="s">
        <v>4291</v>
      </c>
    </row>
    <row r="5266" ht="89.25">
      <c r="A5266" s="1" t="s">
        <v>73</v>
      </c>
      <c r="E5266" s="33" t="s">
        <v>4289</v>
      </c>
    </row>
    <row r="5267">
      <c r="A5267" s="1" t="s">
        <v>74</v>
      </c>
      <c r="E5267" s="27" t="s">
        <v>68</v>
      </c>
    </row>
    <row r="5268">
      <c r="A5268" s="1" t="s">
        <v>66</v>
      </c>
      <c r="B5268" s="1">
        <v>88</v>
      </c>
      <c r="C5268" s="26" t="s">
        <v>2211</v>
      </c>
      <c r="D5268" t="s">
        <v>68</v>
      </c>
      <c r="E5268" s="27" t="s">
        <v>2212</v>
      </c>
      <c r="F5268" s="28" t="s">
        <v>80</v>
      </c>
      <c r="G5268" s="29">
        <v>6.2599999999999998</v>
      </c>
      <c r="H5268" s="28">
        <v>0.00012</v>
      </c>
      <c r="I5268" s="30">
        <f>ROUND(G5268*H5268,P4)</f>
        <v>0</v>
      </c>
      <c r="L5268" s="31">
        <v>0</v>
      </c>
      <c r="M5268" s="24">
        <f>ROUND(G5268*L5268,P4)</f>
        <v>0</v>
      </c>
      <c r="N5268" s="25" t="s">
        <v>681</v>
      </c>
      <c r="O5268" s="32">
        <f>M5268*AA5268</f>
        <v>0</v>
      </c>
      <c r="P5268" s="1">
        <v>3</v>
      </c>
      <c r="AA5268" s="1">
        <f>IF(P5268=1,$O$3,IF(P5268=2,$O$4,$O$5))</f>
        <v>0</v>
      </c>
    </row>
    <row r="5269">
      <c r="A5269" s="1" t="s">
        <v>72</v>
      </c>
      <c r="E5269" s="27" t="s">
        <v>2212</v>
      </c>
    </row>
    <row r="5270" ht="89.25">
      <c r="A5270" s="1" t="s">
        <v>73</v>
      </c>
      <c r="E5270" s="33" t="s">
        <v>4289</v>
      </c>
    </row>
    <row r="5271">
      <c r="A5271" s="1" t="s">
        <v>74</v>
      </c>
      <c r="E5271" s="27" t="s">
        <v>68</v>
      </c>
    </row>
    <row r="5272">
      <c r="A5272" s="1" t="s">
        <v>66</v>
      </c>
      <c r="B5272" s="1">
        <v>89</v>
      </c>
      <c r="C5272" s="26" t="s">
        <v>2213</v>
      </c>
      <c r="D5272" t="s">
        <v>68</v>
      </c>
      <c r="E5272" s="27" t="s">
        <v>2214</v>
      </c>
      <c r="F5272" s="28" t="s">
        <v>80</v>
      </c>
      <c r="G5272" s="29">
        <v>6.2599999999999998</v>
      </c>
      <c r="H5272" s="28">
        <v>0.00012</v>
      </c>
      <c r="I5272" s="30">
        <f>ROUND(G5272*H5272,P4)</f>
        <v>0</v>
      </c>
      <c r="L5272" s="31">
        <v>0</v>
      </c>
      <c r="M5272" s="24">
        <f>ROUND(G5272*L5272,P4)</f>
        <v>0</v>
      </c>
      <c r="N5272" s="25" t="s">
        <v>681</v>
      </c>
      <c r="O5272" s="32">
        <f>M5272*AA5272</f>
        <v>0</v>
      </c>
      <c r="P5272" s="1">
        <v>3</v>
      </c>
      <c r="AA5272" s="1">
        <f>IF(P5272=1,$O$3,IF(P5272=2,$O$4,$O$5))</f>
        <v>0</v>
      </c>
    </row>
    <row r="5273">
      <c r="A5273" s="1" t="s">
        <v>72</v>
      </c>
      <c r="E5273" s="27" t="s">
        <v>2214</v>
      </c>
    </row>
    <row r="5274" ht="89.25">
      <c r="A5274" s="1" t="s">
        <v>73</v>
      </c>
      <c r="E5274" s="33" t="s">
        <v>4289</v>
      </c>
    </row>
    <row r="5275">
      <c r="A5275" s="1" t="s">
        <v>74</v>
      </c>
      <c r="E5275" s="27" t="s">
        <v>68</v>
      </c>
    </row>
    <row r="5276">
      <c r="A5276" s="1" t="s">
        <v>64</v>
      </c>
      <c r="C5276" s="22" t="s">
        <v>871</v>
      </c>
      <c r="E5276" s="23" t="s">
        <v>872</v>
      </c>
      <c r="L5276" s="24">
        <f>SUMIFS(L5277:L5284,A5277:A5284,"P")</f>
        <v>0</v>
      </c>
      <c r="M5276" s="24">
        <f>SUMIFS(M5277:M5284,A5277:A5284,"P")</f>
        <v>0</v>
      </c>
      <c r="N5276" s="25"/>
    </row>
    <row r="5277" ht="25.5">
      <c r="A5277" s="1" t="s">
        <v>66</v>
      </c>
      <c r="B5277" s="1">
        <v>61</v>
      </c>
      <c r="C5277" s="26" t="s">
        <v>4292</v>
      </c>
      <c r="D5277" t="s">
        <v>68</v>
      </c>
      <c r="E5277" s="27" t="s">
        <v>4293</v>
      </c>
      <c r="F5277" s="28" t="s">
        <v>77</v>
      </c>
      <c r="G5277" s="29">
        <v>50</v>
      </c>
      <c r="H5277" s="28">
        <v>1.0000000000000001E-05</v>
      </c>
      <c r="I5277" s="30">
        <f>ROUND(G5277*H5277,P4)</f>
        <v>0</v>
      </c>
      <c r="L5277" s="31">
        <v>0</v>
      </c>
      <c r="M5277" s="24">
        <f>ROUND(G5277*L5277,P4)</f>
        <v>0</v>
      </c>
      <c r="N5277" s="25" t="s">
        <v>681</v>
      </c>
      <c r="O5277" s="32">
        <f>M5277*AA5277</f>
        <v>0</v>
      </c>
      <c r="P5277" s="1">
        <v>3</v>
      </c>
      <c r="AA5277" s="1">
        <f>IF(P5277=1,$O$3,IF(P5277=2,$O$4,$O$5))</f>
        <v>0</v>
      </c>
    </row>
    <row r="5278" ht="25.5">
      <c r="A5278" s="1" t="s">
        <v>72</v>
      </c>
      <c r="E5278" s="27" t="s">
        <v>4293</v>
      </c>
    </row>
    <row r="5279" ht="25.5">
      <c r="A5279" s="1" t="s">
        <v>73</v>
      </c>
      <c r="E5279" s="33" t="s">
        <v>4294</v>
      </c>
    </row>
    <row r="5280">
      <c r="A5280" s="1" t="s">
        <v>74</v>
      </c>
      <c r="E5280" s="27" t="s">
        <v>68</v>
      </c>
    </row>
    <row r="5281" ht="25.5">
      <c r="A5281" s="1" t="s">
        <v>66</v>
      </c>
      <c r="B5281" s="1">
        <v>62</v>
      </c>
      <c r="C5281" s="26" t="s">
        <v>4295</v>
      </c>
      <c r="D5281" t="s">
        <v>68</v>
      </c>
      <c r="E5281" s="27" t="s">
        <v>4296</v>
      </c>
      <c r="F5281" s="28" t="s">
        <v>70</v>
      </c>
      <c r="G5281" s="29">
        <v>200</v>
      </c>
      <c r="H5281" s="28">
        <v>0.0020200000000000001</v>
      </c>
      <c r="I5281" s="30">
        <f>ROUND(G5281*H5281,P4)</f>
        <v>0</v>
      </c>
      <c r="L5281" s="31">
        <v>0</v>
      </c>
      <c r="M5281" s="24">
        <f>ROUND(G5281*L5281,P4)</f>
        <v>0</v>
      </c>
      <c r="N5281" s="25" t="s">
        <v>681</v>
      </c>
      <c r="O5281" s="32">
        <f>M5281*AA5281</f>
        <v>0</v>
      </c>
      <c r="P5281" s="1">
        <v>3</v>
      </c>
      <c r="AA5281" s="1">
        <f>IF(P5281=1,$O$3,IF(P5281=2,$O$4,$O$5))</f>
        <v>0</v>
      </c>
    </row>
    <row r="5282" ht="25.5">
      <c r="A5282" s="1" t="s">
        <v>72</v>
      </c>
      <c r="E5282" s="27" t="s">
        <v>4296</v>
      </c>
    </row>
    <row r="5283" ht="25.5">
      <c r="A5283" s="1" t="s">
        <v>73</v>
      </c>
      <c r="E5283" s="33" t="s">
        <v>4297</v>
      </c>
    </row>
    <row r="5284">
      <c r="A5284" s="1" t="s">
        <v>74</v>
      </c>
      <c r="E5284" s="27" t="s">
        <v>68</v>
      </c>
    </row>
    <row r="5285">
      <c r="A5285" s="1" t="s">
        <v>64</v>
      </c>
      <c r="C5285" s="22" t="s">
        <v>888</v>
      </c>
      <c r="E5285" s="23" t="s">
        <v>889</v>
      </c>
      <c r="L5285" s="24">
        <f>SUMIFS(L5286:L5289,A5286:A5289,"P")</f>
        <v>0</v>
      </c>
      <c r="M5285" s="24">
        <f>SUMIFS(M5286:M5289,A5286:A5289,"P")</f>
        <v>0</v>
      </c>
      <c r="N5285" s="25"/>
    </row>
    <row r="5286" ht="25.5">
      <c r="A5286" s="1" t="s">
        <v>66</v>
      </c>
      <c r="B5286" s="1">
        <v>63</v>
      </c>
      <c r="C5286" s="26" t="s">
        <v>2885</v>
      </c>
      <c r="D5286" t="s">
        <v>68</v>
      </c>
      <c r="E5286" s="27" t="s">
        <v>2396</v>
      </c>
      <c r="F5286" s="28" t="s">
        <v>763</v>
      </c>
      <c r="G5286" s="29">
        <v>572.12199999999996</v>
      </c>
      <c r="H5286" s="28">
        <v>0</v>
      </c>
      <c r="I5286" s="30">
        <f>ROUND(G5286*H5286,P4)</f>
        <v>0</v>
      </c>
      <c r="L5286" s="31">
        <v>0</v>
      </c>
      <c r="M5286" s="24">
        <f>ROUND(G5286*L5286,P4)</f>
        <v>0</v>
      </c>
      <c r="N5286" s="25" t="s">
        <v>681</v>
      </c>
      <c r="O5286" s="32">
        <f>M5286*AA5286</f>
        <v>0</v>
      </c>
      <c r="P5286" s="1">
        <v>3</v>
      </c>
      <c r="AA5286" s="1">
        <f>IF(P5286=1,$O$3,IF(P5286=2,$O$4,$O$5))</f>
        <v>0</v>
      </c>
    </row>
    <row r="5287" ht="38.25">
      <c r="A5287" s="1" t="s">
        <v>72</v>
      </c>
      <c r="E5287" s="27" t="s">
        <v>2886</v>
      </c>
    </row>
    <row r="5288">
      <c r="A5288" s="1" t="s">
        <v>73</v>
      </c>
    </row>
    <row r="5289">
      <c r="A5289" s="1" t="s">
        <v>74</v>
      </c>
      <c r="E5289" s="27" t="s">
        <v>68</v>
      </c>
    </row>
    <row r="5290">
      <c r="A5290" s="1" t="s">
        <v>64</v>
      </c>
      <c r="C5290" s="22" t="s">
        <v>1080</v>
      </c>
      <c r="E5290" s="23" t="s">
        <v>37</v>
      </c>
      <c r="L5290" s="24">
        <f>SUMIFS(L5291:L5298,A5291:A5298,"P")</f>
        <v>0</v>
      </c>
      <c r="M5290" s="24">
        <f>SUMIFS(M5291:M5298,A5291:A5298,"P")</f>
        <v>0</v>
      </c>
      <c r="N5290" s="25"/>
    </row>
    <row r="5291">
      <c r="A5291" s="1" t="s">
        <v>66</v>
      </c>
      <c r="B5291" s="1">
        <v>90</v>
      </c>
      <c r="C5291" s="26" t="s">
        <v>4298</v>
      </c>
      <c r="D5291" t="s">
        <v>68</v>
      </c>
      <c r="E5291" s="27" t="s">
        <v>4299</v>
      </c>
      <c r="F5291" s="28" t="s">
        <v>77</v>
      </c>
      <c r="G5291" s="29">
        <v>15.5</v>
      </c>
      <c r="H5291" s="28">
        <v>0</v>
      </c>
      <c r="I5291" s="30">
        <f>ROUND(G5291*H5291,P4)</f>
        <v>0</v>
      </c>
      <c r="L5291" s="31">
        <v>0</v>
      </c>
      <c r="M5291" s="24">
        <f>ROUND(G5291*L5291,P4)</f>
        <v>0</v>
      </c>
      <c r="N5291" s="25" t="s">
        <v>111</v>
      </c>
      <c r="O5291" s="32">
        <f>M5291*AA5291</f>
        <v>0</v>
      </c>
      <c r="P5291" s="1">
        <v>3</v>
      </c>
      <c r="AA5291" s="1">
        <f>IF(P5291=1,$O$3,IF(P5291=2,$O$4,$O$5))</f>
        <v>0</v>
      </c>
    </row>
    <row r="5292">
      <c r="A5292" s="1" t="s">
        <v>72</v>
      </c>
      <c r="E5292" s="27" t="s">
        <v>4299</v>
      </c>
    </row>
    <row r="5293" ht="25.5">
      <c r="A5293" s="1" t="s">
        <v>73</v>
      </c>
      <c r="E5293" s="33" t="s">
        <v>4300</v>
      </c>
    </row>
    <row r="5294">
      <c r="A5294" s="1" t="s">
        <v>74</v>
      </c>
      <c r="E5294" s="27" t="s">
        <v>68</v>
      </c>
    </row>
    <row r="5295" ht="25.5">
      <c r="A5295" s="1" t="s">
        <v>66</v>
      </c>
      <c r="B5295" s="1">
        <v>91</v>
      </c>
      <c r="C5295" s="26" t="s">
        <v>4301</v>
      </c>
      <c r="D5295" t="s">
        <v>68</v>
      </c>
      <c r="E5295" s="27" t="s">
        <v>4302</v>
      </c>
      <c r="F5295" s="28" t="s">
        <v>901</v>
      </c>
      <c r="G5295" s="29">
        <v>1</v>
      </c>
      <c r="H5295" s="28">
        <v>0</v>
      </c>
      <c r="I5295" s="30">
        <f>ROUND(G5295*H5295,P4)</f>
        <v>0</v>
      </c>
      <c r="L5295" s="31">
        <v>0</v>
      </c>
      <c r="M5295" s="24">
        <f>ROUND(G5295*L5295,P4)</f>
        <v>0</v>
      </c>
      <c r="N5295" s="25" t="s">
        <v>111</v>
      </c>
      <c r="O5295" s="32">
        <f>M5295*AA5295</f>
        <v>0</v>
      </c>
      <c r="P5295" s="1">
        <v>3</v>
      </c>
      <c r="AA5295" s="1">
        <f>IF(P5295=1,$O$3,IF(P5295=2,$O$4,$O$5))</f>
        <v>0</v>
      </c>
    </row>
    <row r="5296" ht="38.25">
      <c r="A5296" s="1" t="s">
        <v>72</v>
      </c>
      <c r="E5296" s="27" t="s">
        <v>4303</v>
      </c>
    </row>
    <row r="5297">
      <c r="A5297" s="1" t="s">
        <v>73</v>
      </c>
      <c r="E5297" s="33" t="s">
        <v>646</v>
      </c>
    </row>
    <row r="5298">
      <c r="A5298" s="1" t="s">
        <v>74</v>
      </c>
      <c r="E5298" s="27" t="s">
        <v>68</v>
      </c>
    </row>
  </sheetData>
  <sheetProtection sheet="1" objects="1" scenarios="1" spinCount="100000" saltValue="NR+ENUh0HwmDlInyd4xH3+xOvu+nFKr3yL+YFG8EG5rcccevk+hUoh3s2ej89p0LIgRqAaNISpJtHodSgphrFA==" hashValue="h3lCGPXVtZ3ap+t1CqPQA11tEockPrsoWE17RQgW8tb/Si3uhuwjiQeNoi2/NZMdPvSdRa6YsXnROMZbqJZGw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COUNTIFS(L8:L333,"=0",A8:A333,"P")+COUNTIFS(L8:L333,"",A8:A333,"P")+SUM(Q8:Q333)</f>
        <v>0</v>
      </c>
    </row>
    <row r="8">
      <c r="A8" s="1" t="s">
        <v>62</v>
      </c>
      <c r="C8" s="22" t="s">
        <v>4304</v>
      </c>
      <c r="E8" s="23" t="s">
        <v>35</v>
      </c>
      <c r="L8" s="24">
        <f>L9+L184</f>
        <v>0</v>
      </c>
      <c r="M8" s="24">
        <f>M9+M184</f>
        <v>0</v>
      </c>
      <c r="N8" s="25"/>
    </row>
    <row r="9">
      <c r="A9" s="1" t="s">
        <v>674</v>
      </c>
      <c r="C9" s="22" t="s">
        <v>4305</v>
      </c>
      <c r="E9" s="23" t="s">
        <v>4306</v>
      </c>
      <c r="L9" s="24">
        <f>L10+L103+L108+L145+L154+L175</f>
        <v>0</v>
      </c>
      <c r="M9" s="24">
        <f>M10+M103+M108+M145+M154+M175</f>
        <v>0</v>
      </c>
      <c r="N9" s="25"/>
    </row>
    <row r="10">
      <c r="A10" s="1" t="s">
        <v>64</v>
      </c>
      <c r="C10" s="22" t="s">
        <v>3599</v>
      </c>
      <c r="E10" s="23" t="s">
        <v>3600</v>
      </c>
      <c r="L10" s="24">
        <f>SUMIFS(L11:L102,A11:A102,"P")</f>
        <v>0</v>
      </c>
      <c r="M10" s="24">
        <f>SUMIFS(M11:M102,A11:A102,"P")</f>
        <v>0</v>
      </c>
      <c r="N10" s="25"/>
    </row>
    <row r="11" ht="25.5">
      <c r="A11" s="1" t="s">
        <v>66</v>
      </c>
      <c r="B11" s="1">
        <v>36</v>
      </c>
      <c r="C11" s="26" t="s">
        <v>4307</v>
      </c>
      <c r="D11" t="s">
        <v>68</v>
      </c>
      <c r="E11" s="27" t="s">
        <v>4308</v>
      </c>
      <c r="F11" s="28" t="s">
        <v>70</v>
      </c>
      <c r="G11" s="29">
        <v>80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681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72</v>
      </c>
      <c r="E12" s="27" t="s">
        <v>4308</v>
      </c>
    </row>
    <row r="13">
      <c r="A13" s="1" t="s">
        <v>73</v>
      </c>
    </row>
    <row r="14">
      <c r="A14" s="1" t="s">
        <v>74</v>
      </c>
      <c r="E14" s="27" t="s">
        <v>68</v>
      </c>
    </row>
    <row r="15" ht="25.5">
      <c r="A15" s="1" t="s">
        <v>66</v>
      </c>
      <c r="B15" s="1">
        <v>13</v>
      </c>
      <c r="C15" s="26" t="s">
        <v>4309</v>
      </c>
      <c r="D15" t="s">
        <v>68</v>
      </c>
      <c r="E15" s="27" t="s">
        <v>4310</v>
      </c>
      <c r="F15" s="28" t="s">
        <v>70</v>
      </c>
      <c r="G15" s="29">
        <v>14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681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72</v>
      </c>
      <c r="E16" s="27" t="s">
        <v>4310</v>
      </c>
    </row>
    <row r="17">
      <c r="A17" s="1" t="s">
        <v>73</v>
      </c>
    </row>
    <row r="18">
      <c r="A18" s="1" t="s">
        <v>74</v>
      </c>
      <c r="E18" s="27" t="s">
        <v>68</v>
      </c>
    </row>
    <row r="19">
      <c r="A19" s="1" t="s">
        <v>66</v>
      </c>
      <c r="B19" s="1">
        <v>37</v>
      </c>
      <c r="C19" s="26" t="s">
        <v>4311</v>
      </c>
      <c r="D19" t="s">
        <v>68</v>
      </c>
      <c r="E19" s="27" t="s">
        <v>4312</v>
      </c>
      <c r="F19" s="28" t="s">
        <v>70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681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72</v>
      </c>
      <c r="E20" s="27" t="s">
        <v>4312</v>
      </c>
    </row>
    <row r="21">
      <c r="A21" s="1" t="s">
        <v>73</v>
      </c>
    </row>
    <row r="22">
      <c r="A22" s="1" t="s">
        <v>74</v>
      </c>
      <c r="E22" s="27" t="s">
        <v>68</v>
      </c>
    </row>
    <row r="23">
      <c r="A23" s="1" t="s">
        <v>66</v>
      </c>
      <c r="B23" s="1">
        <v>12</v>
      </c>
      <c r="C23" s="26" t="s">
        <v>4313</v>
      </c>
      <c r="D23" t="s">
        <v>68</v>
      </c>
      <c r="E23" s="27" t="s">
        <v>4314</v>
      </c>
      <c r="F23" s="28" t="s">
        <v>70</v>
      </c>
      <c r="G23" s="29">
        <v>14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681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72</v>
      </c>
      <c r="E24" s="27" t="s">
        <v>4314</v>
      </c>
    </row>
    <row r="25">
      <c r="A25" s="1" t="s">
        <v>73</v>
      </c>
    </row>
    <row r="26">
      <c r="A26" s="1" t="s">
        <v>74</v>
      </c>
      <c r="E26" s="27" t="s">
        <v>68</v>
      </c>
    </row>
    <row r="27">
      <c r="A27" s="1" t="s">
        <v>66</v>
      </c>
      <c r="B27" s="1">
        <v>39</v>
      </c>
      <c r="C27" s="26" t="s">
        <v>4315</v>
      </c>
      <c r="D27" t="s">
        <v>68</v>
      </c>
      <c r="E27" s="27" t="s">
        <v>4316</v>
      </c>
      <c r="F27" s="28" t="s">
        <v>70</v>
      </c>
      <c r="G27" s="29">
        <v>2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681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72</v>
      </c>
      <c r="E28" s="27" t="s">
        <v>4316</v>
      </c>
    </row>
    <row r="29">
      <c r="A29" s="1" t="s">
        <v>73</v>
      </c>
    </row>
    <row r="30">
      <c r="A30" s="1" t="s">
        <v>74</v>
      </c>
      <c r="E30" s="27" t="s">
        <v>68</v>
      </c>
    </row>
    <row r="31">
      <c r="A31" s="1" t="s">
        <v>66</v>
      </c>
      <c r="B31" s="1">
        <v>38</v>
      </c>
      <c r="C31" s="26" t="s">
        <v>4317</v>
      </c>
      <c r="D31" t="s">
        <v>68</v>
      </c>
      <c r="E31" s="27" t="s">
        <v>4318</v>
      </c>
      <c r="F31" s="28" t="s">
        <v>70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681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72</v>
      </c>
      <c r="E32" s="27" t="s">
        <v>4318</v>
      </c>
    </row>
    <row r="33">
      <c r="A33" s="1" t="s">
        <v>73</v>
      </c>
    </row>
    <row r="34">
      <c r="A34" s="1" t="s">
        <v>74</v>
      </c>
      <c r="E34" s="27" t="s">
        <v>68</v>
      </c>
    </row>
    <row r="35" ht="25.5">
      <c r="A35" s="1" t="s">
        <v>66</v>
      </c>
      <c r="B35" s="1">
        <v>49</v>
      </c>
      <c r="C35" s="26" t="s">
        <v>4319</v>
      </c>
      <c r="D35" t="s">
        <v>68</v>
      </c>
      <c r="E35" s="27" t="s">
        <v>4320</v>
      </c>
      <c r="F35" s="28" t="s">
        <v>70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681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72</v>
      </c>
      <c r="E36" s="27" t="s">
        <v>4321</v>
      </c>
    </row>
    <row r="37">
      <c r="A37" s="1" t="s">
        <v>73</v>
      </c>
      <c r="E37" s="33" t="s">
        <v>646</v>
      </c>
    </row>
    <row r="38">
      <c r="A38" s="1" t="s">
        <v>74</v>
      </c>
      <c r="E38" s="27" t="s">
        <v>68</v>
      </c>
    </row>
    <row r="39">
      <c r="A39" s="1" t="s">
        <v>66</v>
      </c>
      <c r="B39" s="1">
        <v>24</v>
      </c>
      <c r="C39" s="26" t="s">
        <v>4322</v>
      </c>
      <c r="D39" t="s">
        <v>68</v>
      </c>
      <c r="E39" s="27" t="s">
        <v>4323</v>
      </c>
      <c r="F39" s="28" t="s">
        <v>70</v>
      </c>
      <c r="G39" s="29">
        <v>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681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72</v>
      </c>
      <c r="E40" s="27" t="s">
        <v>4323</v>
      </c>
    </row>
    <row r="41">
      <c r="A41" s="1" t="s">
        <v>73</v>
      </c>
    </row>
    <row r="42">
      <c r="A42" s="1" t="s">
        <v>74</v>
      </c>
      <c r="E42" s="27" t="s">
        <v>68</v>
      </c>
    </row>
    <row r="43">
      <c r="A43" s="1" t="s">
        <v>66</v>
      </c>
      <c r="B43" s="1">
        <v>31</v>
      </c>
      <c r="C43" s="26" t="s">
        <v>4324</v>
      </c>
      <c r="D43" t="s">
        <v>68</v>
      </c>
      <c r="E43" s="27" t="s">
        <v>4325</v>
      </c>
      <c r="F43" s="28" t="s">
        <v>70</v>
      </c>
      <c r="G43" s="29">
        <v>11</v>
      </c>
      <c r="H43" s="28">
        <v>0.0020999999999999999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681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72</v>
      </c>
      <c r="E44" s="27" t="s">
        <v>4325</v>
      </c>
    </row>
    <row r="45">
      <c r="A45" s="1" t="s">
        <v>73</v>
      </c>
    </row>
    <row r="46">
      <c r="A46" s="1" t="s">
        <v>74</v>
      </c>
      <c r="E46" s="27" t="s">
        <v>68</v>
      </c>
    </row>
    <row r="47">
      <c r="A47" s="1" t="s">
        <v>66</v>
      </c>
      <c r="B47" s="1">
        <v>7</v>
      </c>
      <c r="C47" s="26" t="s">
        <v>4326</v>
      </c>
      <c r="D47" t="s">
        <v>68</v>
      </c>
      <c r="E47" s="27" t="s">
        <v>4327</v>
      </c>
      <c r="F47" s="28" t="s">
        <v>70</v>
      </c>
      <c r="G47" s="29">
        <v>1</v>
      </c>
      <c r="H47" s="28">
        <v>0.0030000000000000001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681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72</v>
      </c>
      <c r="E48" s="27" t="s">
        <v>4327</v>
      </c>
    </row>
    <row r="49">
      <c r="A49" s="1" t="s">
        <v>73</v>
      </c>
    </row>
    <row r="50">
      <c r="A50" s="1" t="s">
        <v>74</v>
      </c>
      <c r="E50" s="27" t="s">
        <v>68</v>
      </c>
    </row>
    <row r="51">
      <c r="A51" s="1" t="s">
        <v>66</v>
      </c>
      <c r="B51" s="1">
        <v>9</v>
      </c>
      <c r="C51" s="26" t="s">
        <v>4328</v>
      </c>
      <c r="D51" t="s">
        <v>68</v>
      </c>
      <c r="E51" s="27" t="s">
        <v>4329</v>
      </c>
      <c r="F51" s="28" t="s">
        <v>70</v>
      </c>
      <c r="G51" s="29">
        <v>2</v>
      </c>
      <c r="H51" s="28">
        <v>0.0053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681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72</v>
      </c>
      <c r="E52" s="27" t="s">
        <v>4329</v>
      </c>
    </row>
    <row r="53">
      <c r="A53" s="1" t="s">
        <v>73</v>
      </c>
    </row>
    <row r="54">
      <c r="A54" s="1" t="s">
        <v>74</v>
      </c>
      <c r="E54" s="27" t="s">
        <v>68</v>
      </c>
    </row>
    <row r="55">
      <c r="A55" s="1" t="s">
        <v>66</v>
      </c>
      <c r="B55" s="1">
        <v>32</v>
      </c>
      <c r="C55" s="26" t="s">
        <v>4330</v>
      </c>
      <c r="D55" t="s">
        <v>68</v>
      </c>
      <c r="E55" s="27" t="s">
        <v>4331</v>
      </c>
      <c r="F55" s="28" t="s">
        <v>70</v>
      </c>
      <c r="G55" s="29">
        <v>2</v>
      </c>
      <c r="H55" s="28">
        <v>0.058000000000000003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681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72</v>
      </c>
      <c r="E56" s="27" t="s">
        <v>4331</v>
      </c>
    </row>
    <row r="57">
      <c r="A57" s="1" t="s">
        <v>73</v>
      </c>
    </row>
    <row r="58">
      <c r="A58" s="1" t="s">
        <v>74</v>
      </c>
      <c r="E58" s="27" t="s">
        <v>68</v>
      </c>
    </row>
    <row r="59">
      <c r="A59" s="1" t="s">
        <v>66</v>
      </c>
      <c r="B59" s="1">
        <v>33</v>
      </c>
      <c r="C59" s="26" t="s">
        <v>4332</v>
      </c>
      <c r="D59" t="s">
        <v>68</v>
      </c>
      <c r="E59" s="27" t="s">
        <v>4333</v>
      </c>
      <c r="F59" s="28" t="s">
        <v>70</v>
      </c>
      <c r="G59" s="29">
        <v>2</v>
      </c>
      <c r="H59" s="28">
        <v>0.00080000000000000004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681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72</v>
      </c>
      <c r="E60" s="27" t="s">
        <v>4333</v>
      </c>
    </row>
    <row r="61">
      <c r="A61" s="1" t="s">
        <v>73</v>
      </c>
    </row>
    <row r="62">
      <c r="A62" s="1" t="s">
        <v>74</v>
      </c>
      <c r="E62" s="27" t="s">
        <v>68</v>
      </c>
    </row>
    <row r="63">
      <c r="A63" s="1" t="s">
        <v>66</v>
      </c>
      <c r="B63" s="1">
        <v>34</v>
      </c>
      <c r="C63" s="26" t="s">
        <v>4334</v>
      </c>
      <c r="D63" t="s">
        <v>68</v>
      </c>
      <c r="E63" s="27" t="s">
        <v>4335</v>
      </c>
      <c r="F63" s="28" t="s">
        <v>70</v>
      </c>
      <c r="G63" s="29">
        <v>2</v>
      </c>
      <c r="H63" s="28">
        <v>0.00059999999999999995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681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72</v>
      </c>
      <c r="E64" s="27" t="s">
        <v>4335</v>
      </c>
    </row>
    <row r="65">
      <c r="A65" s="1" t="s">
        <v>73</v>
      </c>
    </row>
    <row r="66">
      <c r="A66" s="1" t="s">
        <v>74</v>
      </c>
      <c r="E66" s="27" t="s">
        <v>68</v>
      </c>
    </row>
    <row r="67">
      <c r="A67" s="1" t="s">
        <v>66</v>
      </c>
      <c r="B67" s="1">
        <v>4</v>
      </c>
      <c r="C67" s="26" t="s">
        <v>4336</v>
      </c>
      <c r="D67" t="s">
        <v>68</v>
      </c>
      <c r="E67" s="27" t="s">
        <v>4337</v>
      </c>
      <c r="F67" s="28" t="s">
        <v>70</v>
      </c>
      <c r="G67" s="29">
        <v>6</v>
      </c>
      <c r="H67" s="28">
        <v>0.0033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681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72</v>
      </c>
      <c r="E68" s="27" t="s">
        <v>4337</v>
      </c>
    </row>
    <row r="69">
      <c r="A69" s="1" t="s">
        <v>73</v>
      </c>
    </row>
    <row r="70">
      <c r="A70" s="1" t="s">
        <v>74</v>
      </c>
      <c r="E70" s="27" t="s">
        <v>68</v>
      </c>
    </row>
    <row r="71">
      <c r="A71" s="1" t="s">
        <v>66</v>
      </c>
      <c r="B71" s="1">
        <v>1</v>
      </c>
      <c r="C71" s="26" t="s">
        <v>4338</v>
      </c>
      <c r="D71" t="s">
        <v>68</v>
      </c>
      <c r="E71" s="27" t="s">
        <v>4339</v>
      </c>
      <c r="F71" s="28" t="s">
        <v>70</v>
      </c>
      <c r="G71" s="29">
        <v>8</v>
      </c>
      <c r="H71" s="28">
        <v>0.00611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681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72</v>
      </c>
      <c r="E72" s="27" t="s">
        <v>4339</v>
      </c>
    </row>
    <row r="73">
      <c r="A73" s="1" t="s">
        <v>73</v>
      </c>
    </row>
    <row r="74">
      <c r="A74" s="1" t="s">
        <v>74</v>
      </c>
      <c r="E74" s="27" t="s">
        <v>68</v>
      </c>
    </row>
    <row r="75">
      <c r="A75" s="1" t="s">
        <v>66</v>
      </c>
      <c r="B75" s="1">
        <v>2</v>
      </c>
      <c r="C75" s="26" t="s">
        <v>4340</v>
      </c>
      <c r="D75" t="s">
        <v>68</v>
      </c>
      <c r="E75" s="27" t="s">
        <v>4341</v>
      </c>
      <c r="F75" s="28" t="s">
        <v>70</v>
      </c>
      <c r="G75" s="29">
        <v>1</v>
      </c>
      <c r="H75" s="28">
        <v>0.0063099999999999996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681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72</v>
      </c>
      <c r="E76" s="27" t="s">
        <v>4341</v>
      </c>
    </row>
    <row r="77">
      <c r="A77" s="1" t="s">
        <v>73</v>
      </c>
    </row>
    <row r="78">
      <c r="A78" s="1" t="s">
        <v>74</v>
      </c>
      <c r="E78" s="27" t="s">
        <v>68</v>
      </c>
    </row>
    <row r="79">
      <c r="A79" s="1" t="s">
        <v>66</v>
      </c>
      <c r="B79" s="1">
        <v>29</v>
      </c>
      <c r="C79" s="26" t="s">
        <v>4342</v>
      </c>
      <c r="D79" t="s">
        <v>68</v>
      </c>
      <c r="E79" s="27" t="s">
        <v>4341</v>
      </c>
      <c r="F79" s="28" t="s">
        <v>70</v>
      </c>
      <c r="G79" s="29">
        <v>2</v>
      </c>
      <c r="H79" s="28">
        <v>0.0063099999999999996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681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72</v>
      </c>
      <c r="E80" s="27" t="s">
        <v>4341</v>
      </c>
    </row>
    <row r="81">
      <c r="A81" s="1" t="s">
        <v>73</v>
      </c>
    </row>
    <row r="82">
      <c r="A82" s="1" t="s">
        <v>74</v>
      </c>
      <c r="E82" s="27" t="s">
        <v>68</v>
      </c>
    </row>
    <row r="83">
      <c r="A83" s="1" t="s">
        <v>66</v>
      </c>
      <c r="B83" s="1">
        <v>30</v>
      </c>
      <c r="C83" s="26" t="s">
        <v>4343</v>
      </c>
      <c r="D83" t="s">
        <v>68</v>
      </c>
      <c r="E83" s="27" t="s">
        <v>4344</v>
      </c>
      <c r="F83" s="28" t="s">
        <v>70</v>
      </c>
      <c r="G83" s="29">
        <v>1</v>
      </c>
      <c r="H83" s="28">
        <v>0.0086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681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72</v>
      </c>
      <c r="E84" s="27" t="s">
        <v>4344</v>
      </c>
    </row>
    <row r="85">
      <c r="A85" s="1" t="s">
        <v>73</v>
      </c>
    </row>
    <row r="86">
      <c r="A86" s="1" t="s">
        <v>74</v>
      </c>
      <c r="E86" s="27" t="s">
        <v>68</v>
      </c>
    </row>
    <row r="87">
      <c r="A87" s="1" t="s">
        <v>66</v>
      </c>
      <c r="B87" s="1">
        <v>48</v>
      </c>
      <c r="C87" s="26" t="s">
        <v>4345</v>
      </c>
      <c r="D87" t="s">
        <v>68</v>
      </c>
      <c r="E87" s="27" t="s">
        <v>4344</v>
      </c>
      <c r="F87" s="28" t="s">
        <v>70</v>
      </c>
      <c r="G87" s="29">
        <v>2</v>
      </c>
      <c r="H87" s="28">
        <v>0.0086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681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72</v>
      </c>
      <c r="E88" s="27" t="s">
        <v>4344</v>
      </c>
    </row>
    <row r="89">
      <c r="A89" s="1" t="s">
        <v>73</v>
      </c>
    </row>
    <row r="90">
      <c r="A90" s="1" t="s">
        <v>74</v>
      </c>
      <c r="E90" s="27" t="s">
        <v>68</v>
      </c>
    </row>
    <row r="91">
      <c r="A91" s="1" t="s">
        <v>66</v>
      </c>
      <c r="B91" s="1">
        <v>6</v>
      </c>
      <c r="C91" s="26" t="s">
        <v>4346</v>
      </c>
      <c r="D91" t="s">
        <v>68</v>
      </c>
      <c r="E91" s="27" t="s">
        <v>4347</v>
      </c>
      <c r="F91" s="28" t="s">
        <v>70</v>
      </c>
      <c r="G91" s="29">
        <v>4</v>
      </c>
      <c r="H91" s="28">
        <v>0.00069999999999999999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681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72</v>
      </c>
      <c r="E92" s="27" t="s">
        <v>4347</v>
      </c>
    </row>
    <row r="93">
      <c r="A93" s="1" t="s">
        <v>73</v>
      </c>
    </row>
    <row r="94">
      <c r="A94" s="1" t="s">
        <v>74</v>
      </c>
      <c r="E94" s="27" t="s">
        <v>68</v>
      </c>
    </row>
    <row r="95">
      <c r="A95" s="1" t="s">
        <v>66</v>
      </c>
      <c r="B95" s="1">
        <v>5</v>
      </c>
      <c r="C95" s="26" t="s">
        <v>4348</v>
      </c>
      <c r="D95" t="s">
        <v>68</v>
      </c>
      <c r="E95" s="27" t="s">
        <v>4349</v>
      </c>
      <c r="F95" s="28" t="s">
        <v>70</v>
      </c>
      <c r="G95" s="29">
        <v>9</v>
      </c>
      <c r="H95" s="28">
        <v>0.0019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681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72</v>
      </c>
      <c r="E96" s="27" t="s">
        <v>4349</v>
      </c>
    </row>
    <row r="97">
      <c r="A97" s="1" t="s">
        <v>73</v>
      </c>
    </row>
    <row r="98">
      <c r="A98" s="1" t="s">
        <v>74</v>
      </c>
      <c r="E98" s="27" t="s">
        <v>68</v>
      </c>
    </row>
    <row r="99">
      <c r="A99" s="1" t="s">
        <v>66</v>
      </c>
      <c r="B99" s="1">
        <v>35</v>
      </c>
      <c r="C99" s="26" t="s">
        <v>4350</v>
      </c>
      <c r="D99" t="s">
        <v>68</v>
      </c>
      <c r="E99" s="27" t="s">
        <v>4351</v>
      </c>
      <c r="F99" s="28" t="s">
        <v>70</v>
      </c>
      <c r="G99" s="29">
        <v>2</v>
      </c>
      <c r="H99" s="28">
        <v>0.38400000000000001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681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72</v>
      </c>
      <c r="E100" s="27" t="s">
        <v>4351</v>
      </c>
    </row>
    <row r="101">
      <c r="A101" s="1" t="s">
        <v>73</v>
      </c>
    </row>
    <row r="102">
      <c r="A102" s="1" t="s">
        <v>74</v>
      </c>
      <c r="E102" s="27" t="s">
        <v>68</v>
      </c>
    </row>
    <row r="103">
      <c r="A103" s="1" t="s">
        <v>64</v>
      </c>
      <c r="C103" s="22" t="s">
        <v>3607</v>
      </c>
      <c r="E103" s="23" t="s">
        <v>3608</v>
      </c>
      <c r="L103" s="24">
        <f>SUMIFS(L104:L107,A104:A107,"P")</f>
        <v>0</v>
      </c>
      <c r="M103" s="24">
        <f>SUMIFS(M104:M107,A104:A107,"P")</f>
        <v>0</v>
      </c>
      <c r="N103" s="25"/>
    </row>
    <row r="104" ht="25.5">
      <c r="A104" s="1" t="s">
        <v>66</v>
      </c>
      <c r="B104" s="1">
        <v>50</v>
      </c>
      <c r="C104" s="26" t="s">
        <v>3609</v>
      </c>
      <c r="D104" t="s">
        <v>68</v>
      </c>
      <c r="E104" s="27" t="s">
        <v>3610</v>
      </c>
      <c r="F104" s="28" t="s">
        <v>70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681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72</v>
      </c>
      <c r="E105" s="27" t="s">
        <v>3610</v>
      </c>
    </row>
    <row r="106">
      <c r="A106" s="1" t="s">
        <v>73</v>
      </c>
      <c r="E106" s="33" t="s">
        <v>646</v>
      </c>
    </row>
    <row r="107">
      <c r="A107" s="1" t="s">
        <v>74</v>
      </c>
      <c r="E107" s="27" t="s">
        <v>68</v>
      </c>
    </row>
    <row r="108">
      <c r="A108" s="1" t="s">
        <v>64</v>
      </c>
      <c r="C108" s="22" t="s">
        <v>3611</v>
      </c>
      <c r="E108" s="23" t="s">
        <v>3612</v>
      </c>
      <c r="L108" s="24">
        <f>SUMIFS(L109:L144,A109:A144,"P")</f>
        <v>0</v>
      </c>
      <c r="M108" s="24">
        <f>SUMIFS(M109:M144,A109:A144,"P")</f>
        <v>0</v>
      </c>
      <c r="N108" s="25"/>
    </row>
    <row r="109">
      <c r="A109" s="1" t="s">
        <v>66</v>
      </c>
      <c r="B109" s="1">
        <v>40</v>
      </c>
      <c r="C109" s="26" t="s">
        <v>4352</v>
      </c>
      <c r="D109" t="s">
        <v>68</v>
      </c>
      <c r="E109" s="27" t="s">
        <v>4353</v>
      </c>
      <c r="F109" s="28" t="s">
        <v>3942</v>
      </c>
      <c r="G109" s="29">
        <v>0.10000000000000001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681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72</v>
      </c>
      <c r="E110" s="27" t="s">
        <v>4353</v>
      </c>
    </row>
    <row r="111">
      <c r="A111" s="1" t="s">
        <v>73</v>
      </c>
    </row>
    <row r="112">
      <c r="A112" s="1" t="s">
        <v>74</v>
      </c>
      <c r="E112" s="27" t="s">
        <v>68</v>
      </c>
    </row>
    <row r="113" ht="25.5">
      <c r="A113" s="1" t="s">
        <v>66</v>
      </c>
      <c r="B113" s="1">
        <v>41</v>
      </c>
      <c r="C113" s="26" t="s">
        <v>4354</v>
      </c>
      <c r="D113" t="s">
        <v>68</v>
      </c>
      <c r="E113" s="27" t="s">
        <v>4355</v>
      </c>
      <c r="F113" s="28" t="s">
        <v>80</v>
      </c>
      <c r="G113" s="29">
        <v>60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681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72</v>
      </c>
      <c r="E114" s="27" t="s">
        <v>4355</v>
      </c>
    </row>
    <row r="115">
      <c r="A115" s="1" t="s">
        <v>73</v>
      </c>
    </row>
    <row r="116">
      <c r="A116" s="1" t="s">
        <v>74</v>
      </c>
      <c r="E116" s="27" t="s">
        <v>68</v>
      </c>
    </row>
    <row r="117">
      <c r="A117" s="1" t="s">
        <v>66</v>
      </c>
      <c r="B117" s="1">
        <v>42</v>
      </c>
      <c r="C117" s="26" t="s">
        <v>4356</v>
      </c>
      <c r="D117" t="s">
        <v>68</v>
      </c>
      <c r="E117" s="27" t="s">
        <v>4357</v>
      </c>
      <c r="F117" s="28" t="s">
        <v>77</v>
      </c>
      <c r="G117" s="29">
        <v>50</v>
      </c>
      <c r="H117" s="28">
        <v>0.00025000000000000001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681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72</v>
      </c>
      <c r="E118" s="27" t="s">
        <v>4357</v>
      </c>
    </row>
    <row r="119">
      <c r="A119" s="1" t="s">
        <v>73</v>
      </c>
    </row>
    <row r="120">
      <c r="A120" s="1" t="s">
        <v>74</v>
      </c>
      <c r="E120" s="27" t="s">
        <v>68</v>
      </c>
    </row>
    <row r="121" ht="25.5">
      <c r="A121" s="1" t="s">
        <v>66</v>
      </c>
      <c r="B121" s="1">
        <v>43</v>
      </c>
      <c r="C121" s="26" t="s">
        <v>3613</v>
      </c>
      <c r="D121" t="s">
        <v>68</v>
      </c>
      <c r="E121" s="27" t="s">
        <v>3614</v>
      </c>
      <c r="F121" s="28" t="s">
        <v>163</v>
      </c>
      <c r="G121" s="29">
        <v>19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681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72</v>
      </c>
      <c r="E122" s="27" t="s">
        <v>3614</v>
      </c>
    </row>
    <row r="123">
      <c r="A123" s="1" t="s">
        <v>73</v>
      </c>
    </row>
    <row r="124">
      <c r="A124" s="1" t="s">
        <v>74</v>
      </c>
      <c r="E124" s="27" t="s">
        <v>68</v>
      </c>
    </row>
    <row r="125" ht="25.5">
      <c r="A125" s="1" t="s">
        <v>66</v>
      </c>
      <c r="B125" s="1">
        <v>44</v>
      </c>
      <c r="C125" s="26" t="s">
        <v>4358</v>
      </c>
      <c r="D125" t="s">
        <v>68</v>
      </c>
      <c r="E125" s="27" t="s">
        <v>4359</v>
      </c>
      <c r="F125" s="28" t="s">
        <v>163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681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72</v>
      </c>
      <c r="E126" s="27" t="s">
        <v>4360</v>
      </c>
    </row>
    <row r="127">
      <c r="A127" s="1" t="s">
        <v>73</v>
      </c>
    </row>
    <row r="128">
      <c r="A128" s="1" t="s">
        <v>74</v>
      </c>
      <c r="E128" s="27" t="s">
        <v>68</v>
      </c>
    </row>
    <row r="129" ht="25.5">
      <c r="A129" s="1" t="s">
        <v>66</v>
      </c>
      <c r="B129" s="1">
        <v>45</v>
      </c>
      <c r="C129" s="26" t="s">
        <v>3955</v>
      </c>
      <c r="D129" t="s">
        <v>68</v>
      </c>
      <c r="E129" s="27" t="s">
        <v>3956</v>
      </c>
      <c r="F129" s="28" t="s">
        <v>163</v>
      </c>
      <c r="G129" s="29">
        <v>19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681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72</v>
      </c>
      <c r="E130" s="27" t="s">
        <v>3957</v>
      </c>
    </row>
    <row r="131">
      <c r="A131" s="1" t="s">
        <v>73</v>
      </c>
    </row>
    <row r="132">
      <c r="A132" s="1" t="s">
        <v>74</v>
      </c>
      <c r="E132" s="27" t="s">
        <v>68</v>
      </c>
    </row>
    <row r="133">
      <c r="A133" s="1" t="s">
        <v>66</v>
      </c>
      <c r="B133" s="1">
        <v>46</v>
      </c>
      <c r="C133" s="26" t="s">
        <v>4361</v>
      </c>
      <c r="D133" t="s">
        <v>68</v>
      </c>
      <c r="E133" s="27" t="s">
        <v>4362</v>
      </c>
      <c r="F133" s="28" t="s">
        <v>80</v>
      </c>
      <c r="G133" s="29">
        <v>60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681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72</v>
      </c>
      <c r="E134" s="27" t="s">
        <v>4362</v>
      </c>
    </row>
    <row r="135">
      <c r="A135" s="1" t="s">
        <v>73</v>
      </c>
    </row>
    <row r="136">
      <c r="A136" s="1" t="s">
        <v>74</v>
      </c>
      <c r="E136" s="27" t="s">
        <v>68</v>
      </c>
    </row>
    <row r="137">
      <c r="A137" s="1" t="s">
        <v>66</v>
      </c>
      <c r="B137" s="1">
        <v>47</v>
      </c>
      <c r="C137" s="26" t="s">
        <v>3958</v>
      </c>
      <c r="D137" t="s">
        <v>68</v>
      </c>
      <c r="E137" s="27" t="s">
        <v>3959</v>
      </c>
      <c r="F137" s="28" t="s">
        <v>80</v>
      </c>
      <c r="G137" s="29">
        <v>60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681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72</v>
      </c>
      <c r="E138" s="27" t="s">
        <v>3959</v>
      </c>
    </row>
    <row r="139">
      <c r="A139" s="1" t="s">
        <v>73</v>
      </c>
    </row>
    <row r="140">
      <c r="A140" s="1" t="s">
        <v>74</v>
      </c>
      <c r="E140" s="27" t="s">
        <v>68</v>
      </c>
    </row>
    <row r="141">
      <c r="A141" s="1" t="s">
        <v>66</v>
      </c>
      <c r="B141" s="1">
        <v>21</v>
      </c>
      <c r="C141" s="26" t="s">
        <v>4363</v>
      </c>
      <c r="D141" t="s">
        <v>68</v>
      </c>
      <c r="E141" s="27" t="s">
        <v>4364</v>
      </c>
      <c r="F141" s="28" t="s">
        <v>77</v>
      </c>
      <c r="G141" s="29">
        <v>350</v>
      </c>
      <c r="H141" s="28">
        <v>5.0000000000000002E-05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681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72</v>
      </c>
      <c r="E142" s="27" t="s">
        <v>4364</v>
      </c>
    </row>
    <row r="143">
      <c r="A143" s="1" t="s">
        <v>73</v>
      </c>
    </row>
    <row r="144">
      <c r="A144" s="1" t="s">
        <v>74</v>
      </c>
      <c r="E144" s="27" t="s">
        <v>68</v>
      </c>
    </row>
    <row r="145">
      <c r="A145" s="1" t="s">
        <v>64</v>
      </c>
      <c r="C145" s="22" t="s">
        <v>3631</v>
      </c>
      <c r="E145" s="23" t="s">
        <v>3632</v>
      </c>
      <c r="L145" s="24">
        <f>SUMIFS(L146:L153,A146:A153,"P")</f>
        <v>0</v>
      </c>
      <c r="M145" s="24">
        <f>SUMIFS(M146:M153,A146:A153,"P")</f>
        <v>0</v>
      </c>
      <c r="N145" s="25"/>
    </row>
    <row r="146" ht="25.5">
      <c r="A146" s="1" t="s">
        <v>66</v>
      </c>
      <c r="B146" s="1">
        <v>23</v>
      </c>
      <c r="C146" s="26" t="s">
        <v>4365</v>
      </c>
      <c r="D146" t="s">
        <v>68</v>
      </c>
      <c r="E146" s="27" t="s">
        <v>4366</v>
      </c>
      <c r="F146" s="28" t="s">
        <v>70</v>
      </c>
      <c r="G146" s="29">
        <v>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681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25.5">
      <c r="A147" s="1" t="s">
        <v>72</v>
      </c>
      <c r="E147" s="27" t="s">
        <v>4366</v>
      </c>
    </row>
    <row r="148">
      <c r="A148" s="1" t="s">
        <v>73</v>
      </c>
    </row>
    <row r="149">
      <c r="A149" s="1" t="s">
        <v>74</v>
      </c>
      <c r="E149" s="27" t="s">
        <v>68</v>
      </c>
    </row>
    <row r="150" ht="25.5">
      <c r="A150" s="1" t="s">
        <v>66</v>
      </c>
      <c r="B150" s="1">
        <v>22</v>
      </c>
      <c r="C150" s="26" t="s">
        <v>4367</v>
      </c>
      <c r="D150" t="s">
        <v>68</v>
      </c>
      <c r="E150" s="27" t="s">
        <v>4368</v>
      </c>
      <c r="F150" s="28" t="s">
        <v>70</v>
      </c>
      <c r="G150" s="29">
        <v>20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681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25.5">
      <c r="A151" s="1" t="s">
        <v>72</v>
      </c>
      <c r="E151" s="27" t="s">
        <v>4368</v>
      </c>
    </row>
    <row r="152">
      <c r="A152" s="1" t="s">
        <v>73</v>
      </c>
    </row>
    <row r="153">
      <c r="A153" s="1" t="s">
        <v>74</v>
      </c>
      <c r="E153" s="27" t="s">
        <v>68</v>
      </c>
    </row>
    <row r="154">
      <c r="A154" s="1" t="s">
        <v>64</v>
      </c>
      <c r="C154" s="22" t="s">
        <v>3657</v>
      </c>
      <c r="E154" s="23" t="s">
        <v>3658</v>
      </c>
      <c r="L154" s="24">
        <f>SUMIFS(L155:L174,A155:A174,"P")</f>
        <v>0</v>
      </c>
      <c r="M154" s="24">
        <f>SUMIFS(M155:M174,A155:A174,"P")</f>
        <v>0</v>
      </c>
      <c r="N154" s="25"/>
    </row>
    <row r="155">
      <c r="A155" s="1" t="s">
        <v>66</v>
      </c>
      <c r="B155" s="1">
        <v>19</v>
      </c>
      <c r="C155" s="26" t="s">
        <v>3798</v>
      </c>
      <c r="D155" t="s">
        <v>68</v>
      </c>
      <c r="E155" s="27" t="s">
        <v>3799</v>
      </c>
      <c r="F155" s="28" t="s">
        <v>1137</v>
      </c>
      <c r="G155" s="29">
        <v>200</v>
      </c>
      <c r="H155" s="28">
        <v>0.001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681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72</v>
      </c>
      <c r="E156" s="27" t="s">
        <v>3799</v>
      </c>
    </row>
    <row r="157">
      <c r="A157" s="1" t="s">
        <v>73</v>
      </c>
    </row>
    <row r="158">
      <c r="A158" s="1" t="s">
        <v>74</v>
      </c>
      <c r="E158" s="27" t="s">
        <v>68</v>
      </c>
    </row>
    <row r="159" ht="25.5">
      <c r="A159" s="1" t="s">
        <v>66</v>
      </c>
      <c r="B159" s="1">
        <v>17</v>
      </c>
      <c r="C159" s="26" t="s">
        <v>4369</v>
      </c>
      <c r="D159" t="s">
        <v>68</v>
      </c>
      <c r="E159" s="27" t="s">
        <v>4370</v>
      </c>
      <c r="F159" s="28" t="s">
        <v>77</v>
      </c>
      <c r="G159" s="29">
        <v>600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681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72</v>
      </c>
      <c r="E160" s="27" t="s">
        <v>4370</v>
      </c>
    </row>
    <row r="161">
      <c r="A161" s="1" t="s">
        <v>73</v>
      </c>
    </row>
    <row r="162">
      <c r="A162" s="1" t="s">
        <v>74</v>
      </c>
      <c r="E162" s="27" t="s">
        <v>68</v>
      </c>
    </row>
    <row r="163" ht="25.5">
      <c r="A163" s="1" t="s">
        <v>66</v>
      </c>
      <c r="B163" s="1">
        <v>18</v>
      </c>
      <c r="C163" s="26" t="s">
        <v>4371</v>
      </c>
      <c r="D163" t="s">
        <v>68</v>
      </c>
      <c r="E163" s="27" t="s">
        <v>4372</v>
      </c>
      <c r="F163" s="28" t="s">
        <v>77</v>
      </c>
      <c r="G163" s="29">
        <v>250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681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72</v>
      </c>
      <c r="E164" s="27" t="s">
        <v>4372</v>
      </c>
    </row>
    <row r="165">
      <c r="A165" s="1" t="s">
        <v>73</v>
      </c>
    </row>
    <row r="166">
      <c r="A166" s="1" t="s">
        <v>74</v>
      </c>
      <c r="E166" s="27" t="s">
        <v>68</v>
      </c>
    </row>
    <row r="167" ht="25.5">
      <c r="A167" s="1" t="s">
        <v>66</v>
      </c>
      <c r="B167" s="1">
        <v>14</v>
      </c>
      <c r="C167" s="26" t="s">
        <v>4373</v>
      </c>
      <c r="D167" t="s">
        <v>68</v>
      </c>
      <c r="E167" s="27" t="s">
        <v>4374</v>
      </c>
      <c r="F167" s="28" t="s">
        <v>70</v>
      </c>
      <c r="G167" s="29">
        <v>19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681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 ht="25.5">
      <c r="A168" s="1" t="s">
        <v>72</v>
      </c>
      <c r="E168" s="27" t="s">
        <v>4374</v>
      </c>
    </row>
    <row r="169">
      <c r="A169" s="1" t="s">
        <v>73</v>
      </c>
    </row>
    <row r="170">
      <c r="A170" s="1" t="s">
        <v>74</v>
      </c>
      <c r="E170" s="27" t="s">
        <v>68</v>
      </c>
    </row>
    <row r="171" ht="25.5">
      <c r="A171" s="1" t="s">
        <v>66</v>
      </c>
      <c r="B171" s="1">
        <v>11</v>
      </c>
      <c r="C171" s="26" t="s">
        <v>4375</v>
      </c>
      <c r="D171" t="s">
        <v>68</v>
      </c>
      <c r="E171" s="27" t="s">
        <v>4376</v>
      </c>
      <c r="F171" s="28" t="s">
        <v>70</v>
      </c>
      <c r="G171" s="29">
        <v>15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681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72</v>
      </c>
      <c r="E172" s="27" t="s">
        <v>4376</v>
      </c>
    </row>
    <row r="173">
      <c r="A173" s="1" t="s">
        <v>73</v>
      </c>
    </row>
    <row r="174">
      <c r="A174" s="1" t="s">
        <v>74</v>
      </c>
      <c r="E174" s="27" t="s">
        <v>68</v>
      </c>
    </row>
    <row r="175">
      <c r="A175" s="1" t="s">
        <v>64</v>
      </c>
      <c r="C175" s="22" t="s">
        <v>871</v>
      </c>
      <c r="E175" s="23" t="s">
        <v>872</v>
      </c>
      <c r="L175" s="24">
        <f>SUMIFS(L176:L183,A176:A183,"P")</f>
        <v>0</v>
      </c>
      <c r="M175" s="24">
        <f>SUMIFS(M176:M183,A176:A183,"P")</f>
        <v>0</v>
      </c>
      <c r="N175" s="25"/>
    </row>
    <row r="176">
      <c r="A176" s="1" t="s">
        <v>66</v>
      </c>
      <c r="B176" s="1">
        <v>16</v>
      </c>
      <c r="C176" s="26" t="s">
        <v>3671</v>
      </c>
      <c r="D176" t="s">
        <v>68</v>
      </c>
      <c r="E176" s="27" t="s">
        <v>3672</v>
      </c>
      <c r="F176" s="28" t="s">
        <v>77</v>
      </c>
      <c r="G176" s="29">
        <v>600</v>
      </c>
      <c r="H176" s="28">
        <v>0.00025000000000000001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681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72</v>
      </c>
      <c r="E177" s="27" t="s">
        <v>3672</v>
      </c>
    </row>
    <row r="178">
      <c r="A178" s="1" t="s">
        <v>73</v>
      </c>
    </row>
    <row r="179">
      <c r="A179" s="1" t="s">
        <v>74</v>
      </c>
      <c r="E179" s="27" t="s">
        <v>68</v>
      </c>
    </row>
    <row r="180" ht="25.5">
      <c r="A180" s="1" t="s">
        <v>66</v>
      </c>
      <c r="B180" s="1">
        <v>15</v>
      </c>
      <c r="C180" s="26" t="s">
        <v>3933</v>
      </c>
      <c r="D180" t="s">
        <v>68</v>
      </c>
      <c r="E180" s="27" t="s">
        <v>3934</v>
      </c>
      <c r="F180" s="28" t="s">
        <v>3935</v>
      </c>
      <c r="G180" s="29">
        <v>10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681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 ht="25.5">
      <c r="A181" s="1" t="s">
        <v>72</v>
      </c>
      <c r="E181" s="27" t="s">
        <v>3934</v>
      </c>
    </row>
    <row r="182">
      <c r="A182" s="1" t="s">
        <v>73</v>
      </c>
    </row>
    <row r="183">
      <c r="A183" s="1" t="s">
        <v>74</v>
      </c>
      <c r="E183" s="27" t="s">
        <v>68</v>
      </c>
    </row>
    <row r="184">
      <c r="A184" s="1" t="s">
        <v>674</v>
      </c>
      <c r="C184" s="22" t="s">
        <v>4377</v>
      </c>
      <c r="E184" s="23" t="s">
        <v>4378</v>
      </c>
      <c r="L184" s="24">
        <f>L185+L238+L279+L324</f>
        <v>0</v>
      </c>
      <c r="M184" s="24">
        <f>M185+M238+M279+M324</f>
        <v>0</v>
      </c>
      <c r="N184" s="25"/>
    </row>
    <row r="185">
      <c r="A185" s="1" t="s">
        <v>64</v>
      </c>
      <c r="C185" s="22" t="s">
        <v>3611</v>
      </c>
      <c r="E185" s="23" t="s">
        <v>3612</v>
      </c>
      <c r="L185" s="24">
        <f>SUMIFS(L186:L237,A186:A237,"P")</f>
        <v>0</v>
      </c>
      <c r="M185" s="24">
        <f>SUMIFS(M186:M237,A186:A237,"P")</f>
        <v>0</v>
      </c>
      <c r="N185" s="25"/>
    </row>
    <row r="186" ht="25.5">
      <c r="A186" s="1" t="s">
        <v>66</v>
      </c>
      <c r="B186" s="1">
        <v>28</v>
      </c>
      <c r="C186" s="26" t="s">
        <v>4379</v>
      </c>
      <c r="D186" t="s">
        <v>68</v>
      </c>
      <c r="E186" s="27" t="s">
        <v>4380</v>
      </c>
      <c r="F186" s="28" t="s">
        <v>3942</v>
      </c>
      <c r="G186" s="29">
        <v>0.10000000000000001</v>
      </c>
      <c r="H186" s="28">
        <v>0.0044000000000000003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1393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72</v>
      </c>
      <c r="E187" s="27" t="s">
        <v>4380</v>
      </c>
    </row>
    <row r="188">
      <c r="A188" s="1" t="s">
        <v>73</v>
      </c>
    </row>
    <row r="189">
      <c r="A189" s="1" t="s">
        <v>74</v>
      </c>
      <c r="E189" s="27" t="s">
        <v>68</v>
      </c>
    </row>
    <row r="190">
      <c r="A190" s="1" t="s">
        <v>66</v>
      </c>
      <c r="B190" s="1">
        <v>29</v>
      </c>
      <c r="C190" s="26" t="s">
        <v>4352</v>
      </c>
      <c r="D190" t="s">
        <v>68</v>
      </c>
      <c r="E190" s="27" t="s">
        <v>4353</v>
      </c>
      <c r="F190" s="28" t="s">
        <v>3942</v>
      </c>
      <c r="G190" s="29">
        <v>0.10000000000000001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1393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72</v>
      </c>
      <c r="E191" s="27" t="s">
        <v>4353</v>
      </c>
    </row>
    <row r="192">
      <c r="A192" s="1" t="s">
        <v>73</v>
      </c>
    </row>
    <row r="193">
      <c r="A193" s="1" t="s">
        <v>74</v>
      </c>
      <c r="E193" s="27" t="s">
        <v>68</v>
      </c>
    </row>
    <row r="194" ht="25.5">
      <c r="A194" s="1" t="s">
        <v>66</v>
      </c>
      <c r="B194" s="1">
        <v>30</v>
      </c>
      <c r="C194" s="26" t="s">
        <v>4354</v>
      </c>
      <c r="D194" t="s">
        <v>68</v>
      </c>
      <c r="E194" s="27" t="s">
        <v>4355</v>
      </c>
      <c r="F194" s="28" t="s">
        <v>80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1393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72</v>
      </c>
      <c r="E195" s="27" t="s">
        <v>4355</v>
      </c>
    </row>
    <row r="196">
      <c r="A196" s="1" t="s">
        <v>73</v>
      </c>
    </row>
    <row r="197">
      <c r="A197" s="1" t="s">
        <v>74</v>
      </c>
      <c r="E197" s="27" t="s">
        <v>68</v>
      </c>
    </row>
    <row r="198" ht="25.5">
      <c r="A198" s="1" t="s">
        <v>66</v>
      </c>
      <c r="B198" s="1">
        <v>31</v>
      </c>
      <c r="C198" s="26" t="s">
        <v>3613</v>
      </c>
      <c r="D198" t="s">
        <v>68</v>
      </c>
      <c r="E198" s="27" t="s">
        <v>3614</v>
      </c>
      <c r="F198" s="28" t="s">
        <v>163</v>
      </c>
      <c r="G198" s="29">
        <v>6.4000000000000004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1393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72</v>
      </c>
      <c r="E199" s="27" t="s">
        <v>3614</v>
      </c>
    </row>
    <row r="200">
      <c r="A200" s="1" t="s">
        <v>73</v>
      </c>
    </row>
    <row r="201">
      <c r="A201" s="1" t="s">
        <v>74</v>
      </c>
      <c r="E201" s="27" t="s">
        <v>68</v>
      </c>
    </row>
    <row r="202" ht="25.5">
      <c r="A202" s="1" t="s">
        <v>66</v>
      </c>
      <c r="B202" s="1">
        <v>32</v>
      </c>
      <c r="C202" s="26" t="s">
        <v>3615</v>
      </c>
      <c r="D202" t="s">
        <v>68</v>
      </c>
      <c r="E202" s="27" t="s">
        <v>3616</v>
      </c>
      <c r="F202" s="28" t="s">
        <v>70</v>
      </c>
      <c r="G202" s="29">
        <v>2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1393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 ht="38.25">
      <c r="A203" s="1" t="s">
        <v>72</v>
      </c>
      <c r="E203" s="27" t="s">
        <v>3617</v>
      </c>
    </row>
    <row r="204">
      <c r="A204" s="1" t="s">
        <v>73</v>
      </c>
    </row>
    <row r="205">
      <c r="A205" s="1" t="s">
        <v>74</v>
      </c>
      <c r="E205" s="27" t="s">
        <v>68</v>
      </c>
    </row>
    <row r="206">
      <c r="A206" s="1" t="s">
        <v>66</v>
      </c>
      <c r="B206" s="1">
        <v>33</v>
      </c>
      <c r="C206" s="26" t="s">
        <v>4381</v>
      </c>
      <c r="D206" t="s">
        <v>68</v>
      </c>
      <c r="E206" s="27" t="s">
        <v>4382</v>
      </c>
      <c r="F206" s="28" t="s">
        <v>163</v>
      </c>
      <c r="G206" s="29">
        <v>6.4000000000000004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1393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72</v>
      </c>
      <c r="E207" s="27" t="s">
        <v>4382</v>
      </c>
    </row>
    <row r="208">
      <c r="A208" s="1" t="s">
        <v>73</v>
      </c>
    </row>
    <row r="209">
      <c r="A209" s="1" t="s">
        <v>74</v>
      </c>
      <c r="E209" s="27" t="s">
        <v>68</v>
      </c>
    </row>
    <row r="210" ht="25.5">
      <c r="A210" s="1" t="s">
        <v>66</v>
      </c>
      <c r="B210" s="1">
        <v>34</v>
      </c>
      <c r="C210" s="26" t="s">
        <v>4383</v>
      </c>
      <c r="D210" t="s">
        <v>68</v>
      </c>
      <c r="E210" s="27" t="s">
        <v>4384</v>
      </c>
      <c r="F210" s="28" t="s">
        <v>163</v>
      </c>
      <c r="G210" s="29">
        <v>6.4000000000000004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1393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72</v>
      </c>
      <c r="E211" s="27" t="s">
        <v>4384</v>
      </c>
    </row>
    <row r="212">
      <c r="A212" s="1" t="s">
        <v>73</v>
      </c>
    </row>
    <row r="213">
      <c r="A213" s="1" t="s">
        <v>74</v>
      </c>
      <c r="E213" s="27" t="s">
        <v>68</v>
      </c>
    </row>
    <row r="214" ht="25.5">
      <c r="A214" s="1" t="s">
        <v>66</v>
      </c>
      <c r="B214" s="1">
        <v>35</v>
      </c>
      <c r="C214" s="26" t="s">
        <v>4385</v>
      </c>
      <c r="D214" t="s">
        <v>68</v>
      </c>
      <c r="E214" s="27" t="s">
        <v>4386</v>
      </c>
      <c r="F214" s="28" t="s">
        <v>763</v>
      </c>
      <c r="G214" s="29">
        <v>10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1393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 ht="25.5">
      <c r="A215" s="1" t="s">
        <v>72</v>
      </c>
      <c r="E215" s="27" t="s">
        <v>4386</v>
      </c>
    </row>
    <row r="216">
      <c r="A216" s="1" t="s">
        <v>73</v>
      </c>
    </row>
    <row r="217">
      <c r="A217" s="1" t="s">
        <v>74</v>
      </c>
      <c r="E217" s="27" t="s">
        <v>68</v>
      </c>
    </row>
    <row r="218" ht="25.5">
      <c r="A218" s="1" t="s">
        <v>66</v>
      </c>
      <c r="B218" s="1">
        <v>36</v>
      </c>
      <c r="C218" s="26" t="s">
        <v>3955</v>
      </c>
      <c r="D218" t="s">
        <v>68</v>
      </c>
      <c r="E218" s="27" t="s">
        <v>3956</v>
      </c>
      <c r="F218" s="28" t="s">
        <v>163</v>
      </c>
      <c r="G218" s="29">
        <v>6.4000000000000004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1393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 ht="25.5">
      <c r="A219" s="1" t="s">
        <v>72</v>
      </c>
      <c r="E219" s="27" t="s">
        <v>3957</v>
      </c>
    </row>
    <row r="220">
      <c r="A220" s="1" t="s">
        <v>73</v>
      </c>
    </row>
    <row r="221">
      <c r="A221" s="1" t="s">
        <v>74</v>
      </c>
      <c r="E221" s="27" t="s">
        <v>68</v>
      </c>
    </row>
    <row r="222">
      <c r="A222" s="1" t="s">
        <v>66</v>
      </c>
      <c r="B222" s="1">
        <v>37</v>
      </c>
      <c r="C222" s="26" t="s">
        <v>4387</v>
      </c>
      <c r="D222" t="s">
        <v>68</v>
      </c>
      <c r="E222" s="27" t="s">
        <v>4388</v>
      </c>
      <c r="F222" s="28" t="s">
        <v>80</v>
      </c>
      <c r="G222" s="29">
        <v>32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1393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72</v>
      </c>
      <c r="E223" s="27" t="s">
        <v>4388</v>
      </c>
    </row>
    <row r="224">
      <c r="A224" s="1" t="s">
        <v>73</v>
      </c>
    </row>
    <row r="225">
      <c r="A225" s="1" t="s">
        <v>74</v>
      </c>
      <c r="E225" s="27" t="s">
        <v>68</v>
      </c>
    </row>
    <row r="226">
      <c r="A226" s="1" t="s">
        <v>66</v>
      </c>
      <c r="B226" s="1">
        <v>38</v>
      </c>
      <c r="C226" s="26" t="s">
        <v>3958</v>
      </c>
      <c r="D226" t="s">
        <v>68</v>
      </c>
      <c r="E226" s="27" t="s">
        <v>3959</v>
      </c>
      <c r="F226" s="28" t="s">
        <v>80</v>
      </c>
      <c r="G226" s="29">
        <v>32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1393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72</v>
      </c>
      <c r="E227" s="27" t="s">
        <v>3959</v>
      </c>
    </row>
    <row r="228">
      <c r="A228" s="1" t="s">
        <v>73</v>
      </c>
    </row>
    <row r="229">
      <c r="A229" s="1" t="s">
        <v>74</v>
      </c>
      <c r="E229" s="27" t="s">
        <v>68</v>
      </c>
    </row>
    <row r="230" ht="25.5">
      <c r="A230" s="1" t="s">
        <v>66</v>
      </c>
      <c r="B230" s="1">
        <v>45</v>
      </c>
      <c r="C230" s="26" t="s">
        <v>3623</v>
      </c>
      <c r="D230" t="s">
        <v>68</v>
      </c>
      <c r="E230" s="27" t="s">
        <v>3624</v>
      </c>
      <c r="F230" s="28" t="s">
        <v>77</v>
      </c>
      <c r="G230" s="29">
        <v>40</v>
      </c>
      <c r="H230" s="28">
        <v>9.0000000000000006E-05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1393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25.5">
      <c r="A231" s="1" t="s">
        <v>72</v>
      </c>
      <c r="E231" s="27" t="s">
        <v>3624</v>
      </c>
    </row>
    <row r="232">
      <c r="A232" s="1" t="s">
        <v>73</v>
      </c>
    </row>
    <row r="233">
      <c r="A233" s="1" t="s">
        <v>74</v>
      </c>
      <c r="E233" s="27" t="s">
        <v>68</v>
      </c>
    </row>
    <row r="234">
      <c r="A234" s="1" t="s">
        <v>66</v>
      </c>
      <c r="B234" s="1">
        <v>39</v>
      </c>
      <c r="C234" s="26" t="s">
        <v>4389</v>
      </c>
      <c r="D234" t="s">
        <v>68</v>
      </c>
      <c r="E234" s="27" t="s">
        <v>4390</v>
      </c>
      <c r="F234" s="28" t="s">
        <v>763</v>
      </c>
      <c r="G234" s="29">
        <v>3</v>
      </c>
      <c r="H234" s="28">
        <v>1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1393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72</v>
      </c>
      <c r="E235" s="27" t="s">
        <v>4390</v>
      </c>
    </row>
    <row r="236">
      <c r="A236" s="1" t="s">
        <v>73</v>
      </c>
    </row>
    <row r="237">
      <c r="A237" s="1" t="s">
        <v>74</v>
      </c>
      <c r="E237" s="27" t="s">
        <v>68</v>
      </c>
    </row>
    <row r="238">
      <c r="A238" s="1" t="s">
        <v>64</v>
      </c>
      <c r="C238" s="22" t="s">
        <v>3631</v>
      </c>
      <c r="E238" s="23" t="s">
        <v>3632</v>
      </c>
      <c r="L238" s="24">
        <f>SUMIFS(L239:L278,A239:A278,"P")</f>
        <v>0</v>
      </c>
      <c r="M238" s="24">
        <f>SUMIFS(M239:M278,A239:A278,"P")</f>
        <v>0</v>
      </c>
      <c r="N238" s="25"/>
    </row>
    <row r="239" ht="25.5">
      <c r="A239" s="1" t="s">
        <v>66</v>
      </c>
      <c r="B239" s="1">
        <v>12</v>
      </c>
      <c r="C239" s="26" t="s">
        <v>4391</v>
      </c>
      <c r="D239" t="s">
        <v>68</v>
      </c>
      <c r="E239" s="27" t="s">
        <v>4392</v>
      </c>
      <c r="F239" s="28" t="s">
        <v>70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1393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 ht="25.5">
      <c r="A240" s="1" t="s">
        <v>72</v>
      </c>
      <c r="E240" s="27" t="s">
        <v>4392</v>
      </c>
    </row>
    <row r="241">
      <c r="A241" s="1" t="s">
        <v>73</v>
      </c>
    </row>
    <row r="242">
      <c r="A242" s="1" t="s">
        <v>74</v>
      </c>
      <c r="E242" s="27" t="s">
        <v>68</v>
      </c>
    </row>
    <row r="243">
      <c r="A243" s="1" t="s">
        <v>66</v>
      </c>
      <c r="B243" s="1">
        <v>11</v>
      </c>
      <c r="C243" s="26" t="s">
        <v>4393</v>
      </c>
      <c r="D243" t="s">
        <v>68</v>
      </c>
      <c r="E243" s="27" t="s">
        <v>4394</v>
      </c>
      <c r="F243" s="28" t="s">
        <v>70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1393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72</v>
      </c>
      <c r="E244" s="27" t="s">
        <v>4394</v>
      </c>
    </row>
    <row r="245">
      <c r="A245" s="1" t="s">
        <v>73</v>
      </c>
    </row>
    <row r="246">
      <c r="A246" s="1" t="s">
        <v>74</v>
      </c>
      <c r="E246" s="27" t="s">
        <v>68</v>
      </c>
    </row>
    <row r="247" ht="25.5">
      <c r="A247" s="1" t="s">
        <v>66</v>
      </c>
      <c r="B247" s="1">
        <v>13</v>
      </c>
      <c r="C247" s="26" t="s">
        <v>3646</v>
      </c>
      <c r="D247" t="s">
        <v>68</v>
      </c>
      <c r="E247" s="27" t="s">
        <v>3647</v>
      </c>
      <c r="F247" s="28" t="s">
        <v>3648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1393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.5">
      <c r="A248" s="1" t="s">
        <v>72</v>
      </c>
      <c r="E248" s="27" t="s">
        <v>3647</v>
      </c>
    </row>
    <row r="249">
      <c r="A249" s="1" t="s">
        <v>73</v>
      </c>
    </row>
    <row r="250">
      <c r="A250" s="1" t="s">
        <v>74</v>
      </c>
      <c r="E250" s="27" t="s">
        <v>68</v>
      </c>
    </row>
    <row r="251" ht="25.5">
      <c r="A251" s="1" t="s">
        <v>66</v>
      </c>
      <c r="B251" s="1">
        <v>14</v>
      </c>
      <c r="C251" s="26" t="s">
        <v>3651</v>
      </c>
      <c r="D251" t="s">
        <v>68</v>
      </c>
      <c r="E251" s="27" t="s">
        <v>3652</v>
      </c>
      <c r="F251" s="28" t="s">
        <v>3648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1393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 ht="25.5">
      <c r="A252" s="1" t="s">
        <v>72</v>
      </c>
      <c r="E252" s="27" t="s">
        <v>3652</v>
      </c>
    </row>
    <row r="253">
      <c r="A253" s="1" t="s">
        <v>73</v>
      </c>
    </row>
    <row r="254">
      <c r="A254" s="1" t="s">
        <v>74</v>
      </c>
      <c r="E254" s="27" t="s">
        <v>68</v>
      </c>
    </row>
    <row r="255">
      <c r="A255" s="1" t="s">
        <v>66</v>
      </c>
      <c r="B255" s="1">
        <v>15</v>
      </c>
      <c r="C255" s="26" t="s">
        <v>3967</v>
      </c>
      <c r="D255" t="s">
        <v>68</v>
      </c>
      <c r="E255" s="27" t="s">
        <v>3968</v>
      </c>
      <c r="F255" s="28" t="s">
        <v>3648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1393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72</v>
      </c>
      <c r="E256" s="27" t="s">
        <v>3968</v>
      </c>
    </row>
    <row r="257">
      <c r="A257" s="1" t="s">
        <v>73</v>
      </c>
    </row>
    <row r="258">
      <c r="A258" s="1" t="s">
        <v>74</v>
      </c>
      <c r="E258" s="27" t="s">
        <v>68</v>
      </c>
    </row>
    <row r="259">
      <c r="A259" s="1" t="s">
        <v>66</v>
      </c>
      <c r="B259" s="1">
        <v>16</v>
      </c>
      <c r="C259" s="26" t="s">
        <v>3653</v>
      </c>
      <c r="D259" t="s">
        <v>68</v>
      </c>
      <c r="E259" s="27" t="s">
        <v>3654</v>
      </c>
      <c r="F259" s="28" t="s">
        <v>3648</v>
      </c>
      <c r="G259" s="29">
        <v>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1393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72</v>
      </c>
      <c r="E260" s="27" t="s">
        <v>3654</v>
      </c>
    </row>
    <row r="261">
      <c r="A261" s="1" t="s">
        <v>73</v>
      </c>
    </row>
    <row r="262">
      <c r="A262" s="1" t="s">
        <v>74</v>
      </c>
      <c r="E262" s="27" t="s">
        <v>68</v>
      </c>
    </row>
    <row r="263">
      <c r="A263" s="1" t="s">
        <v>66</v>
      </c>
      <c r="B263" s="1">
        <v>17</v>
      </c>
      <c r="C263" s="26" t="s">
        <v>4395</v>
      </c>
      <c r="D263" t="s">
        <v>68</v>
      </c>
      <c r="E263" s="27" t="s">
        <v>4396</v>
      </c>
      <c r="F263" s="28" t="s">
        <v>3648</v>
      </c>
      <c r="G263" s="29">
        <v>2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1393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72</v>
      </c>
      <c r="E264" s="27" t="s">
        <v>4396</v>
      </c>
    </row>
    <row r="265">
      <c r="A265" s="1" t="s">
        <v>73</v>
      </c>
    </row>
    <row r="266">
      <c r="A266" s="1" t="s">
        <v>74</v>
      </c>
      <c r="E266" s="27" t="s">
        <v>68</v>
      </c>
    </row>
    <row r="267" ht="25.5">
      <c r="A267" s="1" t="s">
        <v>66</v>
      </c>
      <c r="B267" s="1">
        <v>18</v>
      </c>
      <c r="C267" s="26" t="s">
        <v>4397</v>
      </c>
      <c r="D267" t="s">
        <v>68</v>
      </c>
      <c r="E267" s="27" t="s">
        <v>4398</v>
      </c>
      <c r="F267" s="28" t="s">
        <v>70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1393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 ht="25.5">
      <c r="A268" s="1" t="s">
        <v>72</v>
      </c>
      <c r="E268" s="27" t="s">
        <v>4398</v>
      </c>
    </row>
    <row r="269">
      <c r="A269" s="1" t="s">
        <v>73</v>
      </c>
    </row>
    <row r="270">
      <c r="A270" s="1" t="s">
        <v>74</v>
      </c>
      <c r="E270" s="27" t="s">
        <v>68</v>
      </c>
    </row>
    <row r="271">
      <c r="A271" s="1" t="s">
        <v>66</v>
      </c>
      <c r="B271" s="1">
        <v>19</v>
      </c>
      <c r="C271" s="26" t="s">
        <v>4399</v>
      </c>
      <c r="D271" t="s">
        <v>68</v>
      </c>
      <c r="E271" s="27" t="s">
        <v>4400</v>
      </c>
      <c r="F271" s="28" t="s">
        <v>70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1393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72</v>
      </c>
      <c r="E272" s="27" t="s">
        <v>4400</v>
      </c>
    </row>
    <row r="273">
      <c r="A273" s="1" t="s">
        <v>73</v>
      </c>
    </row>
    <row r="274">
      <c r="A274" s="1" t="s">
        <v>74</v>
      </c>
      <c r="E274" s="27" t="s">
        <v>68</v>
      </c>
    </row>
    <row r="275" ht="25.5">
      <c r="A275" s="1" t="s">
        <v>66</v>
      </c>
      <c r="B275" s="1">
        <v>20</v>
      </c>
      <c r="C275" s="26" t="s">
        <v>4401</v>
      </c>
      <c r="D275" t="s">
        <v>68</v>
      </c>
      <c r="E275" s="27" t="s">
        <v>4402</v>
      </c>
      <c r="F275" s="28" t="s">
        <v>70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1393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72</v>
      </c>
      <c r="E276" s="27" t="s">
        <v>4402</v>
      </c>
    </row>
    <row r="277">
      <c r="A277" s="1" t="s">
        <v>73</v>
      </c>
    </row>
    <row r="278">
      <c r="A278" s="1" t="s">
        <v>74</v>
      </c>
      <c r="E278" s="27" t="s">
        <v>68</v>
      </c>
    </row>
    <row r="279">
      <c r="A279" s="1" t="s">
        <v>64</v>
      </c>
      <c r="C279" s="22" t="s">
        <v>3657</v>
      </c>
      <c r="E279" s="23" t="s">
        <v>3658</v>
      </c>
      <c r="L279" s="24">
        <f>SUMIFS(L280:L323,A280:A323,"P")</f>
        <v>0</v>
      </c>
      <c r="M279" s="24">
        <f>SUMIFS(M280:M323,A280:A323,"P")</f>
        <v>0</v>
      </c>
      <c r="N279" s="25"/>
    </row>
    <row r="280">
      <c r="A280" s="1" t="s">
        <v>66</v>
      </c>
      <c r="B280" s="1">
        <v>1</v>
      </c>
      <c r="C280" s="26" t="s">
        <v>4403</v>
      </c>
      <c r="D280" t="s">
        <v>68</v>
      </c>
      <c r="E280" s="27" t="s">
        <v>4404</v>
      </c>
      <c r="F280" s="28" t="s">
        <v>77</v>
      </c>
      <c r="G280" s="29">
        <v>40</v>
      </c>
      <c r="H280" s="28">
        <v>0.0020600000000000002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1393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72</v>
      </c>
      <c r="E281" s="27" t="s">
        <v>4404</v>
      </c>
    </row>
    <row r="282">
      <c r="A282" s="1" t="s">
        <v>73</v>
      </c>
    </row>
    <row r="283">
      <c r="A283" s="1" t="s">
        <v>74</v>
      </c>
      <c r="E283" s="27" t="s">
        <v>68</v>
      </c>
    </row>
    <row r="284" ht="25.5">
      <c r="A284" s="1" t="s">
        <v>66</v>
      </c>
      <c r="B284" s="1">
        <v>9</v>
      </c>
      <c r="C284" s="26" t="s">
        <v>4405</v>
      </c>
      <c r="D284" t="s">
        <v>68</v>
      </c>
      <c r="E284" s="27" t="s">
        <v>4406</v>
      </c>
      <c r="F284" s="28" t="s">
        <v>77</v>
      </c>
      <c r="G284" s="29">
        <v>40</v>
      </c>
      <c r="H284" s="28">
        <v>0.00092000000000000003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1393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25.5">
      <c r="A285" s="1" t="s">
        <v>72</v>
      </c>
      <c r="E285" s="27" t="s">
        <v>4406</v>
      </c>
    </row>
    <row r="286">
      <c r="A286" s="1" t="s">
        <v>73</v>
      </c>
    </row>
    <row r="287">
      <c r="A287" s="1" t="s">
        <v>74</v>
      </c>
      <c r="E287" s="27" t="s">
        <v>68</v>
      </c>
    </row>
    <row r="288">
      <c r="A288" s="1" t="s">
        <v>66</v>
      </c>
      <c r="B288" s="1">
        <v>3</v>
      </c>
      <c r="C288" s="26" t="s">
        <v>4407</v>
      </c>
      <c r="D288" t="s">
        <v>68</v>
      </c>
      <c r="E288" s="27" t="s">
        <v>4408</v>
      </c>
      <c r="F288" s="28" t="s">
        <v>70</v>
      </c>
      <c r="G288" s="29">
        <v>2</v>
      </c>
      <c r="H288" s="28">
        <v>0.0080999999999999996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1393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72</v>
      </c>
      <c r="E289" s="27" t="s">
        <v>4408</v>
      </c>
    </row>
    <row r="290">
      <c r="A290" s="1" t="s">
        <v>73</v>
      </c>
    </row>
    <row r="291">
      <c r="A291" s="1" t="s">
        <v>74</v>
      </c>
      <c r="E291" s="27" t="s">
        <v>68</v>
      </c>
    </row>
    <row r="292" ht="25.5">
      <c r="A292" s="1" t="s">
        <v>66</v>
      </c>
      <c r="B292" s="1">
        <v>2</v>
      </c>
      <c r="C292" s="26" t="s">
        <v>4409</v>
      </c>
      <c r="D292" t="s">
        <v>68</v>
      </c>
      <c r="E292" s="27" t="s">
        <v>4410</v>
      </c>
      <c r="F292" s="28" t="s">
        <v>70</v>
      </c>
      <c r="G292" s="29">
        <v>2</v>
      </c>
      <c r="H292" s="28">
        <v>0.0037000000000000002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1393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25.5">
      <c r="A293" s="1" t="s">
        <v>72</v>
      </c>
      <c r="E293" s="27" t="s">
        <v>4410</v>
      </c>
    </row>
    <row r="294">
      <c r="A294" s="1" t="s">
        <v>73</v>
      </c>
    </row>
    <row r="295">
      <c r="A295" s="1" t="s">
        <v>74</v>
      </c>
      <c r="E295" s="27" t="s">
        <v>68</v>
      </c>
    </row>
    <row r="296">
      <c r="A296" s="1" t="s">
        <v>66</v>
      </c>
      <c r="B296" s="1">
        <v>4</v>
      </c>
      <c r="C296" s="26" t="s">
        <v>4411</v>
      </c>
      <c r="D296" t="s">
        <v>68</v>
      </c>
      <c r="E296" s="27" t="s">
        <v>4412</v>
      </c>
      <c r="F296" s="28" t="s">
        <v>70</v>
      </c>
      <c r="G296" s="29">
        <v>2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1393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72</v>
      </c>
      <c r="E297" s="27" t="s">
        <v>4412</v>
      </c>
    </row>
    <row r="298">
      <c r="A298" s="1" t="s">
        <v>73</v>
      </c>
    </row>
    <row r="299">
      <c r="A299" s="1" t="s">
        <v>74</v>
      </c>
      <c r="E299" s="27" t="s">
        <v>68</v>
      </c>
    </row>
    <row r="300" ht="25.5">
      <c r="A300" s="1" t="s">
        <v>66</v>
      </c>
      <c r="B300" s="1">
        <v>10</v>
      </c>
      <c r="C300" s="26" t="s">
        <v>4413</v>
      </c>
      <c r="D300" t="s">
        <v>68</v>
      </c>
      <c r="E300" s="27" t="s">
        <v>4414</v>
      </c>
      <c r="F300" s="28" t="s">
        <v>77</v>
      </c>
      <c r="G300" s="29">
        <v>40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1393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 ht="25.5">
      <c r="A301" s="1" t="s">
        <v>72</v>
      </c>
      <c r="E301" s="27" t="s">
        <v>4414</v>
      </c>
    </row>
    <row r="302">
      <c r="A302" s="1" t="s">
        <v>73</v>
      </c>
    </row>
    <row r="303">
      <c r="A303" s="1" t="s">
        <v>74</v>
      </c>
      <c r="E303" s="27" t="s">
        <v>68</v>
      </c>
    </row>
    <row r="304" ht="25.5">
      <c r="A304" s="1" t="s">
        <v>66</v>
      </c>
      <c r="B304" s="1">
        <v>7</v>
      </c>
      <c r="C304" s="26" t="s">
        <v>4415</v>
      </c>
      <c r="D304" t="s">
        <v>68</v>
      </c>
      <c r="E304" s="27" t="s">
        <v>4416</v>
      </c>
      <c r="F304" s="28" t="s">
        <v>77</v>
      </c>
      <c r="G304" s="29">
        <v>40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1393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 ht="25.5">
      <c r="A305" s="1" t="s">
        <v>72</v>
      </c>
      <c r="E305" s="27" t="s">
        <v>4416</v>
      </c>
    </row>
    <row r="306">
      <c r="A306" s="1" t="s">
        <v>73</v>
      </c>
    </row>
    <row r="307">
      <c r="A307" s="1" t="s">
        <v>74</v>
      </c>
      <c r="E307" s="27" t="s">
        <v>68</v>
      </c>
    </row>
    <row r="308" ht="25.5">
      <c r="A308" s="1" t="s">
        <v>66</v>
      </c>
      <c r="B308" s="1">
        <v>8</v>
      </c>
      <c r="C308" s="26" t="s">
        <v>4417</v>
      </c>
      <c r="D308" t="s">
        <v>68</v>
      </c>
      <c r="E308" s="27" t="s">
        <v>4418</v>
      </c>
      <c r="F308" s="28" t="s">
        <v>70</v>
      </c>
      <c r="G308" s="29">
        <v>2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1393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 ht="25.5">
      <c r="A309" s="1" t="s">
        <v>72</v>
      </c>
      <c r="E309" s="27" t="s">
        <v>4418</v>
      </c>
    </row>
    <row r="310">
      <c r="A310" s="1" t="s">
        <v>73</v>
      </c>
    </row>
    <row r="311">
      <c r="A311" s="1" t="s">
        <v>74</v>
      </c>
      <c r="E311" s="27" t="s">
        <v>68</v>
      </c>
    </row>
    <row r="312" ht="25.5">
      <c r="A312" s="1" t="s">
        <v>66</v>
      </c>
      <c r="B312" s="1">
        <v>6</v>
      </c>
      <c r="C312" s="26" t="s">
        <v>4419</v>
      </c>
      <c r="D312" t="s">
        <v>68</v>
      </c>
      <c r="E312" s="27" t="s">
        <v>4420</v>
      </c>
      <c r="F312" s="28" t="s">
        <v>70</v>
      </c>
      <c r="G312" s="29">
        <v>2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1393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72</v>
      </c>
      <c r="E313" s="27" t="s">
        <v>4420</v>
      </c>
    </row>
    <row r="314">
      <c r="A314" s="1" t="s">
        <v>73</v>
      </c>
    </row>
    <row r="315">
      <c r="A315" s="1" t="s">
        <v>74</v>
      </c>
      <c r="E315" s="27" t="s">
        <v>68</v>
      </c>
    </row>
    <row r="316" ht="25.5">
      <c r="A316" s="1" t="s">
        <v>66</v>
      </c>
      <c r="B316" s="1">
        <v>5</v>
      </c>
      <c r="C316" s="26" t="s">
        <v>4421</v>
      </c>
      <c r="D316" t="s">
        <v>68</v>
      </c>
      <c r="E316" s="27" t="s">
        <v>4422</v>
      </c>
      <c r="F316" s="28" t="s">
        <v>70</v>
      </c>
      <c r="G316" s="29">
        <v>2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1393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72</v>
      </c>
      <c r="E317" s="27" t="s">
        <v>4422</v>
      </c>
    </row>
    <row r="318">
      <c r="A318" s="1" t="s">
        <v>73</v>
      </c>
    </row>
    <row r="319">
      <c r="A319" s="1" t="s">
        <v>74</v>
      </c>
      <c r="E319" s="27" t="s">
        <v>68</v>
      </c>
    </row>
    <row r="320">
      <c r="A320" s="1" t="s">
        <v>66</v>
      </c>
      <c r="B320" s="1">
        <v>44</v>
      </c>
      <c r="C320" s="26" t="s">
        <v>4423</v>
      </c>
      <c r="D320" t="s">
        <v>68</v>
      </c>
      <c r="E320" s="27" t="s">
        <v>4424</v>
      </c>
      <c r="F320" s="28" t="s">
        <v>77</v>
      </c>
      <c r="G320" s="29">
        <v>40</v>
      </c>
      <c r="H320" s="28">
        <v>1.0000000000000001E-05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111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72</v>
      </c>
      <c r="E321" s="27" t="s">
        <v>4424</v>
      </c>
    </row>
    <row r="322">
      <c r="A322" s="1" t="s">
        <v>73</v>
      </c>
    </row>
    <row r="323">
      <c r="A323" s="1" t="s">
        <v>74</v>
      </c>
      <c r="E323" s="27" t="s">
        <v>68</v>
      </c>
    </row>
    <row r="324">
      <c r="A324" s="1" t="s">
        <v>64</v>
      </c>
      <c r="C324" s="22" t="s">
        <v>893</v>
      </c>
      <c r="E324" s="23" t="s">
        <v>894</v>
      </c>
      <c r="L324" s="24">
        <f>SUMIFS(L325:L332,A325:A332,"P")</f>
        <v>0</v>
      </c>
      <c r="M324" s="24">
        <f>SUMIFS(M325:M332,A325:A332,"P")</f>
        <v>0</v>
      </c>
      <c r="N324" s="25"/>
    </row>
    <row r="325">
      <c r="A325" s="1" t="s">
        <v>66</v>
      </c>
      <c r="B325" s="1">
        <v>21</v>
      </c>
      <c r="C325" s="26" t="s">
        <v>4425</v>
      </c>
      <c r="D325" t="s">
        <v>68</v>
      </c>
      <c r="E325" s="27" t="s">
        <v>4426</v>
      </c>
      <c r="F325" s="28" t="s">
        <v>144</v>
      </c>
      <c r="G325" s="29">
        <v>10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1393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72</v>
      </c>
      <c r="E326" s="27" t="s">
        <v>4426</v>
      </c>
    </row>
    <row r="327">
      <c r="A327" s="1" t="s">
        <v>73</v>
      </c>
    </row>
    <row r="328">
      <c r="A328" s="1" t="s">
        <v>74</v>
      </c>
      <c r="E328" s="27" t="s">
        <v>68</v>
      </c>
    </row>
    <row r="329">
      <c r="A329" s="1" t="s">
        <v>66</v>
      </c>
      <c r="B329" s="1">
        <v>22</v>
      </c>
      <c r="C329" s="26" t="s">
        <v>4427</v>
      </c>
      <c r="D329" t="s">
        <v>68</v>
      </c>
      <c r="E329" s="27" t="s">
        <v>4428</v>
      </c>
      <c r="F329" s="28" t="s">
        <v>144</v>
      </c>
      <c r="G329" s="29">
        <v>5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1393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72</v>
      </c>
      <c r="E330" s="27" t="s">
        <v>4428</v>
      </c>
    </row>
    <row r="331">
      <c r="A331" s="1" t="s">
        <v>73</v>
      </c>
    </row>
    <row r="332">
      <c r="A332" s="1" t="s">
        <v>74</v>
      </c>
      <c r="E332" s="27" t="s">
        <v>68</v>
      </c>
    </row>
  </sheetData>
  <sheetProtection sheet="1" objects="1" scenarios="1" spinCount="100000" saltValue="wqG2i14wbCVkQYl+2Dhhobl86RRX7dwVSQq1fAxpGAwciVr1XuxyqmHndZ2r38xazZsOJx3BdCS3M+Zvtj3M/A==" hashValue="ypFsCn81tg9777xkBB3oPLQbIA+M+Oe2VhVN1aVERj7DA0L7kI0X7D73B5GilYBfdpL9dG5yXS++kO4JW2BX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COUNTIFS(L8:L30,"=0",A8:A30,"P")+COUNTIFS(L8:L30,"",A8:A30,"P")+SUM(Q8:Q30)</f>
        <v>0</v>
      </c>
    </row>
    <row r="8">
      <c r="A8" s="1" t="s">
        <v>62</v>
      </c>
      <c r="C8" s="22" t="s">
        <v>4429</v>
      </c>
      <c r="E8" s="23" t="s">
        <v>39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1080</v>
      </c>
      <c r="E9" s="23" t="s">
        <v>37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66</v>
      </c>
      <c r="B10" s="1">
        <v>1</v>
      </c>
      <c r="C10" s="26" t="s">
        <v>4430</v>
      </c>
      <c r="D10" t="s">
        <v>68</v>
      </c>
      <c r="E10" s="27" t="s">
        <v>4431</v>
      </c>
      <c r="F10" s="28" t="s">
        <v>4432</v>
      </c>
      <c r="G10" s="29">
        <v>18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72</v>
      </c>
      <c r="E11" s="27" t="s">
        <v>4431</v>
      </c>
    </row>
    <row r="12" ht="25.5">
      <c r="A12" s="1" t="s">
        <v>73</v>
      </c>
      <c r="E12" s="33" t="s">
        <v>4433</v>
      </c>
    </row>
    <row r="13">
      <c r="A13" s="1" t="s">
        <v>74</v>
      </c>
      <c r="E13" s="27" t="s">
        <v>68</v>
      </c>
    </row>
    <row r="14" ht="25.5">
      <c r="A14" s="1" t="s">
        <v>66</v>
      </c>
      <c r="B14" s="1">
        <v>2</v>
      </c>
      <c r="C14" s="26" t="s">
        <v>4434</v>
      </c>
      <c r="D14" t="s">
        <v>68</v>
      </c>
      <c r="E14" s="27" t="s">
        <v>4435</v>
      </c>
      <c r="F14" s="28" t="s">
        <v>4432</v>
      </c>
      <c r="G14" s="29">
        <v>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72</v>
      </c>
      <c r="E15" s="27" t="s">
        <v>4435</v>
      </c>
    </row>
    <row r="16" ht="25.5">
      <c r="A16" s="1" t="s">
        <v>73</v>
      </c>
      <c r="E16" s="33" t="s">
        <v>4433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4</v>
      </c>
      <c r="C18" s="26" t="s">
        <v>4436</v>
      </c>
      <c r="D18" t="s">
        <v>68</v>
      </c>
      <c r="E18" s="27" t="s">
        <v>4437</v>
      </c>
      <c r="F18" s="28" t="s">
        <v>901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4437</v>
      </c>
    </row>
    <row r="20" ht="25.5">
      <c r="A20" s="1" t="s">
        <v>73</v>
      </c>
      <c r="E20" s="33" t="s">
        <v>2438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5</v>
      </c>
      <c r="C22" s="26" t="s">
        <v>4438</v>
      </c>
      <c r="D22" t="s">
        <v>68</v>
      </c>
      <c r="E22" s="27" t="s">
        <v>4439</v>
      </c>
      <c r="F22" s="28" t="s">
        <v>901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4439</v>
      </c>
    </row>
    <row r="24" ht="25.5">
      <c r="A24" s="1" t="s">
        <v>73</v>
      </c>
      <c r="E24" s="33" t="s">
        <v>2438</v>
      </c>
    </row>
    <row r="25">
      <c r="A25" s="1" t="s">
        <v>74</v>
      </c>
      <c r="E25" s="27" t="s">
        <v>68</v>
      </c>
    </row>
    <row r="26" ht="25.5">
      <c r="A26" s="1" t="s">
        <v>66</v>
      </c>
      <c r="B26" s="1">
        <v>6</v>
      </c>
      <c r="C26" s="26" t="s">
        <v>4440</v>
      </c>
      <c r="D26" t="s">
        <v>68</v>
      </c>
      <c r="E26" s="27" t="s">
        <v>4441</v>
      </c>
      <c r="F26" s="28" t="s">
        <v>901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111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72</v>
      </c>
      <c r="E27" s="27" t="s">
        <v>4441</v>
      </c>
    </row>
    <row r="28" ht="25.5">
      <c r="A28" s="1" t="s">
        <v>73</v>
      </c>
      <c r="E28" s="33" t="s">
        <v>2438</v>
      </c>
    </row>
    <row r="29">
      <c r="A29" s="1" t="s">
        <v>74</v>
      </c>
      <c r="E29" s="27" t="s">
        <v>68</v>
      </c>
    </row>
  </sheetData>
  <sheetProtection sheet="1" objects="1" scenarios="1" spinCount="100000" saltValue="/rPaV39KZSrHVlZOhhnObrEcnKOqwBftnSRbSR3wJnkUxS4FMrb3FvCCxJVtPKjIkJ0+WlvqDO/96eaqxtoiWA==" hashValue="P/BPvDB0rV1RYmJeSW86alPph1LhUexP+Q70/JNjzXFD8U1MUBVVvCNCTLBwuA/hPAYYN1DSB3Aw1DtLYeeb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COUNTIFS(L8:L51,"=0",A8:A51,"P")+COUNTIFS(L8:L51,"",A8:A51,"P")+SUM(Q8:Q51)</f>
        <v>0</v>
      </c>
    </row>
    <row r="8">
      <c r="A8" s="1" t="s">
        <v>62</v>
      </c>
      <c r="C8" s="22" t="s">
        <v>4442</v>
      </c>
      <c r="E8" s="23" t="s">
        <v>41</v>
      </c>
      <c r="L8" s="24">
        <f>L9+L22</f>
        <v>0</v>
      </c>
      <c r="M8" s="24">
        <f>M9+M22</f>
        <v>0</v>
      </c>
      <c r="N8" s="25"/>
    </row>
    <row r="9">
      <c r="A9" s="1" t="s">
        <v>64</v>
      </c>
      <c r="C9" s="22" t="s">
        <v>677</v>
      </c>
      <c r="E9" s="23" t="s">
        <v>4443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66</v>
      </c>
      <c r="B10" s="1">
        <v>1</v>
      </c>
      <c r="C10" s="26" t="s">
        <v>4444</v>
      </c>
      <c r="D10" t="s">
        <v>68</v>
      </c>
      <c r="E10" s="27" t="s">
        <v>4445</v>
      </c>
      <c r="F10" s="28" t="s">
        <v>901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4445</v>
      </c>
    </row>
    <row r="12">
      <c r="A12" s="1" t="s">
        <v>73</v>
      </c>
      <c r="E12" s="33" t="s">
        <v>646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2</v>
      </c>
      <c r="C14" s="26" t="s">
        <v>4446</v>
      </c>
      <c r="D14" t="s">
        <v>68</v>
      </c>
      <c r="E14" s="27" t="s">
        <v>4447</v>
      </c>
      <c r="F14" s="28" t="s">
        <v>901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4447</v>
      </c>
    </row>
    <row r="16">
      <c r="A16" s="1" t="s">
        <v>73</v>
      </c>
      <c r="E16" s="33" t="s">
        <v>646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3</v>
      </c>
      <c r="C18" s="26" t="s">
        <v>4448</v>
      </c>
      <c r="D18" t="s">
        <v>68</v>
      </c>
      <c r="E18" s="27" t="s">
        <v>4449</v>
      </c>
      <c r="F18" s="28" t="s">
        <v>901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4449</v>
      </c>
    </row>
    <row r="20">
      <c r="A20" s="1" t="s">
        <v>73</v>
      </c>
      <c r="E20" s="33" t="s">
        <v>646</v>
      </c>
    </row>
    <row r="21">
      <c r="A21" s="1" t="s">
        <v>74</v>
      </c>
      <c r="E21" s="27" t="s">
        <v>68</v>
      </c>
    </row>
    <row r="22">
      <c r="A22" s="1" t="s">
        <v>64</v>
      </c>
      <c r="C22" s="22" t="s">
        <v>775</v>
      </c>
      <c r="E22" s="23" t="s">
        <v>37</v>
      </c>
      <c r="L22" s="24">
        <f>SUMIFS(L23:L50,A23:A50,"P")</f>
        <v>0</v>
      </c>
      <c r="M22" s="24">
        <f>SUMIFS(M23:M50,A23:A50,"P")</f>
        <v>0</v>
      </c>
      <c r="N22" s="25"/>
    </row>
    <row r="23" ht="38.25">
      <c r="A23" s="1" t="s">
        <v>66</v>
      </c>
      <c r="B23" s="1">
        <v>4</v>
      </c>
      <c r="C23" s="26" t="s">
        <v>4450</v>
      </c>
      <c r="D23" t="s">
        <v>68</v>
      </c>
      <c r="E23" s="27" t="s">
        <v>4451</v>
      </c>
      <c r="F23" s="28" t="s">
        <v>901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111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38.25">
      <c r="A24" s="1" t="s">
        <v>72</v>
      </c>
      <c r="E24" s="27" t="s">
        <v>4452</v>
      </c>
    </row>
    <row r="25" ht="102">
      <c r="A25" s="1" t="s">
        <v>73</v>
      </c>
      <c r="E25" s="33" t="s">
        <v>4453</v>
      </c>
    </row>
    <row r="26">
      <c r="A26" s="1" t="s">
        <v>74</v>
      </c>
      <c r="E26" s="27" t="s">
        <v>68</v>
      </c>
    </row>
    <row r="27" ht="25.5">
      <c r="A27" s="1" t="s">
        <v>66</v>
      </c>
      <c r="B27" s="1">
        <v>5</v>
      </c>
      <c r="C27" s="26" t="s">
        <v>4454</v>
      </c>
      <c r="D27" t="s">
        <v>68</v>
      </c>
      <c r="E27" s="27" t="s">
        <v>4455</v>
      </c>
      <c r="F27" s="28" t="s">
        <v>901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111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72</v>
      </c>
      <c r="E28" s="27" t="s">
        <v>4456</v>
      </c>
    </row>
    <row r="29" ht="38.25">
      <c r="A29" s="1" t="s">
        <v>73</v>
      </c>
      <c r="E29" s="33" t="s">
        <v>4457</v>
      </c>
    </row>
    <row r="30">
      <c r="A30" s="1" t="s">
        <v>74</v>
      </c>
      <c r="E30" s="27" t="s">
        <v>68</v>
      </c>
    </row>
    <row r="31" ht="25.5">
      <c r="A31" s="1" t="s">
        <v>66</v>
      </c>
      <c r="B31" s="1">
        <v>6</v>
      </c>
      <c r="C31" s="26" t="s">
        <v>4458</v>
      </c>
      <c r="D31" t="s">
        <v>68</v>
      </c>
      <c r="E31" s="27" t="s">
        <v>4459</v>
      </c>
      <c r="F31" s="28" t="s">
        <v>901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111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72</v>
      </c>
      <c r="E32" s="27" t="s">
        <v>4460</v>
      </c>
    </row>
    <row r="33" ht="25.5">
      <c r="A33" s="1" t="s">
        <v>73</v>
      </c>
      <c r="E33" s="33" t="s">
        <v>4461</v>
      </c>
    </row>
    <row r="34">
      <c r="A34" s="1" t="s">
        <v>74</v>
      </c>
      <c r="E34" s="27" t="s">
        <v>68</v>
      </c>
    </row>
    <row r="35">
      <c r="A35" s="1" t="s">
        <v>66</v>
      </c>
      <c r="B35" s="1">
        <v>7</v>
      </c>
      <c r="C35" s="26" t="s">
        <v>4462</v>
      </c>
      <c r="D35" t="s">
        <v>68</v>
      </c>
      <c r="E35" s="27" t="s">
        <v>4463</v>
      </c>
      <c r="F35" s="28" t="s">
        <v>901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111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72</v>
      </c>
      <c r="E36" s="27" t="s">
        <v>4463</v>
      </c>
    </row>
    <row r="37">
      <c r="A37" s="1" t="s">
        <v>73</v>
      </c>
      <c r="E37" s="33" t="s">
        <v>646</v>
      </c>
    </row>
    <row r="38">
      <c r="A38" s="1" t="s">
        <v>74</v>
      </c>
      <c r="E38" s="27" t="s">
        <v>68</v>
      </c>
    </row>
    <row r="39">
      <c r="A39" s="1" t="s">
        <v>66</v>
      </c>
      <c r="B39" s="1">
        <v>8</v>
      </c>
      <c r="C39" s="26" t="s">
        <v>4464</v>
      </c>
      <c r="D39" t="s">
        <v>68</v>
      </c>
      <c r="E39" s="27" t="s">
        <v>4465</v>
      </c>
      <c r="F39" s="28" t="s">
        <v>901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111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72</v>
      </c>
      <c r="E40" s="27" t="s">
        <v>4465</v>
      </c>
    </row>
    <row r="41">
      <c r="A41" s="1" t="s">
        <v>73</v>
      </c>
      <c r="E41" s="33" t="s">
        <v>646</v>
      </c>
    </row>
    <row r="42">
      <c r="A42" s="1" t="s">
        <v>74</v>
      </c>
      <c r="E42" s="27" t="s">
        <v>68</v>
      </c>
    </row>
    <row r="43">
      <c r="A43" s="1" t="s">
        <v>66</v>
      </c>
      <c r="B43" s="1">
        <v>9</v>
      </c>
      <c r="C43" s="26" t="s">
        <v>4466</v>
      </c>
      <c r="D43" t="s">
        <v>68</v>
      </c>
      <c r="E43" s="27" t="s">
        <v>4467</v>
      </c>
      <c r="F43" s="28" t="s">
        <v>901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111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72</v>
      </c>
      <c r="E44" s="27" t="s">
        <v>4467</v>
      </c>
    </row>
    <row r="45">
      <c r="A45" s="1" t="s">
        <v>73</v>
      </c>
      <c r="E45" s="33" t="s">
        <v>646</v>
      </c>
    </row>
    <row r="46">
      <c r="A46" s="1" t="s">
        <v>74</v>
      </c>
      <c r="E46" s="27" t="s">
        <v>68</v>
      </c>
    </row>
    <row r="47" ht="25.5">
      <c r="A47" s="1" t="s">
        <v>66</v>
      </c>
      <c r="B47" s="1">
        <v>10</v>
      </c>
      <c r="C47" s="26" t="s">
        <v>4468</v>
      </c>
      <c r="D47" t="s">
        <v>68</v>
      </c>
      <c r="E47" s="27" t="s">
        <v>4469</v>
      </c>
      <c r="F47" s="28" t="s">
        <v>901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111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72</v>
      </c>
      <c r="E48" s="27" t="s">
        <v>4469</v>
      </c>
    </row>
    <row r="49">
      <c r="A49" s="1" t="s">
        <v>73</v>
      </c>
      <c r="E49" s="33" t="s">
        <v>646</v>
      </c>
    </row>
    <row r="50">
      <c r="A50" s="1" t="s">
        <v>74</v>
      </c>
      <c r="E50" s="27" t="s">
        <v>68</v>
      </c>
    </row>
  </sheetData>
  <sheetProtection sheet="1" objects="1" scenarios="1" spinCount="100000" saltValue="DIMrqHjgXCJATZ22zesnC+7l7oPCtjQrFavQs0dOe33tZplw8W2MVnvtuR8ipMNNEVHtYJNkde7yppoBMjBVGg==" hashValue="Za7r9Fhbhfp6BXYOApqNJKjTAjD6wNWXT7m2xqPXVw6ht3T4hFVDSghxAjIZ20pazcQzItI0l9qtbDJ9F/fvV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COUNTIFS(L8:L166,"=0",A8:A166,"P")+COUNTIFS(L8:L166,"",A8:A166,"P")+SUM(Q8:Q166)</f>
        <v>0</v>
      </c>
    </row>
    <row r="8">
      <c r="A8" s="1" t="s">
        <v>62</v>
      </c>
      <c r="C8" s="22" t="s">
        <v>63</v>
      </c>
      <c r="E8" s="23" t="s">
        <v>15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65</v>
      </c>
      <c r="E9" s="23" t="s">
        <v>15</v>
      </c>
      <c r="L9" s="24">
        <f>SUMIFS(L10:L165,A10:A165,"P")</f>
        <v>0</v>
      </c>
      <c r="M9" s="24">
        <f>SUMIFS(M10:M165,A10:A165,"P")</f>
        <v>0</v>
      </c>
      <c r="N9" s="25"/>
    </row>
    <row r="10">
      <c r="A10" s="1" t="s">
        <v>66</v>
      </c>
      <c r="B10" s="1">
        <v>33</v>
      </c>
      <c r="C10" s="26" t="s">
        <v>67</v>
      </c>
      <c r="D10" t="s">
        <v>68</v>
      </c>
      <c r="E10" s="27" t="s">
        <v>69</v>
      </c>
      <c r="F10" s="28" t="s">
        <v>70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69</v>
      </c>
    </row>
    <row r="12">
      <c r="A12" s="1" t="s">
        <v>73</v>
      </c>
    </row>
    <row r="13">
      <c r="A13" s="1" t="s">
        <v>74</v>
      </c>
      <c r="E13" s="27" t="s">
        <v>68</v>
      </c>
    </row>
    <row r="14" ht="25.5">
      <c r="A14" s="1" t="s">
        <v>66</v>
      </c>
      <c r="B14" s="1">
        <v>32</v>
      </c>
      <c r="C14" s="26" t="s">
        <v>75</v>
      </c>
      <c r="D14" t="s">
        <v>68</v>
      </c>
      <c r="E14" s="27" t="s">
        <v>76</v>
      </c>
      <c r="F14" s="28" t="s">
        <v>77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72</v>
      </c>
      <c r="E15" s="27" t="s">
        <v>76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34</v>
      </c>
      <c r="C18" s="26" t="s">
        <v>78</v>
      </c>
      <c r="D18" t="s">
        <v>68</v>
      </c>
      <c r="E18" s="27" t="s">
        <v>79</v>
      </c>
      <c r="F18" s="28" t="s">
        <v>80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79</v>
      </c>
    </row>
    <row r="20">
      <c r="A20" s="1" t="s">
        <v>73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39</v>
      </c>
      <c r="C22" s="26" t="s">
        <v>81</v>
      </c>
      <c r="D22" t="s">
        <v>68</v>
      </c>
      <c r="E22" s="27" t="s">
        <v>82</v>
      </c>
      <c r="F22" s="28" t="s">
        <v>70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82</v>
      </c>
    </row>
    <row r="24">
      <c r="A24" s="1" t="s">
        <v>73</v>
      </c>
    </row>
    <row r="25">
      <c r="A25" s="1" t="s">
        <v>74</v>
      </c>
      <c r="E25" s="27" t="s">
        <v>68</v>
      </c>
    </row>
    <row r="26">
      <c r="A26" s="1" t="s">
        <v>66</v>
      </c>
      <c r="B26" s="1">
        <v>18</v>
      </c>
      <c r="C26" s="26" t="s">
        <v>83</v>
      </c>
      <c r="D26" t="s">
        <v>68</v>
      </c>
      <c r="E26" s="27" t="s">
        <v>84</v>
      </c>
      <c r="F26" s="28" t="s">
        <v>70</v>
      </c>
      <c r="G26" s="29">
        <v>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72</v>
      </c>
      <c r="E27" s="27" t="s">
        <v>84</v>
      </c>
    </row>
    <row r="28">
      <c r="A28" s="1" t="s">
        <v>73</v>
      </c>
    </row>
    <row r="29">
      <c r="A29" s="1" t="s">
        <v>74</v>
      </c>
      <c r="E29" s="27" t="s">
        <v>68</v>
      </c>
    </row>
    <row r="30">
      <c r="A30" s="1" t="s">
        <v>66</v>
      </c>
      <c r="B30" s="1">
        <v>19</v>
      </c>
      <c r="C30" s="26" t="s">
        <v>85</v>
      </c>
      <c r="D30" t="s">
        <v>68</v>
      </c>
      <c r="E30" s="27" t="s">
        <v>86</v>
      </c>
      <c r="F30" s="28" t="s">
        <v>70</v>
      </c>
      <c r="G30" s="29">
        <v>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72</v>
      </c>
      <c r="E31" s="27" t="s">
        <v>86</v>
      </c>
    </row>
    <row r="32">
      <c r="A32" s="1" t="s">
        <v>73</v>
      </c>
    </row>
    <row r="33">
      <c r="A33" s="1" t="s">
        <v>74</v>
      </c>
      <c r="E33" s="27" t="s">
        <v>68</v>
      </c>
    </row>
    <row r="34">
      <c r="A34" s="1" t="s">
        <v>66</v>
      </c>
      <c r="B34" s="1">
        <v>29</v>
      </c>
      <c r="C34" s="26" t="s">
        <v>87</v>
      </c>
      <c r="D34" t="s">
        <v>68</v>
      </c>
      <c r="E34" s="27" t="s">
        <v>88</v>
      </c>
      <c r="F34" s="28" t="s">
        <v>70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72</v>
      </c>
      <c r="E35" s="27" t="s">
        <v>88</v>
      </c>
    </row>
    <row r="36">
      <c r="A36" s="1" t="s">
        <v>73</v>
      </c>
    </row>
    <row r="37">
      <c r="A37" s="1" t="s">
        <v>74</v>
      </c>
      <c r="E37" s="27" t="s">
        <v>68</v>
      </c>
    </row>
    <row r="38">
      <c r="A38" s="1" t="s">
        <v>66</v>
      </c>
      <c r="B38" s="1">
        <v>30</v>
      </c>
      <c r="C38" s="26" t="s">
        <v>89</v>
      </c>
      <c r="D38" t="s">
        <v>68</v>
      </c>
      <c r="E38" s="27" t="s">
        <v>90</v>
      </c>
      <c r="F38" s="28" t="s">
        <v>70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72</v>
      </c>
      <c r="E39" s="27" t="s">
        <v>90</v>
      </c>
    </row>
    <row r="40">
      <c r="A40" s="1" t="s">
        <v>73</v>
      </c>
    </row>
    <row r="41">
      <c r="A41" s="1" t="s">
        <v>74</v>
      </c>
      <c r="E41" s="27" t="s">
        <v>68</v>
      </c>
    </row>
    <row r="42">
      <c r="A42" s="1" t="s">
        <v>66</v>
      </c>
      <c r="B42" s="1">
        <v>31</v>
      </c>
      <c r="C42" s="26" t="s">
        <v>91</v>
      </c>
      <c r="D42" t="s">
        <v>68</v>
      </c>
      <c r="E42" s="27" t="s">
        <v>92</v>
      </c>
      <c r="F42" s="28" t="s">
        <v>70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72</v>
      </c>
      <c r="E43" s="27" t="s">
        <v>92</v>
      </c>
    </row>
    <row r="44">
      <c r="A44" s="1" t="s">
        <v>73</v>
      </c>
    </row>
    <row r="45">
      <c r="A45" s="1" t="s">
        <v>74</v>
      </c>
      <c r="E45" s="27" t="s">
        <v>68</v>
      </c>
    </row>
    <row r="46" ht="25.5">
      <c r="A46" s="1" t="s">
        <v>66</v>
      </c>
      <c r="B46" s="1">
        <v>2</v>
      </c>
      <c r="C46" s="26" t="s">
        <v>93</v>
      </c>
      <c r="D46" t="s">
        <v>68</v>
      </c>
      <c r="E46" s="27" t="s">
        <v>94</v>
      </c>
      <c r="F46" s="28" t="s">
        <v>70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72</v>
      </c>
      <c r="E47" s="27" t="s">
        <v>94</v>
      </c>
    </row>
    <row r="48">
      <c r="A48" s="1" t="s">
        <v>73</v>
      </c>
    </row>
    <row r="49">
      <c r="A49" s="1" t="s">
        <v>74</v>
      </c>
      <c r="E49" s="27" t="s">
        <v>68</v>
      </c>
    </row>
    <row r="50" ht="25.5">
      <c r="A50" s="1" t="s">
        <v>66</v>
      </c>
      <c r="B50" s="1">
        <v>1</v>
      </c>
      <c r="C50" s="26" t="s">
        <v>95</v>
      </c>
      <c r="D50" t="s">
        <v>68</v>
      </c>
      <c r="E50" s="27" t="s">
        <v>96</v>
      </c>
      <c r="F50" s="28" t="s">
        <v>70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72</v>
      </c>
      <c r="E51" s="27" t="s">
        <v>96</v>
      </c>
    </row>
    <row r="52">
      <c r="A52" s="1" t="s">
        <v>73</v>
      </c>
    </row>
    <row r="53">
      <c r="A53" s="1" t="s">
        <v>74</v>
      </c>
      <c r="E53" s="27" t="s">
        <v>68</v>
      </c>
    </row>
    <row r="54">
      <c r="A54" s="1" t="s">
        <v>66</v>
      </c>
      <c r="B54" s="1">
        <v>3</v>
      </c>
      <c r="C54" s="26" t="s">
        <v>97</v>
      </c>
      <c r="D54" t="s">
        <v>68</v>
      </c>
      <c r="E54" s="27" t="s">
        <v>98</v>
      </c>
      <c r="F54" s="28" t="s">
        <v>70</v>
      </c>
      <c r="G54" s="29">
        <v>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72</v>
      </c>
      <c r="E55" s="27" t="s">
        <v>98</v>
      </c>
    </row>
    <row r="56">
      <c r="A56" s="1" t="s">
        <v>73</v>
      </c>
    </row>
    <row r="57">
      <c r="A57" s="1" t="s">
        <v>74</v>
      </c>
      <c r="E57" s="27" t="s">
        <v>68</v>
      </c>
    </row>
    <row r="58">
      <c r="A58" s="1" t="s">
        <v>66</v>
      </c>
      <c r="B58" s="1">
        <v>23</v>
      </c>
      <c r="C58" s="26" t="s">
        <v>99</v>
      </c>
      <c r="D58" t="s">
        <v>68</v>
      </c>
      <c r="E58" s="27" t="s">
        <v>100</v>
      </c>
      <c r="F58" s="28" t="s">
        <v>70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72</v>
      </c>
      <c r="E59" s="27" t="s">
        <v>100</v>
      </c>
    </row>
    <row r="60">
      <c r="A60" s="1" t="s">
        <v>73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4</v>
      </c>
      <c r="C62" s="26" t="s">
        <v>101</v>
      </c>
      <c r="D62" t="s">
        <v>68</v>
      </c>
      <c r="E62" s="27" t="s">
        <v>102</v>
      </c>
      <c r="F62" s="28" t="s">
        <v>70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102</v>
      </c>
    </row>
    <row r="64">
      <c r="A64" s="1" t="s">
        <v>73</v>
      </c>
    </row>
    <row r="65">
      <c r="A65" s="1" t="s">
        <v>74</v>
      </c>
      <c r="E65" s="27" t="s">
        <v>68</v>
      </c>
    </row>
    <row r="66">
      <c r="A66" s="1" t="s">
        <v>66</v>
      </c>
      <c r="B66" s="1">
        <v>5</v>
      </c>
      <c r="C66" s="26" t="s">
        <v>103</v>
      </c>
      <c r="D66" t="s">
        <v>68</v>
      </c>
      <c r="E66" s="27" t="s">
        <v>104</v>
      </c>
      <c r="F66" s="28" t="s">
        <v>70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72</v>
      </c>
      <c r="E67" s="27" t="s">
        <v>104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24</v>
      </c>
      <c r="C70" s="26" t="s">
        <v>105</v>
      </c>
      <c r="D70" t="s">
        <v>68</v>
      </c>
      <c r="E70" s="27" t="s">
        <v>106</v>
      </c>
      <c r="F70" s="28" t="s">
        <v>70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106</v>
      </c>
    </row>
    <row r="72">
      <c r="A72" s="1" t="s">
        <v>73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25</v>
      </c>
      <c r="C74" s="26" t="s">
        <v>107</v>
      </c>
      <c r="D74" t="s">
        <v>68</v>
      </c>
      <c r="E74" s="27" t="s">
        <v>108</v>
      </c>
      <c r="F74" s="28" t="s">
        <v>70</v>
      </c>
      <c r="G74" s="29">
        <v>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71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108</v>
      </c>
    </row>
    <row r="76">
      <c r="A76" s="1" t="s">
        <v>73</v>
      </c>
    </row>
    <row r="77">
      <c r="A77" s="1" t="s">
        <v>74</v>
      </c>
      <c r="E77" s="27" t="s">
        <v>68</v>
      </c>
    </row>
    <row r="78" ht="25.5">
      <c r="A78" s="1" t="s">
        <v>66</v>
      </c>
      <c r="B78" s="1">
        <v>6</v>
      </c>
      <c r="C78" s="26" t="s">
        <v>109</v>
      </c>
      <c r="D78" t="s">
        <v>68</v>
      </c>
      <c r="E78" s="27" t="s">
        <v>110</v>
      </c>
      <c r="F78" s="28" t="s">
        <v>70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111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72</v>
      </c>
      <c r="E79" s="27" t="s">
        <v>110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7</v>
      </c>
      <c r="C82" s="26" t="s">
        <v>112</v>
      </c>
      <c r="D82" t="s">
        <v>68</v>
      </c>
      <c r="E82" s="27" t="s">
        <v>113</v>
      </c>
      <c r="F82" s="28" t="s">
        <v>70</v>
      </c>
      <c r="G82" s="29">
        <v>11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113</v>
      </c>
    </row>
    <row r="84">
      <c r="A84" s="1" t="s">
        <v>73</v>
      </c>
    </row>
    <row r="85">
      <c r="A85" s="1" t="s">
        <v>74</v>
      </c>
      <c r="E85" s="27" t="s">
        <v>68</v>
      </c>
    </row>
    <row r="86" ht="25.5">
      <c r="A86" s="1" t="s">
        <v>66</v>
      </c>
      <c r="B86" s="1">
        <v>8</v>
      </c>
      <c r="C86" s="26" t="s">
        <v>114</v>
      </c>
      <c r="D86" t="s">
        <v>68</v>
      </c>
      <c r="E86" s="27" t="s">
        <v>115</v>
      </c>
      <c r="F86" s="28" t="s">
        <v>70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71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72</v>
      </c>
      <c r="E87" s="27" t="s">
        <v>115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9</v>
      </c>
      <c r="C90" s="26" t="s">
        <v>116</v>
      </c>
      <c r="D90" t="s">
        <v>68</v>
      </c>
      <c r="E90" s="27" t="s">
        <v>117</v>
      </c>
      <c r="F90" s="28" t="s">
        <v>70</v>
      </c>
      <c r="G90" s="29">
        <v>16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117</v>
      </c>
    </row>
    <row r="92">
      <c r="A92" s="1" t="s">
        <v>73</v>
      </c>
    </row>
    <row r="93">
      <c r="A93" s="1" t="s">
        <v>74</v>
      </c>
      <c r="E93" s="27" t="s">
        <v>68</v>
      </c>
    </row>
    <row r="94" ht="25.5">
      <c r="A94" s="1" t="s">
        <v>66</v>
      </c>
      <c r="B94" s="1">
        <v>10</v>
      </c>
      <c r="C94" s="26" t="s">
        <v>118</v>
      </c>
      <c r="D94" t="s">
        <v>68</v>
      </c>
      <c r="E94" s="27" t="s">
        <v>119</v>
      </c>
      <c r="F94" s="28" t="s">
        <v>70</v>
      </c>
      <c r="G94" s="29">
        <v>7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71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72</v>
      </c>
      <c r="E95" s="27" t="s">
        <v>119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11</v>
      </c>
      <c r="C98" s="26" t="s">
        <v>120</v>
      </c>
      <c r="D98" t="s">
        <v>68</v>
      </c>
      <c r="E98" s="27" t="s">
        <v>121</v>
      </c>
      <c r="F98" s="28" t="s">
        <v>70</v>
      </c>
      <c r="G98" s="29">
        <v>7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121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12</v>
      </c>
      <c r="C102" s="26" t="s">
        <v>122</v>
      </c>
      <c r="D102" t="s">
        <v>68</v>
      </c>
      <c r="E102" s="27" t="s">
        <v>123</v>
      </c>
      <c r="F102" s="28" t="s">
        <v>70</v>
      </c>
      <c r="G102" s="29">
        <v>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123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>
      <c r="A106" s="1" t="s">
        <v>66</v>
      </c>
      <c r="B106" s="1">
        <v>14</v>
      </c>
      <c r="C106" s="26" t="s">
        <v>124</v>
      </c>
      <c r="D106" t="s">
        <v>68</v>
      </c>
      <c r="E106" s="27" t="s">
        <v>125</v>
      </c>
      <c r="F106" s="28" t="s">
        <v>70</v>
      </c>
      <c r="G106" s="29">
        <v>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72</v>
      </c>
      <c r="E107" s="27" t="s">
        <v>125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>
      <c r="A110" s="1" t="s">
        <v>66</v>
      </c>
      <c r="B110" s="1">
        <v>15</v>
      </c>
      <c r="C110" s="26" t="s">
        <v>126</v>
      </c>
      <c r="D110" t="s">
        <v>68</v>
      </c>
      <c r="E110" s="27" t="s">
        <v>127</v>
      </c>
      <c r="F110" s="28" t="s">
        <v>128</v>
      </c>
      <c r="G110" s="29">
        <v>0.69999999999999996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72</v>
      </c>
      <c r="E111" s="27" t="s">
        <v>127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>
      <c r="A114" s="1" t="s">
        <v>66</v>
      </c>
      <c r="B114" s="1">
        <v>16</v>
      </c>
      <c r="C114" s="26" t="s">
        <v>129</v>
      </c>
      <c r="D114" t="s">
        <v>68</v>
      </c>
      <c r="E114" s="27" t="s">
        <v>130</v>
      </c>
      <c r="F114" s="28" t="s">
        <v>128</v>
      </c>
      <c r="G114" s="29">
        <v>0.69999999999999996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72</v>
      </c>
      <c r="E115" s="27" t="s">
        <v>130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>
      <c r="A118" s="1" t="s">
        <v>66</v>
      </c>
      <c r="B118" s="1">
        <v>17</v>
      </c>
      <c r="C118" s="26" t="s">
        <v>131</v>
      </c>
      <c r="D118" t="s">
        <v>68</v>
      </c>
      <c r="E118" s="27" t="s">
        <v>132</v>
      </c>
      <c r="F118" s="28" t="s">
        <v>128</v>
      </c>
      <c r="G118" s="29">
        <v>0.20000000000000001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72</v>
      </c>
      <c r="E119" s="27" t="s">
        <v>132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>
      <c r="A122" s="1" t="s">
        <v>66</v>
      </c>
      <c r="B122" s="1">
        <v>20</v>
      </c>
      <c r="C122" s="26" t="s">
        <v>133</v>
      </c>
      <c r="D122" t="s">
        <v>68</v>
      </c>
      <c r="E122" s="27" t="s">
        <v>134</v>
      </c>
      <c r="F122" s="28" t="s">
        <v>135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72</v>
      </c>
      <c r="E123" s="27" t="s">
        <v>134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>
      <c r="A126" s="1" t="s">
        <v>66</v>
      </c>
      <c r="B126" s="1">
        <v>21</v>
      </c>
      <c r="C126" s="26" t="s">
        <v>136</v>
      </c>
      <c r="D126" t="s">
        <v>68</v>
      </c>
      <c r="E126" s="27" t="s">
        <v>137</v>
      </c>
      <c r="F126" s="28" t="s">
        <v>135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72</v>
      </c>
      <c r="E127" s="27" t="s">
        <v>137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>
      <c r="A130" s="1" t="s">
        <v>66</v>
      </c>
      <c r="B130" s="1">
        <v>22</v>
      </c>
      <c r="C130" s="26" t="s">
        <v>138</v>
      </c>
      <c r="D130" t="s">
        <v>68</v>
      </c>
      <c r="E130" s="27" t="s">
        <v>139</v>
      </c>
      <c r="F130" s="28" t="s">
        <v>135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72</v>
      </c>
      <c r="E131" s="27" t="s">
        <v>139</v>
      </c>
    </row>
    <row r="132">
      <c r="A132" s="1" t="s">
        <v>73</v>
      </c>
    </row>
    <row r="133">
      <c r="A133" s="1" t="s">
        <v>74</v>
      </c>
      <c r="E133" s="27" t="s">
        <v>68</v>
      </c>
    </row>
    <row r="134">
      <c r="A134" s="1" t="s">
        <v>66</v>
      </c>
      <c r="B134" s="1">
        <v>28</v>
      </c>
      <c r="C134" s="26" t="s">
        <v>140</v>
      </c>
      <c r="D134" t="s">
        <v>68</v>
      </c>
      <c r="E134" s="27" t="s">
        <v>141</v>
      </c>
      <c r="F134" s="28" t="s">
        <v>70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111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72</v>
      </c>
      <c r="E135" s="27" t="s">
        <v>141</v>
      </c>
    </row>
    <row r="136">
      <c r="A136" s="1" t="s">
        <v>73</v>
      </c>
    </row>
    <row r="137">
      <c r="A137" s="1" t="s">
        <v>74</v>
      </c>
      <c r="E137" s="27" t="s">
        <v>68</v>
      </c>
    </row>
    <row r="138">
      <c r="A138" s="1" t="s">
        <v>66</v>
      </c>
      <c r="B138" s="1">
        <v>35</v>
      </c>
      <c r="C138" s="26" t="s">
        <v>142</v>
      </c>
      <c r="D138" t="s">
        <v>68</v>
      </c>
      <c r="E138" s="27" t="s">
        <v>143</v>
      </c>
      <c r="F138" s="28" t="s">
        <v>144</v>
      </c>
      <c r="G138" s="29">
        <v>16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111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72</v>
      </c>
      <c r="E139" s="27" t="s">
        <v>143</v>
      </c>
    </row>
    <row r="140">
      <c r="A140" s="1" t="s">
        <v>73</v>
      </c>
    </row>
    <row r="141">
      <c r="A141" s="1" t="s">
        <v>74</v>
      </c>
      <c r="E141" s="27" t="s">
        <v>68</v>
      </c>
    </row>
    <row r="142">
      <c r="A142" s="1" t="s">
        <v>66</v>
      </c>
      <c r="B142" s="1">
        <v>36</v>
      </c>
      <c r="C142" s="26" t="s">
        <v>145</v>
      </c>
      <c r="D142" t="s">
        <v>68</v>
      </c>
      <c r="E142" s="27" t="s">
        <v>146</v>
      </c>
      <c r="F142" s="28" t="s">
        <v>144</v>
      </c>
      <c r="G142" s="29">
        <v>48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111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72</v>
      </c>
      <c r="E143" s="27" t="s">
        <v>146</v>
      </c>
    </row>
    <row r="144">
      <c r="A144" s="1" t="s">
        <v>73</v>
      </c>
    </row>
    <row r="145">
      <c r="A145" s="1" t="s">
        <v>74</v>
      </c>
      <c r="E145" s="27" t="s">
        <v>68</v>
      </c>
    </row>
    <row r="146">
      <c r="A146" s="1" t="s">
        <v>66</v>
      </c>
      <c r="B146" s="1">
        <v>37</v>
      </c>
      <c r="C146" s="26" t="s">
        <v>147</v>
      </c>
      <c r="D146" t="s">
        <v>68</v>
      </c>
      <c r="E146" s="27" t="s">
        <v>148</v>
      </c>
      <c r="F146" s="28" t="s">
        <v>144</v>
      </c>
      <c r="G146" s="29">
        <v>75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111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72</v>
      </c>
      <c r="E147" s="27" t="s">
        <v>148</v>
      </c>
    </row>
    <row r="148">
      <c r="A148" s="1" t="s">
        <v>73</v>
      </c>
      <c r="E148" s="33" t="s">
        <v>149</v>
      </c>
    </row>
    <row r="149">
      <c r="A149" s="1" t="s">
        <v>74</v>
      </c>
      <c r="E149" s="27" t="s">
        <v>68</v>
      </c>
    </row>
    <row r="150" ht="25.5">
      <c r="A150" s="1" t="s">
        <v>66</v>
      </c>
      <c r="B150" s="1">
        <v>38</v>
      </c>
      <c r="C150" s="26" t="s">
        <v>150</v>
      </c>
      <c r="D150" t="s">
        <v>68</v>
      </c>
      <c r="E150" s="27" t="s">
        <v>151</v>
      </c>
      <c r="F150" s="28" t="s">
        <v>135</v>
      </c>
      <c r="G150" s="29">
        <v>45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111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25.5">
      <c r="A151" s="1" t="s">
        <v>72</v>
      </c>
      <c r="E151" s="27" t="s">
        <v>151</v>
      </c>
    </row>
    <row r="152">
      <c r="A152" s="1" t="s">
        <v>73</v>
      </c>
      <c r="E152" s="33" t="s">
        <v>152</v>
      </c>
    </row>
    <row r="153">
      <c r="A153" s="1" t="s">
        <v>74</v>
      </c>
      <c r="E153" s="27" t="s">
        <v>68</v>
      </c>
    </row>
    <row r="154">
      <c r="A154" s="1" t="s">
        <v>66</v>
      </c>
      <c r="B154" s="1">
        <v>13</v>
      </c>
      <c r="C154" s="26" t="s">
        <v>153</v>
      </c>
      <c r="D154" t="s">
        <v>68</v>
      </c>
      <c r="E154" s="27" t="s">
        <v>154</v>
      </c>
      <c r="F154" s="28" t="s">
        <v>70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111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72</v>
      </c>
      <c r="E155" s="27" t="s">
        <v>154</v>
      </c>
    </row>
    <row r="156">
      <c r="A156" s="1" t="s">
        <v>73</v>
      </c>
    </row>
    <row r="157">
      <c r="A157" s="1" t="s">
        <v>74</v>
      </c>
      <c r="E157" s="27" t="s">
        <v>68</v>
      </c>
    </row>
    <row r="158">
      <c r="A158" s="1" t="s">
        <v>66</v>
      </c>
      <c r="B158" s="1">
        <v>26</v>
      </c>
      <c r="C158" s="26" t="s">
        <v>155</v>
      </c>
      <c r="D158" t="s">
        <v>68</v>
      </c>
      <c r="E158" s="27" t="s">
        <v>156</v>
      </c>
      <c r="F158" s="28" t="s">
        <v>70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111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72</v>
      </c>
      <c r="E159" s="27" t="s">
        <v>156</v>
      </c>
    </row>
    <row r="160">
      <c r="A160" s="1" t="s">
        <v>73</v>
      </c>
    </row>
    <row r="161">
      <c r="A161" s="1" t="s">
        <v>74</v>
      </c>
      <c r="E161" s="27" t="s">
        <v>68</v>
      </c>
    </row>
    <row r="162" ht="25.5">
      <c r="A162" s="1" t="s">
        <v>66</v>
      </c>
      <c r="B162" s="1">
        <v>27</v>
      </c>
      <c r="C162" s="26" t="s">
        <v>157</v>
      </c>
      <c r="D162" t="s">
        <v>68</v>
      </c>
      <c r="E162" s="27" t="s">
        <v>158</v>
      </c>
      <c r="F162" s="28" t="s">
        <v>70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111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.5">
      <c r="A163" s="1" t="s">
        <v>72</v>
      </c>
      <c r="E163" s="27" t="s">
        <v>158</v>
      </c>
    </row>
    <row r="164">
      <c r="A164" s="1" t="s">
        <v>73</v>
      </c>
    </row>
    <row r="165">
      <c r="A165" s="1" t="s">
        <v>74</v>
      </c>
      <c r="E165" s="27" t="s">
        <v>68</v>
      </c>
    </row>
  </sheetData>
  <sheetProtection sheet="1" objects="1" scenarios="1" spinCount="100000" saltValue="kqQeOwZ/iBmniQlVoGcHfC1eYFX/m5OVtCQIuvKMbL3yfUNB+t560K9FFwO09v8hcjPP89+B7tWoTxy9vkouNA==" hashValue="q9ohQu8Y+L+GDa5Xvv4U/2eHiLxz1qT/YNLwigzNYGV4++kbcrSoy6CU6bmQT4IOlULPhv2l/WK+0xzYF1inP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COUNTIFS(L8:L410,"=0",A8:A410,"P")+COUNTIFS(L8:L410,"",A8:A410,"P")+SUM(Q8:Q410)</f>
        <v>0</v>
      </c>
    </row>
    <row r="8">
      <c r="A8" s="1" t="s">
        <v>62</v>
      </c>
      <c r="C8" s="22" t="s">
        <v>159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160</v>
      </c>
      <c r="E9" s="23" t="s">
        <v>17</v>
      </c>
      <c r="L9" s="24">
        <f>SUMIFS(L10:L409,A10:A409,"P")</f>
        <v>0</v>
      </c>
      <c r="M9" s="24">
        <f>SUMIFS(M10:M409,A10:A409,"P")</f>
        <v>0</v>
      </c>
      <c r="N9" s="25"/>
    </row>
    <row r="10">
      <c r="A10" s="1" t="s">
        <v>66</v>
      </c>
      <c r="B10" s="1">
        <v>94</v>
      </c>
      <c r="C10" s="26" t="s">
        <v>161</v>
      </c>
      <c r="D10" t="s">
        <v>68</v>
      </c>
      <c r="E10" s="27" t="s">
        <v>162</v>
      </c>
      <c r="F10" s="28" t="s">
        <v>163</v>
      </c>
      <c r="G10" s="29">
        <v>38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162</v>
      </c>
    </row>
    <row r="12">
      <c r="A12" s="1" t="s">
        <v>73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96</v>
      </c>
      <c r="C14" s="26" t="s">
        <v>164</v>
      </c>
      <c r="D14" t="s">
        <v>68</v>
      </c>
      <c r="E14" s="27" t="s">
        <v>143</v>
      </c>
      <c r="F14" s="28" t="s">
        <v>144</v>
      </c>
      <c r="G14" s="29">
        <v>32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143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97</v>
      </c>
      <c r="C18" s="26" t="s">
        <v>165</v>
      </c>
      <c r="D18" t="s">
        <v>68</v>
      </c>
      <c r="E18" s="27" t="s">
        <v>146</v>
      </c>
      <c r="F18" s="28" t="s">
        <v>144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146</v>
      </c>
    </row>
    <row r="20">
      <c r="A20" s="1" t="s">
        <v>73</v>
      </c>
    </row>
    <row r="21">
      <c r="A21" s="1" t="s">
        <v>74</v>
      </c>
      <c r="E21" s="27" t="s">
        <v>68</v>
      </c>
    </row>
    <row r="22">
      <c r="A22" s="1" t="s">
        <v>66</v>
      </c>
      <c r="B22" s="1">
        <v>98</v>
      </c>
      <c r="C22" s="26" t="s">
        <v>166</v>
      </c>
      <c r="D22" t="s">
        <v>68</v>
      </c>
      <c r="E22" s="27" t="s">
        <v>148</v>
      </c>
      <c r="F22" s="28" t="s">
        <v>144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72</v>
      </c>
      <c r="E23" s="27" t="s">
        <v>148</v>
      </c>
    </row>
    <row r="24" ht="25.5">
      <c r="A24" s="1" t="s">
        <v>73</v>
      </c>
      <c r="E24" s="33" t="s">
        <v>167</v>
      </c>
    </row>
    <row r="25">
      <c r="A25" s="1" t="s">
        <v>74</v>
      </c>
      <c r="E25" s="27" t="s">
        <v>68</v>
      </c>
    </row>
    <row r="26" ht="25.5">
      <c r="A26" s="1" t="s">
        <v>66</v>
      </c>
      <c r="B26" s="1">
        <v>99</v>
      </c>
      <c r="C26" s="26" t="s">
        <v>168</v>
      </c>
      <c r="D26" t="s">
        <v>68</v>
      </c>
      <c r="E26" s="27" t="s">
        <v>151</v>
      </c>
      <c r="F26" s="28" t="s">
        <v>80</v>
      </c>
      <c r="G26" s="29">
        <v>15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111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72</v>
      </c>
      <c r="E27" s="27" t="s">
        <v>151</v>
      </c>
    </row>
    <row r="28">
      <c r="A28" s="1" t="s">
        <v>73</v>
      </c>
      <c r="E28" s="33" t="s">
        <v>169</v>
      </c>
    </row>
    <row r="29">
      <c r="A29" s="1" t="s">
        <v>74</v>
      </c>
      <c r="E29" s="27" t="s">
        <v>68</v>
      </c>
    </row>
    <row r="30">
      <c r="A30" s="1" t="s">
        <v>66</v>
      </c>
      <c r="B30" s="1">
        <v>12</v>
      </c>
      <c r="C30" s="26" t="s">
        <v>170</v>
      </c>
      <c r="D30" t="s">
        <v>68</v>
      </c>
      <c r="E30" s="27" t="s">
        <v>171</v>
      </c>
      <c r="F30" s="28" t="s">
        <v>70</v>
      </c>
      <c r="G30" s="29">
        <v>68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111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72</v>
      </c>
      <c r="E31" s="27" t="s">
        <v>171</v>
      </c>
    </row>
    <row r="32">
      <c r="A32" s="1" t="s">
        <v>73</v>
      </c>
    </row>
    <row r="33">
      <c r="A33" s="1" t="s">
        <v>74</v>
      </c>
      <c r="E33" s="27" t="s">
        <v>68</v>
      </c>
    </row>
    <row r="34">
      <c r="A34" s="1" t="s">
        <v>66</v>
      </c>
      <c r="B34" s="1">
        <v>91</v>
      </c>
      <c r="C34" s="26" t="s">
        <v>172</v>
      </c>
      <c r="D34" t="s">
        <v>68</v>
      </c>
      <c r="E34" s="27" t="s">
        <v>173</v>
      </c>
      <c r="F34" s="28" t="s">
        <v>77</v>
      </c>
      <c r="G34" s="29">
        <v>15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72</v>
      </c>
      <c r="E35" s="27" t="s">
        <v>173</v>
      </c>
    </row>
    <row r="36">
      <c r="A36" s="1" t="s">
        <v>73</v>
      </c>
    </row>
    <row r="37">
      <c r="A37" s="1" t="s">
        <v>74</v>
      </c>
      <c r="E37" s="27" t="s">
        <v>68</v>
      </c>
    </row>
    <row r="38">
      <c r="A38" s="1" t="s">
        <v>66</v>
      </c>
      <c r="B38" s="1">
        <v>92</v>
      </c>
      <c r="C38" s="26" t="s">
        <v>174</v>
      </c>
      <c r="D38" t="s">
        <v>68</v>
      </c>
      <c r="E38" s="27" t="s">
        <v>175</v>
      </c>
      <c r="F38" s="28" t="s">
        <v>77</v>
      </c>
      <c r="G38" s="29">
        <v>38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72</v>
      </c>
      <c r="E39" s="27" t="s">
        <v>175</v>
      </c>
    </row>
    <row r="40">
      <c r="A40" s="1" t="s">
        <v>73</v>
      </c>
    </row>
    <row r="41">
      <c r="A41" s="1" t="s">
        <v>74</v>
      </c>
      <c r="E41" s="27" t="s">
        <v>68</v>
      </c>
    </row>
    <row r="42" ht="25.5">
      <c r="A42" s="1" t="s">
        <v>66</v>
      </c>
      <c r="B42" s="1">
        <v>93</v>
      </c>
      <c r="C42" s="26" t="s">
        <v>176</v>
      </c>
      <c r="D42" t="s">
        <v>68</v>
      </c>
      <c r="E42" s="27" t="s">
        <v>177</v>
      </c>
      <c r="F42" s="28" t="s">
        <v>70</v>
      </c>
      <c r="G42" s="29">
        <v>3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72</v>
      </c>
      <c r="E43" s="27" t="s">
        <v>177</v>
      </c>
    </row>
    <row r="44">
      <c r="A44" s="1" t="s">
        <v>73</v>
      </c>
    </row>
    <row r="45">
      <c r="A45" s="1" t="s">
        <v>74</v>
      </c>
      <c r="E45" s="27" t="s">
        <v>68</v>
      </c>
    </row>
    <row r="46">
      <c r="A46" s="1" t="s">
        <v>66</v>
      </c>
      <c r="B46" s="1">
        <v>55</v>
      </c>
      <c r="C46" s="26" t="s">
        <v>67</v>
      </c>
      <c r="D46" t="s">
        <v>68</v>
      </c>
      <c r="E46" s="27" t="s">
        <v>69</v>
      </c>
      <c r="F46" s="28" t="s">
        <v>70</v>
      </c>
      <c r="G46" s="29">
        <v>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72</v>
      </c>
      <c r="E47" s="27" t="s">
        <v>69</v>
      </c>
    </row>
    <row r="48">
      <c r="A48" s="1" t="s">
        <v>73</v>
      </c>
    </row>
    <row r="49">
      <c r="A49" s="1" t="s">
        <v>74</v>
      </c>
      <c r="E49" s="27" t="s">
        <v>68</v>
      </c>
    </row>
    <row r="50" ht="25.5">
      <c r="A50" s="1" t="s">
        <v>66</v>
      </c>
      <c r="B50" s="1">
        <v>95</v>
      </c>
      <c r="C50" s="26" t="s">
        <v>178</v>
      </c>
      <c r="D50" t="s">
        <v>68</v>
      </c>
      <c r="E50" s="27" t="s">
        <v>179</v>
      </c>
      <c r="F50" s="28" t="s">
        <v>77</v>
      </c>
      <c r="G50" s="29">
        <v>38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111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72</v>
      </c>
      <c r="E51" s="27" t="s">
        <v>179</v>
      </c>
    </row>
    <row r="52">
      <c r="A52" s="1" t="s">
        <v>73</v>
      </c>
    </row>
    <row r="53">
      <c r="A53" s="1" t="s">
        <v>74</v>
      </c>
      <c r="E53" s="27" t="s">
        <v>68</v>
      </c>
    </row>
    <row r="54" ht="25.5">
      <c r="A54" s="1" t="s">
        <v>66</v>
      </c>
      <c r="B54" s="1">
        <v>53</v>
      </c>
      <c r="C54" s="26" t="s">
        <v>75</v>
      </c>
      <c r="D54" t="s">
        <v>68</v>
      </c>
      <c r="E54" s="27" t="s">
        <v>76</v>
      </c>
      <c r="F54" s="28" t="s">
        <v>77</v>
      </c>
      <c r="G54" s="29">
        <v>95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72</v>
      </c>
      <c r="E55" s="27" t="s">
        <v>76</v>
      </c>
    </row>
    <row r="56">
      <c r="A56" s="1" t="s">
        <v>73</v>
      </c>
    </row>
    <row r="57">
      <c r="A57" s="1" t="s">
        <v>74</v>
      </c>
      <c r="E57" s="27" t="s">
        <v>68</v>
      </c>
    </row>
    <row r="58" ht="25.5">
      <c r="A58" s="1" t="s">
        <v>66</v>
      </c>
      <c r="B58" s="1">
        <v>54</v>
      </c>
      <c r="C58" s="26" t="s">
        <v>180</v>
      </c>
      <c r="D58" t="s">
        <v>68</v>
      </c>
      <c r="E58" s="27" t="s">
        <v>181</v>
      </c>
      <c r="F58" s="28" t="s">
        <v>77</v>
      </c>
      <c r="G58" s="29">
        <v>60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72</v>
      </c>
      <c r="E59" s="27" t="s">
        <v>181</v>
      </c>
    </row>
    <row r="60">
      <c r="A60" s="1" t="s">
        <v>73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56</v>
      </c>
      <c r="C62" s="26" t="s">
        <v>78</v>
      </c>
      <c r="D62" t="s">
        <v>68</v>
      </c>
      <c r="E62" s="27" t="s">
        <v>79</v>
      </c>
      <c r="F62" s="28" t="s">
        <v>80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79</v>
      </c>
    </row>
    <row r="64">
      <c r="A64" s="1" t="s">
        <v>73</v>
      </c>
    </row>
    <row r="65">
      <c r="A65" s="1" t="s">
        <v>74</v>
      </c>
      <c r="E65" s="27" t="s">
        <v>68</v>
      </c>
    </row>
    <row r="66" ht="25.5">
      <c r="A66" s="1" t="s">
        <v>66</v>
      </c>
      <c r="B66" s="1">
        <v>100</v>
      </c>
      <c r="C66" s="26" t="s">
        <v>81</v>
      </c>
      <c r="D66" t="s">
        <v>68</v>
      </c>
      <c r="E66" s="27" t="s">
        <v>82</v>
      </c>
      <c r="F66" s="28" t="s">
        <v>70</v>
      </c>
      <c r="G66" s="29">
        <v>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71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72</v>
      </c>
      <c r="E67" s="27" t="s">
        <v>82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63</v>
      </c>
      <c r="C70" s="26" t="s">
        <v>182</v>
      </c>
      <c r="D70" t="s">
        <v>68</v>
      </c>
      <c r="E70" s="27" t="s">
        <v>183</v>
      </c>
      <c r="F70" s="28" t="s">
        <v>184</v>
      </c>
      <c r="G70" s="29">
        <v>0.45000000000000001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183</v>
      </c>
    </row>
    <row r="72">
      <c r="A72" s="1" t="s">
        <v>73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64</v>
      </c>
      <c r="C74" s="26" t="s">
        <v>185</v>
      </c>
      <c r="D74" t="s">
        <v>68</v>
      </c>
      <c r="E74" s="27" t="s">
        <v>186</v>
      </c>
      <c r="F74" s="28" t="s">
        <v>77</v>
      </c>
      <c r="G74" s="29">
        <v>30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71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186</v>
      </c>
    </row>
    <row r="76">
      <c r="A76" s="1" t="s">
        <v>73</v>
      </c>
    </row>
    <row r="77">
      <c r="A77" s="1" t="s">
        <v>74</v>
      </c>
      <c r="E77" s="27" t="s">
        <v>68</v>
      </c>
    </row>
    <row r="78">
      <c r="A78" s="1" t="s">
        <v>66</v>
      </c>
      <c r="B78" s="1">
        <v>60</v>
      </c>
      <c r="C78" s="26" t="s">
        <v>187</v>
      </c>
      <c r="D78" t="s">
        <v>68</v>
      </c>
      <c r="E78" s="27" t="s">
        <v>188</v>
      </c>
      <c r="F78" s="28" t="s">
        <v>184</v>
      </c>
      <c r="G78" s="29">
        <v>0.40000000000000002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72</v>
      </c>
      <c r="E79" s="27" t="s">
        <v>188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61</v>
      </c>
      <c r="C82" s="26" t="s">
        <v>189</v>
      </c>
      <c r="D82" t="s">
        <v>68</v>
      </c>
      <c r="E82" s="27" t="s">
        <v>190</v>
      </c>
      <c r="F82" s="28" t="s">
        <v>77</v>
      </c>
      <c r="G82" s="29">
        <v>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190</v>
      </c>
    </row>
    <row r="84">
      <c r="A84" s="1" t="s">
        <v>73</v>
      </c>
    </row>
    <row r="85">
      <c r="A85" s="1" t="s">
        <v>74</v>
      </c>
      <c r="E85" s="27" t="s">
        <v>68</v>
      </c>
    </row>
    <row r="86" ht="25.5">
      <c r="A86" s="1" t="s">
        <v>66</v>
      </c>
      <c r="B86" s="1">
        <v>62</v>
      </c>
      <c r="C86" s="26" t="s">
        <v>191</v>
      </c>
      <c r="D86" t="s">
        <v>68</v>
      </c>
      <c r="E86" s="27" t="s">
        <v>192</v>
      </c>
      <c r="F86" s="28" t="s">
        <v>77</v>
      </c>
      <c r="G86" s="29">
        <v>10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71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72</v>
      </c>
      <c r="E87" s="27" t="s">
        <v>192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43</v>
      </c>
      <c r="C90" s="26" t="s">
        <v>193</v>
      </c>
      <c r="D90" t="s">
        <v>68</v>
      </c>
      <c r="E90" s="27" t="s">
        <v>194</v>
      </c>
      <c r="F90" s="28" t="s">
        <v>195</v>
      </c>
      <c r="G90" s="29">
        <v>1.3600000000000001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194</v>
      </c>
    </row>
    <row r="92">
      <c r="A92" s="1" t="s">
        <v>73</v>
      </c>
    </row>
    <row r="93">
      <c r="A93" s="1" t="s">
        <v>74</v>
      </c>
      <c r="E93" s="27" t="s">
        <v>68</v>
      </c>
    </row>
    <row r="94">
      <c r="A94" s="1" t="s">
        <v>66</v>
      </c>
      <c r="B94" s="1">
        <v>44</v>
      </c>
      <c r="C94" s="26" t="s">
        <v>196</v>
      </c>
      <c r="D94" t="s">
        <v>68</v>
      </c>
      <c r="E94" s="27" t="s">
        <v>197</v>
      </c>
      <c r="F94" s="28" t="s">
        <v>77</v>
      </c>
      <c r="G94" s="29">
        <v>180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72</v>
      </c>
      <c r="E95" s="27" t="s">
        <v>197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47</v>
      </c>
      <c r="C98" s="26" t="s">
        <v>198</v>
      </c>
      <c r="D98" t="s">
        <v>68</v>
      </c>
      <c r="E98" s="27" t="s">
        <v>199</v>
      </c>
      <c r="F98" s="28" t="s">
        <v>77</v>
      </c>
      <c r="G98" s="29">
        <v>130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199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49</v>
      </c>
      <c r="C102" s="26" t="s">
        <v>200</v>
      </c>
      <c r="D102" t="s">
        <v>68</v>
      </c>
      <c r="E102" s="27" t="s">
        <v>201</v>
      </c>
      <c r="F102" s="28" t="s">
        <v>77</v>
      </c>
      <c r="G102" s="29">
        <v>130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201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>
      <c r="A106" s="1" t="s">
        <v>66</v>
      </c>
      <c r="B106" s="1">
        <v>48</v>
      </c>
      <c r="C106" s="26" t="s">
        <v>202</v>
      </c>
      <c r="D106" t="s">
        <v>68</v>
      </c>
      <c r="E106" s="27" t="s">
        <v>203</v>
      </c>
      <c r="F106" s="28" t="s">
        <v>77</v>
      </c>
      <c r="G106" s="29">
        <v>15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72</v>
      </c>
      <c r="E107" s="27" t="s">
        <v>203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>
      <c r="A110" s="1" t="s">
        <v>66</v>
      </c>
      <c r="B110" s="1">
        <v>50</v>
      </c>
      <c r="C110" s="26" t="s">
        <v>204</v>
      </c>
      <c r="D110" t="s">
        <v>68</v>
      </c>
      <c r="E110" s="27" t="s">
        <v>205</v>
      </c>
      <c r="F110" s="28" t="s">
        <v>77</v>
      </c>
      <c r="G110" s="29">
        <v>15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72</v>
      </c>
      <c r="E111" s="27" t="s">
        <v>205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>
      <c r="A114" s="1" t="s">
        <v>66</v>
      </c>
      <c r="B114" s="1">
        <v>39</v>
      </c>
      <c r="C114" s="26" t="s">
        <v>206</v>
      </c>
      <c r="D114" t="s">
        <v>68</v>
      </c>
      <c r="E114" s="27" t="s">
        <v>207</v>
      </c>
      <c r="F114" s="28" t="s">
        <v>70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72</v>
      </c>
      <c r="E115" s="27" t="s">
        <v>207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>
      <c r="A118" s="1" t="s">
        <v>66</v>
      </c>
      <c r="B118" s="1">
        <v>40</v>
      </c>
      <c r="C118" s="26" t="s">
        <v>208</v>
      </c>
      <c r="D118" t="s">
        <v>68</v>
      </c>
      <c r="E118" s="27" t="s">
        <v>209</v>
      </c>
      <c r="F118" s="28" t="s">
        <v>70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72</v>
      </c>
      <c r="E119" s="27" t="s">
        <v>209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>
      <c r="A122" s="1" t="s">
        <v>66</v>
      </c>
      <c r="B122" s="1">
        <v>67</v>
      </c>
      <c r="C122" s="26" t="s">
        <v>210</v>
      </c>
      <c r="D122" t="s">
        <v>68</v>
      </c>
      <c r="E122" s="27" t="s">
        <v>211</v>
      </c>
      <c r="F122" s="28" t="s">
        <v>70</v>
      </c>
      <c r="G122" s="29">
        <v>17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72</v>
      </c>
      <c r="E123" s="27" t="s">
        <v>211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>
      <c r="A126" s="1" t="s">
        <v>66</v>
      </c>
      <c r="B126" s="1">
        <v>68</v>
      </c>
      <c r="C126" s="26" t="s">
        <v>212</v>
      </c>
      <c r="D126" t="s">
        <v>68</v>
      </c>
      <c r="E126" s="27" t="s">
        <v>213</v>
      </c>
      <c r="F126" s="28" t="s">
        <v>70</v>
      </c>
      <c r="G126" s="29">
        <v>17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72</v>
      </c>
      <c r="E127" s="27" t="s">
        <v>213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>
      <c r="A130" s="1" t="s">
        <v>66</v>
      </c>
      <c r="B130" s="1">
        <v>69</v>
      </c>
      <c r="C130" s="26" t="s">
        <v>214</v>
      </c>
      <c r="D130" t="s">
        <v>68</v>
      </c>
      <c r="E130" s="27" t="s">
        <v>215</v>
      </c>
      <c r="F130" s="28" t="s">
        <v>70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72</v>
      </c>
      <c r="E131" s="27" t="s">
        <v>215</v>
      </c>
    </row>
    <row r="132">
      <c r="A132" s="1" t="s">
        <v>73</v>
      </c>
    </row>
    <row r="133">
      <c r="A133" s="1" t="s">
        <v>74</v>
      </c>
      <c r="E133" s="27" t="s">
        <v>68</v>
      </c>
    </row>
    <row r="134">
      <c r="A134" s="1" t="s">
        <v>66</v>
      </c>
      <c r="B134" s="1">
        <v>70</v>
      </c>
      <c r="C134" s="26" t="s">
        <v>216</v>
      </c>
      <c r="D134" t="s">
        <v>68</v>
      </c>
      <c r="E134" s="27" t="s">
        <v>217</v>
      </c>
      <c r="F134" s="28" t="s">
        <v>70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72</v>
      </c>
      <c r="E135" s="27" t="s">
        <v>217</v>
      </c>
    </row>
    <row r="136">
      <c r="A136" s="1" t="s">
        <v>73</v>
      </c>
    </row>
    <row r="137">
      <c r="A137" s="1" t="s">
        <v>74</v>
      </c>
      <c r="E137" s="27" t="s">
        <v>68</v>
      </c>
    </row>
    <row r="138">
      <c r="A138" s="1" t="s">
        <v>66</v>
      </c>
      <c r="B138" s="1">
        <v>71</v>
      </c>
      <c r="C138" s="26" t="s">
        <v>218</v>
      </c>
      <c r="D138" t="s">
        <v>68</v>
      </c>
      <c r="E138" s="27" t="s">
        <v>219</v>
      </c>
      <c r="F138" s="28" t="s">
        <v>70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72</v>
      </c>
      <c r="E139" s="27" t="s">
        <v>219</v>
      </c>
    </row>
    <row r="140">
      <c r="A140" s="1" t="s">
        <v>73</v>
      </c>
    </row>
    <row r="141">
      <c r="A141" s="1" t="s">
        <v>74</v>
      </c>
      <c r="E141" s="27" t="s">
        <v>68</v>
      </c>
    </row>
    <row r="142">
      <c r="A142" s="1" t="s">
        <v>66</v>
      </c>
      <c r="B142" s="1">
        <v>72</v>
      </c>
      <c r="C142" s="26" t="s">
        <v>220</v>
      </c>
      <c r="D142" t="s">
        <v>68</v>
      </c>
      <c r="E142" s="27" t="s">
        <v>221</v>
      </c>
      <c r="F142" s="28" t="s">
        <v>70</v>
      </c>
      <c r="G142" s="29">
        <v>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72</v>
      </c>
      <c r="E143" s="27" t="s">
        <v>221</v>
      </c>
    </row>
    <row r="144">
      <c r="A144" s="1" t="s">
        <v>73</v>
      </c>
    </row>
    <row r="145">
      <c r="A145" s="1" t="s">
        <v>74</v>
      </c>
      <c r="E145" s="27" t="s">
        <v>68</v>
      </c>
    </row>
    <row r="146">
      <c r="A146" s="1" t="s">
        <v>66</v>
      </c>
      <c r="B146" s="1">
        <v>37</v>
      </c>
      <c r="C146" s="26" t="s">
        <v>222</v>
      </c>
      <c r="D146" t="s">
        <v>68</v>
      </c>
      <c r="E146" s="27" t="s">
        <v>223</v>
      </c>
      <c r="F146" s="28" t="s">
        <v>70</v>
      </c>
      <c r="G146" s="29">
        <v>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72</v>
      </c>
      <c r="E147" s="27" t="s">
        <v>223</v>
      </c>
    </row>
    <row r="148">
      <c r="A148" s="1" t="s">
        <v>73</v>
      </c>
    </row>
    <row r="149">
      <c r="A149" s="1" t="s">
        <v>74</v>
      </c>
      <c r="E149" s="27" t="s">
        <v>68</v>
      </c>
    </row>
    <row r="150">
      <c r="A150" s="1" t="s">
        <v>66</v>
      </c>
      <c r="B150" s="1">
        <v>38</v>
      </c>
      <c r="C150" s="26" t="s">
        <v>224</v>
      </c>
      <c r="D150" t="s">
        <v>68</v>
      </c>
      <c r="E150" s="27" t="s">
        <v>225</v>
      </c>
      <c r="F150" s="28" t="s">
        <v>70</v>
      </c>
      <c r="G150" s="29">
        <v>9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72</v>
      </c>
      <c r="E151" s="27" t="s">
        <v>225</v>
      </c>
    </row>
    <row r="152">
      <c r="A152" s="1" t="s">
        <v>73</v>
      </c>
    </row>
    <row r="153">
      <c r="A153" s="1" t="s">
        <v>74</v>
      </c>
      <c r="E153" s="27" t="s">
        <v>68</v>
      </c>
    </row>
    <row r="154">
      <c r="A154" s="1" t="s">
        <v>66</v>
      </c>
      <c r="B154" s="1">
        <v>73</v>
      </c>
      <c r="C154" s="26" t="s">
        <v>226</v>
      </c>
      <c r="D154" t="s">
        <v>68</v>
      </c>
      <c r="E154" s="27" t="s">
        <v>227</v>
      </c>
      <c r="F154" s="28" t="s">
        <v>135</v>
      </c>
      <c r="G154" s="29">
        <v>10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111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72</v>
      </c>
      <c r="E155" s="27" t="s">
        <v>227</v>
      </c>
    </row>
    <row r="156">
      <c r="A156" s="1" t="s">
        <v>73</v>
      </c>
    </row>
    <row r="157">
      <c r="A157" s="1" t="s">
        <v>74</v>
      </c>
      <c r="E157" s="27" t="s">
        <v>68</v>
      </c>
    </row>
    <row r="158">
      <c r="A158" s="1" t="s">
        <v>66</v>
      </c>
      <c r="B158" s="1">
        <v>74</v>
      </c>
      <c r="C158" s="26" t="s">
        <v>228</v>
      </c>
      <c r="D158" t="s">
        <v>68</v>
      </c>
      <c r="E158" s="27" t="s">
        <v>229</v>
      </c>
      <c r="F158" s="28" t="s">
        <v>70</v>
      </c>
      <c r="G158" s="29">
        <v>16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71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72</v>
      </c>
      <c r="E159" s="27" t="s">
        <v>229</v>
      </c>
    </row>
    <row r="160">
      <c r="A160" s="1" t="s">
        <v>73</v>
      </c>
    </row>
    <row r="161">
      <c r="A161" s="1" t="s">
        <v>74</v>
      </c>
      <c r="E161" s="27" t="s">
        <v>68</v>
      </c>
    </row>
    <row r="162">
      <c r="A162" s="1" t="s">
        <v>66</v>
      </c>
      <c r="B162" s="1">
        <v>75</v>
      </c>
      <c r="C162" s="26" t="s">
        <v>230</v>
      </c>
      <c r="D162" t="s">
        <v>68</v>
      </c>
      <c r="E162" s="27" t="s">
        <v>231</v>
      </c>
      <c r="F162" s="28" t="s">
        <v>70</v>
      </c>
      <c r="G162" s="29">
        <v>16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71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72</v>
      </c>
      <c r="E163" s="27" t="s">
        <v>231</v>
      </c>
    </row>
    <row r="164">
      <c r="A164" s="1" t="s">
        <v>73</v>
      </c>
    </row>
    <row r="165">
      <c r="A165" s="1" t="s">
        <v>74</v>
      </c>
      <c r="E165" s="27" t="s">
        <v>68</v>
      </c>
    </row>
    <row r="166">
      <c r="A166" s="1" t="s">
        <v>66</v>
      </c>
      <c r="B166" s="1">
        <v>76</v>
      </c>
      <c r="C166" s="26" t="s">
        <v>232</v>
      </c>
      <c r="D166" t="s">
        <v>68</v>
      </c>
      <c r="E166" s="27" t="s">
        <v>233</v>
      </c>
      <c r="F166" s="28" t="s">
        <v>70</v>
      </c>
      <c r="G166" s="29">
        <v>160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72</v>
      </c>
      <c r="E167" s="27" t="s">
        <v>233</v>
      </c>
    </row>
    <row r="168">
      <c r="A168" s="1" t="s">
        <v>73</v>
      </c>
    </row>
    <row r="169">
      <c r="A169" s="1" t="s">
        <v>74</v>
      </c>
      <c r="E169" s="27" t="s">
        <v>68</v>
      </c>
    </row>
    <row r="170">
      <c r="A170" s="1" t="s">
        <v>66</v>
      </c>
      <c r="B170" s="1">
        <v>77</v>
      </c>
      <c r="C170" s="26" t="s">
        <v>234</v>
      </c>
      <c r="D170" t="s">
        <v>68</v>
      </c>
      <c r="E170" s="27" t="s">
        <v>235</v>
      </c>
      <c r="F170" s="28" t="s">
        <v>70</v>
      </c>
      <c r="G170" s="29">
        <v>160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72</v>
      </c>
      <c r="E171" s="27" t="s">
        <v>235</v>
      </c>
    </row>
    <row r="172">
      <c r="A172" s="1" t="s">
        <v>73</v>
      </c>
    </row>
    <row r="173">
      <c r="A173" s="1" t="s">
        <v>74</v>
      </c>
      <c r="E173" s="27" t="s">
        <v>68</v>
      </c>
    </row>
    <row r="174">
      <c r="A174" s="1" t="s">
        <v>66</v>
      </c>
      <c r="B174" s="1">
        <v>90</v>
      </c>
      <c r="C174" s="26" t="s">
        <v>236</v>
      </c>
      <c r="D174" t="s">
        <v>68</v>
      </c>
      <c r="E174" s="27" t="s">
        <v>237</v>
      </c>
      <c r="F174" s="28" t="s">
        <v>77</v>
      </c>
      <c r="G174" s="29">
        <v>4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71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72</v>
      </c>
      <c r="E175" s="27" t="s">
        <v>237</v>
      </c>
    </row>
    <row r="176">
      <c r="A176" s="1" t="s">
        <v>73</v>
      </c>
    </row>
    <row r="177">
      <c r="A177" s="1" t="s">
        <v>74</v>
      </c>
      <c r="E177" s="27" t="s">
        <v>68</v>
      </c>
    </row>
    <row r="178">
      <c r="A178" s="1" t="s">
        <v>66</v>
      </c>
      <c r="B178" s="1">
        <v>78</v>
      </c>
      <c r="C178" s="26" t="s">
        <v>238</v>
      </c>
      <c r="D178" t="s">
        <v>68</v>
      </c>
      <c r="E178" s="27" t="s">
        <v>239</v>
      </c>
      <c r="F178" s="28" t="s">
        <v>70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71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72</v>
      </c>
      <c r="E179" s="27" t="s">
        <v>239</v>
      </c>
    </row>
    <row r="180">
      <c r="A180" s="1" t="s">
        <v>73</v>
      </c>
    </row>
    <row r="181">
      <c r="A181" s="1" t="s">
        <v>74</v>
      </c>
      <c r="E181" s="27" t="s">
        <v>68</v>
      </c>
    </row>
    <row r="182">
      <c r="A182" s="1" t="s">
        <v>66</v>
      </c>
      <c r="B182" s="1">
        <v>79</v>
      </c>
      <c r="C182" s="26" t="s">
        <v>240</v>
      </c>
      <c r="D182" t="s">
        <v>68</v>
      </c>
      <c r="E182" s="27" t="s">
        <v>241</v>
      </c>
      <c r="F182" s="28" t="s">
        <v>70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71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72</v>
      </c>
      <c r="E183" s="27" t="s">
        <v>241</v>
      </c>
    </row>
    <row r="184">
      <c r="A184" s="1" t="s">
        <v>73</v>
      </c>
    </row>
    <row r="185">
      <c r="A185" s="1" t="s">
        <v>74</v>
      </c>
      <c r="E185" s="27" t="s">
        <v>68</v>
      </c>
    </row>
    <row r="186">
      <c r="A186" s="1" t="s">
        <v>66</v>
      </c>
      <c r="B186" s="1">
        <v>80</v>
      </c>
      <c r="C186" s="26" t="s">
        <v>242</v>
      </c>
      <c r="D186" t="s">
        <v>68</v>
      </c>
      <c r="E186" s="27" t="s">
        <v>243</v>
      </c>
      <c r="F186" s="28" t="s">
        <v>70</v>
      </c>
      <c r="G186" s="29">
        <v>3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71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72</v>
      </c>
      <c r="E187" s="27" t="s">
        <v>243</v>
      </c>
    </row>
    <row r="188">
      <c r="A188" s="1" t="s">
        <v>73</v>
      </c>
    </row>
    <row r="189">
      <c r="A189" s="1" t="s">
        <v>74</v>
      </c>
      <c r="E189" s="27" t="s">
        <v>68</v>
      </c>
    </row>
    <row r="190">
      <c r="A190" s="1" t="s">
        <v>66</v>
      </c>
      <c r="B190" s="1">
        <v>89</v>
      </c>
      <c r="C190" s="26" t="s">
        <v>244</v>
      </c>
      <c r="D190" t="s">
        <v>68</v>
      </c>
      <c r="E190" s="27" t="s">
        <v>245</v>
      </c>
      <c r="F190" s="28" t="s">
        <v>70</v>
      </c>
      <c r="G190" s="29">
        <v>20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111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72</v>
      </c>
      <c r="E191" s="27" t="s">
        <v>245</v>
      </c>
    </row>
    <row r="192">
      <c r="A192" s="1" t="s">
        <v>73</v>
      </c>
    </row>
    <row r="193">
      <c r="A193" s="1" t="s">
        <v>74</v>
      </c>
      <c r="E193" s="27" t="s">
        <v>68</v>
      </c>
    </row>
    <row r="194">
      <c r="A194" s="1" t="s">
        <v>66</v>
      </c>
      <c r="B194" s="1">
        <v>45</v>
      </c>
      <c r="C194" s="26" t="s">
        <v>246</v>
      </c>
      <c r="D194" t="s">
        <v>68</v>
      </c>
      <c r="E194" s="27" t="s">
        <v>247</v>
      </c>
      <c r="F194" s="28" t="s">
        <v>70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72</v>
      </c>
      <c r="E195" s="27" t="s">
        <v>247</v>
      </c>
    </row>
    <row r="196">
      <c r="A196" s="1" t="s">
        <v>73</v>
      </c>
    </row>
    <row r="197">
      <c r="A197" s="1" t="s">
        <v>74</v>
      </c>
      <c r="E197" s="27" t="s">
        <v>68</v>
      </c>
    </row>
    <row r="198">
      <c r="A198" s="1" t="s">
        <v>66</v>
      </c>
      <c r="B198" s="1">
        <v>46</v>
      </c>
      <c r="C198" s="26" t="s">
        <v>248</v>
      </c>
      <c r="D198" t="s">
        <v>68</v>
      </c>
      <c r="E198" s="27" t="s">
        <v>249</v>
      </c>
      <c r="F198" s="28" t="s">
        <v>70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72</v>
      </c>
      <c r="E199" s="27" t="s">
        <v>249</v>
      </c>
    </row>
    <row r="200">
      <c r="A200" s="1" t="s">
        <v>73</v>
      </c>
    </row>
    <row r="201">
      <c r="A201" s="1" t="s">
        <v>74</v>
      </c>
      <c r="E201" s="27" t="s">
        <v>68</v>
      </c>
    </row>
    <row r="202">
      <c r="A202" s="1" t="s">
        <v>66</v>
      </c>
      <c r="B202" s="1">
        <v>81</v>
      </c>
      <c r="C202" s="26" t="s">
        <v>250</v>
      </c>
      <c r="D202" t="s">
        <v>68</v>
      </c>
      <c r="E202" s="27" t="s">
        <v>251</v>
      </c>
      <c r="F202" s="28" t="s">
        <v>70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72</v>
      </c>
      <c r="E203" s="27" t="s">
        <v>251</v>
      </c>
    </row>
    <row r="204">
      <c r="A204" s="1" t="s">
        <v>73</v>
      </c>
    </row>
    <row r="205">
      <c r="A205" s="1" t="s">
        <v>74</v>
      </c>
      <c r="E205" s="27" t="s">
        <v>68</v>
      </c>
    </row>
    <row r="206">
      <c r="A206" s="1" t="s">
        <v>66</v>
      </c>
      <c r="B206" s="1">
        <v>82</v>
      </c>
      <c r="C206" s="26" t="s">
        <v>252</v>
      </c>
      <c r="D206" t="s">
        <v>68</v>
      </c>
      <c r="E206" s="27" t="s">
        <v>253</v>
      </c>
      <c r="F206" s="28" t="s">
        <v>70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71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72</v>
      </c>
      <c r="E207" s="27" t="s">
        <v>253</v>
      </c>
    </row>
    <row r="208">
      <c r="A208" s="1" t="s">
        <v>73</v>
      </c>
    </row>
    <row r="209">
      <c r="A209" s="1" t="s">
        <v>74</v>
      </c>
      <c r="E209" s="27" t="s">
        <v>68</v>
      </c>
    </row>
    <row r="210" ht="25.5">
      <c r="A210" s="1" t="s">
        <v>66</v>
      </c>
      <c r="B210" s="1">
        <v>83</v>
      </c>
      <c r="C210" s="26" t="s">
        <v>254</v>
      </c>
      <c r="D210" t="s">
        <v>68</v>
      </c>
      <c r="E210" s="27" t="s">
        <v>255</v>
      </c>
      <c r="F210" s="28" t="s">
        <v>256</v>
      </c>
      <c r="G210" s="29">
        <v>40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71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72</v>
      </c>
      <c r="E211" s="27" t="s">
        <v>255</v>
      </c>
    </row>
    <row r="212">
      <c r="A212" s="1" t="s">
        <v>73</v>
      </c>
    </row>
    <row r="213">
      <c r="A213" s="1" t="s">
        <v>74</v>
      </c>
      <c r="E213" s="27" t="s">
        <v>68</v>
      </c>
    </row>
    <row r="214">
      <c r="A214" s="1" t="s">
        <v>66</v>
      </c>
      <c r="B214" s="1">
        <v>65</v>
      </c>
      <c r="C214" s="26" t="s">
        <v>257</v>
      </c>
      <c r="D214" t="s">
        <v>68</v>
      </c>
      <c r="E214" s="27" t="s">
        <v>258</v>
      </c>
      <c r="F214" s="28" t="s">
        <v>259</v>
      </c>
      <c r="G214" s="29">
        <v>0.12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71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72</v>
      </c>
      <c r="E215" s="27" t="s">
        <v>258</v>
      </c>
    </row>
    <row r="216">
      <c r="A216" s="1" t="s">
        <v>73</v>
      </c>
    </row>
    <row r="217">
      <c r="A217" s="1" t="s">
        <v>74</v>
      </c>
      <c r="E217" s="27" t="s">
        <v>68</v>
      </c>
    </row>
    <row r="218">
      <c r="A218" s="1" t="s">
        <v>66</v>
      </c>
      <c r="B218" s="1">
        <v>66</v>
      </c>
      <c r="C218" s="26" t="s">
        <v>260</v>
      </c>
      <c r="D218" t="s">
        <v>68</v>
      </c>
      <c r="E218" s="27" t="s">
        <v>261</v>
      </c>
      <c r="F218" s="28" t="s">
        <v>77</v>
      </c>
      <c r="G218" s="29">
        <v>30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71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72</v>
      </c>
      <c r="E219" s="27" t="s">
        <v>261</v>
      </c>
    </row>
    <row r="220">
      <c r="A220" s="1" t="s">
        <v>73</v>
      </c>
    </row>
    <row r="221">
      <c r="A221" s="1" t="s">
        <v>74</v>
      </c>
      <c r="E221" s="27" t="s">
        <v>68</v>
      </c>
    </row>
    <row r="222">
      <c r="A222" s="1" t="s">
        <v>66</v>
      </c>
      <c r="B222" s="1">
        <v>51</v>
      </c>
      <c r="C222" s="26" t="s">
        <v>262</v>
      </c>
      <c r="D222" t="s">
        <v>68</v>
      </c>
      <c r="E222" s="27" t="s">
        <v>263</v>
      </c>
      <c r="F222" s="28" t="s">
        <v>259</v>
      </c>
      <c r="G222" s="29">
        <v>10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71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72</v>
      </c>
      <c r="E223" s="27" t="s">
        <v>263</v>
      </c>
    </row>
    <row r="224">
      <c r="A224" s="1" t="s">
        <v>73</v>
      </c>
    </row>
    <row r="225">
      <c r="A225" s="1" t="s">
        <v>74</v>
      </c>
      <c r="E225" s="27" t="s">
        <v>68</v>
      </c>
    </row>
    <row r="226">
      <c r="A226" s="1" t="s">
        <v>66</v>
      </c>
      <c r="B226" s="1">
        <v>1</v>
      </c>
      <c r="C226" s="26" t="s">
        <v>264</v>
      </c>
      <c r="D226" t="s">
        <v>68</v>
      </c>
      <c r="E226" s="27" t="s">
        <v>265</v>
      </c>
      <c r="F226" s="28" t="s">
        <v>70</v>
      </c>
      <c r="G226" s="29">
        <v>70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111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72</v>
      </c>
      <c r="E227" s="27" t="s">
        <v>265</v>
      </c>
    </row>
    <row r="228">
      <c r="A228" s="1" t="s">
        <v>73</v>
      </c>
    </row>
    <row r="229">
      <c r="A229" s="1" t="s">
        <v>74</v>
      </c>
      <c r="E229" s="27" t="s">
        <v>68</v>
      </c>
    </row>
    <row r="230">
      <c r="A230" s="1" t="s">
        <v>66</v>
      </c>
      <c r="B230" s="1">
        <v>52</v>
      </c>
      <c r="C230" s="26" t="s">
        <v>266</v>
      </c>
      <c r="D230" t="s">
        <v>68</v>
      </c>
      <c r="E230" s="27" t="s">
        <v>267</v>
      </c>
      <c r="F230" s="28" t="s">
        <v>259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71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72</v>
      </c>
      <c r="E231" s="27" t="s">
        <v>267</v>
      </c>
    </row>
    <row r="232">
      <c r="A232" s="1" t="s">
        <v>73</v>
      </c>
    </row>
    <row r="233">
      <c r="A233" s="1" t="s">
        <v>74</v>
      </c>
      <c r="E233" s="27" t="s">
        <v>68</v>
      </c>
    </row>
    <row r="234">
      <c r="A234" s="1" t="s">
        <v>66</v>
      </c>
      <c r="B234" s="1">
        <v>2</v>
      </c>
      <c r="C234" s="26" t="s">
        <v>268</v>
      </c>
      <c r="D234" t="s">
        <v>68</v>
      </c>
      <c r="E234" s="27" t="s">
        <v>269</v>
      </c>
      <c r="F234" s="28" t="s">
        <v>70</v>
      </c>
      <c r="G234" s="29">
        <v>68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111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72</v>
      </c>
      <c r="E235" s="27" t="s">
        <v>269</v>
      </c>
    </row>
    <row r="236">
      <c r="A236" s="1" t="s">
        <v>73</v>
      </c>
    </row>
    <row r="237">
      <c r="A237" s="1" t="s">
        <v>74</v>
      </c>
      <c r="E237" s="27" t="s">
        <v>68</v>
      </c>
    </row>
    <row r="238">
      <c r="A238" s="1" t="s">
        <v>66</v>
      </c>
      <c r="B238" s="1">
        <v>3</v>
      </c>
      <c r="C238" s="26" t="s">
        <v>270</v>
      </c>
      <c r="D238" t="s">
        <v>68</v>
      </c>
      <c r="E238" s="27" t="s">
        <v>271</v>
      </c>
      <c r="F238" s="28" t="s">
        <v>70</v>
      </c>
      <c r="G238" s="29">
        <v>2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111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72</v>
      </c>
      <c r="E239" s="27" t="s">
        <v>271</v>
      </c>
    </row>
    <row r="240">
      <c r="A240" s="1" t="s">
        <v>73</v>
      </c>
    </row>
    <row r="241">
      <c r="A241" s="1" t="s">
        <v>74</v>
      </c>
      <c r="E241" s="27" t="s">
        <v>68</v>
      </c>
    </row>
    <row r="242">
      <c r="A242" s="1" t="s">
        <v>66</v>
      </c>
      <c r="B242" s="1">
        <v>4</v>
      </c>
      <c r="C242" s="26" t="s">
        <v>272</v>
      </c>
      <c r="D242" t="s">
        <v>68</v>
      </c>
      <c r="E242" s="27" t="s">
        <v>273</v>
      </c>
      <c r="F242" s="28" t="s">
        <v>70</v>
      </c>
      <c r="G242" s="29">
        <v>70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71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72</v>
      </c>
      <c r="E243" s="27" t="s">
        <v>273</v>
      </c>
    </row>
    <row r="244">
      <c r="A244" s="1" t="s">
        <v>73</v>
      </c>
    </row>
    <row r="245">
      <c r="A245" s="1" t="s">
        <v>74</v>
      </c>
      <c r="E245" s="27" t="s">
        <v>68</v>
      </c>
    </row>
    <row r="246">
      <c r="A246" s="1" t="s">
        <v>66</v>
      </c>
      <c r="B246" s="1">
        <v>7</v>
      </c>
      <c r="C246" s="26" t="s">
        <v>274</v>
      </c>
      <c r="D246" t="s">
        <v>68</v>
      </c>
      <c r="E246" s="27" t="s">
        <v>275</v>
      </c>
      <c r="F246" s="28" t="s">
        <v>70</v>
      </c>
      <c r="G246" s="29">
        <v>3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71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72</v>
      </c>
      <c r="E247" s="27" t="s">
        <v>275</v>
      </c>
    </row>
    <row r="248">
      <c r="A248" s="1" t="s">
        <v>73</v>
      </c>
    </row>
    <row r="249">
      <c r="A249" s="1" t="s">
        <v>74</v>
      </c>
      <c r="E249" s="27" t="s">
        <v>68</v>
      </c>
    </row>
    <row r="250">
      <c r="A250" s="1" t="s">
        <v>66</v>
      </c>
      <c r="B250" s="1">
        <v>5</v>
      </c>
      <c r="C250" s="26" t="s">
        <v>276</v>
      </c>
      <c r="D250" t="s">
        <v>68</v>
      </c>
      <c r="E250" s="27" t="s">
        <v>277</v>
      </c>
      <c r="F250" s="28" t="s">
        <v>70</v>
      </c>
      <c r="G250" s="29">
        <v>2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71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72</v>
      </c>
      <c r="E251" s="27" t="s">
        <v>277</v>
      </c>
    </row>
    <row r="252">
      <c r="A252" s="1" t="s">
        <v>73</v>
      </c>
    </row>
    <row r="253">
      <c r="A253" s="1" t="s">
        <v>74</v>
      </c>
      <c r="E253" s="27" t="s">
        <v>68</v>
      </c>
    </row>
    <row r="254">
      <c r="A254" s="1" t="s">
        <v>66</v>
      </c>
      <c r="B254" s="1">
        <v>6</v>
      </c>
      <c r="C254" s="26" t="s">
        <v>278</v>
      </c>
      <c r="D254" t="s">
        <v>68</v>
      </c>
      <c r="E254" s="27" t="s">
        <v>279</v>
      </c>
      <c r="F254" s="28" t="s">
        <v>70</v>
      </c>
      <c r="G254" s="29">
        <v>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71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72</v>
      </c>
      <c r="E255" s="27" t="s">
        <v>279</v>
      </c>
    </row>
    <row r="256">
      <c r="A256" s="1" t="s">
        <v>73</v>
      </c>
    </row>
    <row r="257">
      <c r="A257" s="1" t="s">
        <v>74</v>
      </c>
      <c r="E257" s="27" t="s">
        <v>68</v>
      </c>
    </row>
    <row r="258" ht="25.5">
      <c r="A258" s="1" t="s">
        <v>66</v>
      </c>
      <c r="B258" s="1">
        <v>9</v>
      </c>
      <c r="C258" s="26" t="s">
        <v>280</v>
      </c>
      <c r="D258" t="s">
        <v>68</v>
      </c>
      <c r="E258" s="27" t="s">
        <v>281</v>
      </c>
      <c r="F258" s="28" t="s">
        <v>70</v>
      </c>
      <c r="G258" s="29">
        <v>68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71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 ht="25.5">
      <c r="A259" s="1" t="s">
        <v>72</v>
      </c>
      <c r="E259" s="27" t="s">
        <v>281</v>
      </c>
    </row>
    <row r="260">
      <c r="A260" s="1" t="s">
        <v>73</v>
      </c>
    </row>
    <row r="261">
      <c r="A261" s="1" t="s">
        <v>74</v>
      </c>
      <c r="E261" s="27" t="s">
        <v>68</v>
      </c>
    </row>
    <row r="262">
      <c r="A262" s="1" t="s">
        <v>66</v>
      </c>
      <c r="B262" s="1">
        <v>8</v>
      </c>
      <c r="C262" s="26" t="s">
        <v>282</v>
      </c>
      <c r="D262" t="s">
        <v>68</v>
      </c>
      <c r="E262" s="27" t="s">
        <v>283</v>
      </c>
      <c r="F262" s="28" t="s">
        <v>70</v>
      </c>
      <c r="G262" s="29">
        <v>6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71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72</v>
      </c>
      <c r="E263" s="27" t="s">
        <v>283</v>
      </c>
    </row>
    <row r="264">
      <c r="A264" s="1" t="s">
        <v>73</v>
      </c>
    </row>
    <row r="265">
      <c r="A265" s="1" t="s">
        <v>74</v>
      </c>
      <c r="E265" s="27" t="s">
        <v>68</v>
      </c>
    </row>
    <row r="266">
      <c r="A266" s="1" t="s">
        <v>66</v>
      </c>
      <c r="B266" s="1">
        <v>18</v>
      </c>
      <c r="C266" s="26" t="s">
        <v>284</v>
      </c>
      <c r="D266" t="s">
        <v>68</v>
      </c>
      <c r="E266" s="27" t="s">
        <v>285</v>
      </c>
      <c r="F266" s="28" t="s">
        <v>70</v>
      </c>
      <c r="G266" s="29">
        <v>2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71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72</v>
      </c>
      <c r="E267" s="27" t="s">
        <v>285</v>
      </c>
    </row>
    <row r="268">
      <c r="A268" s="1" t="s">
        <v>73</v>
      </c>
    </row>
    <row r="269">
      <c r="A269" s="1" t="s">
        <v>74</v>
      </c>
      <c r="E269" s="27" t="s">
        <v>68</v>
      </c>
    </row>
    <row r="270">
      <c r="A270" s="1" t="s">
        <v>66</v>
      </c>
      <c r="B270" s="1">
        <v>19</v>
      </c>
      <c r="C270" s="26" t="s">
        <v>286</v>
      </c>
      <c r="D270" t="s">
        <v>68</v>
      </c>
      <c r="E270" s="27" t="s">
        <v>287</v>
      </c>
      <c r="F270" s="28" t="s">
        <v>70</v>
      </c>
      <c r="G270" s="29">
        <v>2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71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72</v>
      </c>
      <c r="E271" s="27" t="s">
        <v>287</v>
      </c>
    </row>
    <row r="272">
      <c r="A272" s="1" t="s">
        <v>73</v>
      </c>
    </row>
    <row r="273">
      <c r="A273" s="1" t="s">
        <v>74</v>
      </c>
      <c r="E273" s="27" t="s">
        <v>68</v>
      </c>
    </row>
    <row r="274">
      <c r="A274" s="1" t="s">
        <v>66</v>
      </c>
      <c r="B274" s="1">
        <v>84</v>
      </c>
      <c r="C274" s="26" t="s">
        <v>288</v>
      </c>
      <c r="D274" t="s">
        <v>68</v>
      </c>
      <c r="E274" s="27" t="s">
        <v>289</v>
      </c>
      <c r="F274" s="28" t="s">
        <v>70</v>
      </c>
      <c r="G274" s="29">
        <v>20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71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72</v>
      </c>
      <c r="E275" s="27" t="s">
        <v>289</v>
      </c>
    </row>
    <row r="276" ht="25.5">
      <c r="A276" s="1" t="s">
        <v>73</v>
      </c>
      <c r="E276" s="33" t="s">
        <v>290</v>
      </c>
    </row>
    <row r="277">
      <c r="A277" s="1" t="s">
        <v>74</v>
      </c>
      <c r="E277" s="27" t="s">
        <v>68</v>
      </c>
    </row>
    <row r="278">
      <c r="A278" s="1" t="s">
        <v>66</v>
      </c>
      <c r="B278" s="1">
        <v>85</v>
      </c>
      <c r="C278" s="26" t="s">
        <v>291</v>
      </c>
      <c r="D278" t="s">
        <v>68</v>
      </c>
      <c r="E278" s="27" t="s">
        <v>292</v>
      </c>
      <c r="F278" s="28" t="s">
        <v>70</v>
      </c>
      <c r="G278" s="29">
        <v>20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71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72</v>
      </c>
      <c r="E279" s="27" t="s">
        <v>292</v>
      </c>
    </row>
    <row r="280">
      <c r="A280" s="1" t="s">
        <v>73</v>
      </c>
    </row>
    <row r="281">
      <c r="A281" s="1" t="s">
        <v>74</v>
      </c>
      <c r="E281" s="27" t="s">
        <v>68</v>
      </c>
    </row>
    <row r="282">
      <c r="A282" s="1" t="s">
        <v>66</v>
      </c>
      <c r="B282" s="1">
        <v>86</v>
      </c>
      <c r="C282" s="26" t="s">
        <v>293</v>
      </c>
      <c r="D282" t="s">
        <v>68</v>
      </c>
      <c r="E282" s="27" t="s">
        <v>294</v>
      </c>
      <c r="F282" s="28" t="s">
        <v>70</v>
      </c>
      <c r="G282" s="29">
        <v>20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71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72</v>
      </c>
      <c r="E283" s="27" t="s">
        <v>294</v>
      </c>
    </row>
    <row r="284">
      <c r="A284" s="1" t="s">
        <v>73</v>
      </c>
    </row>
    <row r="285">
      <c r="A285" s="1" t="s">
        <v>74</v>
      </c>
      <c r="E285" s="27" t="s">
        <v>68</v>
      </c>
    </row>
    <row r="286">
      <c r="A286" s="1" t="s">
        <v>66</v>
      </c>
      <c r="B286" s="1">
        <v>10</v>
      </c>
      <c r="C286" s="26" t="s">
        <v>295</v>
      </c>
      <c r="D286" t="s">
        <v>68</v>
      </c>
      <c r="E286" s="27" t="s">
        <v>296</v>
      </c>
      <c r="F286" s="28" t="s">
        <v>70</v>
      </c>
      <c r="G286" s="29">
        <v>2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71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72</v>
      </c>
      <c r="E287" s="27" t="s">
        <v>296</v>
      </c>
    </row>
    <row r="288">
      <c r="A288" s="1" t="s">
        <v>73</v>
      </c>
    </row>
    <row r="289">
      <c r="A289" s="1" t="s">
        <v>74</v>
      </c>
      <c r="E289" s="27" t="s">
        <v>68</v>
      </c>
    </row>
    <row r="290">
      <c r="A290" s="1" t="s">
        <v>66</v>
      </c>
      <c r="B290" s="1">
        <v>11</v>
      </c>
      <c r="C290" s="26" t="s">
        <v>297</v>
      </c>
      <c r="D290" t="s">
        <v>68</v>
      </c>
      <c r="E290" s="27" t="s">
        <v>298</v>
      </c>
      <c r="F290" s="28" t="s">
        <v>70</v>
      </c>
      <c r="G290" s="29">
        <v>2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71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72</v>
      </c>
      <c r="E291" s="27" t="s">
        <v>298</v>
      </c>
    </row>
    <row r="292">
      <c r="A292" s="1" t="s">
        <v>73</v>
      </c>
    </row>
    <row r="293">
      <c r="A293" s="1" t="s">
        <v>74</v>
      </c>
      <c r="E293" s="27" t="s">
        <v>68</v>
      </c>
    </row>
    <row r="294">
      <c r="A294" s="1" t="s">
        <v>66</v>
      </c>
      <c r="B294" s="1">
        <v>57</v>
      </c>
      <c r="C294" s="26" t="s">
        <v>299</v>
      </c>
      <c r="D294" t="s">
        <v>68</v>
      </c>
      <c r="E294" s="27" t="s">
        <v>300</v>
      </c>
      <c r="F294" s="28" t="s">
        <v>70</v>
      </c>
      <c r="G294" s="29">
        <v>4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111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72</v>
      </c>
      <c r="E295" s="27" t="s">
        <v>300</v>
      </c>
    </row>
    <row r="296">
      <c r="A296" s="1" t="s">
        <v>73</v>
      </c>
      <c r="E296" s="33" t="s">
        <v>301</v>
      </c>
    </row>
    <row r="297">
      <c r="A297" s="1" t="s">
        <v>74</v>
      </c>
      <c r="E297" s="27" t="s">
        <v>68</v>
      </c>
    </row>
    <row r="298">
      <c r="A298" s="1" t="s">
        <v>66</v>
      </c>
      <c r="B298" s="1">
        <v>58</v>
      </c>
      <c r="C298" s="26" t="s">
        <v>302</v>
      </c>
      <c r="D298" t="s">
        <v>68</v>
      </c>
      <c r="E298" s="27" t="s">
        <v>303</v>
      </c>
      <c r="F298" s="28" t="s">
        <v>70</v>
      </c>
      <c r="G298" s="29">
        <v>4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111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72</v>
      </c>
      <c r="E299" s="27" t="s">
        <v>303</v>
      </c>
    </row>
    <row r="300">
      <c r="A300" s="1" t="s">
        <v>73</v>
      </c>
    </row>
    <row r="301">
      <c r="A301" s="1" t="s">
        <v>74</v>
      </c>
      <c r="E301" s="27" t="s">
        <v>68</v>
      </c>
    </row>
    <row r="302">
      <c r="A302" s="1" t="s">
        <v>66</v>
      </c>
      <c r="B302" s="1">
        <v>59</v>
      </c>
      <c r="C302" s="26" t="s">
        <v>304</v>
      </c>
      <c r="D302" t="s">
        <v>68</v>
      </c>
      <c r="E302" s="27" t="s">
        <v>305</v>
      </c>
      <c r="F302" s="28" t="s">
        <v>70</v>
      </c>
      <c r="G302" s="29">
        <v>3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111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72</v>
      </c>
      <c r="E303" s="27" t="s">
        <v>305</v>
      </c>
    </row>
    <row r="304">
      <c r="A304" s="1" t="s">
        <v>73</v>
      </c>
    </row>
    <row r="305">
      <c r="A305" s="1" t="s">
        <v>74</v>
      </c>
      <c r="E305" s="27" t="s">
        <v>68</v>
      </c>
    </row>
    <row r="306">
      <c r="A306" s="1" t="s">
        <v>66</v>
      </c>
      <c r="B306" s="1">
        <v>87</v>
      </c>
      <c r="C306" s="26" t="s">
        <v>306</v>
      </c>
      <c r="D306" t="s">
        <v>68</v>
      </c>
      <c r="E306" s="27" t="s">
        <v>307</v>
      </c>
      <c r="F306" s="28" t="s">
        <v>70</v>
      </c>
      <c r="G306" s="29">
        <v>4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111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72</v>
      </c>
      <c r="E307" s="27" t="s">
        <v>307</v>
      </c>
    </row>
    <row r="308">
      <c r="A308" s="1" t="s">
        <v>73</v>
      </c>
    </row>
    <row r="309">
      <c r="A309" s="1" t="s">
        <v>74</v>
      </c>
      <c r="E309" s="27" t="s">
        <v>68</v>
      </c>
    </row>
    <row r="310">
      <c r="A310" s="1" t="s">
        <v>66</v>
      </c>
      <c r="B310" s="1">
        <v>88</v>
      </c>
      <c r="C310" s="26" t="s">
        <v>308</v>
      </c>
      <c r="D310" t="s">
        <v>68</v>
      </c>
      <c r="E310" s="27" t="s">
        <v>309</v>
      </c>
      <c r="F310" s="28" t="s">
        <v>70</v>
      </c>
      <c r="G310" s="29">
        <v>4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111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72</v>
      </c>
      <c r="E311" s="27" t="s">
        <v>309</v>
      </c>
    </row>
    <row r="312">
      <c r="A312" s="1" t="s">
        <v>73</v>
      </c>
    </row>
    <row r="313">
      <c r="A313" s="1" t="s">
        <v>74</v>
      </c>
      <c r="E313" s="27" t="s">
        <v>68</v>
      </c>
    </row>
    <row r="314">
      <c r="A314" s="1" t="s">
        <v>66</v>
      </c>
      <c r="B314" s="1">
        <v>20</v>
      </c>
      <c r="C314" s="26" t="s">
        <v>310</v>
      </c>
      <c r="D314" t="s">
        <v>68</v>
      </c>
      <c r="E314" s="27" t="s">
        <v>311</v>
      </c>
      <c r="F314" s="28" t="s">
        <v>70</v>
      </c>
      <c r="G314" s="29">
        <v>1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71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72</v>
      </c>
      <c r="E315" s="27" t="s">
        <v>311</v>
      </c>
    </row>
    <row r="316">
      <c r="A316" s="1" t="s">
        <v>73</v>
      </c>
    </row>
    <row r="317">
      <c r="A317" s="1" t="s">
        <v>74</v>
      </c>
      <c r="E317" s="27" t="s">
        <v>68</v>
      </c>
    </row>
    <row r="318">
      <c r="A318" s="1" t="s">
        <v>66</v>
      </c>
      <c r="B318" s="1">
        <v>21</v>
      </c>
      <c r="C318" s="26" t="s">
        <v>312</v>
      </c>
      <c r="D318" t="s">
        <v>68</v>
      </c>
      <c r="E318" s="27" t="s">
        <v>313</v>
      </c>
      <c r="F318" s="28" t="s">
        <v>70</v>
      </c>
      <c r="G318" s="29">
        <v>1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71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72</v>
      </c>
      <c r="E319" s="27" t="s">
        <v>313</v>
      </c>
    </row>
    <row r="320">
      <c r="A320" s="1" t="s">
        <v>73</v>
      </c>
    </row>
    <row r="321">
      <c r="A321" s="1" t="s">
        <v>74</v>
      </c>
      <c r="E321" s="27" t="s">
        <v>68</v>
      </c>
    </row>
    <row r="322">
      <c r="A322" s="1" t="s">
        <v>66</v>
      </c>
      <c r="B322" s="1">
        <v>28</v>
      </c>
      <c r="C322" s="26" t="s">
        <v>314</v>
      </c>
      <c r="D322" t="s">
        <v>68</v>
      </c>
      <c r="E322" s="27" t="s">
        <v>315</v>
      </c>
      <c r="F322" s="28" t="s">
        <v>70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71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72</v>
      </c>
      <c r="E323" s="27" t="s">
        <v>315</v>
      </c>
    </row>
    <row r="324">
      <c r="A324" s="1" t="s">
        <v>73</v>
      </c>
    </row>
    <row r="325">
      <c r="A325" s="1" t="s">
        <v>74</v>
      </c>
      <c r="E325" s="27" t="s">
        <v>68</v>
      </c>
    </row>
    <row r="326" ht="25.5">
      <c r="A326" s="1" t="s">
        <v>66</v>
      </c>
      <c r="B326" s="1">
        <v>26</v>
      </c>
      <c r="C326" s="26" t="s">
        <v>316</v>
      </c>
      <c r="D326" t="s">
        <v>68</v>
      </c>
      <c r="E326" s="27" t="s">
        <v>317</v>
      </c>
      <c r="F326" s="28" t="s">
        <v>70</v>
      </c>
      <c r="G326" s="29">
        <v>3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71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 ht="25.5">
      <c r="A327" s="1" t="s">
        <v>72</v>
      </c>
      <c r="E327" s="27" t="s">
        <v>317</v>
      </c>
    </row>
    <row r="328">
      <c r="A328" s="1" t="s">
        <v>73</v>
      </c>
    </row>
    <row r="329">
      <c r="A329" s="1" t="s">
        <v>74</v>
      </c>
      <c r="E329" s="27" t="s">
        <v>68</v>
      </c>
    </row>
    <row r="330" ht="25.5">
      <c r="A330" s="1" t="s">
        <v>66</v>
      </c>
      <c r="B330" s="1">
        <v>31</v>
      </c>
      <c r="C330" s="26" t="s">
        <v>318</v>
      </c>
      <c r="D330" t="s">
        <v>68</v>
      </c>
      <c r="E330" s="27" t="s">
        <v>319</v>
      </c>
      <c r="F330" s="28" t="s">
        <v>70</v>
      </c>
      <c r="G330" s="29">
        <v>2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71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 ht="25.5">
      <c r="A331" s="1" t="s">
        <v>72</v>
      </c>
      <c r="E331" s="27" t="s">
        <v>319</v>
      </c>
    </row>
    <row r="332">
      <c r="A332" s="1" t="s">
        <v>73</v>
      </c>
    </row>
    <row r="333">
      <c r="A333" s="1" t="s">
        <v>74</v>
      </c>
      <c r="E333" s="27" t="s">
        <v>68</v>
      </c>
    </row>
    <row r="334">
      <c r="A334" s="1" t="s">
        <v>66</v>
      </c>
      <c r="B334" s="1">
        <v>32</v>
      </c>
      <c r="C334" s="26" t="s">
        <v>320</v>
      </c>
      <c r="D334" t="s">
        <v>68</v>
      </c>
      <c r="E334" s="27" t="s">
        <v>321</v>
      </c>
      <c r="F334" s="28" t="s">
        <v>70</v>
      </c>
      <c r="G334" s="29">
        <v>2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71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72</v>
      </c>
      <c r="E335" s="27" t="s">
        <v>321</v>
      </c>
    </row>
    <row r="336">
      <c r="A336" s="1" t="s">
        <v>73</v>
      </c>
    </row>
    <row r="337">
      <c r="A337" s="1" t="s">
        <v>74</v>
      </c>
      <c r="E337" s="27" t="s">
        <v>68</v>
      </c>
    </row>
    <row r="338">
      <c r="A338" s="1" t="s">
        <v>66</v>
      </c>
      <c r="B338" s="1">
        <v>27</v>
      </c>
      <c r="C338" s="26" t="s">
        <v>322</v>
      </c>
      <c r="D338" t="s">
        <v>68</v>
      </c>
      <c r="E338" s="27" t="s">
        <v>323</v>
      </c>
      <c r="F338" s="28" t="s">
        <v>70</v>
      </c>
      <c r="G338" s="29">
        <v>2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71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72</v>
      </c>
      <c r="E339" s="27" t="s">
        <v>323</v>
      </c>
    </row>
    <row r="340">
      <c r="A340" s="1" t="s">
        <v>73</v>
      </c>
    </row>
    <row r="341">
      <c r="A341" s="1" t="s">
        <v>74</v>
      </c>
      <c r="E341" s="27" t="s">
        <v>68</v>
      </c>
    </row>
    <row r="342" ht="25.5">
      <c r="A342" s="1" t="s">
        <v>66</v>
      </c>
      <c r="B342" s="1">
        <v>41</v>
      </c>
      <c r="C342" s="26" t="s">
        <v>324</v>
      </c>
      <c r="D342" t="s">
        <v>68</v>
      </c>
      <c r="E342" s="27" t="s">
        <v>325</v>
      </c>
      <c r="F342" s="28" t="s">
        <v>70</v>
      </c>
      <c r="G342" s="29">
        <v>6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71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 ht="25.5">
      <c r="A343" s="1" t="s">
        <v>72</v>
      </c>
      <c r="E343" s="27" t="s">
        <v>325</v>
      </c>
    </row>
    <row r="344">
      <c r="A344" s="1" t="s">
        <v>73</v>
      </c>
    </row>
    <row r="345">
      <c r="A345" s="1" t="s">
        <v>74</v>
      </c>
      <c r="E345" s="27" t="s">
        <v>68</v>
      </c>
    </row>
    <row r="346" ht="25.5">
      <c r="A346" s="1" t="s">
        <v>66</v>
      </c>
      <c r="B346" s="1">
        <v>42</v>
      </c>
      <c r="C346" s="26" t="s">
        <v>326</v>
      </c>
      <c r="D346" t="s">
        <v>68</v>
      </c>
      <c r="E346" s="27" t="s">
        <v>327</v>
      </c>
      <c r="F346" s="28" t="s">
        <v>70</v>
      </c>
      <c r="G346" s="29">
        <v>6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71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 ht="25.5">
      <c r="A347" s="1" t="s">
        <v>72</v>
      </c>
      <c r="E347" s="27" t="s">
        <v>327</v>
      </c>
    </row>
    <row r="348">
      <c r="A348" s="1" t="s">
        <v>73</v>
      </c>
    </row>
    <row r="349">
      <c r="A349" s="1" t="s">
        <v>74</v>
      </c>
      <c r="E349" s="27" t="s">
        <v>68</v>
      </c>
    </row>
    <row r="350">
      <c r="A350" s="1" t="s">
        <v>66</v>
      </c>
      <c r="B350" s="1">
        <v>22</v>
      </c>
      <c r="C350" s="26" t="s">
        <v>328</v>
      </c>
      <c r="D350" t="s">
        <v>68</v>
      </c>
      <c r="E350" s="27" t="s">
        <v>329</v>
      </c>
      <c r="F350" s="28" t="s">
        <v>70</v>
      </c>
      <c r="G350" s="29">
        <v>1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111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72</v>
      </c>
      <c r="E351" s="27" t="s">
        <v>329</v>
      </c>
    </row>
    <row r="352">
      <c r="A352" s="1" t="s">
        <v>73</v>
      </c>
    </row>
    <row r="353">
      <c r="A353" s="1" t="s">
        <v>74</v>
      </c>
      <c r="E353" s="27" t="s">
        <v>68</v>
      </c>
    </row>
    <row r="354">
      <c r="A354" s="1" t="s">
        <v>66</v>
      </c>
      <c r="B354" s="1">
        <v>23</v>
      </c>
      <c r="C354" s="26" t="s">
        <v>330</v>
      </c>
      <c r="D354" t="s">
        <v>68</v>
      </c>
      <c r="E354" s="27" t="s">
        <v>331</v>
      </c>
      <c r="F354" s="28" t="s">
        <v>70</v>
      </c>
      <c r="G354" s="29">
        <v>1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71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72</v>
      </c>
      <c r="E355" s="27" t="s">
        <v>331</v>
      </c>
    </row>
    <row r="356">
      <c r="A356" s="1" t="s">
        <v>73</v>
      </c>
    </row>
    <row r="357">
      <c r="A357" s="1" t="s">
        <v>74</v>
      </c>
      <c r="E357" s="27" t="s">
        <v>68</v>
      </c>
    </row>
    <row r="358" ht="25.5">
      <c r="A358" s="1" t="s">
        <v>66</v>
      </c>
      <c r="B358" s="1">
        <v>29</v>
      </c>
      <c r="C358" s="26" t="s">
        <v>332</v>
      </c>
      <c r="D358" t="s">
        <v>68</v>
      </c>
      <c r="E358" s="27" t="s">
        <v>333</v>
      </c>
      <c r="F358" s="28" t="s">
        <v>70</v>
      </c>
      <c r="G358" s="29">
        <v>1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111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 ht="25.5">
      <c r="A359" s="1" t="s">
        <v>72</v>
      </c>
      <c r="E359" s="27" t="s">
        <v>333</v>
      </c>
    </row>
    <row r="360">
      <c r="A360" s="1" t="s">
        <v>73</v>
      </c>
    </row>
    <row r="361">
      <c r="A361" s="1" t="s">
        <v>74</v>
      </c>
      <c r="E361" s="27" t="s">
        <v>68</v>
      </c>
    </row>
    <row r="362">
      <c r="A362" s="1" t="s">
        <v>66</v>
      </c>
      <c r="B362" s="1">
        <v>30</v>
      </c>
      <c r="C362" s="26" t="s">
        <v>334</v>
      </c>
      <c r="D362" t="s">
        <v>68</v>
      </c>
      <c r="E362" s="27" t="s">
        <v>335</v>
      </c>
      <c r="F362" s="28" t="s">
        <v>70</v>
      </c>
      <c r="G362" s="29">
        <v>1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71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72</v>
      </c>
      <c r="E363" s="27" t="s">
        <v>335</v>
      </c>
    </row>
    <row r="364">
      <c r="A364" s="1" t="s">
        <v>73</v>
      </c>
    </row>
    <row r="365">
      <c r="A365" s="1" t="s">
        <v>74</v>
      </c>
      <c r="E365" s="27" t="s">
        <v>68</v>
      </c>
    </row>
    <row r="366">
      <c r="A366" s="1" t="s">
        <v>66</v>
      </c>
      <c r="B366" s="1">
        <v>24</v>
      </c>
      <c r="C366" s="26" t="s">
        <v>336</v>
      </c>
      <c r="D366" t="s">
        <v>68</v>
      </c>
      <c r="E366" s="27" t="s">
        <v>337</v>
      </c>
      <c r="F366" s="28" t="s">
        <v>70</v>
      </c>
      <c r="G366" s="29">
        <v>2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111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72</v>
      </c>
      <c r="E367" s="27" t="s">
        <v>337</v>
      </c>
    </row>
    <row r="368">
      <c r="A368" s="1" t="s">
        <v>73</v>
      </c>
    </row>
    <row r="369">
      <c r="A369" s="1" t="s">
        <v>74</v>
      </c>
      <c r="E369" s="27" t="s">
        <v>68</v>
      </c>
    </row>
    <row r="370">
      <c r="A370" s="1" t="s">
        <v>66</v>
      </c>
      <c r="B370" s="1">
        <v>25</v>
      </c>
      <c r="C370" s="26" t="s">
        <v>338</v>
      </c>
      <c r="D370" t="s">
        <v>68</v>
      </c>
      <c r="E370" s="27" t="s">
        <v>339</v>
      </c>
      <c r="F370" s="28" t="s">
        <v>70</v>
      </c>
      <c r="G370" s="29">
        <v>2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71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72</v>
      </c>
      <c r="E371" s="27" t="s">
        <v>339</v>
      </c>
    </row>
    <row r="372">
      <c r="A372" s="1" t="s">
        <v>73</v>
      </c>
    </row>
    <row r="373">
      <c r="A373" s="1" t="s">
        <v>74</v>
      </c>
      <c r="E373" s="27" t="s">
        <v>68</v>
      </c>
    </row>
    <row r="374">
      <c r="A374" s="1" t="s">
        <v>66</v>
      </c>
      <c r="B374" s="1">
        <v>33</v>
      </c>
      <c r="C374" s="26" t="s">
        <v>340</v>
      </c>
      <c r="D374" t="s">
        <v>68</v>
      </c>
      <c r="E374" s="27" t="s">
        <v>341</v>
      </c>
      <c r="F374" s="28" t="s">
        <v>70</v>
      </c>
      <c r="G374" s="29">
        <v>1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111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72</v>
      </c>
      <c r="E375" s="27" t="s">
        <v>341</v>
      </c>
    </row>
    <row r="376">
      <c r="A376" s="1" t="s">
        <v>73</v>
      </c>
    </row>
    <row r="377">
      <c r="A377" s="1" t="s">
        <v>74</v>
      </c>
      <c r="E377" s="27" t="s">
        <v>68</v>
      </c>
    </row>
    <row r="378">
      <c r="A378" s="1" t="s">
        <v>66</v>
      </c>
      <c r="B378" s="1">
        <v>34</v>
      </c>
      <c r="C378" s="26" t="s">
        <v>342</v>
      </c>
      <c r="D378" t="s">
        <v>68</v>
      </c>
      <c r="E378" s="27" t="s">
        <v>343</v>
      </c>
      <c r="F378" s="28" t="s">
        <v>70</v>
      </c>
      <c r="G378" s="29">
        <v>1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71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72</v>
      </c>
      <c r="E379" s="27" t="s">
        <v>343</v>
      </c>
    </row>
    <row r="380">
      <c r="A380" s="1" t="s">
        <v>73</v>
      </c>
    </row>
    <row r="381">
      <c r="A381" s="1" t="s">
        <v>74</v>
      </c>
      <c r="E381" s="27" t="s">
        <v>68</v>
      </c>
    </row>
    <row r="382">
      <c r="A382" s="1" t="s">
        <v>66</v>
      </c>
      <c r="B382" s="1">
        <v>35</v>
      </c>
      <c r="C382" s="26" t="s">
        <v>344</v>
      </c>
      <c r="D382" t="s">
        <v>68</v>
      </c>
      <c r="E382" s="27" t="s">
        <v>345</v>
      </c>
      <c r="F382" s="28" t="s">
        <v>144</v>
      </c>
      <c r="G382" s="29">
        <v>8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111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72</v>
      </c>
      <c r="E383" s="27" t="s">
        <v>345</v>
      </c>
    </row>
    <row r="384">
      <c r="A384" s="1" t="s">
        <v>73</v>
      </c>
    </row>
    <row r="385">
      <c r="A385" s="1" t="s">
        <v>74</v>
      </c>
      <c r="E385" s="27" t="s">
        <v>68</v>
      </c>
    </row>
    <row r="386">
      <c r="A386" s="1" t="s">
        <v>66</v>
      </c>
      <c r="B386" s="1">
        <v>36</v>
      </c>
      <c r="C386" s="26" t="s">
        <v>346</v>
      </c>
      <c r="D386" t="s">
        <v>68</v>
      </c>
      <c r="E386" s="27" t="s">
        <v>347</v>
      </c>
      <c r="F386" s="28" t="s">
        <v>144</v>
      </c>
      <c r="G386" s="29">
        <v>8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111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72</v>
      </c>
      <c r="E387" s="27" t="s">
        <v>347</v>
      </c>
    </row>
    <row r="388">
      <c r="A388" s="1" t="s">
        <v>73</v>
      </c>
    </row>
    <row r="389">
      <c r="A389" s="1" t="s">
        <v>74</v>
      </c>
      <c r="E389" s="27" t="s">
        <v>68</v>
      </c>
    </row>
    <row r="390">
      <c r="A390" s="1" t="s">
        <v>66</v>
      </c>
      <c r="B390" s="1">
        <v>13</v>
      </c>
      <c r="C390" s="26" t="s">
        <v>348</v>
      </c>
      <c r="D390" t="s">
        <v>68</v>
      </c>
      <c r="E390" s="27" t="s">
        <v>349</v>
      </c>
      <c r="F390" s="28" t="s">
        <v>70</v>
      </c>
      <c r="G390" s="29">
        <v>1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111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72</v>
      </c>
      <c r="E391" s="27" t="s">
        <v>349</v>
      </c>
    </row>
    <row r="392">
      <c r="A392" s="1" t="s">
        <v>73</v>
      </c>
    </row>
    <row r="393">
      <c r="A393" s="1" t="s">
        <v>74</v>
      </c>
      <c r="E393" s="27" t="s">
        <v>68</v>
      </c>
    </row>
    <row r="394">
      <c r="A394" s="1" t="s">
        <v>66</v>
      </c>
      <c r="B394" s="1">
        <v>14</v>
      </c>
      <c r="C394" s="26" t="s">
        <v>350</v>
      </c>
      <c r="D394" t="s">
        <v>68</v>
      </c>
      <c r="E394" s="27" t="s">
        <v>351</v>
      </c>
      <c r="F394" s="28" t="s">
        <v>70</v>
      </c>
      <c r="G394" s="29">
        <v>1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111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72</v>
      </c>
      <c r="E395" s="27" t="s">
        <v>351</v>
      </c>
    </row>
    <row r="396">
      <c r="A396" s="1" t="s">
        <v>73</v>
      </c>
    </row>
    <row r="397">
      <c r="A397" s="1" t="s">
        <v>74</v>
      </c>
      <c r="E397" s="27" t="s">
        <v>68</v>
      </c>
    </row>
    <row r="398">
      <c r="A398" s="1" t="s">
        <v>66</v>
      </c>
      <c r="B398" s="1">
        <v>15</v>
      </c>
      <c r="C398" s="26" t="s">
        <v>352</v>
      </c>
      <c r="D398" t="s">
        <v>68</v>
      </c>
      <c r="E398" s="27" t="s">
        <v>353</v>
      </c>
      <c r="F398" s="28" t="s">
        <v>70</v>
      </c>
      <c r="G398" s="29">
        <v>2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111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72</v>
      </c>
      <c r="E399" s="27" t="s">
        <v>353</v>
      </c>
    </row>
    <row r="400">
      <c r="A400" s="1" t="s">
        <v>73</v>
      </c>
    </row>
    <row r="401">
      <c r="A401" s="1" t="s">
        <v>74</v>
      </c>
      <c r="E401" s="27" t="s">
        <v>68</v>
      </c>
    </row>
    <row r="402">
      <c r="A402" s="1" t="s">
        <v>66</v>
      </c>
      <c r="B402" s="1">
        <v>16</v>
      </c>
      <c r="C402" s="26" t="s">
        <v>354</v>
      </c>
      <c r="D402" t="s">
        <v>68</v>
      </c>
      <c r="E402" s="27" t="s">
        <v>355</v>
      </c>
      <c r="F402" s="28" t="s">
        <v>70</v>
      </c>
      <c r="G402" s="29">
        <v>3</v>
      </c>
      <c r="H402" s="28">
        <v>0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111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72</v>
      </c>
      <c r="E403" s="27" t="s">
        <v>355</v>
      </c>
    </row>
    <row r="404">
      <c r="A404" s="1" t="s">
        <v>73</v>
      </c>
    </row>
    <row r="405">
      <c r="A405" s="1" t="s">
        <v>74</v>
      </c>
      <c r="E405" s="27" t="s">
        <v>68</v>
      </c>
    </row>
    <row r="406">
      <c r="A406" s="1" t="s">
        <v>66</v>
      </c>
      <c r="B406" s="1">
        <v>17</v>
      </c>
      <c r="C406" s="26" t="s">
        <v>356</v>
      </c>
      <c r="D406" t="s">
        <v>68</v>
      </c>
      <c r="E406" s="27" t="s">
        <v>357</v>
      </c>
      <c r="F406" s="28" t="s">
        <v>70</v>
      </c>
      <c r="G406" s="29">
        <v>1</v>
      </c>
      <c r="H406" s="28">
        <v>0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111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72</v>
      </c>
      <c r="E407" s="27" t="s">
        <v>357</v>
      </c>
    </row>
    <row r="408">
      <c r="A408" s="1" t="s">
        <v>73</v>
      </c>
    </row>
    <row r="409">
      <c r="A409" s="1" t="s">
        <v>74</v>
      </c>
      <c r="E409" s="27" t="s">
        <v>68</v>
      </c>
    </row>
  </sheetData>
  <sheetProtection sheet="1" objects="1" scenarios="1" spinCount="100000" saltValue="9++x0HeD7YEhW+RPWp4argKYnU/WIOrg+XS3RuRtxgHefCBM9cH0esKYW0Y8ZIe1rkONu0lEDE+SpRBjtZdojA==" hashValue="qjoulORX1KA3Z+Y83KhTgU7Gj5a/s4BJLmPbmhwV0lMauGGTUFSHCEVHziQl0HS3geVYetHYTKQK3iU/GYTp6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COUNTIFS(L8:L250,"=0",A8:A250,"P")+COUNTIFS(L8:L250,"",A8:A250,"P")+SUM(Q8:Q250)</f>
        <v>0</v>
      </c>
    </row>
    <row r="8">
      <c r="A8" s="1" t="s">
        <v>62</v>
      </c>
      <c r="C8" s="22" t="s">
        <v>358</v>
      </c>
      <c r="E8" s="23" t="s">
        <v>19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359</v>
      </c>
      <c r="E9" s="23" t="s">
        <v>19</v>
      </c>
      <c r="L9" s="24">
        <f>SUMIFS(L10:L249,A10:A249,"P")</f>
        <v>0</v>
      </c>
      <c r="M9" s="24">
        <f>SUMIFS(M10:M249,A10:A249,"P")</f>
        <v>0</v>
      </c>
      <c r="N9" s="25"/>
    </row>
    <row r="10">
      <c r="A10" s="1" t="s">
        <v>66</v>
      </c>
      <c r="B10" s="1">
        <v>49</v>
      </c>
      <c r="C10" s="26" t="s">
        <v>164</v>
      </c>
      <c r="D10" t="s">
        <v>68</v>
      </c>
      <c r="E10" s="27" t="s">
        <v>143</v>
      </c>
      <c r="F10" s="28" t="s">
        <v>144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143</v>
      </c>
    </row>
    <row r="12">
      <c r="A12" s="1" t="s">
        <v>73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50</v>
      </c>
      <c r="C14" s="26" t="s">
        <v>165</v>
      </c>
      <c r="D14" t="s">
        <v>68</v>
      </c>
      <c r="E14" s="27" t="s">
        <v>146</v>
      </c>
      <c r="F14" s="28" t="s">
        <v>144</v>
      </c>
      <c r="G14" s="29">
        <v>32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146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51</v>
      </c>
      <c r="C18" s="26" t="s">
        <v>166</v>
      </c>
      <c r="D18" t="s">
        <v>68</v>
      </c>
      <c r="E18" s="27" t="s">
        <v>148</v>
      </c>
      <c r="F18" s="28" t="s">
        <v>144</v>
      </c>
      <c r="G18" s="29">
        <v>75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148</v>
      </c>
    </row>
    <row r="20">
      <c r="A20" s="1" t="s">
        <v>73</v>
      </c>
      <c r="E20" s="33" t="s">
        <v>149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52</v>
      </c>
      <c r="C22" s="26" t="s">
        <v>168</v>
      </c>
      <c r="D22" t="s">
        <v>68</v>
      </c>
      <c r="E22" s="27" t="s">
        <v>151</v>
      </c>
      <c r="F22" s="28" t="s">
        <v>80</v>
      </c>
      <c r="G22" s="29">
        <v>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151</v>
      </c>
    </row>
    <row r="24">
      <c r="A24" s="1" t="s">
        <v>73</v>
      </c>
      <c r="E24" s="33" t="s">
        <v>169</v>
      </c>
    </row>
    <row r="25">
      <c r="A25" s="1" t="s">
        <v>74</v>
      </c>
      <c r="E25" s="27" t="s">
        <v>68</v>
      </c>
    </row>
    <row r="26">
      <c r="A26" s="1" t="s">
        <v>66</v>
      </c>
      <c r="B26" s="1">
        <v>38</v>
      </c>
      <c r="C26" s="26" t="s">
        <v>67</v>
      </c>
      <c r="D26" t="s">
        <v>68</v>
      </c>
      <c r="E26" s="27" t="s">
        <v>69</v>
      </c>
      <c r="F26" s="28" t="s">
        <v>70</v>
      </c>
      <c r="G26" s="29">
        <v>32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72</v>
      </c>
      <c r="E27" s="27" t="s">
        <v>69</v>
      </c>
    </row>
    <row r="28">
      <c r="A28" s="1" t="s">
        <v>73</v>
      </c>
    </row>
    <row r="29">
      <c r="A29" s="1" t="s">
        <v>74</v>
      </c>
      <c r="E29" s="27" t="s">
        <v>68</v>
      </c>
    </row>
    <row r="30" ht="25.5">
      <c r="A30" s="1" t="s">
        <v>66</v>
      </c>
      <c r="B30" s="1">
        <v>31</v>
      </c>
      <c r="C30" s="26" t="s">
        <v>75</v>
      </c>
      <c r="D30" t="s">
        <v>68</v>
      </c>
      <c r="E30" s="27" t="s">
        <v>76</v>
      </c>
      <c r="F30" s="28" t="s">
        <v>77</v>
      </c>
      <c r="G30" s="29">
        <v>950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72</v>
      </c>
      <c r="E31" s="27" t="s">
        <v>76</v>
      </c>
    </row>
    <row r="32">
      <c r="A32" s="1" t="s">
        <v>73</v>
      </c>
    </row>
    <row r="33">
      <c r="A33" s="1" t="s">
        <v>74</v>
      </c>
      <c r="E33" s="27" t="s">
        <v>68</v>
      </c>
    </row>
    <row r="34" ht="25.5">
      <c r="A34" s="1" t="s">
        <v>66</v>
      </c>
      <c r="B34" s="1">
        <v>32</v>
      </c>
      <c r="C34" s="26" t="s">
        <v>180</v>
      </c>
      <c r="D34" t="s">
        <v>68</v>
      </c>
      <c r="E34" s="27" t="s">
        <v>181</v>
      </c>
      <c r="F34" s="28" t="s">
        <v>77</v>
      </c>
      <c r="G34" s="29">
        <v>480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72</v>
      </c>
      <c r="E35" s="27" t="s">
        <v>181</v>
      </c>
    </row>
    <row r="36">
      <c r="A36" s="1" t="s">
        <v>73</v>
      </c>
    </row>
    <row r="37">
      <c r="A37" s="1" t="s">
        <v>74</v>
      </c>
      <c r="E37" s="27" t="s">
        <v>68</v>
      </c>
    </row>
    <row r="38">
      <c r="A38" s="1" t="s">
        <v>66</v>
      </c>
      <c r="B38" s="1">
        <v>48</v>
      </c>
      <c r="C38" s="26" t="s">
        <v>78</v>
      </c>
      <c r="D38" t="s">
        <v>68</v>
      </c>
      <c r="E38" s="27" t="s">
        <v>79</v>
      </c>
      <c r="F38" s="28" t="s">
        <v>80</v>
      </c>
      <c r="G38" s="29">
        <v>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72</v>
      </c>
      <c r="E39" s="27" t="s">
        <v>79</v>
      </c>
    </row>
    <row r="40">
      <c r="A40" s="1" t="s">
        <v>73</v>
      </c>
    </row>
    <row r="41">
      <c r="A41" s="1" t="s">
        <v>74</v>
      </c>
      <c r="E41" s="27" t="s">
        <v>68</v>
      </c>
    </row>
    <row r="42">
      <c r="A42" s="1" t="s">
        <v>66</v>
      </c>
      <c r="B42" s="1">
        <v>36</v>
      </c>
      <c r="C42" s="26" t="s">
        <v>360</v>
      </c>
      <c r="D42" t="s">
        <v>68</v>
      </c>
      <c r="E42" s="27" t="s">
        <v>361</v>
      </c>
      <c r="F42" s="28" t="s">
        <v>77</v>
      </c>
      <c r="G42" s="29">
        <v>10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72</v>
      </c>
      <c r="E43" s="27" t="s">
        <v>361</v>
      </c>
    </row>
    <row r="44">
      <c r="A44" s="1" t="s">
        <v>73</v>
      </c>
    </row>
    <row r="45">
      <c r="A45" s="1" t="s">
        <v>74</v>
      </c>
      <c r="E45" s="27" t="s">
        <v>68</v>
      </c>
    </row>
    <row r="46" ht="25.5">
      <c r="A46" s="1" t="s">
        <v>66</v>
      </c>
      <c r="B46" s="1">
        <v>37</v>
      </c>
      <c r="C46" s="26" t="s">
        <v>362</v>
      </c>
      <c r="D46" t="s">
        <v>68</v>
      </c>
      <c r="E46" s="27" t="s">
        <v>363</v>
      </c>
      <c r="F46" s="28" t="s">
        <v>70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72</v>
      </c>
      <c r="E47" s="27" t="s">
        <v>363</v>
      </c>
    </row>
    <row r="48">
      <c r="A48" s="1" t="s">
        <v>73</v>
      </c>
    </row>
    <row r="49">
      <c r="A49" s="1" t="s">
        <v>74</v>
      </c>
      <c r="E49" s="27" t="s">
        <v>68</v>
      </c>
    </row>
    <row r="50" ht="25.5">
      <c r="A50" s="1" t="s">
        <v>66</v>
      </c>
      <c r="B50" s="1">
        <v>53</v>
      </c>
      <c r="C50" s="26" t="s">
        <v>81</v>
      </c>
      <c r="D50" t="s">
        <v>68</v>
      </c>
      <c r="E50" s="27" t="s">
        <v>82</v>
      </c>
      <c r="F50" s="28" t="s">
        <v>70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72</v>
      </c>
      <c r="E51" s="27" t="s">
        <v>82</v>
      </c>
    </row>
    <row r="52">
      <c r="A52" s="1" t="s">
        <v>73</v>
      </c>
    </row>
    <row r="53">
      <c r="A53" s="1" t="s">
        <v>74</v>
      </c>
      <c r="E53" s="27" t="s">
        <v>68</v>
      </c>
    </row>
    <row r="54">
      <c r="A54" s="1" t="s">
        <v>66</v>
      </c>
      <c r="B54" s="1">
        <v>59</v>
      </c>
      <c r="C54" s="26" t="s">
        <v>198</v>
      </c>
      <c r="D54" t="s">
        <v>68</v>
      </c>
      <c r="E54" s="27" t="s">
        <v>199</v>
      </c>
      <c r="F54" s="28" t="s">
        <v>77</v>
      </c>
      <c r="G54" s="29">
        <v>50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72</v>
      </c>
      <c r="E55" s="27" t="s">
        <v>199</v>
      </c>
    </row>
    <row r="56">
      <c r="A56" s="1" t="s">
        <v>73</v>
      </c>
      <c r="E56" s="33" t="s">
        <v>364</v>
      </c>
    </row>
    <row r="57">
      <c r="A57" s="1" t="s">
        <v>74</v>
      </c>
      <c r="E57" s="27" t="s">
        <v>68</v>
      </c>
    </row>
    <row r="58">
      <c r="A58" s="1" t="s">
        <v>66</v>
      </c>
      <c r="B58" s="1">
        <v>60</v>
      </c>
      <c r="C58" s="26" t="s">
        <v>200</v>
      </c>
      <c r="D58" t="s">
        <v>68</v>
      </c>
      <c r="E58" s="27" t="s">
        <v>201</v>
      </c>
      <c r="F58" s="28" t="s">
        <v>77</v>
      </c>
      <c r="G58" s="29">
        <v>50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72</v>
      </c>
      <c r="E59" s="27" t="s">
        <v>201</v>
      </c>
    </row>
    <row r="60">
      <c r="A60" s="1" t="s">
        <v>73</v>
      </c>
      <c r="E60" s="33" t="s">
        <v>364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33</v>
      </c>
      <c r="C62" s="26" t="s">
        <v>365</v>
      </c>
      <c r="D62" t="s">
        <v>68</v>
      </c>
      <c r="E62" s="27" t="s">
        <v>366</v>
      </c>
      <c r="F62" s="28" t="s">
        <v>259</v>
      </c>
      <c r="G62" s="29">
        <v>7.9000000000000004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366</v>
      </c>
    </row>
    <row r="64">
      <c r="A64" s="1" t="s">
        <v>73</v>
      </c>
    </row>
    <row r="65">
      <c r="A65" s="1" t="s">
        <v>74</v>
      </c>
      <c r="E65" s="27" t="s">
        <v>68</v>
      </c>
    </row>
    <row r="66" ht="25.5">
      <c r="A66" s="1" t="s">
        <v>66</v>
      </c>
      <c r="B66" s="1">
        <v>34</v>
      </c>
      <c r="C66" s="26" t="s">
        <v>367</v>
      </c>
      <c r="D66" t="s">
        <v>68</v>
      </c>
      <c r="E66" s="27" t="s">
        <v>368</v>
      </c>
      <c r="F66" s="28" t="s">
        <v>259</v>
      </c>
      <c r="G66" s="29">
        <v>0.40000000000000002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111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72</v>
      </c>
      <c r="E67" s="27" t="s">
        <v>368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35</v>
      </c>
      <c r="C70" s="26" t="s">
        <v>266</v>
      </c>
      <c r="D70" t="s">
        <v>68</v>
      </c>
      <c r="E70" s="27" t="s">
        <v>267</v>
      </c>
      <c r="F70" s="28" t="s">
        <v>259</v>
      </c>
      <c r="G70" s="29">
        <v>8.3000000000000007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267</v>
      </c>
    </row>
    <row r="72">
      <c r="A72" s="1" t="s">
        <v>73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39</v>
      </c>
      <c r="C74" s="26" t="s">
        <v>369</v>
      </c>
      <c r="D74" t="s">
        <v>68</v>
      </c>
      <c r="E74" s="27" t="s">
        <v>370</v>
      </c>
      <c r="F74" s="28" t="s">
        <v>70</v>
      </c>
      <c r="G74" s="29">
        <v>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111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370</v>
      </c>
    </row>
    <row r="76">
      <c r="A76" s="1" t="s">
        <v>73</v>
      </c>
    </row>
    <row r="77">
      <c r="A77" s="1" t="s">
        <v>74</v>
      </c>
      <c r="E77" s="27" t="s">
        <v>68</v>
      </c>
    </row>
    <row r="78">
      <c r="A78" s="1" t="s">
        <v>66</v>
      </c>
      <c r="B78" s="1">
        <v>40</v>
      </c>
      <c r="C78" s="26" t="s">
        <v>371</v>
      </c>
      <c r="D78" t="s">
        <v>68</v>
      </c>
      <c r="E78" s="27" t="s">
        <v>372</v>
      </c>
      <c r="F78" s="28" t="s">
        <v>70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111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72</v>
      </c>
      <c r="E79" s="27" t="s">
        <v>372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2</v>
      </c>
      <c r="C82" s="26" t="s">
        <v>373</v>
      </c>
      <c r="D82" t="s">
        <v>68</v>
      </c>
      <c r="E82" s="27" t="s">
        <v>374</v>
      </c>
      <c r="F82" s="28" t="s">
        <v>70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111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374</v>
      </c>
    </row>
    <row r="84">
      <c r="A84" s="1" t="s">
        <v>73</v>
      </c>
    </row>
    <row r="85">
      <c r="A85" s="1" t="s">
        <v>74</v>
      </c>
      <c r="E85" s="27" t="s">
        <v>68</v>
      </c>
    </row>
    <row r="86">
      <c r="A86" s="1" t="s">
        <v>66</v>
      </c>
      <c r="B86" s="1">
        <v>1</v>
      </c>
      <c r="C86" s="26" t="s">
        <v>375</v>
      </c>
      <c r="D86" t="s">
        <v>68</v>
      </c>
      <c r="E86" s="27" t="s">
        <v>376</v>
      </c>
      <c r="F86" s="28" t="s">
        <v>70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72</v>
      </c>
      <c r="E87" s="27" t="s">
        <v>376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3</v>
      </c>
      <c r="C90" s="26" t="s">
        <v>377</v>
      </c>
      <c r="D90" t="s">
        <v>68</v>
      </c>
      <c r="E90" s="27" t="s">
        <v>378</v>
      </c>
      <c r="F90" s="28" t="s">
        <v>70</v>
      </c>
      <c r="G90" s="29">
        <v>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378</v>
      </c>
    </row>
    <row r="92">
      <c r="A92" s="1" t="s">
        <v>73</v>
      </c>
    </row>
    <row r="93">
      <c r="A93" s="1" t="s">
        <v>74</v>
      </c>
      <c r="E93" s="27" t="s">
        <v>68</v>
      </c>
    </row>
    <row r="94">
      <c r="A94" s="1" t="s">
        <v>66</v>
      </c>
      <c r="B94" s="1">
        <v>4</v>
      </c>
      <c r="C94" s="26" t="s">
        <v>379</v>
      </c>
      <c r="D94" t="s">
        <v>68</v>
      </c>
      <c r="E94" s="27" t="s">
        <v>380</v>
      </c>
      <c r="F94" s="28" t="s">
        <v>70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72</v>
      </c>
      <c r="E95" s="27" t="s">
        <v>380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5</v>
      </c>
      <c r="C98" s="26" t="s">
        <v>381</v>
      </c>
      <c r="D98" t="s">
        <v>68</v>
      </c>
      <c r="E98" s="27" t="s">
        <v>382</v>
      </c>
      <c r="F98" s="28" t="s">
        <v>70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111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382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47</v>
      </c>
      <c r="C102" s="26" t="s">
        <v>383</v>
      </c>
      <c r="D102" t="s">
        <v>68</v>
      </c>
      <c r="E102" s="27" t="s">
        <v>384</v>
      </c>
      <c r="F102" s="28" t="s">
        <v>70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111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384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 ht="25.5">
      <c r="A106" s="1" t="s">
        <v>66</v>
      </c>
      <c r="B106" s="1">
        <v>45</v>
      </c>
      <c r="C106" s="26" t="s">
        <v>385</v>
      </c>
      <c r="D106" t="s">
        <v>68</v>
      </c>
      <c r="E106" s="27" t="s">
        <v>386</v>
      </c>
      <c r="F106" s="28" t="s">
        <v>70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111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72</v>
      </c>
      <c r="E107" s="27" t="s">
        <v>386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>
      <c r="A110" s="1" t="s">
        <v>66</v>
      </c>
      <c r="B110" s="1">
        <v>46</v>
      </c>
      <c r="C110" s="26" t="s">
        <v>387</v>
      </c>
      <c r="D110" t="s">
        <v>68</v>
      </c>
      <c r="E110" s="27" t="s">
        <v>388</v>
      </c>
      <c r="F110" s="28" t="s">
        <v>70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72</v>
      </c>
      <c r="E111" s="27" t="s">
        <v>388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>
      <c r="A114" s="1" t="s">
        <v>66</v>
      </c>
      <c r="B114" s="1">
        <v>6</v>
      </c>
      <c r="C114" s="26" t="s">
        <v>389</v>
      </c>
      <c r="D114" t="s">
        <v>68</v>
      </c>
      <c r="E114" s="27" t="s">
        <v>390</v>
      </c>
      <c r="F114" s="28" t="s">
        <v>70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72</v>
      </c>
      <c r="E115" s="27" t="s">
        <v>390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>
      <c r="A118" s="1" t="s">
        <v>66</v>
      </c>
      <c r="B118" s="1">
        <v>7</v>
      </c>
      <c r="C118" s="26" t="s">
        <v>391</v>
      </c>
      <c r="D118" t="s">
        <v>68</v>
      </c>
      <c r="E118" s="27" t="s">
        <v>392</v>
      </c>
      <c r="F118" s="28" t="s">
        <v>70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72</v>
      </c>
      <c r="E119" s="27" t="s">
        <v>392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>
      <c r="A122" s="1" t="s">
        <v>66</v>
      </c>
      <c r="B122" s="1">
        <v>8</v>
      </c>
      <c r="C122" s="26" t="s">
        <v>393</v>
      </c>
      <c r="D122" t="s">
        <v>68</v>
      </c>
      <c r="E122" s="27" t="s">
        <v>394</v>
      </c>
      <c r="F122" s="28" t="s">
        <v>70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72</v>
      </c>
      <c r="E123" s="27" t="s">
        <v>394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>
      <c r="A126" s="1" t="s">
        <v>66</v>
      </c>
      <c r="B126" s="1">
        <v>9</v>
      </c>
      <c r="C126" s="26" t="s">
        <v>395</v>
      </c>
      <c r="D126" t="s">
        <v>68</v>
      </c>
      <c r="E126" s="27" t="s">
        <v>396</v>
      </c>
      <c r="F126" s="28" t="s">
        <v>70</v>
      </c>
      <c r="G126" s="29">
        <v>13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72</v>
      </c>
      <c r="E127" s="27" t="s">
        <v>396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>
      <c r="A130" s="1" t="s">
        <v>66</v>
      </c>
      <c r="B130" s="1">
        <v>10</v>
      </c>
      <c r="C130" s="26" t="s">
        <v>397</v>
      </c>
      <c r="D130" t="s">
        <v>68</v>
      </c>
      <c r="E130" s="27" t="s">
        <v>398</v>
      </c>
      <c r="F130" s="28" t="s">
        <v>70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111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72</v>
      </c>
      <c r="E131" s="27" t="s">
        <v>398</v>
      </c>
    </row>
    <row r="132">
      <c r="A132" s="1" t="s">
        <v>73</v>
      </c>
    </row>
    <row r="133">
      <c r="A133" s="1" t="s">
        <v>74</v>
      </c>
      <c r="E133" s="27" t="s">
        <v>68</v>
      </c>
    </row>
    <row r="134">
      <c r="A134" s="1" t="s">
        <v>66</v>
      </c>
      <c r="B134" s="1">
        <v>11</v>
      </c>
      <c r="C134" s="26" t="s">
        <v>399</v>
      </c>
      <c r="D134" t="s">
        <v>68</v>
      </c>
      <c r="E134" s="27" t="s">
        <v>400</v>
      </c>
      <c r="F134" s="28" t="s">
        <v>70</v>
      </c>
      <c r="G134" s="29">
        <v>14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72</v>
      </c>
      <c r="E135" s="27" t="s">
        <v>400</v>
      </c>
    </row>
    <row r="136">
      <c r="A136" s="1" t="s">
        <v>73</v>
      </c>
    </row>
    <row r="137">
      <c r="A137" s="1" t="s">
        <v>74</v>
      </c>
      <c r="E137" s="27" t="s">
        <v>68</v>
      </c>
    </row>
    <row r="138" ht="25.5">
      <c r="A138" s="1" t="s">
        <v>66</v>
      </c>
      <c r="B138" s="1">
        <v>12</v>
      </c>
      <c r="C138" s="26" t="s">
        <v>401</v>
      </c>
      <c r="D138" t="s">
        <v>68</v>
      </c>
      <c r="E138" s="27" t="s">
        <v>402</v>
      </c>
      <c r="F138" s="28" t="s">
        <v>70</v>
      </c>
      <c r="G138" s="29">
        <v>13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72</v>
      </c>
      <c r="E139" s="27" t="s">
        <v>402</v>
      </c>
    </row>
    <row r="140">
      <c r="A140" s="1" t="s">
        <v>73</v>
      </c>
    </row>
    <row r="141">
      <c r="A141" s="1" t="s">
        <v>74</v>
      </c>
      <c r="E141" s="27" t="s">
        <v>68</v>
      </c>
    </row>
    <row r="142">
      <c r="A142" s="1" t="s">
        <v>66</v>
      </c>
      <c r="B142" s="1">
        <v>13</v>
      </c>
      <c r="C142" s="26" t="s">
        <v>403</v>
      </c>
      <c r="D142" t="s">
        <v>68</v>
      </c>
      <c r="E142" s="27" t="s">
        <v>404</v>
      </c>
      <c r="F142" s="28" t="s">
        <v>70</v>
      </c>
      <c r="G142" s="29">
        <v>13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72</v>
      </c>
      <c r="E143" s="27" t="s">
        <v>404</v>
      </c>
    </row>
    <row r="144">
      <c r="A144" s="1" t="s">
        <v>73</v>
      </c>
    </row>
    <row r="145">
      <c r="A145" s="1" t="s">
        <v>74</v>
      </c>
      <c r="E145" s="27" t="s">
        <v>68</v>
      </c>
    </row>
    <row r="146">
      <c r="A146" s="1" t="s">
        <v>66</v>
      </c>
      <c r="B146" s="1">
        <v>14</v>
      </c>
      <c r="C146" s="26" t="s">
        <v>405</v>
      </c>
      <c r="D146" t="s">
        <v>68</v>
      </c>
      <c r="E146" s="27" t="s">
        <v>406</v>
      </c>
      <c r="F146" s="28" t="s">
        <v>70</v>
      </c>
      <c r="G146" s="29">
        <v>51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72</v>
      </c>
      <c r="E147" s="27" t="s">
        <v>406</v>
      </c>
    </row>
    <row r="148">
      <c r="A148" s="1" t="s">
        <v>73</v>
      </c>
    </row>
    <row r="149">
      <c r="A149" s="1" t="s">
        <v>74</v>
      </c>
      <c r="E149" s="27" t="s">
        <v>68</v>
      </c>
    </row>
    <row r="150">
      <c r="A150" s="1" t="s">
        <v>66</v>
      </c>
      <c r="B150" s="1">
        <v>15</v>
      </c>
      <c r="C150" s="26" t="s">
        <v>407</v>
      </c>
      <c r="D150" t="s">
        <v>68</v>
      </c>
      <c r="E150" s="27" t="s">
        <v>408</v>
      </c>
      <c r="F150" s="28" t="s">
        <v>70</v>
      </c>
      <c r="G150" s="29">
        <v>51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72</v>
      </c>
      <c r="E151" s="27" t="s">
        <v>408</v>
      </c>
    </row>
    <row r="152">
      <c r="A152" s="1" t="s">
        <v>73</v>
      </c>
    </row>
    <row r="153">
      <c r="A153" s="1" t="s">
        <v>74</v>
      </c>
      <c r="E153" s="27" t="s">
        <v>68</v>
      </c>
    </row>
    <row r="154">
      <c r="A154" s="1" t="s">
        <v>66</v>
      </c>
      <c r="B154" s="1">
        <v>17</v>
      </c>
      <c r="C154" s="26" t="s">
        <v>409</v>
      </c>
      <c r="D154" t="s">
        <v>68</v>
      </c>
      <c r="E154" s="27" t="s">
        <v>410</v>
      </c>
      <c r="F154" s="28" t="s">
        <v>70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71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72</v>
      </c>
      <c r="E155" s="27" t="s">
        <v>410</v>
      </c>
    </row>
    <row r="156">
      <c r="A156" s="1" t="s">
        <v>73</v>
      </c>
    </row>
    <row r="157">
      <c r="A157" s="1" t="s">
        <v>74</v>
      </c>
      <c r="E157" s="27" t="s">
        <v>68</v>
      </c>
    </row>
    <row r="158">
      <c r="A158" s="1" t="s">
        <v>66</v>
      </c>
      <c r="B158" s="1">
        <v>16</v>
      </c>
      <c r="C158" s="26" t="s">
        <v>411</v>
      </c>
      <c r="D158" t="s">
        <v>68</v>
      </c>
      <c r="E158" s="27" t="s">
        <v>412</v>
      </c>
      <c r="F158" s="28" t="s">
        <v>70</v>
      </c>
      <c r="G158" s="29">
        <v>20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71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72</v>
      </c>
      <c r="E159" s="27" t="s">
        <v>412</v>
      </c>
    </row>
    <row r="160">
      <c r="A160" s="1" t="s">
        <v>73</v>
      </c>
    </row>
    <row r="161">
      <c r="A161" s="1" t="s">
        <v>74</v>
      </c>
      <c r="E161" s="27" t="s">
        <v>68</v>
      </c>
    </row>
    <row r="162">
      <c r="A162" s="1" t="s">
        <v>66</v>
      </c>
      <c r="B162" s="1">
        <v>18</v>
      </c>
      <c r="C162" s="26" t="s">
        <v>413</v>
      </c>
      <c r="D162" t="s">
        <v>68</v>
      </c>
      <c r="E162" s="27" t="s">
        <v>414</v>
      </c>
      <c r="F162" s="28" t="s">
        <v>70</v>
      </c>
      <c r="G162" s="29">
        <v>26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71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72</v>
      </c>
      <c r="E163" s="27" t="s">
        <v>414</v>
      </c>
    </row>
    <row r="164">
      <c r="A164" s="1" t="s">
        <v>73</v>
      </c>
    </row>
    <row r="165">
      <c r="A165" s="1" t="s">
        <v>74</v>
      </c>
      <c r="E165" s="27" t="s">
        <v>68</v>
      </c>
    </row>
    <row r="166">
      <c r="A166" s="1" t="s">
        <v>66</v>
      </c>
      <c r="B166" s="1">
        <v>19</v>
      </c>
      <c r="C166" s="26" t="s">
        <v>415</v>
      </c>
      <c r="D166" t="s">
        <v>68</v>
      </c>
      <c r="E166" s="27" t="s">
        <v>416</v>
      </c>
      <c r="F166" s="28" t="s">
        <v>70</v>
      </c>
      <c r="G166" s="29">
        <v>7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72</v>
      </c>
      <c r="E167" s="27" t="s">
        <v>416</v>
      </c>
    </row>
    <row r="168">
      <c r="A168" s="1" t="s">
        <v>73</v>
      </c>
    </row>
    <row r="169">
      <c r="A169" s="1" t="s">
        <v>74</v>
      </c>
      <c r="E169" s="27" t="s">
        <v>68</v>
      </c>
    </row>
    <row r="170">
      <c r="A170" s="1" t="s">
        <v>66</v>
      </c>
      <c r="B170" s="1">
        <v>20</v>
      </c>
      <c r="C170" s="26" t="s">
        <v>417</v>
      </c>
      <c r="D170" t="s">
        <v>68</v>
      </c>
      <c r="E170" s="27" t="s">
        <v>418</v>
      </c>
      <c r="F170" s="28" t="s">
        <v>70</v>
      </c>
      <c r="G170" s="29">
        <v>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72</v>
      </c>
      <c r="E171" s="27" t="s">
        <v>418</v>
      </c>
    </row>
    <row r="172">
      <c r="A172" s="1" t="s">
        <v>73</v>
      </c>
    </row>
    <row r="173">
      <c r="A173" s="1" t="s">
        <v>74</v>
      </c>
      <c r="E173" s="27" t="s">
        <v>68</v>
      </c>
    </row>
    <row r="174">
      <c r="A174" s="1" t="s">
        <v>66</v>
      </c>
      <c r="B174" s="1">
        <v>21</v>
      </c>
      <c r="C174" s="26" t="s">
        <v>419</v>
      </c>
      <c r="D174" t="s">
        <v>68</v>
      </c>
      <c r="E174" s="27" t="s">
        <v>420</v>
      </c>
      <c r="F174" s="28" t="s">
        <v>70</v>
      </c>
      <c r="G174" s="29">
        <v>23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71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72</v>
      </c>
      <c r="E175" s="27" t="s">
        <v>420</v>
      </c>
    </row>
    <row r="176">
      <c r="A176" s="1" t="s">
        <v>73</v>
      </c>
    </row>
    <row r="177">
      <c r="A177" s="1" t="s">
        <v>74</v>
      </c>
      <c r="E177" s="27" t="s">
        <v>68</v>
      </c>
    </row>
    <row r="178">
      <c r="A178" s="1" t="s">
        <v>66</v>
      </c>
      <c r="B178" s="1">
        <v>22</v>
      </c>
      <c r="C178" s="26" t="s">
        <v>421</v>
      </c>
      <c r="D178" t="s">
        <v>68</v>
      </c>
      <c r="E178" s="27" t="s">
        <v>422</v>
      </c>
      <c r="F178" s="28" t="s">
        <v>70</v>
      </c>
      <c r="G178" s="29">
        <v>23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71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72</v>
      </c>
      <c r="E179" s="27" t="s">
        <v>422</v>
      </c>
    </row>
    <row r="180">
      <c r="A180" s="1" t="s">
        <v>73</v>
      </c>
    </row>
    <row r="181">
      <c r="A181" s="1" t="s">
        <v>74</v>
      </c>
      <c r="E181" s="27" t="s">
        <v>68</v>
      </c>
    </row>
    <row r="182" ht="25.5">
      <c r="A182" s="1" t="s">
        <v>66</v>
      </c>
      <c r="B182" s="1">
        <v>23</v>
      </c>
      <c r="C182" s="26" t="s">
        <v>423</v>
      </c>
      <c r="D182" t="s">
        <v>68</v>
      </c>
      <c r="E182" s="27" t="s">
        <v>424</v>
      </c>
      <c r="F182" s="28" t="s">
        <v>70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71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72</v>
      </c>
      <c r="E183" s="27" t="s">
        <v>424</v>
      </c>
    </row>
    <row r="184">
      <c r="A184" s="1" t="s">
        <v>73</v>
      </c>
    </row>
    <row r="185">
      <c r="A185" s="1" t="s">
        <v>74</v>
      </c>
      <c r="E185" s="27" t="s">
        <v>68</v>
      </c>
    </row>
    <row r="186" ht="25.5">
      <c r="A186" s="1" t="s">
        <v>66</v>
      </c>
      <c r="B186" s="1">
        <v>24</v>
      </c>
      <c r="C186" s="26" t="s">
        <v>425</v>
      </c>
      <c r="D186" t="s">
        <v>68</v>
      </c>
      <c r="E186" s="27" t="s">
        <v>426</v>
      </c>
      <c r="F186" s="28" t="s">
        <v>70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71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72</v>
      </c>
      <c r="E187" s="27" t="s">
        <v>426</v>
      </c>
    </row>
    <row r="188">
      <c r="A188" s="1" t="s">
        <v>73</v>
      </c>
    </row>
    <row r="189">
      <c r="A189" s="1" t="s">
        <v>74</v>
      </c>
      <c r="E189" s="27" t="s">
        <v>68</v>
      </c>
    </row>
    <row r="190">
      <c r="A190" s="1" t="s">
        <v>66</v>
      </c>
      <c r="B190" s="1">
        <v>25</v>
      </c>
      <c r="C190" s="26" t="s">
        <v>427</v>
      </c>
      <c r="D190" t="s">
        <v>68</v>
      </c>
      <c r="E190" s="27" t="s">
        <v>428</v>
      </c>
      <c r="F190" s="28" t="s">
        <v>70</v>
      </c>
      <c r="G190" s="29">
        <v>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71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72</v>
      </c>
      <c r="E191" s="27" t="s">
        <v>428</v>
      </c>
    </row>
    <row r="192">
      <c r="A192" s="1" t="s">
        <v>73</v>
      </c>
    </row>
    <row r="193">
      <c r="A193" s="1" t="s">
        <v>74</v>
      </c>
      <c r="E193" s="27" t="s">
        <v>68</v>
      </c>
    </row>
    <row r="194">
      <c r="A194" s="1" t="s">
        <v>66</v>
      </c>
      <c r="B194" s="1">
        <v>26</v>
      </c>
      <c r="C194" s="26" t="s">
        <v>429</v>
      </c>
      <c r="D194" t="s">
        <v>68</v>
      </c>
      <c r="E194" s="27" t="s">
        <v>430</v>
      </c>
      <c r="F194" s="28" t="s">
        <v>70</v>
      </c>
      <c r="G194" s="29">
        <v>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72</v>
      </c>
      <c r="E195" s="27" t="s">
        <v>430</v>
      </c>
    </row>
    <row r="196">
      <c r="A196" s="1" t="s">
        <v>73</v>
      </c>
    </row>
    <row r="197">
      <c r="A197" s="1" t="s">
        <v>74</v>
      </c>
      <c r="E197" s="27" t="s">
        <v>68</v>
      </c>
    </row>
    <row r="198">
      <c r="A198" s="1" t="s">
        <v>66</v>
      </c>
      <c r="B198" s="1">
        <v>27</v>
      </c>
      <c r="C198" s="26" t="s">
        <v>431</v>
      </c>
      <c r="D198" t="s">
        <v>68</v>
      </c>
      <c r="E198" s="27" t="s">
        <v>432</v>
      </c>
      <c r="F198" s="28" t="s">
        <v>70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72</v>
      </c>
      <c r="E199" s="27" t="s">
        <v>432</v>
      </c>
    </row>
    <row r="200">
      <c r="A200" s="1" t="s">
        <v>73</v>
      </c>
    </row>
    <row r="201">
      <c r="A201" s="1" t="s">
        <v>74</v>
      </c>
      <c r="E201" s="27" t="s">
        <v>68</v>
      </c>
    </row>
    <row r="202">
      <c r="A202" s="1" t="s">
        <v>66</v>
      </c>
      <c r="B202" s="1">
        <v>28</v>
      </c>
      <c r="C202" s="26" t="s">
        <v>433</v>
      </c>
      <c r="D202" t="s">
        <v>68</v>
      </c>
      <c r="E202" s="27" t="s">
        <v>434</v>
      </c>
      <c r="F202" s="28" t="s">
        <v>70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72</v>
      </c>
      <c r="E203" s="27" t="s">
        <v>434</v>
      </c>
    </row>
    <row r="204">
      <c r="A204" s="1" t="s">
        <v>73</v>
      </c>
    </row>
    <row r="205">
      <c r="A205" s="1" t="s">
        <v>74</v>
      </c>
      <c r="E205" s="27" t="s">
        <v>68</v>
      </c>
    </row>
    <row r="206">
      <c r="A206" s="1" t="s">
        <v>66</v>
      </c>
      <c r="B206" s="1">
        <v>41</v>
      </c>
      <c r="C206" s="26" t="s">
        <v>435</v>
      </c>
      <c r="D206" t="s">
        <v>68</v>
      </c>
      <c r="E206" s="27" t="s">
        <v>436</v>
      </c>
      <c r="F206" s="28" t="s">
        <v>70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111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72</v>
      </c>
      <c r="E207" s="27" t="s">
        <v>436</v>
      </c>
    </row>
    <row r="208">
      <c r="A208" s="1" t="s">
        <v>73</v>
      </c>
    </row>
    <row r="209">
      <c r="A209" s="1" t="s">
        <v>74</v>
      </c>
      <c r="E209" s="27" t="s">
        <v>68</v>
      </c>
    </row>
    <row r="210">
      <c r="A210" s="1" t="s">
        <v>66</v>
      </c>
      <c r="B210" s="1">
        <v>29</v>
      </c>
      <c r="C210" s="26" t="s">
        <v>437</v>
      </c>
      <c r="D210" t="s">
        <v>68</v>
      </c>
      <c r="E210" s="27" t="s">
        <v>438</v>
      </c>
      <c r="F210" s="28" t="s">
        <v>70</v>
      </c>
      <c r="G210" s="29">
        <v>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111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72</v>
      </c>
      <c r="E211" s="27" t="s">
        <v>438</v>
      </c>
    </row>
    <row r="212">
      <c r="A212" s="1" t="s">
        <v>73</v>
      </c>
    </row>
    <row r="213">
      <c r="A213" s="1" t="s">
        <v>74</v>
      </c>
      <c r="E213" s="27" t="s">
        <v>68</v>
      </c>
    </row>
    <row r="214">
      <c r="A214" s="1" t="s">
        <v>66</v>
      </c>
      <c r="B214" s="1">
        <v>30</v>
      </c>
      <c r="C214" s="26" t="s">
        <v>439</v>
      </c>
      <c r="D214" t="s">
        <v>68</v>
      </c>
      <c r="E214" s="27" t="s">
        <v>440</v>
      </c>
      <c r="F214" s="28" t="s">
        <v>70</v>
      </c>
      <c r="G214" s="29">
        <v>3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71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72</v>
      </c>
      <c r="E215" s="27" t="s">
        <v>440</v>
      </c>
    </row>
    <row r="216">
      <c r="A216" s="1" t="s">
        <v>73</v>
      </c>
    </row>
    <row r="217">
      <c r="A217" s="1" t="s">
        <v>74</v>
      </c>
      <c r="E217" s="27" t="s">
        <v>68</v>
      </c>
    </row>
    <row r="218">
      <c r="A218" s="1" t="s">
        <v>66</v>
      </c>
      <c r="B218" s="1">
        <v>42</v>
      </c>
      <c r="C218" s="26" t="s">
        <v>441</v>
      </c>
      <c r="D218" t="s">
        <v>68</v>
      </c>
      <c r="E218" s="27" t="s">
        <v>442</v>
      </c>
      <c r="F218" s="28" t="s">
        <v>70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111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72</v>
      </c>
      <c r="E219" s="27" t="s">
        <v>442</v>
      </c>
    </row>
    <row r="220">
      <c r="A220" s="1" t="s">
        <v>73</v>
      </c>
    </row>
    <row r="221">
      <c r="A221" s="1" t="s">
        <v>74</v>
      </c>
      <c r="E221" s="27" t="s">
        <v>68</v>
      </c>
    </row>
    <row r="222">
      <c r="A222" s="1" t="s">
        <v>66</v>
      </c>
      <c r="B222" s="1">
        <v>54</v>
      </c>
      <c r="C222" s="26" t="s">
        <v>443</v>
      </c>
      <c r="D222" t="s">
        <v>68</v>
      </c>
      <c r="E222" s="27" t="s">
        <v>444</v>
      </c>
      <c r="F222" s="28" t="s">
        <v>144</v>
      </c>
      <c r="G222" s="29">
        <v>8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71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72</v>
      </c>
      <c r="E223" s="27" t="s">
        <v>444</v>
      </c>
    </row>
    <row r="224">
      <c r="A224" s="1" t="s">
        <v>73</v>
      </c>
    </row>
    <row r="225">
      <c r="A225" s="1" t="s">
        <v>74</v>
      </c>
      <c r="E225" s="27" t="s">
        <v>68</v>
      </c>
    </row>
    <row r="226" ht="25.5">
      <c r="A226" s="1" t="s">
        <v>66</v>
      </c>
      <c r="B226" s="1">
        <v>55</v>
      </c>
      <c r="C226" s="26" t="s">
        <v>445</v>
      </c>
      <c r="D226" t="s">
        <v>68</v>
      </c>
      <c r="E226" s="27" t="s">
        <v>446</v>
      </c>
      <c r="F226" s="28" t="s">
        <v>70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71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25.5">
      <c r="A227" s="1" t="s">
        <v>72</v>
      </c>
      <c r="E227" s="27" t="s">
        <v>446</v>
      </c>
    </row>
    <row r="228">
      <c r="A228" s="1" t="s">
        <v>73</v>
      </c>
    </row>
    <row r="229">
      <c r="A229" s="1" t="s">
        <v>74</v>
      </c>
      <c r="E229" s="27" t="s">
        <v>68</v>
      </c>
    </row>
    <row r="230">
      <c r="A230" s="1" t="s">
        <v>66</v>
      </c>
      <c r="B230" s="1">
        <v>56</v>
      </c>
      <c r="C230" s="26" t="s">
        <v>447</v>
      </c>
      <c r="D230" t="s">
        <v>68</v>
      </c>
      <c r="E230" s="27" t="s">
        <v>448</v>
      </c>
      <c r="F230" s="28" t="s">
        <v>70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71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72</v>
      </c>
      <c r="E231" s="27" t="s">
        <v>448</v>
      </c>
    </row>
    <row r="232">
      <c r="A232" s="1" t="s">
        <v>73</v>
      </c>
    </row>
    <row r="233">
      <c r="A233" s="1" t="s">
        <v>74</v>
      </c>
      <c r="E233" s="27" t="s">
        <v>68</v>
      </c>
    </row>
    <row r="234">
      <c r="A234" s="1" t="s">
        <v>66</v>
      </c>
      <c r="B234" s="1">
        <v>57</v>
      </c>
      <c r="C234" s="26" t="s">
        <v>449</v>
      </c>
      <c r="D234" t="s">
        <v>68</v>
      </c>
      <c r="E234" s="27" t="s">
        <v>450</v>
      </c>
      <c r="F234" s="28" t="s">
        <v>70</v>
      </c>
      <c r="G234" s="29">
        <v>1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71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72</v>
      </c>
      <c r="E235" s="27" t="s">
        <v>450</v>
      </c>
    </row>
    <row r="236">
      <c r="A236" s="1" t="s">
        <v>73</v>
      </c>
    </row>
    <row r="237">
      <c r="A237" s="1" t="s">
        <v>74</v>
      </c>
      <c r="E237" s="27" t="s">
        <v>68</v>
      </c>
    </row>
    <row r="238">
      <c r="A238" s="1" t="s">
        <v>66</v>
      </c>
      <c r="B238" s="1">
        <v>58</v>
      </c>
      <c r="C238" s="26" t="s">
        <v>451</v>
      </c>
      <c r="D238" t="s">
        <v>68</v>
      </c>
      <c r="E238" s="27" t="s">
        <v>452</v>
      </c>
      <c r="F238" s="28" t="s">
        <v>70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71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72</v>
      </c>
      <c r="E239" s="27" t="s">
        <v>452</v>
      </c>
    </row>
    <row r="240">
      <c r="A240" s="1" t="s">
        <v>73</v>
      </c>
    </row>
    <row r="241">
      <c r="A241" s="1" t="s">
        <v>74</v>
      </c>
      <c r="E241" s="27" t="s">
        <v>68</v>
      </c>
    </row>
    <row r="242">
      <c r="A242" s="1" t="s">
        <v>66</v>
      </c>
      <c r="B242" s="1">
        <v>43</v>
      </c>
      <c r="C242" s="26" t="s">
        <v>453</v>
      </c>
      <c r="D242" t="s">
        <v>68</v>
      </c>
      <c r="E242" s="27" t="s">
        <v>454</v>
      </c>
      <c r="F242" s="28" t="s">
        <v>70</v>
      </c>
      <c r="G242" s="29">
        <v>3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111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72</v>
      </c>
      <c r="E243" s="27" t="s">
        <v>454</v>
      </c>
    </row>
    <row r="244">
      <c r="A244" s="1" t="s">
        <v>73</v>
      </c>
    </row>
    <row r="245">
      <c r="A245" s="1" t="s">
        <v>74</v>
      </c>
      <c r="E245" s="27" t="s">
        <v>68</v>
      </c>
    </row>
    <row r="246">
      <c r="A246" s="1" t="s">
        <v>66</v>
      </c>
      <c r="B246" s="1">
        <v>44</v>
      </c>
      <c r="C246" s="26" t="s">
        <v>455</v>
      </c>
      <c r="D246" t="s">
        <v>68</v>
      </c>
      <c r="E246" s="27" t="s">
        <v>456</v>
      </c>
      <c r="F246" s="28" t="s">
        <v>70</v>
      </c>
      <c r="G246" s="29">
        <v>3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111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72</v>
      </c>
      <c r="E247" s="27" t="s">
        <v>456</v>
      </c>
    </row>
    <row r="248">
      <c r="A248" s="1" t="s">
        <v>73</v>
      </c>
    </row>
    <row r="249">
      <c r="A249" s="1" t="s">
        <v>74</v>
      </c>
      <c r="E249" s="27" t="s">
        <v>68</v>
      </c>
    </row>
  </sheetData>
  <sheetProtection sheet="1" objects="1" scenarios="1" spinCount="100000" saltValue="I8j7fYQiuHi+ZqhZ76x+EFU9dSULu8yYKoC0OjeG1e/+lk7fmLOT42ofivxPy5GtLTfZ9NoUzWkjEwyXC+LwcQ==" hashValue="GGExy3C8/qo3eDRIB5FBsd4UBPyzufIQqnznkadB/2gOujRSomX4U9Int/bK3zDryc/LkqDohl8Mo3et57mgT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COUNTIFS(L8:L246,"=0",A8:A246,"P")+COUNTIFS(L8:L246,"",A8:A246,"P")+SUM(Q8:Q246)</f>
        <v>0</v>
      </c>
    </row>
    <row r="8">
      <c r="A8" s="1" t="s">
        <v>62</v>
      </c>
      <c r="C8" s="22" t="s">
        <v>457</v>
      </c>
      <c r="E8" s="23" t="s">
        <v>21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458</v>
      </c>
      <c r="E9" s="23" t="s">
        <v>21</v>
      </c>
      <c r="L9" s="24">
        <f>SUMIFS(L10:L245,A10:A245,"P")</f>
        <v>0</v>
      </c>
      <c r="M9" s="24">
        <f>SUMIFS(M10:M245,A10:A245,"P")</f>
        <v>0</v>
      </c>
      <c r="N9" s="25"/>
    </row>
    <row r="10">
      <c r="A10" s="1" t="s">
        <v>66</v>
      </c>
      <c r="B10" s="1">
        <v>54</v>
      </c>
      <c r="C10" s="26" t="s">
        <v>164</v>
      </c>
      <c r="D10" t="s">
        <v>68</v>
      </c>
      <c r="E10" s="27" t="s">
        <v>143</v>
      </c>
      <c r="F10" s="28" t="s">
        <v>144</v>
      </c>
      <c r="G10" s="29">
        <v>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143</v>
      </c>
    </row>
    <row r="12">
      <c r="A12" s="1" t="s">
        <v>73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55</v>
      </c>
      <c r="C14" s="26" t="s">
        <v>165</v>
      </c>
      <c r="D14" t="s">
        <v>68</v>
      </c>
      <c r="E14" s="27" t="s">
        <v>146</v>
      </c>
      <c r="F14" s="28" t="s">
        <v>144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146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56</v>
      </c>
      <c r="C18" s="26" t="s">
        <v>166</v>
      </c>
      <c r="D18" t="s">
        <v>68</v>
      </c>
      <c r="E18" s="27" t="s">
        <v>148</v>
      </c>
      <c r="F18" s="28" t="s">
        <v>144</v>
      </c>
      <c r="G18" s="29">
        <v>150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148</v>
      </c>
    </row>
    <row r="20" ht="25.5">
      <c r="A20" s="1" t="s">
        <v>73</v>
      </c>
      <c r="E20" s="33" t="s">
        <v>167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57</v>
      </c>
      <c r="C22" s="26" t="s">
        <v>168</v>
      </c>
      <c r="D22" t="s">
        <v>68</v>
      </c>
      <c r="E22" s="27" t="s">
        <v>151</v>
      </c>
      <c r="F22" s="28" t="s">
        <v>80</v>
      </c>
      <c r="G22" s="29">
        <v>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151</v>
      </c>
    </row>
    <row r="24">
      <c r="A24" s="1" t="s">
        <v>73</v>
      </c>
      <c r="E24" s="33" t="s">
        <v>169</v>
      </c>
    </row>
    <row r="25">
      <c r="A25" s="1" t="s">
        <v>74</v>
      </c>
      <c r="E25" s="27" t="s">
        <v>68</v>
      </c>
    </row>
    <row r="26">
      <c r="A26" s="1" t="s">
        <v>66</v>
      </c>
      <c r="B26" s="1">
        <v>52</v>
      </c>
      <c r="C26" s="26" t="s">
        <v>67</v>
      </c>
      <c r="D26" t="s">
        <v>68</v>
      </c>
      <c r="E26" s="27" t="s">
        <v>69</v>
      </c>
      <c r="F26" s="28" t="s">
        <v>70</v>
      </c>
      <c r="G26" s="29">
        <v>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72</v>
      </c>
      <c r="E27" s="27" t="s">
        <v>69</v>
      </c>
    </row>
    <row r="28">
      <c r="A28" s="1" t="s">
        <v>73</v>
      </c>
    </row>
    <row r="29">
      <c r="A29" s="1" t="s">
        <v>74</v>
      </c>
      <c r="E29" s="27" t="s">
        <v>68</v>
      </c>
    </row>
    <row r="30" ht="25.5">
      <c r="A30" s="1" t="s">
        <v>66</v>
      </c>
      <c r="B30" s="1">
        <v>50</v>
      </c>
      <c r="C30" s="26" t="s">
        <v>75</v>
      </c>
      <c r="D30" t="s">
        <v>68</v>
      </c>
      <c r="E30" s="27" t="s">
        <v>76</v>
      </c>
      <c r="F30" s="28" t="s">
        <v>77</v>
      </c>
      <c r="G30" s="29">
        <v>150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72</v>
      </c>
      <c r="E31" s="27" t="s">
        <v>76</v>
      </c>
    </row>
    <row r="32">
      <c r="A32" s="1" t="s">
        <v>73</v>
      </c>
    </row>
    <row r="33">
      <c r="A33" s="1" t="s">
        <v>74</v>
      </c>
      <c r="E33" s="27" t="s">
        <v>68</v>
      </c>
    </row>
    <row r="34" ht="25.5">
      <c r="A34" s="1" t="s">
        <v>66</v>
      </c>
      <c r="B34" s="1">
        <v>51</v>
      </c>
      <c r="C34" s="26" t="s">
        <v>180</v>
      </c>
      <c r="D34" t="s">
        <v>68</v>
      </c>
      <c r="E34" s="27" t="s">
        <v>181</v>
      </c>
      <c r="F34" s="28" t="s">
        <v>77</v>
      </c>
      <c r="G34" s="29">
        <v>130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72</v>
      </c>
      <c r="E35" s="27" t="s">
        <v>181</v>
      </c>
    </row>
    <row r="36">
      <c r="A36" s="1" t="s">
        <v>73</v>
      </c>
    </row>
    <row r="37">
      <c r="A37" s="1" t="s">
        <v>74</v>
      </c>
      <c r="E37" s="27" t="s">
        <v>68</v>
      </c>
    </row>
    <row r="38">
      <c r="A38" s="1" t="s">
        <v>66</v>
      </c>
      <c r="B38" s="1">
        <v>53</v>
      </c>
      <c r="C38" s="26" t="s">
        <v>78</v>
      </c>
      <c r="D38" t="s">
        <v>68</v>
      </c>
      <c r="E38" s="27" t="s">
        <v>79</v>
      </c>
      <c r="F38" s="28" t="s">
        <v>80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72</v>
      </c>
      <c r="E39" s="27" t="s">
        <v>79</v>
      </c>
    </row>
    <row r="40">
      <c r="A40" s="1" t="s">
        <v>73</v>
      </c>
    </row>
    <row r="41">
      <c r="A41" s="1" t="s">
        <v>74</v>
      </c>
      <c r="E41" s="27" t="s">
        <v>68</v>
      </c>
    </row>
    <row r="42">
      <c r="A42" s="1" t="s">
        <v>66</v>
      </c>
      <c r="B42" s="1">
        <v>49</v>
      </c>
      <c r="C42" s="26" t="s">
        <v>459</v>
      </c>
      <c r="D42" t="s">
        <v>68</v>
      </c>
      <c r="E42" s="27" t="s">
        <v>460</v>
      </c>
      <c r="F42" s="28" t="s">
        <v>70</v>
      </c>
      <c r="G42" s="29">
        <v>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72</v>
      </c>
      <c r="E43" s="27" t="s">
        <v>460</v>
      </c>
    </row>
    <row r="44">
      <c r="A44" s="1" t="s">
        <v>73</v>
      </c>
    </row>
    <row r="45">
      <c r="A45" s="1" t="s">
        <v>74</v>
      </c>
      <c r="E45" s="27" t="s">
        <v>68</v>
      </c>
    </row>
    <row r="46">
      <c r="A46" s="1" t="s">
        <v>66</v>
      </c>
      <c r="B46" s="1">
        <v>47</v>
      </c>
      <c r="C46" s="26" t="s">
        <v>360</v>
      </c>
      <c r="D46" t="s">
        <v>68</v>
      </c>
      <c r="E46" s="27" t="s">
        <v>361</v>
      </c>
      <c r="F46" s="28" t="s">
        <v>77</v>
      </c>
      <c r="G46" s="29">
        <v>750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72</v>
      </c>
      <c r="E47" s="27" t="s">
        <v>361</v>
      </c>
    </row>
    <row r="48">
      <c r="A48" s="1" t="s">
        <v>73</v>
      </c>
    </row>
    <row r="49">
      <c r="A49" s="1" t="s">
        <v>74</v>
      </c>
      <c r="E49" s="27" t="s">
        <v>68</v>
      </c>
    </row>
    <row r="50" ht="25.5">
      <c r="A50" s="1" t="s">
        <v>66</v>
      </c>
      <c r="B50" s="1">
        <v>48</v>
      </c>
      <c r="C50" s="26" t="s">
        <v>362</v>
      </c>
      <c r="D50" t="s">
        <v>68</v>
      </c>
      <c r="E50" s="27" t="s">
        <v>363</v>
      </c>
      <c r="F50" s="28" t="s">
        <v>70</v>
      </c>
      <c r="G50" s="29">
        <v>20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72</v>
      </c>
      <c r="E51" s="27" t="s">
        <v>363</v>
      </c>
    </row>
    <row r="52">
      <c r="A52" s="1" t="s">
        <v>73</v>
      </c>
    </row>
    <row r="53">
      <c r="A53" s="1" t="s">
        <v>74</v>
      </c>
      <c r="E53" s="27" t="s">
        <v>68</v>
      </c>
    </row>
    <row r="54" ht="25.5">
      <c r="A54" s="1" t="s">
        <v>66</v>
      </c>
      <c r="B54" s="1">
        <v>58</v>
      </c>
      <c r="C54" s="26" t="s">
        <v>81</v>
      </c>
      <c r="D54" t="s">
        <v>68</v>
      </c>
      <c r="E54" s="27" t="s">
        <v>82</v>
      </c>
      <c r="F54" s="28" t="s">
        <v>70</v>
      </c>
      <c r="G54" s="29">
        <v>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72</v>
      </c>
      <c r="E55" s="27" t="s">
        <v>82</v>
      </c>
    </row>
    <row r="56">
      <c r="A56" s="1" t="s">
        <v>73</v>
      </c>
    </row>
    <row r="57">
      <c r="A57" s="1" t="s">
        <v>74</v>
      </c>
      <c r="E57" s="27" t="s">
        <v>68</v>
      </c>
    </row>
    <row r="58">
      <c r="A58" s="1" t="s">
        <v>66</v>
      </c>
      <c r="B58" s="1">
        <v>44</v>
      </c>
      <c r="C58" s="26" t="s">
        <v>262</v>
      </c>
      <c r="D58" t="s">
        <v>68</v>
      </c>
      <c r="E58" s="27" t="s">
        <v>263</v>
      </c>
      <c r="F58" s="28" t="s">
        <v>259</v>
      </c>
      <c r="G58" s="29">
        <v>0.90000000000000002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72</v>
      </c>
      <c r="E59" s="27" t="s">
        <v>263</v>
      </c>
    </row>
    <row r="60">
      <c r="A60" s="1" t="s">
        <v>73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45</v>
      </c>
      <c r="C62" s="26" t="s">
        <v>365</v>
      </c>
      <c r="D62" t="s">
        <v>68</v>
      </c>
      <c r="E62" s="27" t="s">
        <v>366</v>
      </c>
      <c r="F62" s="28" t="s">
        <v>259</v>
      </c>
      <c r="G62" s="29">
        <v>2.1000000000000001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366</v>
      </c>
    </row>
    <row r="64">
      <c r="A64" s="1" t="s">
        <v>73</v>
      </c>
    </row>
    <row r="65">
      <c r="A65" s="1" t="s">
        <v>74</v>
      </c>
      <c r="E65" s="27" t="s">
        <v>68</v>
      </c>
    </row>
    <row r="66">
      <c r="A66" s="1" t="s">
        <v>66</v>
      </c>
      <c r="B66" s="1">
        <v>46</v>
      </c>
      <c r="C66" s="26" t="s">
        <v>266</v>
      </c>
      <c r="D66" t="s">
        <v>68</v>
      </c>
      <c r="E66" s="27" t="s">
        <v>267</v>
      </c>
      <c r="F66" s="28" t="s">
        <v>259</v>
      </c>
      <c r="G66" s="29">
        <v>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72</v>
      </c>
      <c r="E67" s="27" t="s">
        <v>267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59</v>
      </c>
      <c r="C70" s="26" t="s">
        <v>461</v>
      </c>
      <c r="D70" t="s">
        <v>68</v>
      </c>
      <c r="E70" s="27" t="s">
        <v>462</v>
      </c>
      <c r="F70" s="28" t="s">
        <v>70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462</v>
      </c>
    </row>
    <row r="72" ht="25.5">
      <c r="A72" s="1" t="s">
        <v>73</v>
      </c>
      <c r="E72" s="33" t="s">
        <v>463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60</v>
      </c>
      <c r="C74" s="26" t="s">
        <v>464</v>
      </c>
      <c r="D74" t="s">
        <v>68</v>
      </c>
      <c r="E74" s="27" t="s">
        <v>465</v>
      </c>
      <c r="F74" s="28" t="s">
        <v>70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71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465</v>
      </c>
    </row>
    <row r="76">
      <c r="A76" s="1" t="s">
        <v>73</v>
      </c>
      <c r="E76" s="33" t="s">
        <v>466</v>
      </c>
    </row>
    <row r="77">
      <c r="A77" s="1" t="s">
        <v>74</v>
      </c>
      <c r="E77" s="27" t="s">
        <v>68</v>
      </c>
    </row>
    <row r="78">
      <c r="A78" s="1" t="s">
        <v>66</v>
      </c>
      <c r="B78" s="1">
        <v>42</v>
      </c>
      <c r="C78" s="26" t="s">
        <v>276</v>
      </c>
      <c r="D78" t="s">
        <v>68</v>
      </c>
      <c r="E78" s="27" t="s">
        <v>277</v>
      </c>
      <c r="F78" s="28" t="s">
        <v>70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72</v>
      </c>
      <c r="E79" s="27" t="s">
        <v>277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43</v>
      </c>
      <c r="C82" s="26" t="s">
        <v>282</v>
      </c>
      <c r="D82" t="s">
        <v>68</v>
      </c>
      <c r="E82" s="27" t="s">
        <v>283</v>
      </c>
      <c r="F82" s="28" t="s">
        <v>70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283</v>
      </c>
    </row>
    <row r="84">
      <c r="A84" s="1" t="s">
        <v>73</v>
      </c>
    </row>
    <row r="85">
      <c r="A85" s="1" t="s">
        <v>74</v>
      </c>
      <c r="E85" s="27" t="s">
        <v>68</v>
      </c>
    </row>
    <row r="86">
      <c r="A86" s="1" t="s">
        <v>66</v>
      </c>
      <c r="B86" s="1">
        <v>14</v>
      </c>
      <c r="C86" s="26" t="s">
        <v>467</v>
      </c>
      <c r="D86" t="s">
        <v>68</v>
      </c>
      <c r="E86" s="27" t="s">
        <v>468</v>
      </c>
      <c r="F86" s="28" t="s">
        <v>70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72</v>
      </c>
      <c r="E87" s="27" t="s">
        <v>468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15</v>
      </c>
      <c r="C90" s="26" t="s">
        <v>469</v>
      </c>
      <c r="D90" t="s">
        <v>68</v>
      </c>
      <c r="E90" s="27" t="s">
        <v>470</v>
      </c>
      <c r="F90" s="28" t="s">
        <v>70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470</v>
      </c>
    </row>
    <row r="92">
      <c r="A92" s="1" t="s">
        <v>73</v>
      </c>
    </row>
    <row r="93">
      <c r="A93" s="1" t="s">
        <v>74</v>
      </c>
      <c r="E93" s="27" t="s">
        <v>68</v>
      </c>
    </row>
    <row r="94">
      <c r="A94" s="1" t="s">
        <v>66</v>
      </c>
      <c r="B94" s="1">
        <v>39</v>
      </c>
      <c r="C94" s="26" t="s">
        <v>295</v>
      </c>
      <c r="D94" t="s">
        <v>68</v>
      </c>
      <c r="E94" s="27" t="s">
        <v>296</v>
      </c>
      <c r="F94" s="28" t="s">
        <v>70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72</v>
      </c>
      <c r="E95" s="27" t="s">
        <v>296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40</v>
      </c>
      <c r="C98" s="26" t="s">
        <v>297</v>
      </c>
      <c r="D98" t="s">
        <v>68</v>
      </c>
      <c r="E98" s="27" t="s">
        <v>298</v>
      </c>
      <c r="F98" s="28" t="s">
        <v>70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298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1</v>
      </c>
      <c r="C102" s="26" t="s">
        <v>471</v>
      </c>
      <c r="D102" t="s">
        <v>68</v>
      </c>
      <c r="E102" s="27" t="s">
        <v>472</v>
      </c>
      <c r="F102" s="28" t="s">
        <v>70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111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472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>
      <c r="A106" s="1" t="s">
        <v>66</v>
      </c>
      <c r="B106" s="1">
        <v>2</v>
      </c>
      <c r="C106" s="26" t="s">
        <v>473</v>
      </c>
      <c r="D106" t="s">
        <v>68</v>
      </c>
      <c r="E106" s="27" t="s">
        <v>474</v>
      </c>
      <c r="F106" s="28" t="s">
        <v>70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72</v>
      </c>
      <c r="E107" s="27" t="s">
        <v>474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 ht="25.5">
      <c r="A110" s="1" t="s">
        <v>66</v>
      </c>
      <c r="B110" s="1">
        <v>3</v>
      </c>
      <c r="C110" s="26" t="s">
        <v>475</v>
      </c>
      <c r="D110" t="s">
        <v>68</v>
      </c>
      <c r="E110" s="27" t="s">
        <v>476</v>
      </c>
      <c r="F110" s="28" t="s">
        <v>70</v>
      </c>
      <c r="G110" s="29">
        <v>6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72</v>
      </c>
      <c r="E111" s="27" t="s">
        <v>476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>
      <c r="A114" s="1" t="s">
        <v>66</v>
      </c>
      <c r="B114" s="1">
        <v>4</v>
      </c>
      <c r="C114" s="26" t="s">
        <v>477</v>
      </c>
      <c r="D114" t="s">
        <v>68</v>
      </c>
      <c r="E114" s="27" t="s">
        <v>478</v>
      </c>
      <c r="F114" s="28" t="s">
        <v>70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111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72</v>
      </c>
      <c r="E115" s="27" t="s">
        <v>478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>
      <c r="A118" s="1" t="s">
        <v>66</v>
      </c>
      <c r="B118" s="1">
        <v>5</v>
      </c>
      <c r="C118" s="26" t="s">
        <v>479</v>
      </c>
      <c r="D118" t="s">
        <v>68</v>
      </c>
      <c r="E118" s="27" t="s">
        <v>480</v>
      </c>
      <c r="F118" s="28" t="s">
        <v>70</v>
      </c>
      <c r="G118" s="29">
        <v>7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72</v>
      </c>
      <c r="E119" s="27" t="s">
        <v>480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 ht="25.5">
      <c r="A122" s="1" t="s">
        <v>66</v>
      </c>
      <c r="B122" s="1">
        <v>6</v>
      </c>
      <c r="C122" s="26" t="s">
        <v>481</v>
      </c>
      <c r="D122" t="s">
        <v>68</v>
      </c>
      <c r="E122" s="27" t="s">
        <v>482</v>
      </c>
      <c r="F122" s="28" t="s">
        <v>70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111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72</v>
      </c>
      <c r="E123" s="27" t="s">
        <v>482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>
      <c r="A126" s="1" t="s">
        <v>66</v>
      </c>
      <c r="B126" s="1">
        <v>7</v>
      </c>
      <c r="C126" s="26" t="s">
        <v>483</v>
      </c>
      <c r="D126" t="s">
        <v>68</v>
      </c>
      <c r="E126" s="27" t="s">
        <v>484</v>
      </c>
      <c r="F126" s="28" t="s">
        <v>70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72</v>
      </c>
      <c r="E127" s="27" t="s">
        <v>484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 ht="25.5">
      <c r="A130" s="1" t="s">
        <v>66</v>
      </c>
      <c r="B130" s="1">
        <v>8</v>
      </c>
      <c r="C130" s="26" t="s">
        <v>485</v>
      </c>
      <c r="D130" t="s">
        <v>68</v>
      </c>
      <c r="E130" s="27" t="s">
        <v>486</v>
      </c>
      <c r="F130" s="28" t="s">
        <v>70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72</v>
      </c>
      <c r="E131" s="27" t="s">
        <v>486</v>
      </c>
    </row>
    <row r="132">
      <c r="A132" s="1" t="s">
        <v>73</v>
      </c>
    </row>
    <row r="133">
      <c r="A133" s="1" t="s">
        <v>74</v>
      </c>
      <c r="E133" s="27" t="s">
        <v>68</v>
      </c>
    </row>
    <row r="134">
      <c r="A134" s="1" t="s">
        <v>66</v>
      </c>
      <c r="B134" s="1">
        <v>9</v>
      </c>
      <c r="C134" s="26" t="s">
        <v>487</v>
      </c>
      <c r="D134" t="s">
        <v>68</v>
      </c>
      <c r="E134" s="27" t="s">
        <v>488</v>
      </c>
      <c r="F134" s="28" t="s">
        <v>70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72</v>
      </c>
      <c r="E135" s="27" t="s">
        <v>488</v>
      </c>
    </row>
    <row r="136">
      <c r="A136" s="1" t="s">
        <v>73</v>
      </c>
    </row>
    <row r="137">
      <c r="A137" s="1" t="s">
        <v>74</v>
      </c>
      <c r="E137" s="27" t="s">
        <v>68</v>
      </c>
    </row>
    <row r="138">
      <c r="A138" s="1" t="s">
        <v>66</v>
      </c>
      <c r="B138" s="1">
        <v>10</v>
      </c>
      <c r="C138" s="26" t="s">
        <v>489</v>
      </c>
      <c r="D138" t="s">
        <v>68</v>
      </c>
      <c r="E138" s="27" t="s">
        <v>490</v>
      </c>
      <c r="F138" s="28" t="s">
        <v>70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72</v>
      </c>
      <c r="E139" s="27" t="s">
        <v>490</v>
      </c>
    </row>
    <row r="140">
      <c r="A140" s="1" t="s">
        <v>73</v>
      </c>
    </row>
    <row r="141">
      <c r="A141" s="1" t="s">
        <v>74</v>
      </c>
      <c r="E141" s="27" t="s">
        <v>68</v>
      </c>
    </row>
    <row r="142">
      <c r="A142" s="1" t="s">
        <v>66</v>
      </c>
      <c r="B142" s="1">
        <v>11</v>
      </c>
      <c r="C142" s="26" t="s">
        <v>491</v>
      </c>
      <c r="D142" t="s">
        <v>68</v>
      </c>
      <c r="E142" s="27" t="s">
        <v>492</v>
      </c>
      <c r="F142" s="28" t="s">
        <v>135</v>
      </c>
      <c r="G142" s="29">
        <v>8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72</v>
      </c>
      <c r="E143" s="27" t="s">
        <v>492</v>
      </c>
    </row>
    <row r="144">
      <c r="A144" s="1" t="s">
        <v>73</v>
      </c>
    </row>
    <row r="145">
      <c r="A145" s="1" t="s">
        <v>74</v>
      </c>
      <c r="E145" s="27" t="s">
        <v>68</v>
      </c>
    </row>
    <row r="146">
      <c r="A146" s="1" t="s">
        <v>66</v>
      </c>
      <c r="B146" s="1">
        <v>12</v>
      </c>
      <c r="C146" s="26" t="s">
        <v>493</v>
      </c>
      <c r="D146" t="s">
        <v>68</v>
      </c>
      <c r="E146" s="27" t="s">
        <v>494</v>
      </c>
      <c r="F146" s="28" t="s">
        <v>135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72</v>
      </c>
      <c r="E147" s="27" t="s">
        <v>494</v>
      </c>
    </row>
    <row r="148">
      <c r="A148" s="1" t="s">
        <v>73</v>
      </c>
    </row>
    <row r="149">
      <c r="A149" s="1" t="s">
        <v>74</v>
      </c>
      <c r="E149" s="27" t="s">
        <v>68</v>
      </c>
    </row>
    <row r="150">
      <c r="A150" s="1" t="s">
        <v>66</v>
      </c>
      <c r="B150" s="1">
        <v>13</v>
      </c>
      <c r="C150" s="26" t="s">
        <v>495</v>
      </c>
      <c r="D150" t="s">
        <v>68</v>
      </c>
      <c r="E150" s="27" t="s">
        <v>496</v>
      </c>
      <c r="F150" s="28" t="s">
        <v>135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72</v>
      </c>
      <c r="E151" s="27" t="s">
        <v>496</v>
      </c>
    </row>
    <row r="152">
      <c r="A152" s="1" t="s">
        <v>73</v>
      </c>
    </row>
    <row r="153">
      <c r="A153" s="1" t="s">
        <v>74</v>
      </c>
      <c r="E153" s="27" t="s">
        <v>68</v>
      </c>
    </row>
    <row r="154">
      <c r="A154" s="1" t="s">
        <v>66</v>
      </c>
      <c r="B154" s="1">
        <v>20</v>
      </c>
      <c r="C154" s="26" t="s">
        <v>497</v>
      </c>
      <c r="D154" t="s">
        <v>68</v>
      </c>
      <c r="E154" s="27" t="s">
        <v>498</v>
      </c>
      <c r="F154" s="28" t="s">
        <v>70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71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72</v>
      </c>
      <c r="E155" s="27" t="s">
        <v>498</v>
      </c>
    </row>
    <row r="156">
      <c r="A156" s="1" t="s">
        <v>73</v>
      </c>
    </row>
    <row r="157">
      <c r="A157" s="1" t="s">
        <v>74</v>
      </c>
      <c r="E157" s="27" t="s">
        <v>68</v>
      </c>
    </row>
    <row r="158" ht="25.5">
      <c r="A158" s="1" t="s">
        <v>66</v>
      </c>
      <c r="B158" s="1">
        <v>19</v>
      </c>
      <c r="C158" s="26" t="s">
        <v>499</v>
      </c>
      <c r="D158" t="s">
        <v>68</v>
      </c>
      <c r="E158" s="27" t="s">
        <v>500</v>
      </c>
      <c r="F158" s="28" t="s">
        <v>70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71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 ht="25.5">
      <c r="A159" s="1" t="s">
        <v>72</v>
      </c>
      <c r="E159" s="27" t="s">
        <v>500</v>
      </c>
    </row>
    <row r="160" ht="25.5">
      <c r="A160" s="1" t="s">
        <v>73</v>
      </c>
      <c r="E160" s="33" t="s">
        <v>501</v>
      </c>
    </row>
    <row r="161">
      <c r="A161" s="1" t="s">
        <v>74</v>
      </c>
      <c r="E161" s="27" t="s">
        <v>68</v>
      </c>
    </row>
    <row r="162" ht="25.5">
      <c r="A162" s="1" t="s">
        <v>66</v>
      </c>
      <c r="B162" s="1">
        <v>24</v>
      </c>
      <c r="C162" s="26" t="s">
        <v>502</v>
      </c>
      <c r="D162" t="s">
        <v>68</v>
      </c>
      <c r="E162" s="27" t="s">
        <v>503</v>
      </c>
      <c r="F162" s="28" t="s">
        <v>70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71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.5">
      <c r="A163" s="1" t="s">
        <v>72</v>
      </c>
      <c r="E163" s="27" t="s">
        <v>503</v>
      </c>
    </row>
    <row r="164" ht="25.5">
      <c r="A164" s="1" t="s">
        <v>73</v>
      </c>
      <c r="E164" s="33" t="s">
        <v>504</v>
      </c>
    </row>
    <row r="165">
      <c r="A165" s="1" t="s">
        <v>74</v>
      </c>
      <c r="E165" s="27" t="s">
        <v>68</v>
      </c>
    </row>
    <row r="166">
      <c r="A166" s="1" t="s">
        <v>66</v>
      </c>
      <c r="B166" s="1">
        <v>25</v>
      </c>
      <c r="C166" s="26" t="s">
        <v>505</v>
      </c>
      <c r="D166" t="s">
        <v>68</v>
      </c>
      <c r="E166" s="27" t="s">
        <v>506</v>
      </c>
      <c r="F166" s="28" t="s">
        <v>70</v>
      </c>
      <c r="G166" s="29">
        <v>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72</v>
      </c>
      <c r="E167" s="27" t="s">
        <v>506</v>
      </c>
    </row>
    <row r="168">
      <c r="A168" s="1" t="s">
        <v>73</v>
      </c>
    </row>
    <row r="169">
      <c r="A169" s="1" t="s">
        <v>74</v>
      </c>
      <c r="E169" s="27" t="s">
        <v>68</v>
      </c>
    </row>
    <row r="170">
      <c r="A170" s="1" t="s">
        <v>66</v>
      </c>
      <c r="B170" s="1">
        <v>17</v>
      </c>
      <c r="C170" s="26" t="s">
        <v>507</v>
      </c>
      <c r="D170" t="s">
        <v>68</v>
      </c>
      <c r="E170" s="27" t="s">
        <v>508</v>
      </c>
      <c r="F170" s="28" t="s">
        <v>70</v>
      </c>
      <c r="G170" s="29">
        <v>4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72</v>
      </c>
      <c r="E171" s="27" t="s">
        <v>508</v>
      </c>
    </row>
    <row r="172">
      <c r="A172" s="1" t="s">
        <v>73</v>
      </c>
    </row>
    <row r="173">
      <c r="A173" s="1" t="s">
        <v>74</v>
      </c>
      <c r="E173" s="27" t="s">
        <v>68</v>
      </c>
    </row>
    <row r="174" ht="25.5">
      <c r="A174" s="1" t="s">
        <v>66</v>
      </c>
      <c r="B174" s="1">
        <v>18</v>
      </c>
      <c r="C174" s="26" t="s">
        <v>509</v>
      </c>
      <c r="D174" t="s">
        <v>68</v>
      </c>
      <c r="E174" s="27" t="s">
        <v>510</v>
      </c>
      <c r="F174" s="28" t="s">
        <v>70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111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25.5">
      <c r="A175" s="1" t="s">
        <v>72</v>
      </c>
      <c r="E175" s="27" t="s">
        <v>510</v>
      </c>
    </row>
    <row r="176">
      <c r="A176" s="1" t="s">
        <v>73</v>
      </c>
    </row>
    <row r="177">
      <c r="A177" s="1" t="s">
        <v>74</v>
      </c>
      <c r="E177" s="27" t="s">
        <v>68</v>
      </c>
    </row>
    <row r="178">
      <c r="A178" s="1" t="s">
        <v>66</v>
      </c>
      <c r="B178" s="1">
        <v>21</v>
      </c>
      <c r="C178" s="26" t="s">
        <v>511</v>
      </c>
      <c r="D178" t="s">
        <v>68</v>
      </c>
      <c r="E178" s="27" t="s">
        <v>512</v>
      </c>
      <c r="F178" s="28" t="s">
        <v>70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71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72</v>
      </c>
      <c r="E179" s="27" t="s">
        <v>512</v>
      </c>
    </row>
    <row r="180">
      <c r="A180" s="1" t="s">
        <v>73</v>
      </c>
    </row>
    <row r="181">
      <c r="A181" s="1" t="s">
        <v>74</v>
      </c>
      <c r="E181" s="27" t="s">
        <v>68</v>
      </c>
    </row>
    <row r="182">
      <c r="A182" s="1" t="s">
        <v>66</v>
      </c>
      <c r="B182" s="1">
        <v>22</v>
      </c>
      <c r="C182" s="26" t="s">
        <v>513</v>
      </c>
      <c r="D182" t="s">
        <v>68</v>
      </c>
      <c r="E182" s="27" t="s">
        <v>514</v>
      </c>
      <c r="F182" s="28" t="s">
        <v>70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71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72</v>
      </c>
      <c r="E183" s="27" t="s">
        <v>514</v>
      </c>
    </row>
    <row r="184">
      <c r="A184" s="1" t="s">
        <v>73</v>
      </c>
    </row>
    <row r="185">
      <c r="A185" s="1" t="s">
        <v>74</v>
      </c>
      <c r="E185" s="27" t="s">
        <v>68</v>
      </c>
    </row>
    <row r="186">
      <c r="A186" s="1" t="s">
        <v>66</v>
      </c>
      <c r="B186" s="1">
        <v>26</v>
      </c>
      <c r="C186" s="26" t="s">
        <v>515</v>
      </c>
      <c r="D186" t="s">
        <v>68</v>
      </c>
      <c r="E186" s="27" t="s">
        <v>516</v>
      </c>
      <c r="F186" s="28" t="s">
        <v>70</v>
      </c>
      <c r="G186" s="29">
        <v>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111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72</v>
      </c>
      <c r="E187" s="27" t="s">
        <v>516</v>
      </c>
    </row>
    <row r="188">
      <c r="A188" s="1" t="s">
        <v>73</v>
      </c>
    </row>
    <row r="189">
      <c r="A189" s="1" t="s">
        <v>74</v>
      </c>
      <c r="E189" s="27" t="s">
        <v>68</v>
      </c>
    </row>
    <row r="190">
      <c r="A190" s="1" t="s">
        <v>66</v>
      </c>
      <c r="B190" s="1">
        <v>23</v>
      </c>
      <c r="C190" s="26" t="s">
        <v>517</v>
      </c>
      <c r="D190" t="s">
        <v>68</v>
      </c>
      <c r="E190" s="27" t="s">
        <v>518</v>
      </c>
      <c r="F190" s="28" t="s">
        <v>70</v>
      </c>
      <c r="G190" s="29">
        <v>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71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72</v>
      </c>
      <c r="E191" s="27" t="s">
        <v>518</v>
      </c>
    </row>
    <row r="192">
      <c r="A192" s="1" t="s">
        <v>73</v>
      </c>
    </row>
    <row r="193">
      <c r="A193" s="1" t="s">
        <v>74</v>
      </c>
      <c r="E193" s="27" t="s">
        <v>68</v>
      </c>
    </row>
    <row r="194" ht="25.5">
      <c r="A194" s="1" t="s">
        <v>66</v>
      </c>
      <c r="B194" s="1">
        <v>27</v>
      </c>
      <c r="C194" s="26" t="s">
        <v>519</v>
      </c>
      <c r="D194" t="s">
        <v>68</v>
      </c>
      <c r="E194" s="27" t="s">
        <v>520</v>
      </c>
      <c r="F194" s="28" t="s">
        <v>70</v>
      </c>
      <c r="G194" s="29">
        <v>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72</v>
      </c>
      <c r="E195" s="27" t="s">
        <v>520</v>
      </c>
    </row>
    <row r="196">
      <c r="A196" s="1" t="s">
        <v>73</v>
      </c>
    </row>
    <row r="197">
      <c r="A197" s="1" t="s">
        <v>74</v>
      </c>
      <c r="E197" s="27" t="s">
        <v>68</v>
      </c>
    </row>
    <row r="198">
      <c r="A198" s="1" t="s">
        <v>66</v>
      </c>
      <c r="B198" s="1">
        <v>16</v>
      </c>
      <c r="C198" s="26" t="s">
        <v>521</v>
      </c>
      <c r="D198" t="s">
        <v>68</v>
      </c>
      <c r="E198" s="27" t="s">
        <v>522</v>
      </c>
      <c r="F198" s="28" t="s">
        <v>70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111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72</v>
      </c>
      <c r="E199" s="27" t="s">
        <v>522</v>
      </c>
    </row>
    <row r="200">
      <c r="A200" s="1" t="s">
        <v>73</v>
      </c>
    </row>
    <row r="201">
      <c r="A201" s="1" t="s">
        <v>74</v>
      </c>
      <c r="E201" s="27" t="s">
        <v>68</v>
      </c>
    </row>
    <row r="202">
      <c r="A202" s="1" t="s">
        <v>66</v>
      </c>
      <c r="B202" s="1">
        <v>28</v>
      </c>
      <c r="C202" s="26" t="s">
        <v>523</v>
      </c>
      <c r="D202" t="s">
        <v>68</v>
      </c>
      <c r="E202" s="27" t="s">
        <v>524</v>
      </c>
      <c r="F202" s="28" t="s">
        <v>70</v>
      </c>
      <c r="G202" s="29">
        <v>2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72</v>
      </c>
      <c r="E203" s="27" t="s">
        <v>524</v>
      </c>
    </row>
    <row r="204">
      <c r="A204" s="1" t="s">
        <v>73</v>
      </c>
    </row>
    <row r="205">
      <c r="A205" s="1" t="s">
        <v>74</v>
      </c>
      <c r="E205" s="27" t="s">
        <v>68</v>
      </c>
    </row>
    <row r="206">
      <c r="A206" s="1" t="s">
        <v>66</v>
      </c>
      <c r="B206" s="1">
        <v>32</v>
      </c>
      <c r="C206" s="26" t="s">
        <v>525</v>
      </c>
      <c r="D206" t="s">
        <v>68</v>
      </c>
      <c r="E206" s="27" t="s">
        <v>526</v>
      </c>
      <c r="F206" s="28" t="s">
        <v>70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111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72</v>
      </c>
      <c r="E207" s="27" t="s">
        <v>526</v>
      </c>
    </row>
    <row r="208">
      <c r="A208" s="1" t="s">
        <v>73</v>
      </c>
    </row>
    <row r="209">
      <c r="A209" s="1" t="s">
        <v>74</v>
      </c>
      <c r="E209" s="27" t="s">
        <v>68</v>
      </c>
    </row>
    <row r="210" ht="25.5">
      <c r="A210" s="1" t="s">
        <v>66</v>
      </c>
      <c r="B210" s="1">
        <v>31</v>
      </c>
      <c r="C210" s="26" t="s">
        <v>527</v>
      </c>
      <c r="D210" t="s">
        <v>68</v>
      </c>
      <c r="E210" s="27" t="s">
        <v>528</v>
      </c>
      <c r="F210" s="28" t="s">
        <v>70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111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72</v>
      </c>
      <c r="E211" s="27" t="s">
        <v>528</v>
      </c>
    </row>
    <row r="212">
      <c r="A212" s="1" t="s">
        <v>73</v>
      </c>
    </row>
    <row r="213">
      <c r="A213" s="1" t="s">
        <v>74</v>
      </c>
      <c r="E213" s="27" t="s">
        <v>68</v>
      </c>
    </row>
    <row r="214" ht="25.5">
      <c r="A214" s="1" t="s">
        <v>66</v>
      </c>
      <c r="B214" s="1">
        <v>33</v>
      </c>
      <c r="C214" s="26" t="s">
        <v>529</v>
      </c>
      <c r="D214" t="s">
        <v>68</v>
      </c>
      <c r="E214" s="27" t="s">
        <v>530</v>
      </c>
      <c r="F214" s="28" t="s">
        <v>70</v>
      </c>
      <c r="G214" s="29">
        <v>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111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 ht="25.5">
      <c r="A215" s="1" t="s">
        <v>72</v>
      </c>
      <c r="E215" s="27" t="s">
        <v>530</v>
      </c>
    </row>
    <row r="216">
      <c r="A216" s="1" t="s">
        <v>73</v>
      </c>
    </row>
    <row r="217">
      <c r="A217" s="1" t="s">
        <v>74</v>
      </c>
      <c r="E217" s="27" t="s">
        <v>68</v>
      </c>
    </row>
    <row r="218">
      <c r="A218" s="1" t="s">
        <v>66</v>
      </c>
      <c r="B218" s="1">
        <v>29</v>
      </c>
      <c r="C218" s="26" t="s">
        <v>531</v>
      </c>
      <c r="D218" t="s">
        <v>68</v>
      </c>
      <c r="E218" s="27" t="s">
        <v>532</v>
      </c>
      <c r="F218" s="28" t="s">
        <v>70</v>
      </c>
      <c r="G218" s="29">
        <v>2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111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72</v>
      </c>
      <c r="E219" s="27" t="s">
        <v>532</v>
      </c>
    </row>
    <row r="220">
      <c r="A220" s="1" t="s">
        <v>73</v>
      </c>
    </row>
    <row r="221">
      <c r="A221" s="1" t="s">
        <v>74</v>
      </c>
      <c r="E221" s="27" t="s">
        <v>68</v>
      </c>
    </row>
    <row r="222">
      <c r="A222" s="1" t="s">
        <v>66</v>
      </c>
      <c r="B222" s="1">
        <v>30</v>
      </c>
      <c r="C222" s="26" t="s">
        <v>533</v>
      </c>
      <c r="D222" t="s">
        <v>68</v>
      </c>
      <c r="E222" s="27" t="s">
        <v>534</v>
      </c>
      <c r="F222" s="28" t="s">
        <v>70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111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72</v>
      </c>
      <c r="E223" s="27" t="s">
        <v>534</v>
      </c>
    </row>
    <row r="224">
      <c r="A224" s="1" t="s">
        <v>73</v>
      </c>
    </row>
    <row r="225">
      <c r="A225" s="1" t="s">
        <v>74</v>
      </c>
      <c r="E225" s="27" t="s">
        <v>68</v>
      </c>
    </row>
    <row r="226">
      <c r="A226" s="1" t="s">
        <v>66</v>
      </c>
      <c r="B226" s="1">
        <v>36</v>
      </c>
      <c r="C226" s="26" t="s">
        <v>535</v>
      </c>
      <c r="D226" t="s">
        <v>68</v>
      </c>
      <c r="E226" s="27" t="s">
        <v>536</v>
      </c>
      <c r="F226" s="28" t="s">
        <v>70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111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72</v>
      </c>
      <c r="E227" s="27" t="s">
        <v>536</v>
      </c>
    </row>
    <row r="228">
      <c r="A228" s="1" t="s">
        <v>73</v>
      </c>
    </row>
    <row r="229">
      <c r="A229" s="1" t="s">
        <v>74</v>
      </c>
      <c r="E229" s="27" t="s">
        <v>68</v>
      </c>
    </row>
    <row r="230">
      <c r="A230" s="1" t="s">
        <v>66</v>
      </c>
      <c r="B230" s="1">
        <v>34</v>
      </c>
      <c r="C230" s="26" t="s">
        <v>537</v>
      </c>
      <c r="D230" t="s">
        <v>68</v>
      </c>
      <c r="E230" s="27" t="s">
        <v>538</v>
      </c>
      <c r="F230" s="28" t="s">
        <v>70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111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72</v>
      </c>
      <c r="E231" s="27" t="s">
        <v>538</v>
      </c>
    </row>
    <row r="232">
      <c r="A232" s="1" t="s">
        <v>73</v>
      </c>
    </row>
    <row r="233">
      <c r="A233" s="1" t="s">
        <v>74</v>
      </c>
      <c r="E233" s="27" t="s">
        <v>68</v>
      </c>
    </row>
    <row r="234" ht="25.5">
      <c r="A234" s="1" t="s">
        <v>66</v>
      </c>
      <c r="B234" s="1">
        <v>35</v>
      </c>
      <c r="C234" s="26" t="s">
        <v>539</v>
      </c>
      <c r="D234" t="s">
        <v>68</v>
      </c>
      <c r="E234" s="27" t="s">
        <v>540</v>
      </c>
      <c r="F234" s="28" t="s">
        <v>70</v>
      </c>
      <c r="G234" s="29">
        <v>1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71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72</v>
      </c>
      <c r="E235" s="27" t="s">
        <v>540</v>
      </c>
    </row>
    <row r="236">
      <c r="A236" s="1" t="s">
        <v>73</v>
      </c>
    </row>
    <row r="237">
      <c r="A237" s="1" t="s">
        <v>74</v>
      </c>
      <c r="E237" s="27" t="s">
        <v>68</v>
      </c>
    </row>
    <row r="238">
      <c r="A238" s="1" t="s">
        <v>66</v>
      </c>
      <c r="B238" s="1">
        <v>37</v>
      </c>
      <c r="C238" s="26" t="s">
        <v>541</v>
      </c>
      <c r="D238" t="s">
        <v>68</v>
      </c>
      <c r="E238" s="27" t="s">
        <v>542</v>
      </c>
      <c r="F238" s="28" t="s">
        <v>70</v>
      </c>
      <c r="G238" s="29">
        <v>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111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72</v>
      </c>
      <c r="E239" s="27" t="s">
        <v>542</v>
      </c>
    </row>
    <row r="240">
      <c r="A240" s="1" t="s">
        <v>73</v>
      </c>
    </row>
    <row r="241">
      <c r="A241" s="1" t="s">
        <v>74</v>
      </c>
      <c r="E241" s="27" t="s">
        <v>68</v>
      </c>
    </row>
    <row r="242">
      <c r="A242" s="1" t="s">
        <v>66</v>
      </c>
      <c r="B242" s="1">
        <v>38</v>
      </c>
      <c r="C242" s="26" t="s">
        <v>543</v>
      </c>
      <c r="D242" t="s">
        <v>68</v>
      </c>
      <c r="E242" s="27" t="s">
        <v>309</v>
      </c>
      <c r="F242" s="28" t="s">
        <v>70</v>
      </c>
      <c r="G242" s="29">
        <v>4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111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72</v>
      </c>
      <c r="E243" s="27" t="s">
        <v>309</v>
      </c>
    </row>
    <row r="244">
      <c r="A244" s="1" t="s">
        <v>73</v>
      </c>
    </row>
    <row r="245">
      <c r="A245" s="1" t="s">
        <v>74</v>
      </c>
      <c r="E245" s="27" t="s">
        <v>68</v>
      </c>
    </row>
  </sheetData>
  <sheetProtection sheet="1" objects="1" scenarios="1" spinCount="100000" saltValue="T+xqnqsgGayyxfiMyjxv+t8m9Ap1v3pEBm8SRCE5I1j2ttXqDyEoY+Di/iVNoFvpSDR3DhASnwf9gplrttrtMA==" hashValue="0v3pz/2y3h1+8kn0V5QXlhrowtHGrvwWxUOM/QAu9gJNcGNCow8DP5RP1HkXAsWnPMAQJhfXFyZIq4b5jYU/2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COUNTIFS(L8:L174,"=0",A8:A174,"P")+COUNTIFS(L8:L174,"",A8:A174,"P")+SUM(Q8:Q174)</f>
        <v>0</v>
      </c>
    </row>
    <row r="8">
      <c r="A8" s="1" t="s">
        <v>62</v>
      </c>
      <c r="C8" s="22" t="s">
        <v>544</v>
      </c>
      <c r="E8" s="23" t="s">
        <v>23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545</v>
      </c>
      <c r="E9" s="23" t="s">
        <v>23</v>
      </c>
      <c r="L9" s="24">
        <f>SUMIFS(L10:L173,A10:A173,"P")</f>
        <v>0</v>
      </c>
      <c r="M9" s="24">
        <f>SUMIFS(M10:M173,A10:A173,"P")</f>
        <v>0</v>
      </c>
      <c r="N9" s="25"/>
    </row>
    <row r="10">
      <c r="A10" s="1" t="s">
        <v>66</v>
      </c>
      <c r="B10" s="1">
        <v>36</v>
      </c>
      <c r="C10" s="26" t="s">
        <v>164</v>
      </c>
      <c r="D10" t="s">
        <v>68</v>
      </c>
      <c r="E10" s="27" t="s">
        <v>143</v>
      </c>
      <c r="F10" s="28" t="s">
        <v>144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143</v>
      </c>
    </row>
    <row r="12">
      <c r="A12" s="1" t="s">
        <v>73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37</v>
      </c>
      <c r="C14" s="26" t="s">
        <v>165</v>
      </c>
      <c r="D14" t="s">
        <v>68</v>
      </c>
      <c r="E14" s="27" t="s">
        <v>146</v>
      </c>
      <c r="F14" s="28" t="s">
        <v>144</v>
      </c>
      <c r="G14" s="29">
        <v>32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146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38</v>
      </c>
      <c r="C18" s="26" t="s">
        <v>166</v>
      </c>
      <c r="D18" t="s">
        <v>68</v>
      </c>
      <c r="E18" s="27" t="s">
        <v>148</v>
      </c>
      <c r="F18" s="28" t="s">
        <v>70</v>
      </c>
      <c r="G18" s="29">
        <v>75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148</v>
      </c>
    </row>
    <row r="20">
      <c r="A20" s="1" t="s">
        <v>73</v>
      </c>
      <c r="E20" s="33" t="s">
        <v>149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39</v>
      </c>
      <c r="C22" s="26" t="s">
        <v>168</v>
      </c>
      <c r="D22" t="s">
        <v>68</v>
      </c>
      <c r="E22" s="27" t="s">
        <v>151</v>
      </c>
      <c r="F22" s="28" t="s">
        <v>80</v>
      </c>
      <c r="G22" s="29">
        <v>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151</v>
      </c>
    </row>
    <row r="24">
      <c r="A24" s="1" t="s">
        <v>73</v>
      </c>
      <c r="E24" s="33" t="s">
        <v>169</v>
      </c>
    </row>
    <row r="25">
      <c r="A25" s="1" t="s">
        <v>74</v>
      </c>
      <c r="E25" s="27" t="s">
        <v>68</v>
      </c>
    </row>
    <row r="26">
      <c r="A26" s="1" t="s">
        <v>66</v>
      </c>
      <c r="B26" s="1">
        <v>34</v>
      </c>
      <c r="C26" s="26" t="s">
        <v>67</v>
      </c>
      <c r="D26" t="s">
        <v>68</v>
      </c>
      <c r="E26" s="27" t="s">
        <v>69</v>
      </c>
      <c r="F26" s="28" t="s">
        <v>70</v>
      </c>
      <c r="G26" s="29">
        <v>17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72</v>
      </c>
      <c r="E27" s="27" t="s">
        <v>69</v>
      </c>
    </row>
    <row r="28">
      <c r="A28" s="1" t="s">
        <v>73</v>
      </c>
    </row>
    <row r="29">
      <c r="A29" s="1" t="s">
        <v>74</v>
      </c>
      <c r="E29" s="27" t="s">
        <v>68</v>
      </c>
    </row>
    <row r="30" ht="25.5">
      <c r="A30" s="1" t="s">
        <v>66</v>
      </c>
      <c r="B30" s="1">
        <v>32</v>
      </c>
      <c r="C30" s="26" t="s">
        <v>75</v>
      </c>
      <c r="D30" t="s">
        <v>68</v>
      </c>
      <c r="E30" s="27" t="s">
        <v>76</v>
      </c>
      <c r="F30" s="28" t="s">
        <v>77</v>
      </c>
      <c r="G30" s="29">
        <v>210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72</v>
      </c>
      <c r="E31" s="27" t="s">
        <v>76</v>
      </c>
    </row>
    <row r="32">
      <c r="A32" s="1" t="s">
        <v>73</v>
      </c>
    </row>
    <row r="33">
      <c r="A33" s="1" t="s">
        <v>74</v>
      </c>
      <c r="E33" s="27" t="s">
        <v>68</v>
      </c>
    </row>
    <row r="34" ht="25.5">
      <c r="A34" s="1" t="s">
        <v>66</v>
      </c>
      <c r="B34" s="1">
        <v>33</v>
      </c>
      <c r="C34" s="26" t="s">
        <v>180</v>
      </c>
      <c r="D34" t="s">
        <v>68</v>
      </c>
      <c r="E34" s="27" t="s">
        <v>181</v>
      </c>
      <c r="F34" s="28" t="s">
        <v>77</v>
      </c>
      <c r="G34" s="29">
        <v>66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72</v>
      </c>
      <c r="E35" s="27" t="s">
        <v>181</v>
      </c>
    </row>
    <row r="36">
      <c r="A36" s="1" t="s">
        <v>73</v>
      </c>
    </row>
    <row r="37">
      <c r="A37" s="1" t="s">
        <v>74</v>
      </c>
      <c r="E37" s="27" t="s">
        <v>68</v>
      </c>
    </row>
    <row r="38">
      <c r="A38" s="1" t="s">
        <v>66</v>
      </c>
      <c r="B38" s="1">
        <v>35</v>
      </c>
      <c r="C38" s="26" t="s">
        <v>78</v>
      </c>
      <c r="D38" t="s">
        <v>68</v>
      </c>
      <c r="E38" s="27" t="s">
        <v>79</v>
      </c>
      <c r="F38" s="28" t="s">
        <v>80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72</v>
      </c>
      <c r="E39" s="27" t="s">
        <v>79</v>
      </c>
    </row>
    <row r="40">
      <c r="A40" s="1" t="s">
        <v>73</v>
      </c>
    </row>
    <row r="41">
      <c r="A41" s="1" t="s">
        <v>74</v>
      </c>
      <c r="E41" s="27" t="s">
        <v>68</v>
      </c>
    </row>
    <row r="42" ht="25.5">
      <c r="A42" s="1" t="s">
        <v>66</v>
      </c>
      <c r="B42" s="1">
        <v>40</v>
      </c>
      <c r="C42" s="26" t="s">
        <v>81</v>
      </c>
      <c r="D42" t="s">
        <v>68</v>
      </c>
      <c r="E42" s="27" t="s">
        <v>82</v>
      </c>
      <c r="F42" s="28" t="s">
        <v>70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72</v>
      </c>
      <c r="E43" s="27" t="s">
        <v>82</v>
      </c>
    </row>
    <row r="44">
      <c r="A44" s="1" t="s">
        <v>73</v>
      </c>
    </row>
    <row r="45">
      <c r="A45" s="1" t="s">
        <v>74</v>
      </c>
      <c r="E45" s="27" t="s">
        <v>68</v>
      </c>
    </row>
    <row r="46">
      <c r="A46" s="1" t="s">
        <v>66</v>
      </c>
      <c r="B46" s="1">
        <v>29</v>
      </c>
      <c r="C46" s="26" t="s">
        <v>262</v>
      </c>
      <c r="D46" t="s">
        <v>68</v>
      </c>
      <c r="E46" s="27" t="s">
        <v>263</v>
      </c>
      <c r="F46" s="28" t="s">
        <v>259</v>
      </c>
      <c r="G46" s="29">
        <v>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72</v>
      </c>
      <c r="E47" s="27" t="s">
        <v>263</v>
      </c>
    </row>
    <row r="48">
      <c r="A48" s="1" t="s">
        <v>73</v>
      </c>
    </row>
    <row r="49">
      <c r="A49" s="1" t="s">
        <v>74</v>
      </c>
      <c r="E49" s="27" t="s">
        <v>68</v>
      </c>
    </row>
    <row r="50">
      <c r="A50" s="1" t="s">
        <v>66</v>
      </c>
      <c r="B50" s="1">
        <v>43</v>
      </c>
      <c r="C50" s="26" t="s">
        <v>365</v>
      </c>
      <c r="D50" t="s">
        <v>68</v>
      </c>
      <c r="E50" s="27" t="s">
        <v>366</v>
      </c>
      <c r="F50" s="28" t="s">
        <v>259</v>
      </c>
      <c r="G50" s="29">
        <v>0.40000000000000002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72</v>
      </c>
      <c r="E51" s="27" t="s">
        <v>366</v>
      </c>
    </row>
    <row r="52">
      <c r="A52" s="1" t="s">
        <v>73</v>
      </c>
      <c r="E52" s="33" t="s">
        <v>546</v>
      </c>
    </row>
    <row r="53">
      <c r="A53" s="1" t="s">
        <v>74</v>
      </c>
      <c r="E53" s="27" t="s">
        <v>68</v>
      </c>
    </row>
    <row r="54">
      <c r="A54" s="1" t="s">
        <v>66</v>
      </c>
      <c r="B54" s="1">
        <v>31</v>
      </c>
      <c r="C54" s="26" t="s">
        <v>266</v>
      </c>
      <c r="D54" t="s">
        <v>68</v>
      </c>
      <c r="E54" s="27" t="s">
        <v>267</v>
      </c>
      <c r="F54" s="28" t="s">
        <v>259</v>
      </c>
      <c r="G54" s="29">
        <v>3.3999999999999999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72</v>
      </c>
      <c r="E55" s="27" t="s">
        <v>267</v>
      </c>
    </row>
    <row r="56">
      <c r="A56" s="1" t="s">
        <v>73</v>
      </c>
    </row>
    <row r="57">
      <c r="A57" s="1" t="s">
        <v>74</v>
      </c>
      <c r="E57" s="27" t="s">
        <v>68</v>
      </c>
    </row>
    <row r="58">
      <c r="A58" s="1" t="s">
        <v>66</v>
      </c>
      <c r="B58" s="1">
        <v>41</v>
      </c>
      <c r="C58" s="26" t="s">
        <v>461</v>
      </c>
      <c r="D58" t="s">
        <v>68</v>
      </c>
      <c r="E58" s="27" t="s">
        <v>462</v>
      </c>
      <c r="F58" s="28" t="s">
        <v>70</v>
      </c>
      <c r="G58" s="29">
        <v>21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72</v>
      </c>
      <c r="E59" s="27" t="s">
        <v>462</v>
      </c>
    </row>
    <row r="60" ht="25.5">
      <c r="A60" s="1" t="s">
        <v>73</v>
      </c>
      <c r="E60" s="33" t="s">
        <v>547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42</v>
      </c>
      <c r="C62" s="26" t="s">
        <v>464</v>
      </c>
      <c r="D62" t="s">
        <v>68</v>
      </c>
      <c r="E62" s="27" t="s">
        <v>465</v>
      </c>
      <c r="F62" s="28" t="s">
        <v>70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465</v>
      </c>
    </row>
    <row r="64">
      <c r="A64" s="1" t="s">
        <v>73</v>
      </c>
      <c r="E64" s="33" t="s">
        <v>548</v>
      </c>
    </row>
    <row r="65">
      <c r="A65" s="1" t="s">
        <v>74</v>
      </c>
      <c r="E65" s="27" t="s">
        <v>68</v>
      </c>
    </row>
    <row r="66">
      <c r="A66" s="1" t="s">
        <v>66</v>
      </c>
      <c r="B66" s="1">
        <v>3</v>
      </c>
      <c r="C66" s="26" t="s">
        <v>274</v>
      </c>
      <c r="D66" t="s">
        <v>68</v>
      </c>
      <c r="E66" s="27" t="s">
        <v>275</v>
      </c>
      <c r="F66" s="28" t="s">
        <v>70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72</v>
      </c>
      <c r="E67" s="27" t="s">
        <v>275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2</v>
      </c>
      <c r="C70" s="26" t="s">
        <v>276</v>
      </c>
      <c r="D70" t="s">
        <v>68</v>
      </c>
      <c r="E70" s="27" t="s">
        <v>277</v>
      </c>
      <c r="F70" s="28" t="s">
        <v>70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277</v>
      </c>
    </row>
    <row r="72">
      <c r="A72" s="1" t="s">
        <v>73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4</v>
      </c>
      <c r="C74" s="26" t="s">
        <v>282</v>
      </c>
      <c r="D74" t="s">
        <v>68</v>
      </c>
      <c r="E74" s="27" t="s">
        <v>283</v>
      </c>
      <c r="F74" s="28" t="s">
        <v>70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71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283</v>
      </c>
    </row>
    <row r="76">
      <c r="A76" s="1" t="s">
        <v>73</v>
      </c>
    </row>
    <row r="77">
      <c r="A77" s="1" t="s">
        <v>74</v>
      </c>
      <c r="E77" s="27" t="s">
        <v>68</v>
      </c>
    </row>
    <row r="78">
      <c r="A78" s="1" t="s">
        <v>66</v>
      </c>
      <c r="B78" s="1">
        <v>27</v>
      </c>
      <c r="C78" s="26" t="s">
        <v>549</v>
      </c>
      <c r="D78" t="s">
        <v>68</v>
      </c>
      <c r="E78" s="27" t="s">
        <v>550</v>
      </c>
      <c r="F78" s="28" t="s">
        <v>70</v>
      </c>
      <c r="G78" s="29">
        <v>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72</v>
      </c>
      <c r="E79" s="27" t="s">
        <v>550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28</v>
      </c>
      <c r="C82" s="26" t="s">
        <v>89</v>
      </c>
      <c r="D82" t="s">
        <v>68</v>
      </c>
      <c r="E82" s="27" t="s">
        <v>90</v>
      </c>
      <c r="F82" s="28" t="s">
        <v>70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90</v>
      </c>
    </row>
    <row r="84">
      <c r="A84" s="1" t="s">
        <v>73</v>
      </c>
    </row>
    <row r="85">
      <c r="A85" s="1" t="s">
        <v>74</v>
      </c>
      <c r="E85" s="27" t="s">
        <v>68</v>
      </c>
    </row>
    <row r="86">
      <c r="A86" s="1" t="s">
        <v>66</v>
      </c>
      <c r="B86" s="1">
        <v>5</v>
      </c>
      <c r="C86" s="26" t="s">
        <v>295</v>
      </c>
      <c r="D86" t="s">
        <v>68</v>
      </c>
      <c r="E86" s="27" t="s">
        <v>296</v>
      </c>
      <c r="F86" s="28" t="s">
        <v>70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72</v>
      </c>
      <c r="E87" s="27" t="s">
        <v>296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6</v>
      </c>
      <c r="C90" s="26" t="s">
        <v>297</v>
      </c>
      <c r="D90" t="s">
        <v>68</v>
      </c>
      <c r="E90" s="27" t="s">
        <v>298</v>
      </c>
      <c r="F90" s="28" t="s">
        <v>70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298</v>
      </c>
    </row>
    <row r="92">
      <c r="A92" s="1" t="s">
        <v>73</v>
      </c>
    </row>
    <row r="93">
      <c r="A93" s="1" t="s">
        <v>74</v>
      </c>
      <c r="E93" s="27" t="s">
        <v>68</v>
      </c>
    </row>
    <row r="94">
      <c r="A94" s="1" t="s">
        <v>66</v>
      </c>
      <c r="B94" s="1">
        <v>7</v>
      </c>
      <c r="C94" s="26" t="s">
        <v>551</v>
      </c>
      <c r="D94" t="s">
        <v>68</v>
      </c>
      <c r="E94" s="27" t="s">
        <v>552</v>
      </c>
      <c r="F94" s="28" t="s">
        <v>70</v>
      </c>
      <c r="G94" s="29">
        <v>16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72</v>
      </c>
      <c r="E95" s="27" t="s">
        <v>552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8</v>
      </c>
      <c r="C98" s="26" t="s">
        <v>553</v>
      </c>
      <c r="D98" t="s">
        <v>68</v>
      </c>
      <c r="E98" s="27" t="s">
        <v>554</v>
      </c>
      <c r="F98" s="28" t="s">
        <v>70</v>
      </c>
      <c r="G98" s="29">
        <v>16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554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9</v>
      </c>
      <c r="C102" s="26" t="s">
        <v>555</v>
      </c>
      <c r="D102" t="s">
        <v>68</v>
      </c>
      <c r="E102" s="27" t="s">
        <v>556</v>
      </c>
      <c r="F102" s="28" t="s">
        <v>70</v>
      </c>
      <c r="G102" s="29">
        <v>16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556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 ht="25.5">
      <c r="A106" s="1" t="s">
        <v>66</v>
      </c>
      <c r="B106" s="1">
        <v>10</v>
      </c>
      <c r="C106" s="26" t="s">
        <v>557</v>
      </c>
      <c r="D106" t="s">
        <v>68</v>
      </c>
      <c r="E106" s="27" t="s">
        <v>558</v>
      </c>
      <c r="F106" s="28" t="s">
        <v>70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72</v>
      </c>
      <c r="E107" s="27" t="s">
        <v>558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>
      <c r="A110" s="1" t="s">
        <v>66</v>
      </c>
      <c r="B110" s="1">
        <v>12</v>
      </c>
      <c r="C110" s="26" t="s">
        <v>559</v>
      </c>
      <c r="D110" t="s">
        <v>68</v>
      </c>
      <c r="E110" s="27" t="s">
        <v>560</v>
      </c>
      <c r="F110" s="28" t="s">
        <v>70</v>
      </c>
      <c r="G110" s="29">
        <v>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72</v>
      </c>
      <c r="E111" s="27" t="s">
        <v>560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 ht="25.5">
      <c r="A114" s="1" t="s">
        <v>66</v>
      </c>
      <c r="B114" s="1">
        <v>13</v>
      </c>
      <c r="C114" s="26" t="s">
        <v>561</v>
      </c>
      <c r="D114" t="s">
        <v>68</v>
      </c>
      <c r="E114" s="27" t="s">
        <v>562</v>
      </c>
      <c r="F114" s="28" t="s">
        <v>70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72</v>
      </c>
      <c r="E115" s="27" t="s">
        <v>562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 ht="25.5">
      <c r="A118" s="1" t="s">
        <v>66</v>
      </c>
      <c r="B118" s="1">
        <v>14</v>
      </c>
      <c r="C118" s="26" t="s">
        <v>563</v>
      </c>
      <c r="D118" t="s">
        <v>68</v>
      </c>
      <c r="E118" s="27" t="s">
        <v>564</v>
      </c>
      <c r="F118" s="28" t="s">
        <v>70</v>
      </c>
      <c r="G118" s="29">
        <v>16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72</v>
      </c>
      <c r="E119" s="27" t="s">
        <v>564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>
      <c r="A122" s="1" t="s">
        <v>66</v>
      </c>
      <c r="B122" s="1">
        <v>11</v>
      </c>
      <c r="C122" s="26" t="s">
        <v>565</v>
      </c>
      <c r="D122" t="s">
        <v>68</v>
      </c>
      <c r="E122" s="27" t="s">
        <v>566</v>
      </c>
      <c r="F122" s="28" t="s">
        <v>70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72</v>
      </c>
      <c r="E123" s="27" t="s">
        <v>566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 ht="25.5">
      <c r="A126" s="1" t="s">
        <v>66</v>
      </c>
      <c r="B126" s="1">
        <v>15</v>
      </c>
      <c r="C126" s="26" t="s">
        <v>567</v>
      </c>
      <c r="D126" t="s">
        <v>68</v>
      </c>
      <c r="E126" s="27" t="s">
        <v>568</v>
      </c>
      <c r="F126" s="28" t="s">
        <v>70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.5">
      <c r="A127" s="1" t="s">
        <v>72</v>
      </c>
      <c r="E127" s="27" t="s">
        <v>568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>
      <c r="A130" s="1" t="s">
        <v>66</v>
      </c>
      <c r="B130" s="1">
        <v>16</v>
      </c>
      <c r="C130" s="26" t="s">
        <v>569</v>
      </c>
      <c r="D130" t="s">
        <v>68</v>
      </c>
      <c r="E130" s="27" t="s">
        <v>570</v>
      </c>
      <c r="F130" s="28" t="s">
        <v>70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72</v>
      </c>
      <c r="E131" s="27" t="s">
        <v>570</v>
      </c>
    </row>
    <row r="132">
      <c r="A132" s="1" t="s">
        <v>73</v>
      </c>
    </row>
    <row r="133">
      <c r="A133" s="1" t="s">
        <v>74</v>
      </c>
      <c r="E133" s="27" t="s">
        <v>68</v>
      </c>
    </row>
    <row r="134">
      <c r="A134" s="1" t="s">
        <v>66</v>
      </c>
      <c r="B134" s="1">
        <v>18</v>
      </c>
      <c r="C134" s="26" t="s">
        <v>571</v>
      </c>
      <c r="D134" t="s">
        <v>68</v>
      </c>
      <c r="E134" s="27" t="s">
        <v>572</v>
      </c>
      <c r="F134" s="28" t="s">
        <v>70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72</v>
      </c>
      <c r="E135" s="27" t="s">
        <v>572</v>
      </c>
    </row>
    <row r="136">
      <c r="A136" s="1" t="s">
        <v>73</v>
      </c>
    </row>
    <row r="137">
      <c r="A137" s="1" t="s">
        <v>74</v>
      </c>
      <c r="E137" s="27" t="s">
        <v>68</v>
      </c>
    </row>
    <row r="138">
      <c r="A138" s="1" t="s">
        <v>66</v>
      </c>
      <c r="B138" s="1">
        <v>17</v>
      </c>
      <c r="C138" s="26" t="s">
        <v>573</v>
      </c>
      <c r="D138" t="s">
        <v>68</v>
      </c>
      <c r="E138" s="27" t="s">
        <v>574</v>
      </c>
      <c r="F138" s="28" t="s">
        <v>70</v>
      </c>
      <c r="G138" s="29">
        <v>16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72</v>
      </c>
      <c r="E139" s="27" t="s">
        <v>574</v>
      </c>
    </row>
    <row r="140">
      <c r="A140" s="1" t="s">
        <v>73</v>
      </c>
    </row>
    <row r="141">
      <c r="A141" s="1" t="s">
        <v>74</v>
      </c>
      <c r="E141" s="27" t="s">
        <v>68</v>
      </c>
    </row>
    <row r="142">
      <c r="A142" s="1" t="s">
        <v>66</v>
      </c>
      <c r="B142" s="1">
        <v>19</v>
      </c>
      <c r="C142" s="26" t="s">
        <v>575</v>
      </c>
      <c r="D142" t="s">
        <v>68</v>
      </c>
      <c r="E142" s="27" t="s">
        <v>576</v>
      </c>
      <c r="F142" s="28" t="s">
        <v>70</v>
      </c>
      <c r="G142" s="29">
        <v>18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72</v>
      </c>
      <c r="E143" s="27" t="s">
        <v>576</v>
      </c>
    </row>
    <row r="144">
      <c r="A144" s="1" t="s">
        <v>73</v>
      </c>
    </row>
    <row r="145">
      <c r="A145" s="1" t="s">
        <v>74</v>
      </c>
      <c r="E145" s="27" t="s">
        <v>68</v>
      </c>
    </row>
    <row r="146">
      <c r="A146" s="1" t="s">
        <v>66</v>
      </c>
      <c r="B146" s="1">
        <v>20</v>
      </c>
      <c r="C146" s="26" t="s">
        <v>577</v>
      </c>
      <c r="D146" t="s">
        <v>68</v>
      </c>
      <c r="E146" s="27" t="s">
        <v>578</v>
      </c>
      <c r="F146" s="28" t="s">
        <v>70</v>
      </c>
      <c r="G146" s="29">
        <v>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111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72</v>
      </c>
      <c r="E147" s="27" t="s">
        <v>578</v>
      </c>
    </row>
    <row r="148">
      <c r="A148" s="1" t="s">
        <v>73</v>
      </c>
    </row>
    <row r="149">
      <c r="A149" s="1" t="s">
        <v>74</v>
      </c>
      <c r="E149" s="27" t="s">
        <v>68</v>
      </c>
    </row>
    <row r="150">
      <c r="A150" s="1" t="s">
        <v>66</v>
      </c>
      <c r="B150" s="1">
        <v>21</v>
      </c>
      <c r="C150" s="26" t="s">
        <v>579</v>
      </c>
      <c r="D150" t="s">
        <v>68</v>
      </c>
      <c r="E150" s="27" t="s">
        <v>580</v>
      </c>
      <c r="F150" s="28" t="s">
        <v>70</v>
      </c>
      <c r="G150" s="29">
        <v>16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72</v>
      </c>
      <c r="E151" s="27" t="s">
        <v>580</v>
      </c>
    </row>
    <row r="152">
      <c r="A152" s="1" t="s">
        <v>73</v>
      </c>
    </row>
    <row r="153">
      <c r="A153" s="1" t="s">
        <v>74</v>
      </c>
      <c r="E153" s="27" t="s">
        <v>68</v>
      </c>
    </row>
    <row r="154">
      <c r="A154" s="1" t="s">
        <v>66</v>
      </c>
      <c r="B154" s="1">
        <v>22</v>
      </c>
      <c r="C154" s="26" t="s">
        <v>581</v>
      </c>
      <c r="D154" t="s">
        <v>68</v>
      </c>
      <c r="E154" s="27" t="s">
        <v>582</v>
      </c>
      <c r="F154" s="28" t="s">
        <v>70</v>
      </c>
      <c r="G154" s="29">
        <v>16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71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72</v>
      </c>
      <c r="E155" s="27" t="s">
        <v>582</v>
      </c>
    </row>
    <row r="156">
      <c r="A156" s="1" t="s">
        <v>73</v>
      </c>
    </row>
    <row r="157">
      <c r="A157" s="1" t="s">
        <v>74</v>
      </c>
      <c r="E157" s="27" t="s">
        <v>68</v>
      </c>
    </row>
    <row r="158">
      <c r="A158" s="1" t="s">
        <v>66</v>
      </c>
      <c r="B158" s="1">
        <v>23</v>
      </c>
      <c r="C158" s="26" t="s">
        <v>583</v>
      </c>
      <c r="D158" t="s">
        <v>68</v>
      </c>
      <c r="E158" s="27" t="s">
        <v>584</v>
      </c>
      <c r="F158" s="28" t="s">
        <v>135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71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72</v>
      </c>
      <c r="E159" s="27" t="s">
        <v>584</v>
      </c>
    </row>
    <row r="160">
      <c r="A160" s="1" t="s">
        <v>73</v>
      </c>
    </row>
    <row r="161">
      <c r="A161" s="1" t="s">
        <v>74</v>
      </c>
      <c r="E161" s="27" t="s">
        <v>68</v>
      </c>
    </row>
    <row r="162" ht="25.5">
      <c r="A162" s="1" t="s">
        <v>66</v>
      </c>
      <c r="B162" s="1">
        <v>24</v>
      </c>
      <c r="C162" s="26" t="s">
        <v>585</v>
      </c>
      <c r="D162" t="s">
        <v>68</v>
      </c>
      <c r="E162" s="27" t="s">
        <v>586</v>
      </c>
      <c r="F162" s="28" t="s">
        <v>144</v>
      </c>
      <c r="G162" s="29">
        <v>8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71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.5">
      <c r="A163" s="1" t="s">
        <v>72</v>
      </c>
      <c r="E163" s="27" t="s">
        <v>586</v>
      </c>
    </row>
    <row r="164">
      <c r="A164" s="1" t="s">
        <v>73</v>
      </c>
    </row>
    <row r="165">
      <c r="A165" s="1" t="s">
        <v>74</v>
      </c>
      <c r="E165" s="27" t="s">
        <v>68</v>
      </c>
    </row>
    <row r="166">
      <c r="A166" s="1" t="s">
        <v>66</v>
      </c>
      <c r="B166" s="1">
        <v>25</v>
      </c>
      <c r="C166" s="26" t="s">
        <v>348</v>
      </c>
      <c r="D166" t="s">
        <v>68</v>
      </c>
      <c r="E166" s="27" t="s">
        <v>349</v>
      </c>
      <c r="F166" s="28" t="s">
        <v>70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111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72</v>
      </c>
      <c r="E167" s="27" t="s">
        <v>349</v>
      </c>
    </row>
    <row r="168">
      <c r="A168" s="1" t="s">
        <v>73</v>
      </c>
    </row>
    <row r="169">
      <c r="A169" s="1" t="s">
        <v>74</v>
      </c>
      <c r="E169" s="27" t="s">
        <v>68</v>
      </c>
    </row>
    <row r="170">
      <c r="A170" s="1" t="s">
        <v>66</v>
      </c>
      <c r="B170" s="1">
        <v>26</v>
      </c>
      <c r="C170" s="26" t="s">
        <v>587</v>
      </c>
      <c r="D170" t="s">
        <v>68</v>
      </c>
      <c r="E170" s="27" t="s">
        <v>588</v>
      </c>
      <c r="F170" s="28" t="s">
        <v>70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111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72</v>
      </c>
      <c r="E171" s="27" t="s">
        <v>588</v>
      </c>
    </row>
    <row r="172">
      <c r="A172" s="1" t="s">
        <v>73</v>
      </c>
    </row>
    <row r="173">
      <c r="A173" s="1" t="s">
        <v>74</v>
      </c>
      <c r="E173" s="27" t="s">
        <v>68</v>
      </c>
    </row>
  </sheetData>
  <sheetProtection sheet="1" objects="1" scenarios="1" spinCount="100000" saltValue="j9OMSURTRkFzUlefr8V7FBK0eGnBxEfUamKDT9QKzzBC4iXU83+wNVgGDRwqdnioUZJcGryoaLwiF5at4uvUXA==" hashValue="gxyAaP0/FUrn1LA6EjqGsHiu6kS1QCssQyTwduTk1Xm6bq/7EVHIqKATirLsLLlZkfDtXlu0iKWCGzcxDSTx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COUNTIFS(L8:L134,"=0",A8:A134,"P")+COUNTIFS(L8:L134,"",A8:A134,"P")+SUM(Q8:Q134)</f>
        <v>0</v>
      </c>
    </row>
    <row r="8">
      <c r="A8" s="1" t="s">
        <v>62</v>
      </c>
      <c r="C8" s="22" t="s">
        <v>589</v>
      </c>
      <c r="E8" s="23" t="s">
        <v>25</v>
      </c>
      <c r="L8" s="24">
        <f>L9</f>
        <v>0</v>
      </c>
      <c r="M8" s="24">
        <f>M9</f>
        <v>0</v>
      </c>
      <c r="N8" s="25"/>
    </row>
    <row r="9">
      <c r="A9" s="1" t="s">
        <v>64</v>
      </c>
      <c r="C9" s="22" t="s">
        <v>590</v>
      </c>
      <c r="E9" s="23" t="s">
        <v>25</v>
      </c>
      <c r="L9" s="24">
        <f>SUMIFS(L10:L133,A10:A133,"P")</f>
        <v>0</v>
      </c>
      <c r="M9" s="24">
        <f>SUMIFS(M10:M133,A10:A133,"P")</f>
        <v>0</v>
      </c>
      <c r="N9" s="25"/>
    </row>
    <row r="10">
      <c r="A10" s="1" t="s">
        <v>66</v>
      </c>
      <c r="B10" s="1">
        <v>27</v>
      </c>
      <c r="C10" s="26" t="s">
        <v>164</v>
      </c>
      <c r="D10" t="s">
        <v>68</v>
      </c>
      <c r="E10" s="27" t="s">
        <v>143</v>
      </c>
      <c r="F10" s="28" t="s">
        <v>144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143</v>
      </c>
    </row>
    <row r="12">
      <c r="A12" s="1" t="s">
        <v>73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28</v>
      </c>
      <c r="C14" s="26" t="s">
        <v>165</v>
      </c>
      <c r="D14" t="s">
        <v>68</v>
      </c>
      <c r="E14" s="27" t="s">
        <v>146</v>
      </c>
      <c r="F14" s="28" t="s">
        <v>144</v>
      </c>
      <c r="G14" s="29">
        <v>32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146</v>
      </c>
    </row>
    <row r="16">
      <c r="A16" s="1" t="s">
        <v>73</v>
      </c>
    </row>
    <row r="17">
      <c r="A17" s="1" t="s">
        <v>74</v>
      </c>
      <c r="E17" s="27" t="s">
        <v>68</v>
      </c>
    </row>
    <row r="18">
      <c r="A18" s="1" t="s">
        <v>66</v>
      </c>
      <c r="B18" s="1">
        <v>29</v>
      </c>
      <c r="C18" s="26" t="s">
        <v>166</v>
      </c>
      <c r="D18" t="s">
        <v>68</v>
      </c>
      <c r="E18" s="27" t="s">
        <v>148</v>
      </c>
      <c r="F18" s="28" t="s">
        <v>144</v>
      </c>
      <c r="G18" s="29">
        <v>75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72</v>
      </c>
      <c r="E19" s="27" t="s">
        <v>148</v>
      </c>
    </row>
    <row r="20" ht="25.5">
      <c r="A20" s="1" t="s">
        <v>73</v>
      </c>
      <c r="E20" s="33" t="s">
        <v>591</v>
      </c>
    </row>
    <row r="21">
      <c r="A21" s="1" t="s">
        <v>74</v>
      </c>
      <c r="E21" s="27" t="s">
        <v>68</v>
      </c>
    </row>
    <row r="22" ht="25.5">
      <c r="A22" s="1" t="s">
        <v>66</v>
      </c>
      <c r="B22" s="1">
        <v>30</v>
      </c>
      <c r="C22" s="26" t="s">
        <v>168</v>
      </c>
      <c r="D22" t="s">
        <v>68</v>
      </c>
      <c r="E22" s="27" t="s">
        <v>151</v>
      </c>
      <c r="F22" s="28" t="s">
        <v>135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72</v>
      </c>
      <c r="E23" s="27" t="s">
        <v>151</v>
      </c>
    </row>
    <row r="24">
      <c r="A24" s="1" t="s">
        <v>73</v>
      </c>
    </row>
    <row r="25">
      <c r="A25" s="1" t="s">
        <v>74</v>
      </c>
      <c r="E25" s="27" t="s">
        <v>68</v>
      </c>
    </row>
    <row r="26">
      <c r="A26" s="1" t="s">
        <v>66</v>
      </c>
      <c r="B26" s="1">
        <v>25</v>
      </c>
      <c r="C26" s="26" t="s">
        <v>67</v>
      </c>
      <c r="D26" t="s">
        <v>68</v>
      </c>
      <c r="E26" s="27" t="s">
        <v>69</v>
      </c>
      <c r="F26" s="28" t="s">
        <v>70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72</v>
      </c>
      <c r="E27" s="27" t="s">
        <v>69</v>
      </c>
    </row>
    <row r="28">
      <c r="A28" s="1" t="s">
        <v>73</v>
      </c>
    </row>
    <row r="29">
      <c r="A29" s="1" t="s">
        <v>74</v>
      </c>
      <c r="E29" s="27" t="s">
        <v>68</v>
      </c>
    </row>
    <row r="30" ht="25.5">
      <c r="A30" s="1" t="s">
        <v>66</v>
      </c>
      <c r="B30" s="1">
        <v>24</v>
      </c>
      <c r="C30" s="26" t="s">
        <v>75</v>
      </c>
      <c r="D30" t="s">
        <v>68</v>
      </c>
      <c r="E30" s="27" t="s">
        <v>76</v>
      </c>
      <c r="F30" s="28" t="s">
        <v>77</v>
      </c>
      <c r="G30" s="29">
        <v>20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72</v>
      </c>
      <c r="E31" s="27" t="s">
        <v>76</v>
      </c>
    </row>
    <row r="32">
      <c r="A32" s="1" t="s">
        <v>73</v>
      </c>
    </row>
    <row r="33">
      <c r="A33" s="1" t="s">
        <v>74</v>
      </c>
      <c r="E33" s="27" t="s">
        <v>68</v>
      </c>
    </row>
    <row r="34">
      <c r="A34" s="1" t="s">
        <v>66</v>
      </c>
      <c r="B34" s="1">
        <v>26</v>
      </c>
      <c r="C34" s="26" t="s">
        <v>78</v>
      </c>
      <c r="D34" t="s">
        <v>68</v>
      </c>
      <c r="E34" s="27" t="s">
        <v>79</v>
      </c>
      <c r="F34" s="28" t="s">
        <v>80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72</v>
      </c>
      <c r="E35" s="27" t="s">
        <v>79</v>
      </c>
    </row>
    <row r="36">
      <c r="A36" s="1" t="s">
        <v>73</v>
      </c>
    </row>
    <row r="37">
      <c r="A37" s="1" t="s">
        <v>74</v>
      </c>
      <c r="E37" s="27" t="s">
        <v>68</v>
      </c>
    </row>
    <row r="38" ht="25.5">
      <c r="A38" s="1" t="s">
        <v>66</v>
      </c>
      <c r="B38" s="1">
        <v>31</v>
      </c>
      <c r="C38" s="26" t="s">
        <v>81</v>
      </c>
      <c r="D38" t="s">
        <v>68</v>
      </c>
      <c r="E38" s="27" t="s">
        <v>82</v>
      </c>
      <c r="F38" s="28" t="s">
        <v>70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72</v>
      </c>
      <c r="E39" s="27" t="s">
        <v>82</v>
      </c>
    </row>
    <row r="40">
      <c r="A40" s="1" t="s">
        <v>73</v>
      </c>
    </row>
    <row r="41">
      <c r="A41" s="1" t="s">
        <v>74</v>
      </c>
      <c r="E41" s="27" t="s">
        <v>68</v>
      </c>
    </row>
    <row r="42">
      <c r="A42" s="1" t="s">
        <v>66</v>
      </c>
      <c r="B42" s="1">
        <v>20</v>
      </c>
      <c r="C42" s="26" t="s">
        <v>262</v>
      </c>
      <c r="D42" t="s">
        <v>68</v>
      </c>
      <c r="E42" s="27" t="s">
        <v>263</v>
      </c>
      <c r="F42" s="28" t="s">
        <v>259</v>
      </c>
      <c r="G42" s="29">
        <v>0.080000000000000002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72</v>
      </c>
      <c r="E43" s="27" t="s">
        <v>263</v>
      </c>
    </row>
    <row r="44">
      <c r="A44" s="1" t="s">
        <v>73</v>
      </c>
    </row>
    <row r="45">
      <c r="A45" s="1" t="s">
        <v>74</v>
      </c>
      <c r="E45" s="27" t="s">
        <v>68</v>
      </c>
    </row>
    <row r="46">
      <c r="A46" s="1" t="s">
        <v>66</v>
      </c>
      <c r="B46" s="1">
        <v>21</v>
      </c>
      <c r="C46" s="26" t="s">
        <v>266</v>
      </c>
      <c r="D46" t="s">
        <v>68</v>
      </c>
      <c r="E46" s="27" t="s">
        <v>267</v>
      </c>
      <c r="F46" s="28" t="s">
        <v>259</v>
      </c>
      <c r="G46" s="29">
        <v>0.080000000000000002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72</v>
      </c>
      <c r="E47" s="27" t="s">
        <v>267</v>
      </c>
    </row>
    <row r="48">
      <c r="A48" s="1" t="s">
        <v>73</v>
      </c>
    </row>
    <row r="49">
      <c r="A49" s="1" t="s">
        <v>74</v>
      </c>
      <c r="E49" s="27" t="s">
        <v>68</v>
      </c>
    </row>
    <row r="50">
      <c r="A50" s="1" t="s">
        <v>66</v>
      </c>
      <c r="B50" s="1">
        <v>1</v>
      </c>
      <c r="C50" s="26" t="s">
        <v>282</v>
      </c>
      <c r="D50" t="s">
        <v>68</v>
      </c>
      <c r="E50" s="27" t="s">
        <v>283</v>
      </c>
      <c r="F50" s="28" t="s">
        <v>70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72</v>
      </c>
      <c r="E51" s="27" t="s">
        <v>283</v>
      </c>
    </row>
    <row r="52">
      <c r="A52" s="1" t="s">
        <v>73</v>
      </c>
    </row>
    <row r="53">
      <c r="A53" s="1" t="s">
        <v>74</v>
      </c>
      <c r="E53" s="27" t="s">
        <v>68</v>
      </c>
    </row>
    <row r="54">
      <c r="A54" s="1" t="s">
        <v>66</v>
      </c>
      <c r="B54" s="1">
        <v>2</v>
      </c>
      <c r="C54" s="26" t="s">
        <v>592</v>
      </c>
      <c r="D54" t="s">
        <v>68</v>
      </c>
      <c r="E54" s="27" t="s">
        <v>593</v>
      </c>
      <c r="F54" s="28" t="s">
        <v>70</v>
      </c>
      <c r="G54" s="29">
        <v>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72</v>
      </c>
      <c r="E55" s="27" t="s">
        <v>593</v>
      </c>
    </row>
    <row r="56">
      <c r="A56" s="1" t="s">
        <v>73</v>
      </c>
    </row>
    <row r="57">
      <c r="A57" s="1" t="s">
        <v>74</v>
      </c>
      <c r="E57" s="27" t="s">
        <v>68</v>
      </c>
    </row>
    <row r="58">
      <c r="A58" s="1" t="s">
        <v>66</v>
      </c>
      <c r="B58" s="1">
        <v>19</v>
      </c>
      <c r="C58" s="26" t="s">
        <v>91</v>
      </c>
      <c r="D58" t="s">
        <v>68</v>
      </c>
      <c r="E58" s="27" t="s">
        <v>92</v>
      </c>
      <c r="F58" s="28" t="s">
        <v>70</v>
      </c>
      <c r="G58" s="29">
        <v>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72</v>
      </c>
      <c r="E59" s="27" t="s">
        <v>92</v>
      </c>
    </row>
    <row r="60">
      <c r="A60" s="1" t="s">
        <v>73</v>
      </c>
    </row>
    <row r="61">
      <c r="A61" s="1" t="s">
        <v>74</v>
      </c>
      <c r="E61" s="27" t="s">
        <v>68</v>
      </c>
    </row>
    <row r="62">
      <c r="A62" s="1" t="s">
        <v>66</v>
      </c>
      <c r="B62" s="1">
        <v>5</v>
      </c>
      <c r="C62" s="26" t="s">
        <v>594</v>
      </c>
      <c r="D62" t="s">
        <v>68</v>
      </c>
      <c r="E62" s="27" t="s">
        <v>595</v>
      </c>
      <c r="F62" s="28" t="s">
        <v>70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72</v>
      </c>
      <c r="E63" s="27" t="s">
        <v>595</v>
      </c>
    </row>
    <row r="64">
      <c r="A64" s="1" t="s">
        <v>73</v>
      </c>
    </row>
    <row r="65">
      <c r="A65" s="1" t="s">
        <v>74</v>
      </c>
      <c r="E65" s="27" t="s">
        <v>68</v>
      </c>
    </row>
    <row r="66">
      <c r="A66" s="1" t="s">
        <v>66</v>
      </c>
      <c r="B66" s="1">
        <v>6</v>
      </c>
      <c r="C66" s="26" t="s">
        <v>596</v>
      </c>
      <c r="D66" t="s">
        <v>68</v>
      </c>
      <c r="E66" s="27" t="s">
        <v>597</v>
      </c>
      <c r="F66" s="28" t="s">
        <v>70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72</v>
      </c>
      <c r="E67" s="27" t="s">
        <v>597</v>
      </c>
    </row>
    <row r="68">
      <c r="A68" s="1" t="s">
        <v>73</v>
      </c>
    </row>
    <row r="69">
      <c r="A69" s="1" t="s">
        <v>74</v>
      </c>
      <c r="E69" s="27" t="s">
        <v>68</v>
      </c>
    </row>
    <row r="70">
      <c r="A70" s="1" t="s">
        <v>66</v>
      </c>
      <c r="B70" s="1">
        <v>3</v>
      </c>
      <c r="C70" s="26" t="s">
        <v>354</v>
      </c>
      <c r="D70" t="s">
        <v>68</v>
      </c>
      <c r="E70" s="27" t="s">
        <v>355</v>
      </c>
      <c r="F70" s="28" t="s">
        <v>70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111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72</v>
      </c>
      <c r="E71" s="27" t="s">
        <v>355</v>
      </c>
    </row>
    <row r="72">
      <c r="A72" s="1" t="s">
        <v>73</v>
      </c>
    </row>
    <row r="73">
      <c r="A73" s="1" t="s">
        <v>74</v>
      </c>
      <c r="E73" s="27" t="s">
        <v>68</v>
      </c>
    </row>
    <row r="74">
      <c r="A74" s="1" t="s">
        <v>66</v>
      </c>
      <c r="B74" s="1">
        <v>4</v>
      </c>
      <c r="C74" s="26" t="s">
        <v>356</v>
      </c>
      <c r="D74" t="s">
        <v>68</v>
      </c>
      <c r="E74" s="27" t="s">
        <v>357</v>
      </c>
      <c r="F74" s="28" t="s">
        <v>70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111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72</v>
      </c>
      <c r="E75" s="27" t="s">
        <v>357</v>
      </c>
    </row>
    <row r="76">
      <c r="A76" s="1" t="s">
        <v>73</v>
      </c>
    </row>
    <row r="77">
      <c r="A77" s="1" t="s">
        <v>74</v>
      </c>
      <c r="E77" s="27" t="s">
        <v>68</v>
      </c>
    </row>
    <row r="78">
      <c r="A78" s="1" t="s">
        <v>66</v>
      </c>
      <c r="B78" s="1">
        <v>7</v>
      </c>
      <c r="C78" s="26" t="s">
        <v>598</v>
      </c>
      <c r="D78" t="s">
        <v>68</v>
      </c>
      <c r="E78" s="27" t="s">
        <v>599</v>
      </c>
      <c r="F78" s="28" t="s">
        <v>70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72</v>
      </c>
      <c r="E79" s="27" t="s">
        <v>599</v>
      </c>
    </row>
    <row r="80">
      <c r="A80" s="1" t="s">
        <v>73</v>
      </c>
    </row>
    <row r="81">
      <c r="A81" s="1" t="s">
        <v>74</v>
      </c>
      <c r="E81" s="27" t="s">
        <v>68</v>
      </c>
    </row>
    <row r="82">
      <c r="A82" s="1" t="s">
        <v>66</v>
      </c>
      <c r="B82" s="1">
        <v>8</v>
      </c>
      <c r="C82" s="26" t="s">
        <v>600</v>
      </c>
      <c r="D82" t="s">
        <v>68</v>
      </c>
      <c r="E82" s="27" t="s">
        <v>601</v>
      </c>
      <c r="F82" s="28" t="s">
        <v>70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72</v>
      </c>
      <c r="E83" s="27" t="s">
        <v>601</v>
      </c>
    </row>
    <row r="84">
      <c r="A84" s="1" t="s">
        <v>73</v>
      </c>
    </row>
    <row r="85">
      <c r="A85" s="1" t="s">
        <v>74</v>
      </c>
      <c r="E85" s="27" t="s">
        <v>68</v>
      </c>
    </row>
    <row r="86">
      <c r="A86" s="1" t="s">
        <v>66</v>
      </c>
      <c r="B86" s="1">
        <v>9</v>
      </c>
      <c r="C86" s="26" t="s">
        <v>602</v>
      </c>
      <c r="D86" t="s">
        <v>68</v>
      </c>
      <c r="E86" s="27" t="s">
        <v>603</v>
      </c>
      <c r="F86" s="28" t="s">
        <v>70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72</v>
      </c>
      <c r="E87" s="27" t="s">
        <v>603</v>
      </c>
    </row>
    <row r="88">
      <c r="A88" s="1" t="s">
        <v>73</v>
      </c>
    </row>
    <row r="89">
      <c r="A89" s="1" t="s">
        <v>74</v>
      </c>
      <c r="E89" s="27" t="s">
        <v>68</v>
      </c>
    </row>
    <row r="90">
      <c r="A90" s="1" t="s">
        <v>66</v>
      </c>
      <c r="B90" s="1">
        <v>10</v>
      </c>
      <c r="C90" s="26" t="s">
        <v>604</v>
      </c>
      <c r="D90" t="s">
        <v>68</v>
      </c>
      <c r="E90" s="27" t="s">
        <v>605</v>
      </c>
      <c r="F90" s="28" t="s">
        <v>70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72</v>
      </c>
      <c r="E91" s="27" t="s">
        <v>605</v>
      </c>
    </row>
    <row r="92">
      <c r="A92" s="1" t="s">
        <v>73</v>
      </c>
    </row>
    <row r="93">
      <c r="A93" s="1" t="s">
        <v>74</v>
      </c>
      <c r="E93" s="27" t="s">
        <v>68</v>
      </c>
    </row>
    <row r="94">
      <c r="A94" s="1" t="s">
        <v>66</v>
      </c>
      <c r="B94" s="1">
        <v>13</v>
      </c>
      <c r="C94" s="26" t="s">
        <v>606</v>
      </c>
      <c r="D94" t="s">
        <v>68</v>
      </c>
      <c r="E94" s="27" t="s">
        <v>607</v>
      </c>
      <c r="F94" s="28" t="s">
        <v>70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111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72</v>
      </c>
      <c r="E95" s="27" t="s">
        <v>607</v>
      </c>
    </row>
    <row r="96">
      <c r="A96" s="1" t="s">
        <v>73</v>
      </c>
    </row>
    <row r="97">
      <c r="A97" s="1" t="s">
        <v>74</v>
      </c>
      <c r="E97" s="27" t="s">
        <v>68</v>
      </c>
    </row>
    <row r="98">
      <c r="A98" s="1" t="s">
        <v>66</v>
      </c>
      <c r="B98" s="1">
        <v>22</v>
      </c>
      <c r="C98" s="26" t="s">
        <v>608</v>
      </c>
      <c r="D98" t="s">
        <v>68</v>
      </c>
      <c r="E98" s="27" t="s">
        <v>609</v>
      </c>
      <c r="F98" s="28" t="s">
        <v>77</v>
      </c>
      <c r="G98" s="29">
        <v>25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72</v>
      </c>
      <c r="E99" s="27" t="s">
        <v>609</v>
      </c>
    </row>
    <row r="100">
      <c r="A100" s="1" t="s">
        <v>73</v>
      </c>
    </row>
    <row r="101">
      <c r="A101" s="1" t="s">
        <v>74</v>
      </c>
      <c r="E101" s="27" t="s">
        <v>68</v>
      </c>
    </row>
    <row r="102">
      <c r="A102" s="1" t="s">
        <v>66</v>
      </c>
      <c r="B102" s="1">
        <v>23</v>
      </c>
      <c r="C102" s="26" t="s">
        <v>610</v>
      </c>
      <c r="D102" t="s">
        <v>68</v>
      </c>
      <c r="E102" s="27" t="s">
        <v>611</v>
      </c>
      <c r="F102" s="28" t="s">
        <v>77</v>
      </c>
      <c r="G102" s="29">
        <v>25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72</v>
      </c>
      <c r="E103" s="27" t="s">
        <v>611</v>
      </c>
    </row>
    <row r="104">
      <c r="A104" s="1" t="s">
        <v>73</v>
      </c>
    </row>
    <row r="105">
      <c r="A105" s="1" t="s">
        <v>74</v>
      </c>
      <c r="E105" s="27" t="s">
        <v>68</v>
      </c>
    </row>
    <row r="106">
      <c r="A106" s="1" t="s">
        <v>66</v>
      </c>
      <c r="B106" s="1">
        <v>11</v>
      </c>
      <c r="C106" s="26" t="s">
        <v>612</v>
      </c>
      <c r="D106" t="s">
        <v>68</v>
      </c>
      <c r="E106" s="27" t="s">
        <v>613</v>
      </c>
      <c r="F106" s="28" t="s">
        <v>70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72</v>
      </c>
      <c r="E107" s="27" t="s">
        <v>613</v>
      </c>
    </row>
    <row r="108">
      <c r="A108" s="1" t="s">
        <v>73</v>
      </c>
    </row>
    <row r="109">
      <c r="A109" s="1" t="s">
        <v>74</v>
      </c>
      <c r="E109" s="27" t="s">
        <v>68</v>
      </c>
    </row>
    <row r="110">
      <c r="A110" s="1" t="s">
        <v>66</v>
      </c>
      <c r="B110" s="1">
        <v>12</v>
      </c>
      <c r="C110" s="26" t="s">
        <v>614</v>
      </c>
      <c r="D110" t="s">
        <v>68</v>
      </c>
      <c r="E110" s="27" t="s">
        <v>615</v>
      </c>
      <c r="F110" s="28" t="s">
        <v>70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72</v>
      </c>
      <c r="E111" s="27" t="s">
        <v>615</v>
      </c>
    </row>
    <row r="112">
      <c r="A112" s="1" t="s">
        <v>73</v>
      </c>
    </row>
    <row r="113">
      <c r="A113" s="1" t="s">
        <v>74</v>
      </c>
      <c r="E113" s="27" t="s">
        <v>68</v>
      </c>
    </row>
    <row r="114">
      <c r="A114" s="1" t="s">
        <v>66</v>
      </c>
      <c r="B114" s="1">
        <v>14</v>
      </c>
      <c r="C114" s="26" t="s">
        <v>616</v>
      </c>
      <c r="D114" t="s">
        <v>68</v>
      </c>
      <c r="E114" s="27" t="s">
        <v>617</v>
      </c>
      <c r="F114" s="28" t="s">
        <v>70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72</v>
      </c>
      <c r="E115" s="27" t="s">
        <v>617</v>
      </c>
    </row>
    <row r="116">
      <c r="A116" s="1" t="s">
        <v>73</v>
      </c>
    </row>
    <row r="117">
      <c r="A117" s="1" t="s">
        <v>74</v>
      </c>
      <c r="E117" s="27" t="s">
        <v>68</v>
      </c>
    </row>
    <row r="118">
      <c r="A118" s="1" t="s">
        <v>66</v>
      </c>
      <c r="B118" s="1">
        <v>15</v>
      </c>
      <c r="C118" s="26" t="s">
        <v>618</v>
      </c>
      <c r="D118" t="s">
        <v>68</v>
      </c>
      <c r="E118" s="27" t="s">
        <v>619</v>
      </c>
      <c r="F118" s="28" t="s">
        <v>70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111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72</v>
      </c>
      <c r="E119" s="27" t="s">
        <v>619</v>
      </c>
    </row>
    <row r="120">
      <c r="A120" s="1" t="s">
        <v>73</v>
      </c>
    </row>
    <row r="121">
      <c r="A121" s="1" t="s">
        <v>74</v>
      </c>
      <c r="E121" s="27" t="s">
        <v>68</v>
      </c>
    </row>
    <row r="122">
      <c r="A122" s="1" t="s">
        <v>66</v>
      </c>
      <c r="B122" s="1">
        <v>16</v>
      </c>
      <c r="C122" s="26" t="s">
        <v>620</v>
      </c>
      <c r="D122" t="s">
        <v>68</v>
      </c>
      <c r="E122" s="27" t="s">
        <v>621</v>
      </c>
      <c r="F122" s="28" t="s">
        <v>70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111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72</v>
      </c>
      <c r="E123" s="27" t="s">
        <v>621</v>
      </c>
    </row>
    <row r="124">
      <c r="A124" s="1" t="s">
        <v>73</v>
      </c>
    </row>
    <row r="125">
      <c r="A125" s="1" t="s">
        <v>74</v>
      </c>
      <c r="E125" s="27" t="s">
        <v>68</v>
      </c>
    </row>
    <row r="126">
      <c r="A126" s="1" t="s">
        <v>66</v>
      </c>
      <c r="B126" s="1">
        <v>17</v>
      </c>
      <c r="C126" s="26" t="s">
        <v>622</v>
      </c>
      <c r="D126" t="s">
        <v>68</v>
      </c>
      <c r="E126" s="27" t="s">
        <v>623</v>
      </c>
      <c r="F126" s="28" t="s">
        <v>70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111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72</v>
      </c>
      <c r="E127" s="27" t="s">
        <v>623</v>
      </c>
    </row>
    <row r="128">
      <c r="A128" s="1" t="s">
        <v>73</v>
      </c>
    </row>
    <row r="129">
      <c r="A129" s="1" t="s">
        <v>74</v>
      </c>
      <c r="E129" s="27" t="s">
        <v>68</v>
      </c>
    </row>
    <row r="130">
      <c r="A130" s="1" t="s">
        <v>66</v>
      </c>
      <c r="B130" s="1">
        <v>18</v>
      </c>
      <c r="C130" s="26" t="s">
        <v>624</v>
      </c>
      <c r="D130" t="s">
        <v>68</v>
      </c>
      <c r="E130" s="27" t="s">
        <v>625</v>
      </c>
      <c r="F130" s="28" t="s">
        <v>70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111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72</v>
      </c>
      <c r="E131" s="27" t="s">
        <v>625</v>
      </c>
    </row>
    <row r="132">
      <c r="A132" s="1" t="s">
        <v>73</v>
      </c>
    </row>
    <row r="133">
      <c r="A133" s="1" t="s">
        <v>74</v>
      </c>
      <c r="E133" s="27" t="s">
        <v>68</v>
      </c>
    </row>
  </sheetData>
  <sheetProtection sheet="1" objects="1" scenarios="1" spinCount="100000" saltValue="HvcLwb3BidJ/ngRZYp7W6COGXQl/tCU2+iuqbvWdaWdcWrmkPCtYmenrvUsZZN6uZ2e4Nf9VuCdJSmskQ06oHg==" hashValue="DnVEW/jSO2HEmtIjjb37t+wHoEq8TxE9w7yxyE1Jf4TMH7KdAONjImb1gfd9CAYm/utRQITtPF/bU1/b6nc2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COUNTIFS(L8:L89,"=0",A8:A89,"P")+COUNTIFS(L8:L89,"",A8:A89,"P")+SUM(Q8:Q89)</f>
        <v>0</v>
      </c>
    </row>
    <row r="8">
      <c r="A8" s="1" t="s">
        <v>62</v>
      </c>
      <c r="C8" s="22" t="s">
        <v>626</v>
      </c>
      <c r="E8" s="23" t="s">
        <v>27</v>
      </c>
      <c r="L8" s="24">
        <f>L9+L22+L35+L44</f>
        <v>0</v>
      </c>
      <c r="M8" s="24">
        <f>M9+M22+M35+M44</f>
        <v>0</v>
      </c>
      <c r="N8" s="25"/>
    </row>
    <row r="9">
      <c r="A9" s="1" t="s">
        <v>64</v>
      </c>
      <c r="C9" s="22" t="s">
        <v>627</v>
      </c>
      <c r="E9" s="23" t="s">
        <v>628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66</v>
      </c>
      <c r="B10" s="1">
        <v>1</v>
      </c>
      <c r="C10" s="26" t="s">
        <v>360</v>
      </c>
      <c r="D10" t="s">
        <v>68</v>
      </c>
      <c r="E10" s="27" t="s">
        <v>361</v>
      </c>
      <c r="F10" s="28" t="s">
        <v>77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72</v>
      </c>
      <c r="E11" s="27" t="s">
        <v>361</v>
      </c>
    </row>
    <row r="12">
      <c r="A12" s="1" t="s">
        <v>73</v>
      </c>
      <c r="E12" s="33" t="s">
        <v>629</v>
      </c>
    </row>
    <row r="13">
      <c r="A13" s="1" t="s">
        <v>74</v>
      </c>
      <c r="E13" s="27" t="s">
        <v>68</v>
      </c>
    </row>
    <row r="14">
      <c r="A14" s="1" t="s">
        <v>66</v>
      </c>
      <c r="B14" s="1">
        <v>2</v>
      </c>
      <c r="C14" s="26" t="s">
        <v>630</v>
      </c>
      <c r="D14" t="s">
        <v>68</v>
      </c>
      <c r="E14" s="27" t="s">
        <v>631</v>
      </c>
      <c r="F14" s="28" t="s">
        <v>77</v>
      </c>
      <c r="G14" s="29">
        <v>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72</v>
      </c>
      <c r="E15" s="27" t="s">
        <v>631</v>
      </c>
    </row>
    <row r="16">
      <c r="A16" s="1" t="s">
        <v>73</v>
      </c>
      <c r="E16" s="33" t="s">
        <v>632</v>
      </c>
    </row>
    <row r="17">
      <c r="A17" s="1" t="s">
        <v>74</v>
      </c>
      <c r="E17" s="27" t="s">
        <v>68</v>
      </c>
    </row>
    <row r="18" ht="25.5">
      <c r="A18" s="1" t="s">
        <v>66</v>
      </c>
      <c r="B18" s="1">
        <v>3</v>
      </c>
      <c r="C18" s="26" t="s">
        <v>362</v>
      </c>
      <c r="D18" t="s">
        <v>68</v>
      </c>
      <c r="E18" s="27" t="s">
        <v>363</v>
      </c>
      <c r="F18" s="28" t="s">
        <v>70</v>
      </c>
      <c r="G18" s="29">
        <v>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72</v>
      </c>
      <c r="E19" s="27" t="s">
        <v>363</v>
      </c>
    </row>
    <row r="20">
      <c r="A20" s="1" t="s">
        <v>73</v>
      </c>
      <c r="E20" s="33" t="s">
        <v>633</v>
      </c>
    </row>
    <row r="21">
      <c r="A21" s="1" t="s">
        <v>74</v>
      </c>
      <c r="E21" s="27" t="s">
        <v>68</v>
      </c>
    </row>
    <row r="22">
      <c r="A22" s="1" t="s">
        <v>64</v>
      </c>
      <c r="C22" s="22" t="s">
        <v>634</v>
      </c>
      <c r="E22" s="23" t="s">
        <v>635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66</v>
      </c>
      <c r="B23" s="1">
        <v>4</v>
      </c>
      <c r="C23" s="26" t="s">
        <v>636</v>
      </c>
      <c r="D23" t="s">
        <v>68</v>
      </c>
      <c r="E23" s="27" t="s">
        <v>637</v>
      </c>
      <c r="F23" s="28" t="s">
        <v>144</v>
      </c>
      <c r="G23" s="29">
        <v>4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71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72</v>
      </c>
      <c r="E24" s="27" t="s">
        <v>637</v>
      </c>
    </row>
    <row r="25">
      <c r="A25" s="1" t="s">
        <v>73</v>
      </c>
      <c r="E25" s="33" t="s">
        <v>633</v>
      </c>
    </row>
    <row r="26">
      <c r="A26" s="1" t="s">
        <v>74</v>
      </c>
      <c r="E26" s="27" t="s">
        <v>68</v>
      </c>
    </row>
    <row r="27">
      <c r="A27" s="1" t="s">
        <v>66</v>
      </c>
      <c r="B27" s="1">
        <v>5</v>
      </c>
      <c r="C27" s="26" t="s">
        <v>638</v>
      </c>
      <c r="D27" t="s">
        <v>68</v>
      </c>
      <c r="E27" s="27" t="s">
        <v>639</v>
      </c>
      <c r="F27" s="28" t="s">
        <v>144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72</v>
      </c>
      <c r="E28" s="27" t="s">
        <v>639</v>
      </c>
    </row>
    <row r="29">
      <c r="A29" s="1" t="s">
        <v>73</v>
      </c>
      <c r="E29" s="33" t="s">
        <v>632</v>
      </c>
    </row>
    <row r="30">
      <c r="A30" s="1" t="s">
        <v>74</v>
      </c>
      <c r="E30" s="27" t="s">
        <v>68</v>
      </c>
    </row>
    <row r="31">
      <c r="A31" s="1" t="s">
        <v>66</v>
      </c>
      <c r="B31" s="1">
        <v>6</v>
      </c>
      <c r="C31" s="26" t="s">
        <v>640</v>
      </c>
      <c r="D31" t="s">
        <v>68</v>
      </c>
      <c r="E31" s="27" t="s">
        <v>641</v>
      </c>
      <c r="F31" s="28" t="s">
        <v>144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72</v>
      </c>
      <c r="E32" s="27" t="s">
        <v>641</v>
      </c>
    </row>
    <row r="33">
      <c r="A33" s="1" t="s">
        <v>73</v>
      </c>
      <c r="E33" s="33" t="s">
        <v>632</v>
      </c>
    </row>
    <row r="34">
      <c r="A34" s="1" t="s">
        <v>74</v>
      </c>
      <c r="E34" s="27" t="s">
        <v>68</v>
      </c>
    </row>
    <row r="35">
      <c r="A35" s="1" t="s">
        <v>64</v>
      </c>
      <c r="C35" s="22" t="s">
        <v>642</v>
      </c>
      <c r="E35" s="23" t="s">
        <v>643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66</v>
      </c>
      <c r="B36" s="1">
        <v>7</v>
      </c>
      <c r="C36" s="26" t="s">
        <v>644</v>
      </c>
      <c r="D36" t="s">
        <v>68</v>
      </c>
      <c r="E36" s="27" t="s">
        <v>645</v>
      </c>
      <c r="F36" s="28" t="s">
        <v>70</v>
      </c>
      <c r="G36" s="29">
        <v>1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71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72</v>
      </c>
      <c r="E37" s="27" t="s">
        <v>645</v>
      </c>
    </row>
    <row r="38">
      <c r="A38" s="1" t="s">
        <v>73</v>
      </c>
      <c r="E38" s="33" t="s">
        <v>646</v>
      </c>
    </row>
    <row r="39">
      <c r="A39" s="1" t="s">
        <v>74</v>
      </c>
      <c r="E39" s="27" t="s">
        <v>68</v>
      </c>
    </row>
    <row r="40">
      <c r="A40" s="1" t="s">
        <v>66</v>
      </c>
      <c r="B40" s="1">
        <v>8</v>
      </c>
      <c r="C40" s="26" t="s">
        <v>647</v>
      </c>
      <c r="D40" t="s">
        <v>68</v>
      </c>
      <c r="E40" s="27" t="s">
        <v>648</v>
      </c>
      <c r="F40" s="28" t="s">
        <v>70</v>
      </c>
      <c r="G40" s="29">
        <v>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72</v>
      </c>
      <c r="E41" s="27" t="s">
        <v>648</v>
      </c>
    </row>
    <row r="42">
      <c r="A42" s="1" t="s">
        <v>73</v>
      </c>
      <c r="E42" s="33" t="s">
        <v>646</v>
      </c>
    </row>
    <row r="43">
      <c r="A43" s="1" t="s">
        <v>74</v>
      </c>
      <c r="E43" s="27" t="s">
        <v>68</v>
      </c>
    </row>
    <row r="44">
      <c r="A44" s="1" t="s">
        <v>64</v>
      </c>
      <c r="C44" s="22" t="s">
        <v>649</v>
      </c>
      <c r="E44" s="23" t="s">
        <v>650</v>
      </c>
      <c r="L44" s="24">
        <f>SUMIFS(L45:L88,A45:A88,"P")</f>
        <v>0</v>
      </c>
      <c r="M44" s="24">
        <f>SUMIFS(M45:M88,A45:A88,"P")</f>
        <v>0</v>
      </c>
      <c r="N44" s="25"/>
    </row>
    <row r="45">
      <c r="A45" s="1" t="s">
        <v>66</v>
      </c>
      <c r="B45" s="1">
        <v>9</v>
      </c>
      <c r="C45" s="26" t="s">
        <v>651</v>
      </c>
      <c r="D45" t="s">
        <v>68</v>
      </c>
      <c r="E45" s="27" t="s">
        <v>652</v>
      </c>
      <c r="F45" s="28" t="s">
        <v>70</v>
      </c>
      <c r="G45" s="29">
        <v>1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71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72</v>
      </c>
      <c r="E46" s="27" t="s">
        <v>652</v>
      </c>
    </row>
    <row r="47">
      <c r="A47" s="1" t="s">
        <v>73</v>
      </c>
      <c r="E47" s="33" t="s">
        <v>646</v>
      </c>
    </row>
    <row r="48">
      <c r="A48" s="1" t="s">
        <v>74</v>
      </c>
      <c r="E48" s="27" t="s">
        <v>68</v>
      </c>
    </row>
    <row r="49">
      <c r="A49" s="1" t="s">
        <v>66</v>
      </c>
      <c r="B49" s="1">
        <v>10</v>
      </c>
      <c r="C49" s="26" t="s">
        <v>653</v>
      </c>
      <c r="D49" t="s">
        <v>68</v>
      </c>
      <c r="E49" s="27" t="s">
        <v>654</v>
      </c>
      <c r="F49" s="28" t="s">
        <v>70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71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72</v>
      </c>
      <c r="E50" s="27" t="s">
        <v>654</v>
      </c>
    </row>
    <row r="51">
      <c r="A51" s="1" t="s">
        <v>73</v>
      </c>
      <c r="E51" s="33" t="s">
        <v>646</v>
      </c>
    </row>
    <row r="52">
      <c r="A52" s="1" t="s">
        <v>74</v>
      </c>
      <c r="E52" s="27" t="s">
        <v>68</v>
      </c>
    </row>
    <row r="53">
      <c r="A53" s="1" t="s">
        <v>66</v>
      </c>
      <c r="B53" s="1">
        <v>11</v>
      </c>
      <c r="C53" s="26" t="s">
        <v>655</v>
      </c>
      <c r="D53" t="s">
        <v>68</v>
      </c>
      <c r="E53" s="27" t="s">
        <v>656</v>
      </c>
      <c r="F53" s="28" t="s">
        <v>70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71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72</v>
      </c>
      <c r="E54" s="27" t="s">
        <v>656</v>
      </c>
    </row>
    <row r="55">
      <c r="A55" s="1" t="s">
        <v>73</v>
      </c>
      <c r="E55" s="33" t="s">
        <v>646</v>
      </c>
    </row>
    <row r="56">
      <c r="A56" s="1" t="s">
        <v>74</v>
      </c>
      <c r="E56" s="27" t="s">
        <v>68</v>
      </c>
    </row>
    <row r="57">
      <c r="A57" s="1" t="s">
        <v>66</v>
      </c>
      <c r="B57" s="1">
        <v>12</v>
      </c>
      <c r="C57" s="26" t="s">
        <v>657</v>
      </c>
      <c r="D57" t="s">
        <v>68</v>
      </c>
      <c r="E57" s="27" t="s">
        <v>658</v>
      </c>
      <c r="F57" s="28" t="s">
        <v>70</v>
      </c>
      <c r="G57" s="29">
        <v>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71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72</v>
      </c>
      <c r="E58" s="27" t="s">
        <v>658</v>
      </c>
    </row>
    <row r="59">
      <c r="A59" s="1" t="s">
        <v>73</v>
      </c>
      <c r="E59" s="33" t="s">
        <v>646</v>
      </c>
    </row>
    <row r="60">
      <c r="A60" s="1" t="s">
        <v>74</v>
      </c>
      <c r="E60" s="27" t="s">
        <v>68</v>
      </c>
    </row>
    <row r="61">
      <c r="A61" s="1" t="s">
        <v>66</v>
      </c>
      <c r="B61" s="1">
        <v>13</v>
      </c>
      <c r="C61" s="26" t="s">
        <v>659</v>
      </c>
      <c r="D61" t="s">
        <v>68</v>
      </c>
      <c r="E61" s="27" t="s">
        <v>660</v>
      </c>
      <c r="F61" s="28" t="s">
        <v>70</v>
      </c>
      <c r="G61" s="29">
        <v>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71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72</v>
      </c>
      <c r="E62" s="27" t="s">
        <v>660</v>
      </c>
    </row>
    <row r="63">
      <c r="A63" s="1" t="s">
        <v>73</v>
      </c>
      <c r="E63" s="33" t="s">
        <v>646</v>
      </c>
    </row>
    <row r="64">
      <c r="A64" s="1" t="s">
        <v>74</v>
      </c>
      <c r="E64" s="27" t="s">
        <v>68</v>
      </c>
    </row>
    <row r="65">
      <c r="A65" s="1" t="s">
        <v>66</v>
      </c>
      <c r="B65" s="1">
        <v>14</v>
      </c>
      <c r="C65" s="26" t="s">
        <v>661</v>
      </c>
      <c r="D65" t="s">
        <v>68</v>
      </c>
      <c r="E65" s="27" t="s">
        <v>662</v>
      </c>
      <c r="F65" s="28" t="s">
        <v>70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71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72</v>
      </c>
      <c r="E66" s="27" t="s">
        <v>662</v>
      </c>
    </row>
    <row r="67">
      <c r="A67" s="1" t="s">
        <v>73</v>
      </c>
      <c r="E67" s="33" t="s">
        <v>646</v>
      </c>
    </row>
    <row r="68">
      <c r="A68" s="1" t="s">
        <v>74</v>
      </c>
      <c r="E68" s="27" t="s">
        <v>68</v>
      </c>
    </row>
    <row r="69">
      <c r="A69" s="1" t="s">
        <v>66</v>
      </c>
      <c r="B69" s="1">
        <v>15</v>
      </c>
      <c r="C69" s="26" t="s">
        <v>663</v>
      </c>
      <c r="D69" t="s">
        <v>68</v>
      </c>
      <c r="E69" s="27" t="s">
        <v>664</v>
      </c>
      <c r="F69" s="28" t="s">
        <v>70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71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72</v>
      </c>
      <c r="E70" s="27" t="s">
        <v>664</v>
      </c>
    </row>
    <row r="71">
      <c r="A71" s="1" t="s">
        <v>73</v>
      </c>
      <c r="E71" s="33" t="s">
        <v>646</v>
      </c>
    </row>
    <row r="72">
      <c r="A72" s="1" t="s">
        <v>74</v>
      </c>
      <c r="E72" s="27" t="s">
        <v>68</v>
      </c>
    </row>
    <row r="73">
      <c r="A73" s="1" t="s">
        <v>66</v>
      </c>
      <c r="B73" s="1">
        <v>16</v>
      </c>
      <c r="C73" s="26" t="s">
        <v>665</v>
      </c>
      <c r="D73" t="s">
        <v>68</v>
      </c>
      <c r="E73" s="27" t="s">
        <v>666</v>
      </c>
      <c r="F73" s="28" t="s">
        <v>70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71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72</v>
      </c>
      <c r="E74" s="27" t="s">
        <v>666</v>
      </c>
    </row>
    <row r="75">
      <c r="A75" s="1" t="s">
        <v>73</v>
      </c>
      <c r="E75" s="33" t="s">
        <v>646</v>
      </c>
    </row>
    <row r="76">
      <c r="A76" s="1" t="s">
        <v>74</v>
      </c>
      <c r="E76" s="27" t="s">
        <v>68</v>
      </c>
    </row>
    <row r="77">
      <c r="A77" s="1" t="s">
        <v>66</v>
      </c>
      <c r="B77" s="1">
        <v>17</v>
      </c>
      <c r="C77" s="26" t="s">
        <v>667</v>
      </c>
      <c r="D77" t="s">
        <v>68</v>
      </c>
      <c r="E77" s="27" t="s">
        <v>668</v>
      </c>
      <c r="F77" s="28" t="s">
        <v>70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71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72</v>
      </c>
      <c r="E78" s="27" t="s">
        <v>668</v>
      </c>
    </row>
    <row r="79">
      <c r="A79" s="1" t="s">
        <v>73</v>
      </c>
      <c r="E79" s="33" t="s">
        <v>646</v>
      </c>
    </row>
    <row r="80">
      <c r="A80" s="1" t="s">
        <v>74</v>
      </c>
      <c r="E80" s="27" t="s">
        <v>68</v>
      </c>
    </row>
    <row r="81" ht="25.5">
      <c r="A81" s="1" t="s">
        <v>66</v>
      </c>
      <c r="B81" s="1">
        <v>20</v>
      </c>
      <c r="C81" s="26" t="s">
        <v>669</v>
      </c>
      <c r="D81" t="s">
        <v>68</v>
      </c>
      <c r="E81" s="27" t="s">
        <v>670</v>
      </c>
      <c r="F81" s="28" t="s">
        <v>70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71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72</v>
      </c>
      <c r="E82" s="27" t="s">
        <v>670</v>
      </c>
    </row>
    <row r="83">
      <c r="A83" s="1" t="s">
        <v>73</v>
      </c>
      <c r="E83" s="33" t="s">
        <v>646</v>
      </c>
    </row>
    <row r="84">
      <c r="A84" s="1" t="s">
        <v>74</v>
      </c>
      <c r="E84" s="27" t="s">
        <v>68</v>
      </c>
    </row>
    <row r="85">
      <c r="A85" s="1" t="s">
        <v>66</v>
      </c>
      <c r="B85" s="1">
        <v>19</v>
      </c>
      <c r="C85" s="26" t="s">
        <v>671</v>
      </c>
      <c r="D85" t="s">
        <v>68</v>
      </c>
      <c r="E85" s="27" t="s">
        <v>672</v>
      </c>
      <c r="F85" s="28" t="s">
        <v>70</v>
      </c>
      <c r="G85" s="29">
        <v>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71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72</v>
      </c>
      <c r="E86" s="27" t="s">
        <v>672</v>
      </c>
    </row>
    <row r="87">
      <c r="A87" s="1" t="s">
        <v>73</v>
      </c>
      <c r="E87" s="33" t="s">
        <v>646</v>
      </c>
    </row>
    <row r="88">
      <c r="A88" s="1" t="s">
        <v>74</v>
      </c>
      <c r="E88" s="27" t="s">
        <v>68</v>
      </c>
    </row>
  </sheetData>
  <sheetProtection sheet="1" objects="1" scenarios="1" spinCount="100000" saltValue="zd/qUNXlfiW6y3l84ZHenQxWZUnj7YxlR3oTnb9bUcVoCytcLGztf8bzuSbePVPK/z04yiKHoqa7kyiYiPCKvw==" hashValue="3j5LqN1oasKHRScQG2+duXHHIvZHvp+YHEZci1kLaOzPy2dksmRlSOhkJ27LXzSp/ff9m5FsL9eNL9jj29CR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COUNTIFS(L8:L1439,"=0",A8:A1439,"P")+COUNTIFS(L8:L1439,"",A8:A1439,"P")+SUM(Q8:Q1439)</f>
        <v>0</v>
      </c>
    </row>
    <row r="8">
      <c r="A8" s="1" t="s">
        <v>62</v>
      </c>
      <c r="C8" s="22" t="s">
        <v>673</v>
      </c>
      <c r="E8" s="23" t="s">
        <v>31</v>
      </c>
      <c r="L8" s="24">
        <f>L9+L346+L469+L724+L1279</f>
        <v>0</v>
      </c>
      <c r="M8" s="24">
        <f>M9+M346+M469+M724+M1279</f>
        <v>0</v>
      </c>
      <c r="N8" s="25"/>
    </row>
    <row r="9">
      <c r="A9" s="1" t="s">
        <v>674</v>
      </c>
      <c r="C9" s="22" t="s">
        <v>675</v>
      </c>
      <c r="E9" s="23" t="s">
        <v>676</v>
      </c>
      <c r="L9" s="24">
        <f>L10+L147+L152+L165+L302+L307+L324+L329</f>
        <v>0</v>
      </c>
      <c r="M9" s="24">
        <f>M10+M147+M152+M165+M302+M307+M324+M329</f>
        <v>0</v>
      </c>
      <c r="N9" s="25"/>
    </row>
    <row r="10">
      <c r="A10" s="1" t="s">
        <v>64</v>
      </c>
      <c r="C10" s="22" t="s">
        <v>677</v>
      </c>
      <c r="E10" s="23" t="s">
        <v>678</v>
      </c>
      <c r="L10" s="24">
        <f>SUMIFS(L11:L146,A11:A146,"P")</f>
        <v>0</v>
      </c>
      <c r="M10" s="24">
        <f>SUMIFS(M11:M146,A11:A146,"P")</f>
        <v>0</v>
      </c>
      <c r="N10" s="25"/>
    </row>
    <row r="11" ht="25.5">
      <c r="A11" s="1" t="s">
        <v>66</v>
      </c>
      <c r="B11" s="1">
        <v>1</v>
      </c>
      <c r="C11" s="26" t="s">
        <v>679</v>
      </c>
      <c r="D11" t="s">
        <v>68</v>
      </c>
      <c r="E11" s="27" t="s">
        <v>680</v>
      </c>
      <c r="F11" s="28" t="s">
        <v>77</v>
      </c>
      <c r="G11" s="29">
        <v>3.6000000000000001</v>
      </c>
      <c r="H11" s="28">
        <v>0.01269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681</v>
      </c>
      <c r="O11" s="32">
        <f>M11*AA11</f>
        <v>0</v>
      </c>
      <c r="P11" s="1">
        <v>3</v>
      </c>
      <c r="AA11" s="1">
        <f>IF(P11=1,$O$3,IF(P11=2,$O$4,$O$5))</f>
        <v>0</v>
      </c>
    </row>
    <row r="12" ht="63.75">
      <c r="A12" s="1" t="s">
        <v>72</v>
      </c>
      <c r="E12" s="27" t="s">
        <v>682</v>
      </c>
    </row>
    <row r="13" ht="25.5">
      <c r="A13" s="1" t="s">
        <v>73</v>
      </c>
      <c r="E13" s="33" t="s">
        <v>683</v>
      </c>
    </row>
    <row r="14">
      <c r="A14" s="1" t="s">
        <v>74</v>
      </c>
      <c r="E14" s="27" t="s">
        <v>68</v>
      </c>
    </row>
    <row r="15" ht="25.5">
      <c r="A15" s="1" t="s">
        <v>66</v>
      </c>
      <c r="B15" s="1">
        <v>2</v>
      </c>
      <c r="C15" s="26" t="s">
        <v>684</v>
      </c>
      <c r="D15" t="s">
        <v>68</v>
      </c>
      <c r="E15" s="27" t="s">
        <v>680</v>
      </c>
      <c r="F15" s="28" t="s">
        <v>77</v>
      </c>
      <c r="G15" s="29">
        <v>1.6000000000000001</v>
      </c>
      <c r="H15" s="28">
        <v>0.036900000000000002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681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51">
      <c r="A16" s="1" t="s">
        <v>72</v>
      </c>
      <c r="E16" s="27" t="s">
        <v>685</v>
      </c>
    </row>
    <row r="17" ht="25.5">
      <c r="A17" s="1" t="s">
        <v>73</v>
      </c>
      <c r="E17" s="33" t="s">
        <v>686</v>
      </c>
    </row>
    <row r="18">
      <c r="A18" s="1" t="s">
        <v>74</v>
      </c>
      <c r="E18" s="27" t="s">
        <v>68</v>
      </c>
    </row>
    <row r="19" ht="25.5">
      <c r="A19" s="1" t="s">
        <v>66</v>
      </c>
      <c r="B19" s="1">
        <v>91</v>
      </c>
      <c r="C19" s="26" t="s">
        <v>687</v>
      </c>
      <c r="D19" t="s">
        <v>68</v>
      </c>
      <c r="E19" s="27" t="s">
        <v>688</v>
      </c>
      <c r="F19" s="28" t="s">
        <v>70</v>
      </c>
      <c r="G19" s="29">
        <v>2</v>
      </c>
      <c r="H19" s="28">
        <v>0.00064999999999999997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681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72</v>
      </c>
      <c r="E20" s="27" t="s">
        <v>688</v>
      </c>
    </row>
    <row r="21">
      <c r="A21" s="1" t="s">
        <v>73</v>
      </c>
      <c r="E21" s="33" t="s">
        <v>689</v>
      </c>
    </row>
    <row r="22">
      <c r="A22" s="1" t="s">
        <v>74</v>
      </c>
      <c r="E22" s="27" t="s">
        <v>68</v>
      </c>
    </row>
    <row r="23" ht="25.5">
      <c r="A23" s="1" t="s">
        <v>66</v>
      </c>
      <c r="B23" s="1">
        <v>92</v>
      </c>
      <c r="C23" s="26" t="s">
        <v>690</v>
      </c>
      <c r="D23" t="s">
        <v>68</v>
      </c>
      <c r="E23" s="27" t="s">
        <v>691</v>
      </c>
      <c r="F23" s="28" t="s">
        <v>70</v>
      </c>
      <c r="G23" s="29">
        <v>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681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72</v>
      </c>
      <c r="E24" s="27" t="s">
        <v>691</v>
      </c>
    </row>
    <row r="25">
      <c r="A25" s="1" t="s">
        <v>73</v>
      </c>
      <c r="E25" s="33" t="s">
        <v>689</v>
      </c>
    </row>
    <row r="26">
      <c r="A26" s="1" t="s">
        <v>74</v>
      </c>
      <c r="E26" s="27" t="s">
        <v>68</v>
      </c>
    </row>
    <row r="27" ht="25.5">
      <c r="A27" s="1" t="s">
        <v>66</v>
      </c>
      <c r="B27" s="1">
        <v>93</v>
      </c>
      <c r="C27" s="26" t="s">
        <v>692</v>
      </c>
      <c r="D27" t="s">
        <v>68</v>
      </c>
      <c r="E27" s="27" t="s">
        <v>693</v>
      </c>
      <c r="F27" s="28" t="s">
        <v>80</v>
      </c>
      <c r="G27" s="29">
        <v>2</v>
      </c>
      <c r="H27" s="28">
        <v>0.001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681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72</v>
      </c>
      <c r="E28" s="27" t="s">
        <v>693</v>
      </c>
    </row>
    <row r="29">
      <c r="A29" s="1" t="s">
        <v>73</v>
      </c>
      <c r="E29" s="33" t="s">
        <v>689</v>
      </c>
    </row>
    <row r="30">
      <c r="A30" s="1" t="s">
        <v>74</v>
      </c>
      <c r="E30" s="27" t="s">
        <v>68</v>
      </c>
    </row>
    <row r="31" ht="25.5">
      <c r="A31" s="1" t="s">
        <v>66</v>
      </c>
      <c r="B31" s="1">
        <v>94</v>
      </c>
      <c r="C31" s="26" t="s">
        <v>694</v>
      </c>
      <c r="D31" t="s">
        <v>68</v>
      </c>
      <c r="E31" s="27" t="s">
        <v>695</v>
      </c>
      <c r="F31" s="28" t="s">
        <v>80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681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72</v>
      </c>
      <c r="E32" s="27" t="s">
        <v>695</v>
      </c>
    </row>
    <row r="33">
      <c r="A33" s="1" t="s">
        <v>73</v>
      </c>
      <c r="E33" s="33" t="s">
        <v>689</v>
      </c>
    </row>
    <row r="34">
      <c r="A34" s="1" t="s">
        <v>74</v>
      </c>
      <c r="E34" s="27" t="s">
        <v>68</v>
      </c>
    </row>
    <row r="35" ht="25.5">
      <c r="A35" s="1" t="s">
        <v>66</v>
      </c>
      <c r="B35" s="1">
        <v>87</v>
      </c>
      <c r="C35" s="26" t="s">
        <v>696</v>
      </c>
      <c r="D35" t="s">
        <v>68</v>
      </c>
      <c r="E35" s="27" t="s">
        <v>697</v>
      </c>
      <c r="F35" s="28" t="s">
        <v>80</v>
      </c>
      <c r="G35" s="29">
        <v>4</v>
      </c>
      <c r="H35" s="28">
        <v>0.00064000000000000005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681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72</v>
      </c>
      <c r="E36" s="27" t="s">
        <v>697</v>
      </c>
    </row>
    <row r="37">
      <c r="A37" s="1" t="s">
        <v>73</v>
      </c>
      <c r="E37" s="33" t="s">
        <v>633</v>
      </c>
    </row>
    <row r="38">
      <c r="A38" s="1" t="s">
        <v>74</v>
      </c>
      <c r="E38" s="27" t="s">
        <v>68</v>
      </c>
    </row>
    <row r="39" ht="25.5">
      <c r="A39" s="1" t="s">
        <v>66</v>
      </c>
      <c r="B39" s="1">
        <v>88</v>
      </c>
      <c r="C39" s="26" t="s">
        <v>698</v>
      </c>
      <c r="D39" t="s">
        <v>68</v>
      </c>
      <c r="E39" s="27" t="s">
        <v>699</v>
      </c>
      <c r="F39" s="28" t="s">
        <v>80</v>
      </c>
      <c r="G39" s="29">
        <v>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681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72</v>
      </c>
      <c r="E40" s="27" t="s">
        <v>699</v>
      </c>
    </row>
    <row r="41">
      <c r="A41" s="1" t="s">
        <v>73</v>
      </c>
      <c r="E41" s="33" t="s">
        <v>633</v>
      </c>
    </row>
    <row r="42">
      <c r="A42" s="1" t="s">
        <v>74</v>
      </c>
      <c r="E42" s="27" t="s">
        <v>68</v>
      </c>
    </row>
    <row r="43">
      <c r="A43" s="1" t="s">
        <v>66</v>
      </c>
      <c r="B43" s="1">
        <v>89</v>
      </c>
      <c r="C43" s="26" t="s">
        <v>700</v>
      </c>
      <c r="D43" t="s">
        <v>68</v>
      </c>
      <c r="E43" s="27" t="s">
        <v>701</v>
      </c>
      <c r="F43" s="28" t="s">
        <v>77</v>
      </c>
      <c r="G43" s="29">
        <v>200</v>
      </c>
      <c r="H43" s="28">
        <v>0.00025000000000000001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681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72</v>
      </c>
      <c r="E44" s="27" t="s">
        <v>701</v>
      </c>
    </row>
    <row r="45">
      <c r="A45" s="1" t="s">
        <v>73</v>
      </c>
      <c r="E45" s="33" t="s">
        <v>702</v>
      </c>
    </row>
    <row r="46">
      <c r="A46" s="1" t="s">
        <v>74</v>
      </c>
      <c r="E46" s="27" t="s">
        <v>68</v>
      </c>
    </row>
    <row r="47">
      <c r="A47" s="1" t="s">
        <v>66</v>
      </c>
      <c r="B47" s="1">
        <v>90</v>
      </c>
      <c r="C47" s="26" t="s">
        <v>703</v>
      </c>
      <c r="D47" t="s">
        <v>68</v>
      </c>
      <c r="E47" s="27" t="s">
        <v>704</v>
      </c>
      <c r="F47" s="28" t="s">
        <v>77</v>
      </c>
      <c r="G47" s="29">
        <v>200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681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72</v>
      </c>
      <c r="E48" s="27" t="s">
        <v>704</v>
      </c>
    </row>
    <row r="49">
      <c r="A49" s="1" t="s">
        <v>73</v>
      </c>
      <c r="E49" s="33" t="s">
        <v>702</v>
      </c>
    </row>
    <row r="50">
      <c r="A50" s="1" t="s">
        <v>74</v>
      </c>
      <c r="E50" s="27" t="s">
        <v>68</v>
      </c>
    </row>
    <row r="51" ht="25.5">
      <c r="A51" s="1" t="s">
        <v>66</v>
      </c>
      <c r="B51" s="1">
        <v>74</v>
      </c>
      <c r="C51" s="26" t="s">
        <v>705</v>
      </c>
      <c r="D51" t="s">
        <v>68</v>
      </c>
      <c r="E51" s="27" t="s">
        <v>706</v>
      </c>
      <c r="F51" s="28" t="s">
        <v>163</v>
      </c>
      <c r="G51" s="29">
        <v>78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681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72</v>
      </c>
      <c r="E52" s="27" t="s">
        <v>706</v>
      </c>
    </row>
    <row r="53" ht="114.75">
      <c r="A53" s="1" t="s">
        <v>73</v>
      </c>
      <c r="E53" s="33" t="s">
        <v>707</v>
      </c>
    </row>
    <row r="54">
      <c r="A54" s="1" t="s">
        <v>74</v>
      </c>
      <c r="E54" s="27" t="s">
        <v>68</v>
      </c>
    </row>
    <row r="55" ht="25.5">
      <c r="A55" s="1" t="s">
        <v>66</v>
      </c>
      <c r="B55" s="1">
        <v>68</v>
      </c>
      <c r="C55" s="26" t="s">
        <v>708</v>
      </c>
      <c r="D55" t="s">
        <v>68</v>
      </c>
      <c r="E55" s="27" t="s">
        <v>709</v>
      </c>
      <c r="F55" s="28" t="s">
        <v>163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681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72</v>
      </c>
      <c r="E56" s="27" t="s">
        <v>709</v>
      </c>
    </row>
    <row r="57" ht="25.5">
      <c r="A57" s="1" t="s">
        <v>73</v>
      </c>
      <c r="E57" s="33" t="s">
        <v>710</v>
      </c>
    </row>
    <row r="58">
      <c r="A58" s="1" t="s">
        <v>74</v>
      </c>
      <c r="E58" s="27" t="s">
        <v>68</v>
      </c>
    </row>
    <row r="59" ht="25.5">
      <c r="A59" s="1" t="s">
        <v>66</v>
      </c>
      <c r="B59" s="1">
        <v>67</v>
      </c>
      <c r="C59" s="26" t="s">
        <v>711</v>
      </c>
      <c r="D59" t="s">
        <v>68</v>
      </c>
      <c r="E59" s="27" t="s">
        <v>712</v>
      </c>
      <c r="F59" s="28" t="s">
        <v>163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681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72</v>
      </c>
      <c r="E60" s="27" t="s">
        <v>712</v>
      </c>
    </row>
    <row r="61" ht="25.5">
      <c r="A61" s="1" t="s">
        <v>73</v>
      </c>
      <c r="E61" s="33" t="s">
        <v>710</v>
      </c>
    </row>
    <row r="62">
      <c r="A62" s="1" t="s">
        <v>74</v>
      </c>
      <c r="E62" s="27" t="s">
        <v>68</v>
      </c>
    </row>
    <row r="63" ht="25.5">
      <c r="A63" s="1" t="s">
        <v>66</v>
      </c>
      <c r="B63" s="1">
        <v>69</v>
      </c>
      <c r="C63" s="26" t="s">
        <v>713</v>
      </c>
      <c r="D63" t="s">
        <v>68</v>
      </c>
      <c r="E63" s="27" t="s">
        <v>714</v>
      </c>
      <c r="F63" s="28" t="s">
        <v>163</v>
      </c>
      <c r="G63" s="29">
        <v>38.75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681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72</v>
      </c>
      <c r="E64" s="27" t="s">
        <v>714</v>
      </c>
    </row>
    <row r="65" ht="255">
      <c r="A65" s="1" t="s">
        <v>73</v>
      </c>
      <c r="E65" s="33" t="s">
        <v>715</v>
      </c>
    </row>
    <row r="66">
      <c r="A66" s="1" t="s">
        <v>74</v>
      </c>
      <c r="E66" s="27" t="s">
        <v>68</v>
      </c>
    </row>
    <row r="67" ht="25.5">
      <c r="A67" s="1" t="s">
        <v>66</v>
      </c>
      <c r="B67" s="1">
        <v>4</v>
      </c>
      <c r="C67" s="26" t="s">
        <v>716</v>
      </c>
      <c r="D67" t="s">
        <v>68</v>
      </c>
      <c r="E67" s="27" t="s">
        <v>717</v>
      </c>
      <c r="F67" s="28" t="s">
        <v>163</v>
      </c>
      <c r="G67" s="29">
        <v>104.18000000000001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681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72</v>
      </c>
      <c r="E68" s="27" t="s">
        <v>717</v>
      </c>
    </row>
    <row r="69" ht="318.75">
      <c r="A69" s="1" t="s">
        <v>73</v>
      </c>
      <c r="E69" s="33" t="s">
        <v>718</v>
      </c>
    </row>
    <row r="70">
      <c r="A70" s="1" t="s">
        <v>74</v>
      </c>
      <c r="E70" s="27" t="s">
        <v>68</v>
      </c>
    </row>
    <row r="71">
      <c r="A71" s="1" t="s">
        <v>66</v>
      </c>
      <c r="B71" s="1">
        <v>71</v>
      </c>
      <c r="C71" s="26" t="s">
        <v>719</v>
      </c>
      <c r="D71" t="s">
        <v>68</v>
      </c>
      <c r="E71" s="27" t="s">
        <v>720</v>
      </c>
      <c r="F71" s="28" t="s">
        <v>163</v>
      </c>
      <c r="G71" s="29">
        <v>8.9529999999999994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681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72</v>
      </c>
      <c r="E72" s="27" t="s">
        <v>720</v>
      </c>
    </row>
    <row r="73" ht="89.25">
      <c r="A73" s="1" t="s">
        <v>73</v>
      </c>
      <c r="E73" s="33" t="s">
        <v>721</v>
      </c>
    </row>
    <row r="74">
      <c r="A74" s="1" t="s">
        <v>74</v>
      </c>
      <c r="E74" s="27" t="s">
        <v>68</v>
      </c>
    </row>
    <row r="75">
      <c r="A75" s="1" t="s">
        <v>66</v>
      </c>
      <c r="B75" s="1">
        <v>72</v>
      </c>
      <c r="C75" s="26" t="s">
        <v>722</v>
      </c>
      <c r="D75" t="s">
        <v>68</v>
      </c>
      <c r="E75" s="27" t="s">
        <v>723</v>
      </c>
      <c r="F75" s="28" t="s">
        <v>163</v>
      </c>
      <c r="G75" s="29">
        <v>1.885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681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72</v>
      </c>
      <c r="E76" s="27" t="s">
        <v>723</v>
      </c>
    </row>
    <row r="77" ht="38.25">
      <c r="A77" s="1" t="s">
        <v>73</v>
      </c>
      <c r="E77" s="33" t="s">
        <v>724</v>
      </c>
    </row>
    <row r="78">
      <c r="A78" s="1" t="s">
        <v>74</v>
      </c>
      <c r="E78" s="27" t="s">
        <v>68</v>
      </c>
    </row>
    <row r="79" ht="25.5">
      <c r="A79" s="1" t="s">
        <v>66</v>
      </c>
      <c r="B79" s="1">
        <v>6</v>
      </c>
      <c r="C79" s="26" t="s">
        <v>725</v>
      </c>
      <c r="D79" t="s">
        <v>68</v>
      </c>
      <c r="E79" s="27" t="s">
        <v>726</v>
      </c>
      <c r="F79" s="28" t="s">
        <v>163</v>
      </c>
      <c r="G79" s="29">
        <v>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681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72</v>
      </c>
      <c r="E80" s="27" t="s">
        <v>726</v>
      </c>
    </row>
    <row r="81" ht="25.5">
      <c r="A81" s="1" t="s">
        <v>73</v>
      </c>
      <c r="E81" s="33" t="s">
        <v>727</v>
      </c>
    </row>
    <row r="82">
      <c r="A82" s="1" t="s">
        <v>74</v>
      </c>
      <c r="E82" s="27" t="s">
        <v>68</v>
      </c>
    </row>
    <row r="83" ht="25.5">
      <c r="A83" s="1" t="s">
        <v>66</v>
      </c>
      <c r="B83" s="1">
        <v>7</v>
      </c>
      <c r="C83" s="26" t="s">
        <v>728</v>
      </c>
      <c r="D83" t="s">
        <v>68</v>
      </c>
      <c r="E83" s="27" t="s">
        <v>729</v>
      </c>
      <c r="F83" s="28" t="s">
        <v>80</v>
      </c>
      <c r="G83" s="29">
        <v>375.83999999999997</v>
      </c>
      <c r="H83" s="28">
        <v>0.00084000000000000003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681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72</v>
      </c>
      <c r="E84" s="27" t="s">
        <v>729</v>
      </c>
    </row>
    <row r="85" ht="191.25">
      <c r="A85" s="1" t="s">
        <v>73</v>
      </c>
      <c r="E85" s="33" t="s">
        <v>730</v>
      </c>
    </row>
    <row r="86">
      <c r="A86" s="1" t="s">
        <v>74</v>
      </c>
      <c r="E86" s="27" t="s">
        <v>68</v>
      </c>
    </row>
    <row r="87" ht="25.5">
      <c r="A87" s="1" t="s">
        <v>66</v>
      </c>
      <c r="B87" s="1">
        <v>9</v>
      </c>
      <c r="C87" s="26" t="s">
        <v>731</v>
      </c>
      <c r="D87" t="s">
        <v>68</v>
      </c>
      <c r="E87" s="27" t="s">
        <v>732</v>
      </c>
      <c r="F87" s="28" t="s">
        <v>80</v>
      </c>
      <c r="G87" s="29">
        <v>438.44600000000003</v>
      </c>
      <c r="H87" s="28">
        <v>0.00084999999999999995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681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72</v>
      </c>
      <c r="E88" s="27" t="s">
        <v>732</v>
      </c>
    </row>
    <row r="89" ht="114.75">
      <c r="A89" s="1" t="s">
        <v>73</v>
      </c>
      <c r="E89" s="33" t="s">
        <v>733</v>
      </c>
    </row>
    <row r="90">
      <c r="A90" s="1" t="s">
        <v>74</v>
      </c>
      <c r="E90" s="27" t="s">
        <v>68</v>
      </c>
    </row>
    <row r="91" ht="25.5">
      <c r="A91" s="1" t="s">
        <v>66</v>
      </c>
      <c r="B91" s="1">
        <v>8</v>
      </c>
      <c r="C91" s="26" t="s">
        <v>734</v>
      </c>
      <c r="D91" t="s">
        <v>68</v>
      </c>
      <c r="E91" s="27" t="s">
        <v>735</v>
      </c>
      <c r="F91" s="28" t="s">
        <v>80</v>
      </c>
      <c r="G91" s="29">
        <v>375.83999999999997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681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72</v>
      </c>
      <c r="E92" s="27" t="s">
        <v>735</v>
      </c>
    </row>
    <row r="93">
      <c r="A93" s="1" t="s">
        <v>73</v>
      </c>
      <c r="E93" s="33" t="s">
        <v>736</v>
      </c>
    </row>
    <row r="94">
      <c r="A94" s="1" t="s">
        <v>74</v>
      </c>
      <c r="E94" s="27" t="s">
        <v>68</v>
      </c>
    </row>
    <row r="95" ht="25.5">
      <c r="A95" s="1" t="s">
        <v>66</v>
      </c>
      <c r="B95" s="1">
        <v>10</v>
      </c>
      <c r="C95" s="26" t="s">
        <v>737</v>
      </c>
      <c r="D95" t="s">
        <v>68</v>
      </c>
      <c r="E95" s="27" t="s">
        <v>738</v>
      </c>
      <c r="F95" s="28" t="s">
        <v>80</v>
      </c>
      <c r="G95" s="29">
        <v>438.44600000000003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681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72</v>
      </c>
      <c r="E96" s="27" t="s">
        <v>738</v>
      </c>
    </row>
    <row r="97">
      <c r="A97" s="1" t="s">
        <v>73</v>
      </c>
      <c r="E97" s="33" t="s">
        <v>739</v>
      </c>
    </row>
    <row r="98">
      <c r="A98" s="1" t="s">
        <v>74</v>
      </c>
      <c r="E98" s="27" t="s">
        <v>68</v>
      </c>
    </row>
    <row r="99">
      <c r="A99" s="1" t="s">
        <v>66</v>
      </c>
      <c r="B99" s="1">
        <v>81</v>
      </c>
      <c r="C99" s="26" t="s">
        <v>740</v>
      </c>
      <c r="D99" t="s">
        <v>68</v>
      </c>
      <c r="E99" s="27" t="s">
        <v>741</v>
      </c>
      <c r="F99" s="28" t="s">
        <v>80</v>
      </c>
      <c r="G99" s="29">
        <v>83.200000000000003</v>
      </c>
      <c r="H99" s="28">
        <v>0.00069999999999999999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681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72</v>
      </c>
      <c r="E100" s="27" t="s">
        <v>741</v>
      </c>
    </row>
    <row r="101" ht="114.75">
      <c r="A101" s="1" t="s">
        <v>73</v>
      </c>
      <c r="E101" s="33" t="s">
        <v>742</v>
      </c>
    </row>
    <row r="102">
      <c r="A102" s="1" t="s">
        <v>74</v>
      </c>
      <c r="E102" s="27" t="s">
        <v>68</v>
      </c>
    </row>
    <row r="103" ht="25.5">
      <c r="A103" s="1" t="s">
        <v>66</v>
      </c>
      <c r="B103" s="1">
        <v>82</v>
      </c>
      <c r="C103" s="26" t="s">
        <v>743</v>
      </c>
      <c r="D103" t="s">
        <v>68</v>
      </c>
      <c r="E103" s="27" t="s">
        <v>744</v>
      </c>
      <c r="F103" s="28" t="s">
        <v>80</v>
      </c>
      <c r="G103" s="29">
        <v>83.200000000000003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681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72</v>
      </c>
      <c r="E104" s="27" t="s">
        <v>744</v>
      </c>
    </row>
    <row r="105" ht="114.75">
      <c r="A105" s="1" t="s">
        <v>73</v>
      </c>
      <c r="E105" s="33" t="s">
        <v>742</v>
      </c>
    </row>
    <row r="106">
      <c r="A106" s="1" t="s">
        <v>74</v>
      </c>
      <c r="E106" s="27" t="s">
        <v>68</v>
      </c>
    </row>
    <row r="107" ht="25.5">
      <c r="A107" s="1" t="s">
        <v>66</v>
      </c>
      <c r="B107" s="1">
        <v>83</v>
      </c>
      <c r="C107" s="26" t="s">
        <v>745</v>
      </c>
      <c r="D107" t="s">
        <v>68</v>
      </c>
      <c r="E107" s="27" t="s">
        <v>746</v>
      </c>
      <c r="F107" s="28" t="s">
        <v>163</v>
      </c>
      <c r="G107" s="29">
        <v>78</v>
      </c>
      <c r="H107" s="28">
        <v>0.00046000000000000001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681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72</v>
      </c>
      <c r="E108" s="27" t="s">
        <v>746</v>
      </c>
    </row>
    <row r="109" ht="114.75">
      <c r="A109" s="1" t="s">
        <v>73</v>
      </c>
      <c r="E109" s="33" t="s">
        <v>707</v>
      </c>
    </row>
    <row r="110">
      <c r="A110" s="1" t="s">
        <v>74</v>
      </c>
      <c r="E110" s="27" t="s">
        <v>68</v>
      </c>
    </row>
    <row r="111" ht="25.5">
      <c r="A111" s="1" t="s">
        <v>66</v>
      </c>
      <c r="B111" s="1">
        <v>84</v>
      </c>
      <c r="C111" s="26" t="s">
        <v>747</v>
      </c>
      <c r="D111" t="s">
        <v>68</v>
      </c>
      <c r="E111" s="27" t="s">
        <v>748</v>
      </c>
      <c r="F111" s="28" t="s">
        <v>163</v>
      </c>
      <c r="G111" s="29">
        <v>78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681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72</v>
      </c>
      <c r="E112" s="27" t="s">
        <v>748</v>
      </c>
    </row>
    <row r="113" ht="114.75">
      <c r="A113" s="1" t="s">
        <v>73</v>
      </c>
      <c r="E113" s="33" t="s">
        <v>707</v>
      </c>
    </row>
    <row r="114">
      <c r="A114" s="1" t="s">
        <v>74</v>
      </c>
      <c r="E114" s="27" t="s">
        <v>68</v>
      </c>
    </row>
    <row r="115" ht="25.5">
      <c r="A115" s="1" t="s">
        <v>66</v>
      </c>
      <c r="B115" s="1">
        <v>85</v>
      </c>
      <c r="C115" s="26" t="s">
        <v>749</v>
      </c>
      <c r="D115" t="s">
        <v>68</v>
      </c>
      <c r="E115" s="27" t="s">
        <v>750</v>
      </c>
      <c r="F115" s="28" t="s">
        <v>80</v>
      </c>
      <c r="G115" s="29">
        <v>350.60000000000002</v>
      </c>
      <c r="H115" s="28">
        <v>0.00058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681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72</v>
      </c>
      <c r="E116" s="27" t="s">
        <v>750</v>
      </c>
    </row>
    <row r="117" ht="293.25">
      <c r="A117" s="1" t="s">
        <v>73</v>
      </c>
      <c r="E117" s="33" t="s">
        <v>751</v>
      </c>
    </row>
    <row r="118">
      <c r="A118" s="1" t="s">
        <v>74</v>
      </c>
      <c r="E118" s="27" t="s">
        <v>68</v>
      </c>
    </row>
    <row r="119" ht="25.5">
      <c r="A119" s="1" t="s">
        <v>66</v>
      </c>
      <c r="B119" s="1">
        <v>86</v>
      </c>
      <c r="C119" s="26" t="s">
        <v>752</v>
      </c>
      <c r="D119" t="s">
        <v>68</v>
      </c>
      <c r="E119" s="27" t="s">
        <v>753</v>
      </c>
      <c r="F119" s="28" t="s">
        <v>80</v>
      </c>
      <c r="G119" s="29">
        <v>350.60000000000002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681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25.5">
      <c r="A120" s="1" t="s">
        <v>72</v>
      </c>
      <c r="E120" s="27" t="s">
        <v>753</v>
      </c>
    </row>
    <row r="121" ht="293.25">
      <c r="A121" s="1" t="s">
        <v>73</v>
      </c>
      <c r="E121" s="33" t="s">
        <v>751</v>
      </c>
    </row>
    <row r="122">
      <c r="A122" s="1" t="s">
        <v>74</v>
      </c>
      <c r="E122" s="27" t="s">
        <v>68</v>
      </c>
    </row>
    <row r="123" ht="25.5">
      <c r="A123" s="1" t="s">
        <v>66</v>
      </c>
      <c r="B123" s="1">
        <v>75</v>
      </c>
      <c r="C123" s="26" t="s">
        <v>754</v>
      </c>
      <c r="D123" t="s">
        <v>68</v>
      </c>
      <c r="E123" s="27" t="s">
        <v>755</v>
      </c>
      <c r="F123" s="28" t="s">
        <v>163</v>
      </c>
      <c r="G123" s="29">
        <v>145.36799999999999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681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 ht="38.25">
      <c r="A124" s="1" t="s">
        <v>72</v>
      </c>
      <c r="E124" s="27" t="s">
        <v>756</v>
      </c>
    </row>
    <row r="125" ht="216.75">
      <c r="A125" s="1" t="s">
        <v>73</v>
      </c>
      <c r="E125" s="33" t="s">
        <v>757</v>
      </c>
    </row>
    <row r="126">
      <c r="A126" s="1" t="s">
        <v>74</v>
      </c>
      <c r="E126" s="27" t="s">
        <v>68</v>
      </c>
    </row>
    <row r="127" ht="25.5">
      <c r="A127" s="1" t="s">
        <v>66</v>
      </c>
      <c r="B127" s="1">
        <v>76</v>
      </c>
      <c r="C127" s="26" t="s">
        <v>758</v>
      </c>
      <c r="D127" t="s">
        <v>68</v>
      </c>
      <c r="E127" s="27" t="s">
        <v>755</v>
      </c>
      <c r="F127" s="28" t="s">
        <v>163</v>
      </c>
      <c r="G127" s="29">
        <v>145.36799999999999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681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51">
      <c r="A128" s="1" t="s">
        <v>72</v>
      </c>
      <c r="E128" s="27" t="s">
        <v>759</v>
      </c>
    </row>
    <row r="129" ht="25.5">
      <c r="A129" s="1" t="s">
        <v>73</v>
      </c>
      <c r="E129" s="33" t="s">
        <v>760</v>
      </c>
    </row>
    <row r="130">
      <c r="A130" s="1" t="s">
        <v>74</v>
      </c>
      <c r="E130" s="27" t="s">
        <v>68</v>
      </c>
    </row>
    <row r="131" ht="25.5">
      <c r="A131" s="1" t="s">
        <v>66</v>
      </c>
      <c r="B131" s="1">
        <v>18</v>
      </c>
      <c r="C131" s="26" t="s">
        <v>761</v>
      </c>
      <c r="D131" t="s">
        <v>68</v>
      </c>
      <c r="E131" s="27" t="s">
        <v>762</v>
      </c>
      <c r="F131" s="28" t="s">
        <v>763</v>
      </c>
      <c r="G131" s="29">
        <v>254.39400000000001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681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72</v>
      </c>
      <c r="E132" s="27" t="s">
        <v>762</v>
      </c>
    </row>
    <row r="133" ht="25.5">
      <c r="A133" s="1" t="s">
        <v>73</v>
      </c>
      <c r="E133" s="33" t="s">
        <v>764</v>
      </c>
    </row>
    <row r="134">
      <c r="A134" s="1" t="s">
        <v>74</v>
      </c>
      <c r="E134" s="27" t="s">
        <v>68</v>
      </c>
    </row>
    <row r="135" ht="25.5">
      <c r="A135" s="1" t="s">
        <v>66</v>
      </c>
      <c r="B135" s="1">
        <v>19</v>
      </c>
      <c r="C135" s="26" t="s">
        <v>765</v>
      </c>
      <c r="D135" t="s">
        <v>68</v>
      </c>
      <c r="E135" s="27" t="s">
        <v>766</v>
      </c>
      <c r="F135" s="28" t="s">
        <v>163</v>
      </c>
      <c r="G135" s="29">
        <v>88.400000000000006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681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72</v>
      </c>
      <c r="E136" s="27" t="s">
        <v>766</v>
      </c>
    </row>
    <row r="137" ht="409.5">
      <c r="A137" s="1" t="s">
        <v>73</v>
      </c>
      <c r="E137" s="33" t="s">
        <v>767</v>
      </c>
    </row>
    <row r="138">
      <c r="A138" s="1" t="s">
        <v>74</v>
      </c>
      <c r="E138" s="27" t="s">
        <v>68</v>
      </c>
    </row>
    <row r="139" ht="25.5">
      <c r="A139" s="1" t="s">
        <v>66</v>
      </c>
      <c r="B139" s="1">
        <v>20</v>
      </c>
      <c r="C139" s="26" t="s">
        <v>768</v>
      </c>
      <c r="D139" t="s">
        <v>68</v>
      </c>
      <c r="E139" s="27" t="s">
        <v>769</v>
      </c>
      <c r="F139" s="28" t="s">
        <v>163</v>
      </c>
      <c r="G139" s="29">
        <v>28.224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681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38.25">
      <c r="A140" s="1" t="s">
        <v>72</v>
      </c>
      <c r="E140" s="27" t="s">
        <v>770</v>
      </c>
    </row>
    <row r="141" ht="409.5">
      <c r="A141" s="1" t="s">
        <v>73</v>
      </c>
      <c r="E141" s="33" t="s">
        <v>771</v>
      </c>
    </row>
    <row r="142">
      <c r="A142" s="1" t="s">
        <v>74</v>
      </c>
      <c r="E142" s="27" t="s">
        <v>68</v>
      </c>
    </row>
    <row r="143">
      <c r="A143" s="1" t="s">
        <v>66</v>
      </c>
      <c r="B143" s="1">
        <v>21</v>
      </c>
      <c r="C143" s="26" t="s">
        <v>772</v>
      </c>
      <c r="D143" t="s">
        <v>68</v>
      </c>
      <c r="E143" s="27" t="s">
        <v>773</v>
      </c>
      <c r="F143" s="28" t="s">
        <v>763</v>
      </c>
      <c r="G143" s="29">
        <v>56.448</v>
      </c>
      <c r="H143" s="28">
        <v>1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681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72</v>
      </c>
      <c r="E144" s="27" t="s">
        <v>773</v>
      </c>
    </row>
    <row r="145" ht="25.5">
      <c r="A145" s="1" t="s">
        <v>73</v>
      </c>
      <c r="E145" s="33" t="s">
        <v>774</v>
      </c>
    </row>
    <row r="146">
      <c r="A146" s="1" t="s">
        <v>74</v>
      </c>
      <c r="E146" s="27" t="s">
        <v>68</v>
      </c>
    </row>
    <row r="147">
      <c r="A147" s="1" t="s">
        <v>64</v>
      </c>
      <c r="C147" s="22" t="s">
        <v>775</v>
      </c>
      <c r="E147" s="23" t="s">
        <v>776</v>
      </c>
      <c r="L147" s="24">
        <f>SUMIFS(L148:L151,A148:A151,"P")</f>
        <v>0</v>
      </c>
      <c r="M147" s="24">
        <f>SUMIFS(M148:M151,A148:A151,"P")</f>
        <v>0</v>
      </c>
      <c r="N147" s="25"/>
    </row>
    <row r="148">
      <c r="A148" s="1" t="s">
        <v>66</v>
      </c>
      <c r="B148" s="1">
        <v>80</v>
      </c>
      <c r="C148" s="26" t="s">
        <v>777</v>
      </c>
      <c r="D148" t="s">
        <v>68</v>
      </c>
      <c r="E148" s="27" t="s">
        <v>778</v>
      </c>
      <c r="F148" s="28" t="s">
        <v>163</v>
      </c>
      <c r="G148" s="29">
        <v>4.1399999999999997</v>
      </c>
      <c r="H148" s="28">
        <v>2.1600000000000001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681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72</v>
      </c>
      <c r="E149" s="27" t="s">
        <v>778</v>
      </c>
    </row>
    <row r="150" ht="89.25">
      <c r="A150" s="1" t="s">
        <v>73</v>
      </c>
      <c r="E150" s="33" t="s">
        <v>779</v>
      </c>
    </row>
    <row r="151">
      <c r="A151" s="1" t="s">
        <v>74</v>
      </c>
      <c r="E151" s="27" t="s">
        <v>68</v>
      </c>
    </row>
    <row r="152">
      <c r="A152" s="1" t="s">
        <v>64</v>
      </c>
      <c r="C152" s="22" t="s">
        <v>780</v>
      </c>
      <c r="E152" s="23" t="s">
        <v>781</v>
      </c>
      <c r="L152" s="24">
        <f>SUMIFS(L153:L164,A153:A164,"P")</f>
        <v>0</v>
      </c>
      <c r="M152" s="24">
        <f>SUMIFS(M153:M164,A153:A164,"P")</f>
        <v>0</v>
      </c>
      <c r="N152" s="25"/>
    </row>
    <row r="153" ht="25.5">
      <c r="A153" s="1" t="s">
        <v>66</v>
      </c>
      <c r="B153" s="1">
        <v>22</v>
      </c>
      <c r="C153" s="26" t="s">
        <v>782</v>
      </c>
      <c r="D153" t="s">
        <v>68</v>
      </c>
      <c r="E153" s="27" t="s">
        <v>783</v>
      </c>
      <c r="F153" s="28" t="s">
        <v>163</v>
      </c>
      <c r="G153" s="29">
        <v>11.289</v>
      </c>
      <c r="H153" s="28">
        <v>1.8907700000000001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681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.5">
      <c r="A154" s="1" t="s">
        <v>72</v>
      </c>
      <c r="E154" s="27" t="s">
        <v>783</v>
      </c>
    </row>
    <row r="155" ht="409.5">
      <c r="A155" s="1" t="s">
        <v>73</v>
      </c>
      <c r="E155" s="33" t="s">
        <v>784</v>
      </c>
    </row>
    <row r="156">
      <c r="A156" s="1" t="s">
        <v>74</v>
      </c>
      <c r="E156" s="27" t="s">
        <v>68</v>
      </c>
    </row>
    <row r="157" ht="25.5">
      <c r="A157" s="1" t="s">
        <v>66</v>
      </c>
      <c r="B157" s="1">
        <v>23</v>
      </c>
      <c r="C157" s="26" t="s">
        <v>785</v>
      </c>
      <c r="D157" t="s">
        <v>68</v>
      </c>
      <c r="E157" s="27" t="s">
        <v>786</v>
      </c>
      <c r="F157" s="28" t="s">
        <v>70</v>
      </c>
      <c r="G157" s="29">
        <v>1</v>
      </c>
      <c r="H157" s="28">
        <v>10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111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72</v>
      </c>
      <c r="E158" s="27" t="s">
        <v>786</v>
      </c>
    </row>
    <row r="159">
      <c r="A159" s="1" t="s">
        <v>73</v>
      </c>
      <c r="E159" s="33" t="s">
        <v>646</v>
      </c>
    </row>
    <row r="160">
      <c r="A160" s="1" t="s">
        <v>74</v>
      </c>
      <c r="E160" s="27" t="s">
        <v>68</v>
      </c>
    </row>
    <row r="161">
      <c r="A161" s="1" t="s">
        <v>66</v>
      </c>
      <c r="B161" s="1">
        <v>24</v>
      </c>
      <c r="C161" s="26" t="s">
        <v>787</v>
      </c>
      <c r="D161" t="s">
        <v>68</v>
      </c>
      <c r="E161" s="27" t="s">
        <v>788</v>
      </c>
      <c r="F161" s="28" t="s">
        <v>70</v>
      </c>
      <c r="G161" s="29">
        <v>1</v>
      </c>
      <c r="H161" s="28">
        <v>6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111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72</v>
      </c>
      <c r="E162" s="27" t="s">
        <v>788</v>
      </c>
    </row>
    <row r="163">
      <c r="A163" s="1" t="s">
        <v>73</v>
      </c>
      <c r="E163" s="33" t="s">
        <v>646</v>
      </c>
    </row>
    <row r="164">
      <c r="A164" s="1" t="s">
        <v>74</v>
      </c>
      <c r="E164" s="27" t="s">
        <v>68</v>
      </c>
    </row>
    <row r="165">
      <c r="A165" s="1" t="s">
        <v>64</v>
      </c>
      <c r="C165" s="22" t="s">
        <v>789</v>
      </c>
      <c r="E165" s="23" t="s">
        <v>790</v>
      </c>
      <c r="L165" s="24">
        <f>SUMIFS(L166:L301,A166:A301,"P")</f>
        <v>0</v>
      </c>
      <c r="M165" s="24">
        <f>SUMIFS(M166:M301,A166:A301,"P")</f>
        <v>0</v>
      </c>
      <c r="N165" s="25"/>
    </row>
    <row r="166">
      <c r="A166" s="1" t="s">
        <v>66</v>
      </c>
      <c r="B166" s="1">
        <v>30</v>
      </c>
      <c r="C166" s="26" t="s">
        <v>791</v>
      </c>
      <c r="D166" t="s">
        <v>68</v>
      </c>
      <c r="E166" s="27" t="s">
        <v>792</v>
      </c>
      <c r="F166" s="28" t="s">
        <v>70</v>
      </c>
      <c r="G166" s="29">
        <v>8</v>
      </c>
      <c r="H166" s="28">
        <v>0.00035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681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72</v>
      </c>
      <c r="E167" s="27" t="s">
        <v>792</v>
      </c>
    </row>
    <row r="168">
      <c r="A168" s="1" t="s">
        <v>73</v>
      </c>
    </row>
    <row r="169">
      <c r="A169" s="1" t="s">
        <v>74</v>
      </c>
      <c r="E169" s="27" t="s">
        <v>68</v>
      </c>
    </row>
    <row r="170">
      <c r="A170" s="1" t="s">
        <v>66</v>
      </c>
      <c r="B170" s="1">
        <v>31</v>
      </c>
      <c r="C170" s="26" t="s">
        <v>793</v>
      </c>
      <c r="D170" t="s">
        <v>68</v>
      </c>
      <c r="E170" s="27" t="s">
        <v>794</v>
      </c>
      <c r="F170" s="28" t="s">
        <v>70</v>
      </c>
      <c r="G170" s="29">
        <v>1</v>
      </c>
      <c r="H170" s="28">
        <v>0.00050000000000000001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681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72</v>
      </c>
      <c r="E171" s="27" t="s">
        <v>794</v>
      </c>
    </row>
    <row r="172">
      <c r="A172" s="1" t="s">
        <v>73</v>
      </c>
    </row>
    <row r="173">
      <c r="A173" s="1" t="s">
        <v>74</v>
      </c>
      <c r="E173" s="27" t="s">
        <v>68</v>
      </c>
    </row>
    <row r="174">
      <c r="A174" s="1" t="s">
        <v>66</v>
      </c>
      <c r="B174" s="1">
        <v>32</v>
      </c>
      <c r="C174" s="26" t="s">
        <v>795</v>
      </c>
      <c r="D174" t="s">
        <v>68</v>
      </c>
      <c r="E174" s="27" t="s">
        <v>796</v>
      </c>
      <c r="F174" s="28" t="s">
        <v>70</v>
      </c>
      <c r="G174" s="29">
        <v>6</v>
      </c>
      <c r="H174" s="28">
        <v>0.00044999999999999999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681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72</v>
      </c>
      <c r="E175" s="27" t="s">
        <v>796</v>
      </c>
    </row>
    <row r="176">
      <c r="A176" s="1" t="s">
        <v>73</v>
      </c>
    </row>
    <row r="177">
      <c r="A177" s="1" t="s">
        <v>74</v>
      </c>
      <c r="E177" s="27" t="s">
        <v>68</v>
      </c>
    </row>
    <row r="178">
      <c r="A178" s="1" t="s">
        <v>66</v>
      </c>
      <c r="B178" s="1">
        <v>36</v>
      </c>
      <c r="C178" s="26" t="s">
        <v>797</v>
      </c>
      <c r="D178" t="s">
        <v>68</v>
      </c>
      <c r="E178" s="27" t="s">
        <v>798</v>
      </c>
      <c r="F178" s="28" t="s">
        <v>70</v>
      </c>
      <c r="G178" s="29">
        <v>6</v>
      </c>
      <c r="H178" s="28">
        <v>0.00064999999999999997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681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72</v>
      </c>
      <c r="E179" s="27" t="s">
        <v>798</v>
      </c>
    </row>
    <row r="180">
      <c r="A180" s="1" t="s">
        <v>73</v>
      </c>
    </row>
    <row r="181">
      <c r="A181" s="1" t="s">
        <v>74</v>
      </c>
      <c r="E181" s="27" t="s">
        <v>68</v>
      </c>
    </row>
    <row r="182">
      <c r="A182" s="1" t="s">
        <v>66</v>
      </c>
      <c r="B182" s="1">
        <v>37</v>
      </c>
      <c r="C182" s="26" t="s">
        <v>799</v>
      </c>
      <c r="D182" t="s">
        <v>68</v>
      </c>
      <c r="E182" s="27" t="s">
        <v>800</v>
      </c>
      <c r="F182" s="28" t="s">
        <v>70</v>
      </c>
      <c r="G182" s="29">
        <v>5</v>
      </c>
      <c r="H182" s="28">
        <v>0.00088000000000000003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681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72</v>
      </c>
      <c r="E183" s="27" t="s">
        <v>800</v>
      </c>
    </row>
    <row r="184">
      <c r="A184" s="1" t="s">
        <v>73</v>
      </c>
    </row>
    <row r="185">
      <c r="A185" s="1" t="s">
        <v>74</v>
      </c>
      <c r="E185" s="27" t="s">
        <v>68</v>
      </c>
    </row>
    <row r="186">
      <c r="A186" s="1" t="s">
        <v>66</v>
      </c>
      <c r="B186" s="1">
        <v>41</v>
      </c>
      <c r="C186" s="26" t="s">
        <v>801</v>
      </c>
      <c r="D186" t="s">
        <v>68</v>
      </c>
      <c r="E186" s="27" t="s">
        <v>802</v>
      </c>
      <c r="F186" s="28" t="s">
        <v>70</v>
      </c>
      <c r="G186" s="29">
        <v>1</v>
      </c>
      <c r="H186" s="28">
        <v>0.0020600000000000002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681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72</v>
      </c>
      <c r="E187" s="27" t="s">
        <v>802</v>
      </c>
    </row>
    <row r="188">
      <c r="A188" s="1" t="s">
        <v>73</v>
      </c>
    </row>
    <row r="189">
      <c r="A189" s="1" t="s">
        <v>74</v>
      </c>
      <c r="E189" s="27" t="s">
        <v>68</v>
      </c>
    </row>
    <row r="190">
      <c r="A190" s="1" t="s">
        <v>66</v>
      </c>
      <c r="B190" s="1">
        <v>34</v>
      </c>
      <c r="C190" s="26" t="s">
        <v>803</v>
      </c>
      <c r="D190" t="s">
        <v>68</v>
      </c>
      <c r="E190" s="27" t="s">
        <v>804</v>
      </c>
      <c r="F190" s="28" t="s">
        <v>70</v>
      </c>
      <c r="G190" s="29">
        <v>3</v>
      </c>
      <c r="H190" s="28">
        <v>0.00088000000000000003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681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72</v>
      </c>
      <c r="E191" s="27" t="s">
        <v>804</v>
      </c>
    </row>
    <row r="192">
      <c r="A192" s="1" t="s">
        <v>73</v>
      </c>
    </row>
    <row r="193">
      <c r="A193" s="1" t="s">
        <v>74</v>
      </c>
      <c r="E193" s="27" t="s">
        <v>68</v>
      </c>
    </row>
    <row r="194">
      <c r="A194" s="1" t="s">
        <v>66</v>
      </c>
      <c r="B194" s="1">
        <v>39</v>
      </c>
      <c r="C194" s="26" t="s">
        <v>805</v>
      </c>
      <c r="D194" t="s">
        <v>68</v>
      </c>
      <c r="E194" s="27" t="s">
        <v>806</v>
      </c>
      <c r="F194" s="28" t="s">
        <v>70</v>
      </c>
      <c r="G194" s="29">
        <v>6</v>
      </c>
      <c r="H194" s="28">
        <v>0.00125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681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72</v>
      </c>
      <c r="E195" s="27" t="s">
        <v>806</v>
      </c>
    </row>
    <row r="196">
      <c r="A196" s="1" t="s">
        <v>73</v>
      </c>
    </row>
    <row r="197">
      <c r="A197" s="1" t="s">
        <v>74</v>
      </c>
      <c r="E197" s="27" t="s">
        <v>68</v>
      </c>
    </row>
    <row r="198">
      <c r="A198" s="1" t="s">
        <v>66</v>
      </c>
      <c r="B198" s="1">
        <v>43</v>
      </c>
      <c r="C198" s="26" t="s">
        <v>807</v>
      </c>
      <c r="D198" t="s">
        <v>68</v>
      </c>
      <c r="E198" s="27" t="s">
        <v>808</v>
      </c>
      <c r="F198" s="28" t="s">
        <v>70</v>
      </c>
      <c r="G198" s="29">
        <v>1</v>
      </c>
      <c r="H198" s="28">
        <v>0.00025999999999999998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681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72</v>
      </c>
      <c r="E199" s="27" t="s">
        <v>808</v>
      </c>
    </row>
    <row r="200">
      <c r="A200" s="1" t="s">
        <v>73</v>
      </c>
    </row>
    <row r="201">
      <c r="A201" s="1" t="s">
        <v>74</v>
      </c>
      <c r="E201" s="27" t="s">
        <v>68</v>
      </c>
    </row>
    <row r="202">
      <c r="A202" s="1" t="s">
        <v>66</v>
      </c>
      <c r="B202" s="1">
        <v>95</v>
      </c>
      <c r="C202" s="26" t="s">
        <v>809</v>
      </c>
      <c r="D202" t="s">
        <v>68</v>
      </c>
      <c r="E202" s="27" t="s">
        <v>810</v>
      </c>
      <c r="F202" s="28" t="s">
        <v>77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681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72</v>
      </c>
      <c r="E203" s="27" t="s">
        <v>810</v>
      </c>
    </row>
    <row r="204" ht="25.5">
      <c r="A204" s="1" t="s">
        <v>73</v>
      </c>
      <c r="E204" s="33" t="s">
        <v>811</v>
      </c>
    </row>
    <row r="205">
      <c r="A205" s="1" t="s">
        <v>74</v>
      </c>
      <c r="E205" s="27" t="s">
        <v>68</v>
      </c>
    </row>
    <row r="206" ht="25.5">
      <c r="A206" s="1" t="s">
        <v>66</v>
      </c>
      <c r="B206" s="1">
        <v>29</v>
      </c>
      <c r="C206" s="26" t="s">
        <v>812</v>
      </c>
      <c r="D206" t="s">
        <v>68</v>
      </c>
      <c r="E206" s="27" t="s">
        <v>813</v>
      </c>
      <c r="F206" s="28" t="s">
        <v>70</v>
      </c>
      <c r="G206" s="29">
        <v>15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681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 ht="25.5">
      <c r="A207" s="1" t="s">
        <v>72</v>
      </c>
      <c r="E207" s="27" t="s">
        <v>813</v>
      </c>
    </row>
    <row r="208">
      <c r="A208" s="1" t="s">
        <v>73</v>
      </c>
    </row>
    <row r="209">
      <c r="A209" s="1" t="s">
        <v>74</v>
      </c>
      <c r="E209" s="27" t="s">
        <v>68</v>
      </c>
    </row>
    <row r="210" ht="25.5">
      <c r="A210" s="1" t="s">
        <v>66</v>
      </c>
      <c r="B210" s="1">
        <v>33</v>
      </c>
      <c r="C210" s="26" t="s">
        <v>814</v>
      </c>
      <c r="D210" t="s">
        <v>68</v>
      </c>
      <c r="E210" s="27" t="s">
        <v>815</v>
      </c>
      <c r="F210" s="28" t="s">
        <v>70</v>
      </c>
      <c r="G210" s="29">
        <v>3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681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72</v>
      </c>
      <c r="E211" s="27" t="s">
        <v>815</v>
      </c>
    </row>
    <row r="212">
      <c r="A212" s="1" t="s">
        <v>73</v>
      </c>
    </row>
    <row r="213">
      <c r="A213" s="1" t="s">
        <v>74</v>
      </c>
      <c r="E213" s="27" t="s">
        <v>68</v>
      </c>
    </row>
    <row r="214" ht="25.5">
      <c r="A214" s="1" t="s">
        <v>66</v>
      </c>
      <c r="B214" s="1">
        <v>35</v>
      </c>
      <c r="C214" s="26" t="s">
        <v>816</v>
      </c>
      <c r="D214" t="s">
        <v>68</v>
      </c>
      <c r="E214" s="27" t="s">
        <v>817</v>
      </c>
      <c r="F214" s="28" t="s">
        <v>70</v>
      </c>
      <c r="G214" s="29">
        <v>11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681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 ht="25.5">
      <c r="A215" s="1" t="s">
        <v>72</v>
      </c>
      <c r="E215" s="27" t="s">
        <v>817</v>
      </c>
    </row>
    <row r="216">
      <c r="A216" s="1" t="s">
        <v>73</v>
      </c>
    </row>
    <row r="217">
      <c r="A217" s="1" t="s">
        <v>74</v>
      </c>
      <c r="E217" s="27" t="s">
        <v>68</v>
      </c>
    </row>
    <row r="218" ht="25.5">
      <c r="A218" s="1" t="s">
        <v>66</v>
      </c>
      <c r="B218" s="1">
        <v>38</v>
      </c>
      <c r="C218" s="26" t="s">
        <v>818</v>
      </c>
      <c r="D218" t="s">
        <v>68</v>
      </c>
      <c r="E218" s="27" t="s">
        <v>819</v>
      </c>
      <c r="F218" s="28" t="s">
        <v>70</v>
      </c>
      <c r="G218" s="29">
        <v>6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681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 ht="25.5">
      <c r="A219" s="1" t="s">
        <v>72</v>
      </c>
      <c r="E219" s="27" t="s">
        <v>819</v>
      </c>
    </row>
    <row r="220">
      <c r="A220" s="1" t="s">
        <v>73</v>
      </c>
    </row>
    <row r="221">
      <c r="A221" s="1" t="s">
        <v>74</v>
      </c>
      <c r="E221" s="27" t="s">
        <v>68</v>
      </c>
    </row>
    <row r="222" ht="25.5">
      <c r="A222" s="1" t="s">
        <v>66</v>
      </c>
      <c r="B222" s="1">
        <v>40</v>
      </c>
      <c r="C222" s="26" t="s">
        <v>820</v>
      </c>
      <c r="D222" t="s">
        <v>68</v>
      </c>
      <c r="E222" s="27" t="s">
        <v>821</v>
      </c>
      <c r="F222" s="28" t="s">
        <v>70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681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 ht="25.5">
      <c r="A223" s="1" t="s">
        <v>72</v>
      </c>
      <c r="E223" s="27" t="s">
        <v>821</v>
      </c>
    </row>
    <row r="224">
      <c r="A224" s="1" t="s">
        <v>73</v>
      </c>
    </row>
    <row r="225">
      <c r="A225" s="1" t="s">
        <v>74</v>
      </c>
      <c r="E225" s="27" t="s">
        <v>68</v>
      </c>
    </row>
    <row r="226">
      <c r="A226" s="1" t="s">
        <v>66</v>
      </c>
      <c r="B226" s="1">
        <v>42</v>
      </c>
      <c r="C226" s="26" t="s">
        <v>822</v>
      </c>
      <c r="D226" t="s">
        <v>68</v>
      </c>
      <c r="E226" s="27" t="s">
        <v>823</v>
      </c>
      <c r="F226" s="28" t="s">
        <v>70</v>
      </c>
      <c r="G226" s="29">
        <v>1</v>
      </c>
      <c r="H226" s="28">
        <v>0.00072000000000000005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681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72</v>
      </c>
      <c r="E227" s="27" t="s">
        <v>823</v>
      </c>
    </row>
    <row r="228">
      <c r="A228" s="1" t="s">
        <v>73</v>
      </c>
    </row>
    <row r="229">
      <c r="A229" s="1" t="s">
        <v>74</v>
      </c>
      <c r="E229" s="27" t="s">
        <v>68</v>
      </c>
    </row>
    <row r="230" ht="25.5">
      <c r="A230" s="1" t="s">
        <v>66</v>
      </c>
      <c r="B230" s="1">
        <v>97</v>
      </c>
      <c r="C230" s="26" t="s">
        <v>824</v>
      </c>
      <c r="D230" t="s">
        <v>68</v>
      </c>
      <c r="E230" s="27" t="s">
        <v>825</v>
      </c>
      <c r="F230" s="28" t="s">
        <v>163</v>
      </c>
      <c r="G230" s="29">
        <v>7.8540000000000001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681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25.5">
      <c r="A231" s="1" t="s">
        <v>72</v>
      </c>
      <c r="E231" s="27" t="s">
        <v>825</v>
      </c>
    </row>
    <row r="232" ht="51">
      <c r="A232" s="1" t="s">
        <v>73</v>
      </c>
      <c r="E232" s="33" t="s">
        <v>826</v>
      </c>
    </row>
    <row r="233">
      <c r="A233" s="1" t="s">
        <v>74</v>
      </c>
      <c r="E233" s="27" t="s">
        <v>68</v>
      </c>
    </row>
    <row r="234">
      <c r="A234" s="1" t="s">
        <v>66</v>
      </c>
      <c r="B234" s="1">
        <v>44</v>
      </c>
      <c r="C234" s="26" t="s">
        <v>827</v>
      </c>
      <c r="D234" t="s">
        <v>68</v>
      </c>
      <c r="E234" s="27" t="s">
        <v>828</v>
      </c>
      <c r="F234" s="28" t="s">
        <v>829</v>
      </c>
      <c r="G234" s="29">
        <v>18</v>
      </c>
      <c r="H234" s="28">
        <v>0.0001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681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72</v>
      </c>
      <c r="E235" s="27" t="s">
        <v>828</v>
      </c>
    </row>
    <row r="236">
      <c r="A236" s="1" t="s">
        <v>73</v>
      </c>
    </row>
    <row r="237">
      <c r="A237" s="1" t="s">
        <v>74</v>
      </c>
      <c r="E237" s="27" t="s">
        <v>68</v>
      </c>
    </row>
    <row r="238">
      <c r="A238" s="1" t="s">
        <v>66</v>
      </c>
      <c r="B238" s="1">
        <v>45</v>
      </c>
      <c r="C238" s="26" t="s">
        <v>830</v>
      </c>
      <c r="D238" t="s">
        <v>68</v>
      </c>
      <c r="E238" s="27" t="s">
        <v>831</v>
      </c>
      <c r="F238" s="28" t="s">
        <v>829</v>
      </c>
      <c r="G238" s="29">
        <v>3</v>
      </c>
      <c r="H238" s="28">
        <v>0.00018000000000000001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681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72</v>
      </c>
      <c r="E239" s="27" t="s">
        <v>831</v>
      </c>
    </row>
    <row r="240">
      <c r="A240" s="1" t="s">
        <v>73</v>
      </c>
    </row>
    <row r="241">
      <c r="A241" s="1" t="s">
        <v>74</v>
      </c>
      <c r="E241" s="27" t="s">
        <v>68</v>
      </c>
    </row>
    <row r="242">
      <c r="A242" s="1" t="s">
        <v>66</v>
      </c>
      <c r="B242" s="1">
        <v>46</v>
      </c>
      <c r="C242" s="26" t="s">
        <v>832</v>
      </c>
      <c r="D242" t="s">
        <v>68</v>
      </c>
      <c r="E242" s="27" t="s">
        <v>833</v>
      </c>
      <c r="F242" s="28" t="s">
        <v>829</v>
      </c>
      <c r="G242" s="29">
        <v>2</v>
      </c>
      <c r="H242" s="28">
        <v>0.00031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681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72</v>
      </c>
      <c r="E243" s="27" t="s">
        <v>833</v>
      </c>
    </row>
    <row r="244">
      <c r="A244" s="1" t="s">
        <v>73</v>
      </c>
    </row>
    <row r="245">
      <c r="A245" s="1" t="s">
        <v>74</v>
      </c>
      <c r="E245" s="27" t="s">
        <v>68</v>
      </c>
    </row>
    <row r="246" ht="25.5">
      <c r="A246" s="1" t="s">
        <v>66</v>
      </c>
      <c r="B246" s="1">
        <v>47</v>
      </c>
      <c r="C246" s="26" t="s">
        <v>834</v>
      </c>
      <c r="D246" t="s">
        <v>68</v>
      </c>
      <c r="E246" s="27" t="s">
        <v>835</v>
      </c>
      <c r="F246" s="28" t="s">
        <v>70</v>
      </c>
      <c r="G246" s="29">
        <v>4</v>
      </c>
      <c r="H246" s="28">
        <v>0.18608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681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72</v>
      </c>
      <c r="E247" s="27" t="s">
        <v>835</v>
      </c>
    </row>
    <row r="248" ht="38.25">
      <c r="A248" s="1" t="s">
        <v>73</v>
      </c>
      <c r="E248" s="33" t="s">
        <v>836</v>
      </c>
    </row>
    <row r="249">
      <c r="A249" s="1" t="s">
        <v>74</v>
      </c>
      <c r="E249" s="27" t="s">
        <v>68</v>
      </c>
    </row>
    <row r="250" ht="25.5">
      <c r="A250" s="1" t="s">
        <v>66</v>
      </c>
      <c r="B250" s="1">
        <v>48</v>
      </c>
      <c r="C250" s="26" t="s">
        <v>837</v>
      </c>
      <c r="D250" t="s">
        <v>68</v>
      </c>
      <c r="E250" s="27" t="s">
        <v>838</v>
      </c>
      <c r="F250" s="28" t="s">
        <v>70</v>
      </c>
      <c r="G250" s="29">
        <v>3</v>
      </c>
      <c r="H250" s="28">
        <v>0.16374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681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72</v>
      </c>
      <c r="E251" s="27" t="s">
        <v>838</v>
      </c>
    </row>
    <row r="252" ht="38.25">
      <c r="A252" s="1" t="s">
        <v>73</v>
      </c>
      <c r="E252" s="33" t="s">
        <v>839</v>
      </c>
    </row>
    <row r="253">
      <c r="A253" s="1" t="s">
        <v>74</v>
      </c>
      <c r="E253" s="27" t="s">
        <v>68</v>
      </c>
    </row>
    <row r="254" ht="25.5">
      <c r="A254" s="1" t="s">
        <v>66</v>
      </c>
      <c r="B254" s="1">
        <v>49</v>
      </c>
      <c r="C254" s="26" t="s">
        <v>840</v>
      </c>
      <c r="D254" t="s">
        <v>68</v>
      </c>
      <c r="E254" s="27" t="s">
        <v>841</v>
      </c>
      <c r="F254" s="28" t="s">
        <v>70</v>
      </c>
      <c r="G254" s="29">
        <v>1</v>
      </c>
      <c r="H254" s="28">
        <v>0.20991000000000001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681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72</v>
      </c>
      <c r="E255" s="27" t="s">
        <v>841</v>
      </c>
    </row>
    <row r="256" ht="38.25">
      <c r="A256" s="1" t="s">
        <v>73</v>
      </c>
      <c r="E256" s="33" t="s">
        <v>842</v>
      </c>
    </row>
    <row r="257">
      <c r="A257" s="1" t="s">
        <v>74</v>
      </c>
      <c r="E257" s="27" t="s">
        <v>68</v>
      </c>
    </row>
    <row r="258" ht="25.5">
      <c r="A258" s="1" t="s">
        <v>66</v>
      </c>
      <c r="B258" s="1">
        <v>50</v>
      </c>
      <c r="C258" s="26" t="s">
        <v>843</v>
      </c>
      <c r="D258" t="s">
        <v>68</v>
      </c>
      <c r="E258" s="27" t="s">
        <v>844</v>
      </c>
      <c r="F258" s="28" t="s">
        <v>70</v>
      </c>
      <c r="G258" s="29">
        <v>1</v>
      </c>
      <c r="H258" s="28">
        <v>0.21868000000000001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681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 ht="25.5">
      <c r="A259" s="1" t="s">
        <v>72</v>
      </c>
      <c r="E259" s="27" t="s">
        <v>844</v>
      </c>
    </row>
    <row r="260" ht="38.25">
      <c r="A260" s="1" t="s">
        <v>73</v>
      </c>
      <c r="E260" s="33" t="s">
        <v>842</v>
      </c>
    </row>
    <row r="261">
      <c r="A261" s="1" t="s">
        <v>74</v>
      </c>
      <c r="E261" s="27" t="s">
        <v>68</v>
      </c>
    </row>
    <row r="262" ht="25.5">
      <c r="A262" s="1" t="s">
        <v>66</v>
      </c>
      <c r="B262" s="1">
        <v>51</v>
      </c>
      <c r="C262" s="26" t="s">
        <v>845</v>
      </c>
      <c r="D262" t="s">
        <v>68</v>
      </c>
      <c r="E262" s="27" t="s">
        <v>846</v>
      </c>
      <c r="F262" s="28" t="s">
        <v>70</v>
      </c>
      <c r="G262" s="29">
        <v>8</v>
      </c>
      <c r="H262" s="28">
        <v>0.082309999999999994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681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72</v>
      </c>
      <c r="E263" s="27" t="s">
        <v>846</v>
      </c>
    </row>
    <row r="264" ht="38.25">
      <c r="A264" s="1" t="s">
        <v>73</v>
      </c>
      <c r="E264" s="33" t="s">
        <v>847</v>
      </c>
    </row>
    <row r="265">
      <c r="A265" s="1" t="s">
        <v>74</v>
      </c>
      <c r="E265" s="27" t="s">
        <v>68</v>
      </c>
    </row>
    <row r="266" ht="25.5">
      <c r="A266" s="1" t="s">
        <v>66</v>
      </c>
      <c r="B266" s="1">
        <v>52</v>
      </c>
      <c r="C266" s="26" t="s">
        <v>848</v>
      </c>
      <c r="D266" t="s">
        <v>68</v>
      </c>
      <c r="E266" s="27" t="s">
        <v>849</v>
      </c>
      <c r="F266" s="28" t="s">
        <v>70</v>
      </c>
      <c r="G266" s="29">
        <v>8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681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72</v>
      </c>
      <c r="E267" s="27" t="s">
        <v>849</v>
      </c>
    </row>
    <row r="268" ht="38.25">
      <c r="A268" s="1" t="s">
        <v>73</v>
      </c>
      <c r="E268" s="33" t="s">
        <v>847</v>
      </c>
    </row>
    <row r="269">
      <c r="A269" s="1" t="s">
        <v>74</v>
      </c>
      <c r="E269" s="27" t="s">
        <v>68</v>
      </c>
    </row>
    <row r="270" ht="25.5">
      <c r="A270" s="1" t="s">
        <v>66</v>
      </c>
      <c r="B270" s="1">
        <v>53</v>
      </c>
      <c r="C270" s="26" t="s">
        <v>850</v>
      </c>
      <c r="D270" t="s">
        <v>68</v>
      </c>
      <c r="E270" s="27" t="s">
        <v>851</v>
      </c>
      <c r="F270" s="28" t="s">
        <v>70</v>
      </c>
      <c r="G270" s="29">
        <v>8</v>
      </c>
      <c r="H270" s="28">
        <v>0.44741999999999998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681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 ht="25.5">
      <c r="A271" s="1" t="s">
        <v>72</v>
      </c>
      <c r="E271" s="27" t="s">
        <v>851</v>
      </c>
    </row>
    <row r="272" ht="38.25">
      <c r="A272" s="1" t="s">
        <v>73</v>
      </c>
      <c r="E272" s="33" t="s">
        <v>847</v>
      </c>
    </row>
    <row r="273">
      <c r="A273" s="1" t="s">
        <v>74</v>
      </c>
      <c r="E273" s="27" t="s">
        <v>68</v>
      </c>
    </row>
    <row r="274" ht="25.5">
      <c r="A274" s="1" t="s">
        <v>66</v>
      </c>
      <c r="B274" s="1">
        <v>54</v>
      </c>
      <c r="C274" s="26" t="s">
        <v>852</v>
      </c>
      <c r="D274" t="s">
        <v>68</v>
      </c>
      <c r="E274" s="27" t="s">
        <v>853</v>
      </c>
      <c r="F274" s="28" t="s">
        <v>70</v>
      </c>
      <c r="G274" s="29">
        <v>4</v>
      </c>
      <c r="H274" s="28">
        <v>0.00062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681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.5">
      <c r="A275" s="1" t="s">
        <v>72</v>
      </c>
      <c r="E275" s="27" t="s">
        <v>853</v>
      </c>
    </row>
    <row r="276" ht="38.25">
      <c r="A276" s="1" t="s">
        <v>73</v>
      </c>
      <c r="E276" s="33" t="s">
        <v>836</v>
      </c>
    </row>
    <row r="277">
      <c r="A277" s="1" t="s">
        <v>74</v>
      </c>
      <c r="E277" s="27" t="s">
        <v>68</v>
      </c>
    </row>
    <row r="278" ht="25.5">
      <c r="A278" s="1" t="s">
        <v>66</v>
      </c>
      <c r="B278" s="1">
        <v>99</v>
      </c>
      <c r="C278" s="26" t="s">
        <v>854</v>
      </c>
      <c r="D278" t="s">
        <v>68</v>
      </c>
      <c r="E278" s="27" t="s">
        <v>855</v>
      </c>
      <c r="F278" s="28" t="s">
        <v>70</v>
      </c>
      <c r="G278" s="29">
        <v>4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681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 ht="25.5">
      <c r="A279" s="1" t="s">
        <v>72</v>
      </c>
      <c r="E279" s="27" t="s">
        <v>855</v>
      </c>
    </row>
    <row r="280">
      <c r="A280" s="1" t="s">
        <v>73</v>
      </c>
      <c r="E280" s="33" t="s">
        <v>633</v>
      </c>
    </row>
    <row r="281">
      <c r="A281" s="1" t="s">
        <v>74</v>
      </c>
      <c r="E281" s="27" t="s">
        <v>68</v>
      </c>
    </row>
    <row r="282">
      <c r="A282" s="1" t="s">
        <v>66</v>
      </c>
      <c r="B282" s="1">
        <v>55</v>
      </c>
      <c r="C282" s="26" t="s">
        <v>856</v>
      </c>
      <c r="D282" t="s">
        <v>68</v>
      </c>
      <c r="E282" s="27" t="s">
        <v>857</v>
      </c>
      <c r="F282" s="28" t="s">
        <v>77</v>
      </c>
      <c r="G282" s="29">
        <v>293</v>
      </c>
      <c r="H282" s="28">
        <v>0.00012999999999999999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681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72</v>
      </c>
      <c r="E283" s="27" t="s">
        <v>857</v>
      </c>
    </row>
    <row r="284" ht="38.25">
      <c r="A284" s="1" t="s">
        <v>73</v>
      </c>
      <c r="E284" s="33" t="s">
        <v>858</v>
      </c>
    </row>
    <row r="285">
      <c r="A285" s="1" t="s">
        <v>74</v>
      </c>
      <c r="E285" s="27" t="s">
        <v>68</v>
      </c>
    </row>
    <row r="286" ht="25.5">
      <c r="A286" s="1" t="s">
        <v>66</v>
      </c>
      <c r="B286" s="1">
        <v>25</v>
      </c>
      <c r="C286" s="26" t="s">
        <v>859</v>
      </c>
      <c r="D286" t="s">
        <v>68</v>
      </c>
      <c r="E286" s="27" t="s">
        <v>860</v>
      </c>
      <c r="F286" s="28" t="s">
        <v>77</v>
      </c>
      <c r="G286" s="29">
        <v>67</v>
      </c>
      <c r="H286" s="28">
        <v>0.0074599999999999996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111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 ht="25.5">
      <c r="A287" s="1" t="s">
        <v>72</v>
      </c>
      <c r="E287" s="27" t="s">
        <v>860</v>
      </c>
    </row>
    <row r="288" ht="38.25">
      <c r="A288" s="1" t="s">
        <v>73</v>
      </c>
      <c r="E288" s="33" t="s">
        <v>861</v>
      </c>
    </row>
    <row r="289">
      <c r="A289" s="1" t="s">
        <v>74</v>
      </c>
      <c r="E289" s="27" t="s">
        <v>68</v>
      </c>
    </row>
    <row r="290" ht="25.5">
      <c r="A290" s="1" t="s">
        <v>66</v>
      </c>
      <c r="B290" s="1">
        <v>26</v>
      </c>
      <c r="C290" s="26" t="s">
        <v>862</v>
      </c>
      <c r="D290" t="s">
        <v>68</v>
      </c>
      <c r="E290" s="27" t="s">
        <v>863</v>
      </c>
      <c r="F290" s="28" t="s">
        <v>77</v>
      </c>
      <c r="G290" s="29">
        <v>195</v>
      </c>
      <c r="H290" s="28">
        <v>0.01235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111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25.5">
      <c r="A291" s="1" t="s">
        <v>72</v>
      </c>
      <c r="E291" s="27" t="s">
        <v>863</v>
      </c>
    </row>
    <row r="292" ht="38.25">
      <c r="A292" s="1" t="s">
        <v>73</v>
      </c>
      <c r="E292" s="33" t="s">
        <v>864</v>
      </c>
    </row>
    <row r="293">
      <c r="A293" s="1" t="s">
        <v>74</v>
      </c>
      <c r="E293" s="27" t="s">
        <v>68</v>
      </c>
    </row>
    <row r="294" ht="25.5">
      <c r="A294" s="1" t="s">
        <v>66</v>
      </c>
      <c r="B294" s="1">
        <v>27</v>
      </c>
      <c r="C294" s="26" t="s">
        <v>865</v>
      </c>
      <c r="D294" t="s">
        <v>68</v>
      </c>
      <c r="E294" s="27" t="s">
        <v>866</v>
      </c>
      <c r="F294" s="28" t="s">
        <v>77</v>
      </c>
      <c r="G294" s="29">
        <v>25</v>
      </c>
      <c r="H294" s="28">
        <v>0.019689999999999999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111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 ht="25.5">
      <c r="A295" s="1" t="s">
        <v>72</v>
      </c>
      <c r="E295" s="27" t="s">
        <v>866</v>
      </c>
    </row>
    <row r="296" ht="38.25">
      <c r="A296" s="1" t="s">
        <v>73</v>
      </c>
      <c r="E296" s="33" t="s">
        <v>867</v>
      </c>
    </row>
    <row r="297">
      <c r="A297" s="1" t="s">
        <v>74</v>
      </c>
      <c r="E297" s="27" t="s">
        <v>68</v>
      </c>
    </row>
    <row r="298" ht="25.5">
      <c r="A298" s="1" t="s">
        <v>66</v>
      </c>
      <c r="B298" s="1">
        <v>28</v>
      </c>
      <c r="C298" s="26" t="s">
        <v>868</v>
      </c>
      <c r="D298" t="s">
        <v>68</v>
      </c>
      <c r="E298" s="27" t="s">
        <v>869</v>
      </c>
      <c r="F298" s="28" t="s">
        <v>77</v>
      </c>
      <c r="G298" s="29">
        <v>6</v>
      </c>
      <c r="H298" s="28">
        <v>0.029579999999999999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111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 ht="25.5">
      <c r="A299" s="1" t="s">
        <v>72</v>
      </c>
      <c r="E299" s="27" t="s">
        <v>869</v>
      </c>
    </row>
    <row r="300" ht="38.25">
      <c r="A300" s="1" t="s">
        <v>73</v>
      </c>
      <c r="E300" s="33" t="s">
        <v>870</v>
      </c>
    </row>
    <row r="301">
      <c r="A301" s="1" t="s">
        <v>74</v>
      </c>
      <c r="E301" s="27" t="s">
        <v>68</v>
      </c>
    </row>
    <row r="302">
      <c r="A302" s="1" t="s">
        <v>64</v>
      </c>
      <c r="C302" s="22" t="s">
        <v>871</v>
      </c>
      <c r="E302" s="23" t="s">
        <v>872</v>
      </c>
      <c r="L302" s="24">
        <f>SUMIFS(L303:L306,A303:A306,"P")</f>
        <v>0</v>
      </c>
      <c r="M302" s="24">
        <f>SUMIFS(M303:M306,A303:A306,"P")</f>
        <v>0</v>
      </c>
      <c r="N302" s="25"/>
    </row>
    <row r="303" ht="25.5">
      <c r="A303" s="1" t="s">
        <v>66</v>
      </c>
      <c r="B303" s="1">
        <v>56</v>
      </c>
      <c r="C303" s="26" t="s">
        <v>873</v>
      </c>
      <c r="D303" t="s">
        <v>68</v>
      </c>
      <c r="E303" s="27" t="s">
        <v>874</v>
      </c>
      <c r="F303" s="28" t="s">
        <v>77</v>
      </c>
      <c r="G303" s="29">
        <v>12</v>
      </c>
      <c r="H303" s="28">
        <v>0.00281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681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72</v>
      </c>
      <c r="E304" s="27" t="s">
        <v>874</v>
      </c>
    </row>
    <row r="305" ht="38.25">
      <c r="A305" s="1" t="s">
        <v>73</v>
      </c>
      <c r="E305" s="33" t="s">
        <v>875</v>
      </c>
    </row>
    <row r="306">
      <c r="A306" s="1" t="s">
        <v>74</v>
      </c>
      <c r="E306" s="27" t="s">
        <v>68</v>
      </c>
    </row>
    <row r="307">
      <c r="A307" s="1" t="s">
        <v>64</v>
      </c>
      <c r="C307" s="22" t="s">
        <v>876</v>
      </c>
      <c r="E307" s="23" t="s">
        <v>877</v>
      </c>
      <c r="L307" s="24">
        <f>SUMIFS(L308:L323,A308:A323,"P")</f>
        <v>0</v>
      </c>
      <c r="M307" s="24">
        <f>SUMIFS(M308:M323,A308:A323,"P")</f>
        <v>0</v>
      </c>
      <c r="N307" s="25"/>
    </row>
    <row r="308" ht="25.5">
      <c r="A308" s="1" t="s">
        <v>66</v>
      </c>
      <c r="B308" s="1">
        <v>65</v>
      </c>
      <c r="C308" s="26" t="s">
        <v>878</v>
      </c>
      <c r="D308" t="s">
        <v>68</v>
      </c>
      <c r="E308" s="27" t="s">
        <v>879</v>
      </c>
      <c r="F308" s="28" t="s">
        <v>763</v>
      </c>
      <c r="G308" s="29">
        <v>24.300000000000001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681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 ht="25.5">
      <c r="A309" s="1" t="s">
        <v>72</v>
      </c>
      <c r="E309" s="27" t="s">
        <v>879</v>
      </c>
    </row>
    <row r="310">
      <c r="A310" s="1" t="s">
        <v>73</v>
      </c>
    </row>
    <row r="311">
      <c r="A311" s="1" t="s">
        <v>74</v>
      </c>
      <c r="E311" s="27" t="s">
        <v>68</v>
      </c>
    </row>
    <row r="312" ht="25.5">
      <c r="A312" s="1" t="s">
        <v>66</v>
      </c>
      <c r="B312" s="1">
        <v>66</v>
      </c>
      <c r="C312" s="26" t="s">
        <v>880</v>
      </c>
      <c r="D312" t="s">
        <v>68</v>
      </c>
      <c r="E312" s="27" t="s">
        <v>881</v>
      </c>
      <c r="F312" s="28" t="s">
        <v>763</v>
      </c>
      <c r="G312" s="29">
        <v>243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681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72</v>
      </c>
      <c r="E313" s="27" t="s">
        <v>881</v>
      </c>
    </row>
    <row r="314">
      <c r="A314" s="1" t="s">
        <v>73</v>
      </c>
      <c r="E314" s="33" t="s">
        <v>882</v>
      </c>
    </row>
    <row r="315">
      <c r="A315" s="1" t="s">
        <v>74</v>
      </c>
      <c r="E315" s="27" t="s">
        <v>68</v>
      </c>
    </row>
    <row r="316" ht="25.5">
      <c r="A316" s="1" t="s">
        <v>66</v>
      </c>
      <c r="B316" s="1">
        <v>59</v>
      </c>
      <c r="C316" s="26" t="s">
        <v>883</v>
      </c>
      <c r="D316" t="s">
        <v>68</v>
      </c>
      <c r="E316" s="27" t="s">
        <v>884</v>
      </c>
      <c r="F316" s="28" t="s">
        <v>763</v>
      </c>
      <c r="G316" s="29">
        <v>12.15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681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72</v>
      </c>
      <c r="E317" s="27" t="s">
        <v>884</v>
      </c>
    </row>
    <row r="318" ht="25.5">
      <c r="A318" s="1" t="s">
        <v>73</v>
      </c>
      <c r="E318" s="33" t="s">
        <v>885</v>
      </c>
    </row>
    <row r="319">
      <c r="A319" s="1" t="s">
        <v>74</v>
      </c>
      <c r="E319" s="27" t="s">
        <v>68</v>
      </c>
    </row>
    <row r="320" ht="25.5">
      <c r="A320" s="1" t="s">
        <v>66</v>
      </c>
      <c r="B320" s="1">
        <v>98</v>
      </c>
      <c r="C320" s="26" t="s">
        <v>886</v>
      </c>
      <c r="D320" t="s">
        <v>68</v>
      </c>
      <c r="E320" s="27" t="s">
        <v>887</v>
      </c>
      <c r="F320" s="28" t="s">
        <v>763</v>
      </c>
      <c r="G320" s="29">
        <v>12.15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681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.5">
      <c r="A321" s="1" t="s">
        <v>72</v>
      </c>
      <c r="E321" s="27" t="s">
        <v>887</v>
      </c>
    </row>
    <row r="322" ht="25.5">
      <c r="A322" s="1" t="s">
        <v>73</v>
      </c>
      <c r="E322" s="33" t="s">
        <v>885</v>
      </c>
    </row>
    <row r="323">
      <c r="A323" s="1" t="s">
        <v>74</v>
      </c>
      <c r="E323" s="27" t="s">
        <v>68</v>
      </c>
    </row>
    <row r="324">
      <c r="A324" s="1" t="s">
        <v>64</v>
      </c>
      <c r="C324" s="22" t="s">
        <v>888</v>
      </c>
      <c r="E324" s="23" t="s">
        <v>889</v>
      </c>
      <c r="L324" s="24">
        <f>SUMIFS(L325:L328,A325:A328,"P")</f>
        <v>0</v>
      </c>
      <c r="M324" s="24">
        <f>SUMIFS(M325:M328,A325:A328,"P")</f>
        <v>0</v>
      </c>
      <c r="N324" s="25"/>
    </row>
    <row r="325" ht="38.25">
      <c r="A325" s="1" t="s">
        <v>66</v>
      </c>
      <c r="B325" s="1">
        <v>60</v>
      </c>
      <c r="C325" s="26" t="s">
        <v>890</v>
      </c>
      <c r="D325" t="s">
        <v>68</v>
      </c>
      <c r="E325" s="27" t="s">
        <v>891</v>
      </c>
      <c r="F325" s="28" t="s">
        <v>763</v>
      </c>
      <c r="G325" s="29">
        <v>113.46599999999999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681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 ht="38.25">
      <c r="A326" s="1" t="s">
        <v>72</v>
      </c>
      <c r="E326" s="27" t="s">
        <v>892</v>
      </c>
    </row>
    <row r="327">
      <c r="A327" s="1" t="s">
        <v>73</v>
      </c>
    </row>
    <row r="328">
      <c r="A328" s="1" t="s">
        <v>74</v>
      </c>
      <c r="E328" s="27" t="s">
        <v>68</v>
      </c>
    </row>
    <row r="329">
      <c r="A329" s="1" t="s">
        <v>64</v>
      </c>
      <c r="C329" s="22" t="s">
        <v>893</v>
      </c>
      <c r="E329" s="23" t="s">
        <v>894</v>
      </c>
      <c r="L329" s="24">
        <f>SUMIFS(L330:L345,A330:A345,"P")</f>
        <v>0</v>
      </c>
      <c r="M329" s="24">
        <f>SUMIFS(M330:M345,A330:A345,"P")</f>
        <v>0</v>
      </c>
      <c r="N329" s="25"/>
    </row>
    <row r="330">
      <c r="A330" s="1" t="s">
        <v>66</v>
      </c>
      <c r="B330" s="1">
        <v>61</v>
      </c>
      <c r="C330" s="26" t="s">
        <v>895</v>
      </c>
      <c r="D330" t="s">
        <v>68</v>
      </c>
      <c r="E330" s="27" t="s">
        <v>896</v>
      </c>
      <c r="F330" s="28" t="s">
        <v>144</v>
      </c>
      <c r="G330" s="29">
        <v>24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111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72</v>
      </c>
      <c r="E331" s="27" t="s">
        <v>896</v>
      </c>
    </row>
    <row r="332" ht="38.25">
      <c r="A332" s="1" t="s">
        <v>73</v>
      </c>
      <c r="E332" s="33" t="s">
        <v>897</v>
      </c>
    </row>
    <row r="333">
      <c r="A333" s="1" t="s">
        <v>74</v>
      </c>
      <c r="E333" s="27" t="s">
        <v>68</v>
      </c>
    </row>
    <row r="334">
      <c r="A334" s="1" t="s">
        <v>66</v>
      </c>
      <c r="B334" s="1">
        <v>63</v>
      </c>
      <c r="C334" s="26" t="s">
        <v>895</v>
      </c>
      <c r="D334" t="s">
        <v>677</v>
      </c>
      <c r="E334" s="27" t="s">
        <v>896</v>
      </c>
      <c r="F334" s="28" t="s">
        <v>144</v>
      </c>
      <c r="G334" s="29">
        <v>8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111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72</v>
      </c>
      <c r="E335" s="27" t="s">
        <v>896</v>
      </c>
    </row>
    <row r="336" ht="38.25">
      <c r="A336" s="1" t="s">
        <v>73</v>
      </c>
      <c r="E336" s="33" t="s">
        <v>898</v>
      </c>
    </row>
    <row r="337">
      <c r="A337" s="1" t="s">
        <v>74</v>
      </c>
      <c r="E337" s="27" t="s">
        <v>68</v>
      </c>
    </row>
    <row r="338">
      <c r="A338" s="1" t="s">
        <v>66</v>
      </c>
      <c r="B338" s="1">
        <v>62</v>
      </c>
      <c r="C338" s="26" t="s">
        <v>899</v>
      </c>
      <c r="D338" t="s">
        <v>68</v>
      </c>
      <c r="E338" s="27" t="s">
        <v>900</v>
      </c>
      <c r="F338" s="28" t="s">
        <v>901</v>
      </c>
      <c r="G338" s="29">
        <v>3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111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72</v>
      </c>
      <c r="E339" s="27" t="s">
        <v>900</v>
      </c>
    </row>
    <row r="340">
      <c r="A340" s="1" t="s">
        <v>73</v>
      </c>
    </row>
    <row r="341">
      <c r="A341" s="1" t="s">
        <v>74</v>
      </c>
      <c r="E341" s="27" t="s">
        <v>68</v>
      </c>
    </row>
    <row r="342">
      <c r="A342" s="1" t="s">
        <v>66</v>
      </c>
      <c r="B342" s="1">
        <v>64</v>
      </c>
      <c r="C342" s="26" t="s">
        <v>902</v>
      </c>
      <c r="D342" t="s">
        <v>68</v>
      </c>
      <c r="E342" s="27" t="s">
        <v>903</v>
      </c>
      <c r="F342" s="28" t="s">
        <v>901</v>
      </c>
      <c r="G342" s="29">
        <v>1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111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72</v>
      </c>
      <c r="E343" s="27" t="s">
        <v>903</v>
      </c>
    </row>
    <row r="344">
      <c r="A344" s="1" t="s">
        <v>73</v>
      </c>
    </row>
    <row r="345">
      <c r="A345" s="1" t="s">
        <v>74</v>
      </c>
      <c r="E345" s="27" t="s">
        <v>68</v>
      </c>
    </row>
    <row r="346">
      <c r="A346" s="1" t="s">
        <v>674</v>
      </c>
      <c r="C346" s="22" t="s">
        <v>904</v>
      </c>
      <c r="E346" s="23" t="s">
        <v>905</v>
      </c>
      <c r="L346" s="24">
        <f>L347+L384+L389+L406+L451+L464</f>
        <v>0</v>
      </c>
      <c r="M346" s="24">
        <f>M347+M384+M389+M406+M451+M464</f>
        <v>0</v>
      </c>
      <c r="N346" s="25"/>
    </row>
    <row r="347">
      <c r="A347" s="1" t="s">
        <v>64</v>
      </c>
      <c r="C347" s="22" t="s">
        <v>677</v>
      </c>
      <c r="E347" s="23" t="s">
        <v>678</v>
      </c>
      <c r="L347" s="24">
        <f>SUMIFS(L348:L383,A348:A383,"P")</f>
        <v>0</v>
      </c>
      <c r="M347" s="24">
        <f>SUMIFS(M348:M383,A348:A383,"P")</f>
        <v>0</v>
      </c>
      <c r="N347" s="25"/>
    </row>
    <row r="348" ht="25.5">
      <c r="A348" s="1" t="s">
        <v>66</v>
      </c>
      <c r="B348" s="1">
        <v>1</v>
      </c>
      <c r="C348" s="26" t="s">
        <v>906</v>
      </c>
      <c r="D348" t="s">
        <v>68</v>
      </c>
      <c r="E348" s="27" t="s">
        <v>907</v>
      </c>
      <c r="F348" s="28" t="s">
        <v>163</v>
      </c>
      <c r="G348" s="29">
        <v>15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681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 ht="25.5">
      <c r="A349" s="1" t="s">
        <v>72</v>
      </c>
      <c r="E349" s="27" t="s">
        <v>907</v>
      </c>
    </row>
    <row r="350">
      <c r="A350" s="1" t="s">
        <v>73</v>
      </c>
    </row>
    <row r="351">
      <c r="A351" s="1" t="s">
        <v>74</v>
      </c>
      <c r="E351" s="27" t="s">
        <v>68</v>
      </c>
    </row>
    <row r="352" ht="25.5">
      <c r="A352" s="1" t="s">
        <v>66</v>
      </c>
      <c r="B352" s="1">
        <v>2</v>
      </c>
      <c r="C352" s="26" t="s">
        <v>728</v>
      </c>
      <c r="D352" t="s">
        <v>68</v>
      </c>
      <c r="E352" s="27" t="s">
        <v>729</v>
      </c>
      <c r="F352" s="28" t="s">
        <v>80</v>
      </c>
      <c r="G352" s="29">
        <v>6</v>
      </c>
      <c r="H352" s="28">
        <v>0.00084000000000000003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681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25.5">
      <c r="A353" s="1" t="s">
        <v>72</v>
      </c>
      <c r="E353" s="27" t="s">
        <v>729</v>
      </c>
    </row>
    <row r="354">
      <c r="A354" s="1" t="s">
        <v>73</v>
      </c>
    </row>
    <row r="355">
      <c r="A355" s="1" t="s">
        <v>74</v>
      </c>
      <c r="E355" s="27" t="s">
        <v>68</v>
      </c>
    </row>
    <row r="356" ht="25.5">
      <c r="A356" s="1" t="s">
        <v>66</v>
      </c>
      <c r="B356" s="1">
        <v>3</v>
      </c>
      <c r="C356" s="26" t="s">
        <v>734</v>
      </c>
      <c r="D356" t="s">
        <v>68</v>
      </c>
      <c r="E356" s="27" t="s">
        <v>735</v>
      </c>
      <c r="F356" s="28" t="s">
        <v>80</v>
      </c>
      <c r="G356" s="29">
        <v>6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681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72</v>
      </c>
      <c r="E357" s="27" t="s">
        <v>735</v>
      </c>
    </row>
    <row r="358">
      <c r="A358" s="1" t="s">
        <v>73</v>
      </c>
    </row>
    <row r="359">
      <c r="A359" s="1" t="s">
        <v>74</v>
      </c>
      <c r="E359" s="27" t="s">
        <v>68</v>
      </c>
    </row>
    <row r="360" ht="25.5">
      <c r="A360" s="1" t="s">
        <v>66</v>
      </c>
      <c r="B360" s="1">
        <v>4</v>
      </c>
      <c r="C360" s="26" t="s">
        <v>908</v>
      </c>
      <c r="D360" t="s">
        <v>68</v>
      </c>
      <c r="E360" s="27" t="s">
        <v>755</v>
      </c>
      <c r="F360" s="28" t="s">
        <v>163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681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72</v>
      </c>
      <c r="E361" s="27" t="s">
        <v>909</v>
      </c>
    </row>
    <row r="362">
      <c r="A362" s="1" t="s">
        <v>73</v>
      </c>
    </row>
    <row r="363">
      <c r="A363" s="1" t="s">
        <v>74</v>
      </c>
      <c r="E363" s="27" t="s">
        <v>68</v>
      </c>
    </row>
    <row r="364" ht="25.5">
      <c r="A364" s="1" t="s">
        <v>66</v>
      </c>
      <c r="B364" s="1">
        <v>5</v>
      </c>
      <c r="C364" s="26" t="s">
        <v>910</v>
      </c>
      <c r="D364" t="s">
        <v>68</v>
      </c>
      <c r="E364" s="27" t="s">
        <v>755</v>
      </c>
      <c r="F364" s="28" t="s">
        <v>163</v>
      </c>
      <c r="G364" s="29">
        <v>4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681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51">
      <c r="A365" s="1" t="s">
        <v>72</v>
      </c>
      <c r="E365" s="27" t="s">
        <v>911</v>
      </c>
    </row>
    <row r="366">
      <c r="A366" s="1" t="s">
        <v>73</v>
      </c>
    </row>
    <row r="367">
      <c r="A367" s="1" t="s">
        <v>74</v>
      </c>
      <c r="E367" s="27" t="s">
        <v>68</v>
      </c>
    </row>
    <row r="368" ht="25.5">
      <c r="A368" s="1" t="s">
        <v>66</v>
      </c>
      <c r="B368" s="1">
        <v>6</v>
      </c>
      <c r="C368" s="26" t="s">
        <v>761</v>
      </c>
      <c r="D368" t="s">
        <v>68</v>
      </c>
      <c r="E368" s="27" t="s">
        <v>762</v>
      </c>
      <c r="F368" s="28" t="s">
        <v>763</v>
      </c>
      <c r="G368" s="29">
        <v>1.8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681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72</v>
      </c>
      <c r="E369" s="27" t="s">
        <v>762</v>
      </c>
    </row>
    <row r="370">
      <c r="A370" s="1" t="s">
        <v>73</v>
      </c>
    </row>
    <row r="371">
      <c r="A371" s="1" t="s">
        <v>74</v>
      </c>
      <c r="E371" s="27" t="s">
        <v>68</v>
      </c>
    </row>
    <row r="372" ht="25.5">
      <c r="A372" s="1" t="s">
        <v>66</v>
      </c>
      <c r="B372" s="1">
        <v>7</v>
      </c>
      <c r="C372" s="26" t="s">
        <v>765</v>
      </c>
      <c r="D372" t="s">
        <v>68</v>
      </c>
      <c r="E372" s="27" t="s">
        <v>766</v>
      </c>
      <c r="F372" s="28" t="s">
        <v>163</v>
      </c>
      <c r="G372" s="29">
        <v>14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681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 ht="25.5">
      <c r="A373" s="1" t="s">
        <v>72</v>
      </c>
      <c r="E373" s="27" t="s">
        <v>766</v>
      </c>
    </row>
    <row r="374">
      <c r="A374" s="1" t="s">
        <v>73</v>
      </c>
    </row>
    <row r="375">
      <c r="A375" s="1" t="s">
        <v>74</v>
      </c>
      <c r="E375" s="27" t="s">
        <v>68</v>
      </c>
    </row>
    <row r="376" ht="25.5">
      <c r="A376" s="1" t="s">
        <v>66</v>
      </c>
      <c r="B376" s="1">
        <v>8</v>
      </c>
      <c r="C376" s="26" t="s">
        <v>768</v>
      </c>
      <c r="D376" t="s">
        <v>68</v>
      </c>
      <c r="E376" s="27" t="s">
        <v>769</v>
      </c>
      <c r="F376" s="28" t="s">
        <v>163</v>
      </c>
      <c r="G376" s="29">
        <v>0.80000000000000004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681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38.25">
      <c r="A377" s="1" t="s">
        <v>72</v>
      </c>
      <c r="E377" s="27" t="s">
        <v>770</v>
      </c>
    </row>
    <row r="378">
      <c r="A378" s="1" t="s">
        <v>73</v>
      </c>
    </row>
    <row r="379">
      <c r="A379" s="1" t="s">
        <v>74</v>
      </c>
      <c r="E379" s="27" t="s">
        <v>68</v>
      </c>
    </row>
    <row r="380">
      <c r="A380" s="1" t="s">
        <v>66</v>
      </c>
      <c r="B380" s="1">
        <v>9</v>
      </c>
      <c r="C380" s="26" t="s">
        <v>772</v>
      </c>
      <c r="D380" t="s">
        <v>68</v>
      </c>
      <c r="E380" s="27" t="s">
        <v>773</v>
      </c>
      <c r="F380" s="28" t="s">
        <v>763</v>
      </c>
      <c r="G380" s="29">
        <v>1.6000000000000001</v>
      </c>
      <c r="H380" s="28">
        <v>1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681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72</v>
      </c>
      <c r="E381" s="27" t="s">
        <v>773</v>
      </c>
    </row>
    <row r="382">
      <c r="A382" s="1" t="s">
        <v>73</v>
      </c>
      <c r="E382" s="33" t="s">
        <v>912</v>
      </c>
    </row>
    <row r="383">
      <c r="A383" s="1" t="s">
        <v>74</v>
      </c>
      <c r="E383" s="27" t="s">
        <v>68</v>
      </c>
    </row>
    <row r="384">
      <c r="A384" s="1" t="s">
        <v>64</v>
      </c>
      <c r="C384" s="22" t="s">
        <v>780</v>
      </c>
      <c r="E384" s="23" t="s">
        <v>781</v>
      </c>
      <c r="L384" s="24">
        <f>SUMIFS(L385:L388,A385:A388,"P")</f>
        <v>0</v>
      </c>
      <c r="M384" s="24">
        <f>SUMIFS(M385:M388,A385:A388,"P")</f>
        <v>0</v>
      </c>
      <c r="N384" s="25"/>
    </row>
    <row r="385" ht="25.5">
      <c r="A385" s="1" t="s">
        <v>66</v>
      </c>
      <c r="B385" s="1">
        <v>10</v>
      </c>
      <c r="C385" s="26" t="s">
        <v>782</v>
      </c>
      <c r="D385" t="s">
        <v>68</v>
      </c>
      <c r="E385" s="27" t="s">
        <v>783</v>
      </c>
      <c r="F385" s="28" t="s">
        <v>163</v>
      </c>
      <c r="G385" s="29">
        <v>0.20000000000000001</v>
      </c>
      <c r="H385" s="28">
        <v>1.8907700000000001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681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72</v>
      </c>
      <c r="E386" s="27" t="s">
        <v>783</v>
      </c>
    </row>
    <row r="387">
      <c r="A387" s="1" t="s">
        <v>73</v>
      </c>
    </row>
    <row r="388">
      <c r="A388" s="1" t="s">
        <v>74</v>
      </c>
      <c r="E388" s="27" t="s">
        <v>68</v>
      </c>
    </row>
    <row r="389">
      <c r="A389" s="1" t="s">
        <v>64</v>
      </c>
      <c r="C389" s="22" t="s">
        <v>913</v>
      </c>
      <c r="E389" s="23" t="s">
        <v>914</v>
      </c>
      <c r="L389" s="24">
        <f>SUMIFS(L390:L405,A390:A405,"P")</f>
        <v>0</v>
      </c>
      <c r="M389" s="24">
        <f>SUMIFS(M390:M405,A390:A405,"P")</f>
        <v>0</v>
      </c>
      <c r="N389" s="25"/>
    </row>
    <row r="390">
      <c r="A390" s="1" t="s">
        <v>66</v>
      </c>
      <c r="B390" s="1">
        <v>25</v>
      </c>
      <c r="C390" s="26" t="s">
        <v>915</v>
      </c>
      <c r="D390" t="s">
        <v>68</v>
      </c>
      <c r="E390" s="27" t="s">
        <v>916</v>
      </c>
      <c r="F390" s="28" t="s">
        <v>70</v>
      </c>
      <c r="G390" s="29">
        <v>1</v>
      </c>
      <c r="H390" s="28">
        <v>0.00022000000000000001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681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72</v>
      </c>
      <c r="E391" s="27" t="s">
        <v>916</v>
      </c>
    </row>
    <row r="392">
      <c r="A392" s="1" t="s">
        <v>73</v>
      </c>
    </row>
    <row r="393">
      <c r="A393" s="1" t="s">
        <v>74</v>
      </c>
      <c r="E393" s="27" t="s">
        <v>68</v>
      </c>
    </row>
    <row r="394">
      <c r="A394" s="1" t="s">
        <v>66</v>
      </c>
      <c r="B394" s="1">
        <v>26</v>
      </c>
      <c r="C394" s="26" t="s">
        <v>917</v>
      </c>
      <c r="D394" t="s">
        <v>68</v>
      </c>
      <c r="E394" s="27" t="s">
        <v>918</v>
      </c>
      <c r="F394" s="28" t="s">
        <v>70</v>
      </c>
      <c r="G394" s="29">
        <v>1</v>
      </c>
      <c r="H394" s="28">
        <v>0.00055999999999999995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681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72</v>
      </c>
      <c r="E395" s="27" t="s">
        <v>918</v>
      </c>
    </row>
    <row r="396">
      <c r="A396" s="1" t="s">
        <v>73</v>
      </c>
    </row>
    <row r="397">
      <c r="A397" s="1" t="s">
        <v>74</v>
      </c>
      <c r="E397" s="27" t="s">
        <v>68</v>
      </c>
    </row>
    <row r="398">
      <c r="A398" s="1" t="s">
        <v>66</v>
      </c>
      <c r="B398" s="1">
        <v>27</v>
      </c>
      <c r="C398" s="26" t="s">
        <v>919</v>
      </c>
      <c r="D398" t="s">
        <v>68</v>
      </c>
      <c r="E398" s="27" t="s">
        <v>920</v>
      </c>
      <c r="F398" s="28" t="s">
        <v>70</v>
      </c>
      <c r="G398" s="29">
        <v>2</v>
      </c>
      <c r="H398" s="28">
        <v>0.00069999999999999999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681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72</v>
      </c>
      <c r="E399" s="27" t="s">
        <v>920</v>
      </c>
    </row>
    <row r="400">
      <c r="A400" s="1" t="s">
        <v>73</v>
      </c>
    </row>
    <row r="401">
      <c r="A401" s="1" t="s">
        <v>74</v>
      </c>
      <c r="E401" s="27" t="s">
        <v>68</v>
      </c>
    </row>
    <row r="402">
      <c r="A402" s="1" t="s">
        <v>66</v>
      </c>
      <c r="B402" s="1">
        <v>28</v>
      </c>
      <c r="C402" s="26" t="s">
        <v>921</v>
      </c>
      <c r="D402" t="s">
        <v>68</v>
      </c>
      <c r="E402" s="27" t="s">
        <v>922</v>
      </c>
      <c r="F402" s="28" t="s">
        <v>70</v>
      </c>
      <c r="G402" s="29">
        <v>1</v>
      </c>
      <c r="H402" s="28">
        <v>0.00042999999999999999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681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72</v>
      </c>
      <c r="E403" s="27" t="s">
        <v>922</v>
      </c>
    </row>
    <row r="404">
      <c r="A404" s="1" t="s">
        <v>73</v>
      </c>
    </row>
    <row r="405">
      <c r="A405" s="1" t="s">
        <v>74</v>
      </c>
      <c r="E405" s="27" t="s">
        <v>68</v>
      </c>
    </row>
    <row r="406">
      <c r="A406" s="1" t="s">
        <v>64</v>
      </c>
      <c r="C406" s="22" t="s">
        <v>789</v>
      </c>
      <c r="E406" s="23" t="s">
        <v>790</v>
      </c>
      <c r="L406" s="24">
        <f>SUMIFS(L407:L450,A407:A450,"P")</f>
        <v>0</v>
      </c>
      <c r="M406" s="24">
        <f>SUMIFS(M407:M450,A407:A450,"P")</f>
        <v>0</v>
      </c>
      <c r="N406" s="25"/>
    </row>
    <row r="407">
      <c r="A407" s="1" t="s">
        <v>66</v>
      </c>
      <c r="B407" s="1">
        <v>13</v>
      </c>
      <c r="C407" s="26" t="s">
        <v>923</v>
      </c>
      <c r="D407" t="s">
        <v>68</v>
      </c>
      <c r="E407" s="27" t="s">
        <v>924</v>
      </c>
      <c r="F407" s="28" t="s">
        <v>77</v>
      </c>
      <c r="G407" s="29">
        <v>2.0299999999999998</v>
      </c>
      <c r="H407" s="28">
        <v>0.00067000000000000002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681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72</v>
      </c>
      <c r="E408" s="27" t="s">
        <v>924</v>
      </c>
    </row>
    <row r="409">
      <c r="A409" s="1" t="s">
        <v>73</v>
      </c>
      <c r="E409" s="33" t="s">
        <v>925</v>
      </c>
    </row>
    <row r="410">
      <c r="A410" s="1" t="s">
        <v>74</v>
      </c>
      <c r="E410" s="27" t="s">
        <v>68</v>
      </c>
    </row>
    <row r="411">
      <c r="A411" s="1" t="s">
        <v>66</v>
      </c>
      <c r="B411" s="1">
        <v>11</v>
      </c>
      <c r="C411" s="26" t="s">
        <v>926</v>
      </c>
      <c r="D411" t="s">
        <v>68</v>
      </c>
      <c r="E411" s="27" t="s">
        <v>927</v>
      </c>
      <c r="F411" s="28" t="s">
        <v>70</v>
      </c>
      <c r="G411" s="29">
        <v>2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681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72</v>
      </c>
      <c r="E412" s="27" t="s">
        <v>927</v>
      </c>
    </row>
    <row r="413">
      <c r="A413" s="1" t="s">
        <v>73</v>
      </c>
    </row>
    <row r="414">
      <c r="A414" s="1" t="s">
        <v>74</v>
      </c>
      <c r="E414" s="27" t="s">
        <v>68</v>
      </c>
    </row>
    <row r="415" ht="25.5">
      <c r="A415" s="1" t="s">
        <v>66</v>
      </c>
      <c r="B415" s="1">
        <v>31</v>
      </c>
      <c r="C415" s="26" t="s">
        <v>928</v>
      </c>
      <c r="D415" t="s">
        <v>68</v>
      </c>
      <c r="E415" s="27" t="s">
        <v>929</v>
      </c>
      <c r="F415" s="28" t="s">
        <v>77</v>
      </c>
      <c r="G415" s="29">
        <v>12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681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72</v>
      </c>
      <c r="E416" s="27" t="s">
        <v>929</v>
      </c>
    </row>
    <row r="417" ht="25.5">
      <c r="A417" s="1" t="s">
        <v>73</v>
      </c>
      <c r="E417" s="33" t="s">
        <v>930</v>
      </c>
    </row>
    <row r="418">
      <c r="A418" s="1" t="s">
        <v>74</v>
      </c>
      <c r="E418" s="27" t="s">
        <v>68</v>
      </c>
    </row>
    <row r="419" ht="25.5">
      <c r="A419" s="1" t="s">
        <v>66</v>
      </c>
      <c r="B419" s="1">
        <v>12</v>
      </c>
      <c r="C419" s="26" t="s">
        <v>931</v>
      </c>
      <c r="D419" t="s">
        <v>68</v>
      </c>
      <c r="E419" s="27" t="s">
        <v>932</v>
      </c>
      <c r="F419" s="28" t="s">
        <v>77</v>
      </c>
      <c r="G419" s="29">
        <v>2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681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 ht="25.5">
      <c r="A420" s="1" t="s">
        <v>72</v>
      </c>
      <c r="E420" s="27" t="s">
        <v>932</v>
      </c>
    </row>
    <row r="421">
      <c r="A421" s="1" t="s">
        <v>73</v>
      </c>
    </row>
    <row r="422">
      <c r="A422" s="1" t="s">
        <v>74</v>
      </c>
      <c r="E422" s="27" t="s">
        <v>68</v>
      </c>
    </row>
    <row r="423" ht="25.5">
      <c r="A423" s="1" t="s">
        <v>66</v>
      </c>
      <c r="B423" s="1">
        <v>14</v>
      </c>
      <c r="C423" s="26" t="s">
        <v>933</v>
      </c>
      <c r="D423" t="s">
        <v>68</v>
      </c>
      <c r="E423" s="27" t="s">
        <v>934</v>
      </c>
      <c r="F423" s="28" t="s">
        <v>163</v>
      </c>
      <c r="G423" s="29">
        <v>1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681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25.5">
      <c r="A424" s="1" t="s">
        <v>72</v>
      </c>
      <c r="E424" s="27" t="s">
        <v>934</v>
      </c>
    </row>
    <row r="425">
      <c r="A425" s="1" t="s">
        <v>73</v>
      </c>
    </row>
    <row r="426">
      <c r="A426" s="1" t="s">
        <v>74</v>
      </c>
      <c r="E426" s="27" t="s">
        <v>68</v>
      </c>
    </row>
    <row r="427">
      <c r="A427" s="1" t="s">
        <v>66</v>
      </c>
      <c r="B427" s="1">
        <v>15</v>
      </c>
      <c r="C427" s="26" t="s">
        <v>935</v>
      </c>
      <c r="D427" t="s">
        <v>68</v>
      </c>
      <c r="E427" s="27" t="s">
        <v>936</v>
      </c>
      <c r="F427" s="28" t="s">
        <v>77</v>
      </c>
      <c r="G427" s="29">
        <v>2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681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72</v>
      </c>
      <c r="E428" s="27" t="s">
        <v>936</v>
      </c>
    </row>
    <row r="429">
      <c r="A429" s="1" t="s">
        <v>73</v>
      </c>
    </row>
    <row r="430">
      <c r="A430" s="1" t="s">
        <v>74</v>
      </c>
      <c r="E430" s="27" t="s">
        <v>68</v>
      </c>
    </row>
    <row r="431">
      <c r="A431" s="1" t="s">
        <v>66</v>
      </c>
      <c r="B431" s="1">
        <v>16</v>
      </c>
      <c r="C431" s="26" t="s">
        <v>937</v>
      </c>
      <c r="D431" t="s">
        <v>68</v>
      </c>
      <c r="E431" s="27" t="s">
        <v>938</v>
      </c>
      <c r="F431" s="28" t="s">
        <v>77</v>
      </c>
      <c r="G431" s="29">
        <v>2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681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72</v>
      </c>
      <c r="E432" s="27" t="s">
        <v>938</v>
      </c>
    </row>
    <row r="433">
      <c r="A433" s="1" t="s">
        <v>73</v>
      </c>
    </row>
    <row r="434">
      <c r="A434" s="1" t="s">
        <v>74</v>
      </c>
      <c r="E434" s="27" t="s">
        <v>68</v>
      </c>
    </row>
    <row r="435">
      <c r="A435" s="1" t="s">
        <v>66</v>
      </c>
      <c r="B435" s="1">
        <v>17</v>
      </c>
      <c r="C435" s="26" t="s">
        <v>939</v>
      </c>
      <c r="D435" t="s">
        <v>68</v>
      </c>
      <c r="E435" s="27" t="s">
        <v>940</v>
      </c>
      <c r="F435" s="28" t="s">
        <v>70</v>
      </c>
      <c r="G435" s="29">
        <v>1</v>
      </c>
      <c r="H435" s="28">
        <v>0.45937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681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72</v>
      </c>
      <c r="E436" s="27" t="s">
        <v>940</v>
      </c>
    </row>
    <row r="437">
      <c r="A437" s="1" t="s">
        <v>73</v>
      </c>
    </row>
    <row r="438">
      <c r="A438" s="1" t="s">
        <v>74</v>
      </c>
      <c r="E438" s="27" t="s">
        <v>68</v>
      </c>
    </row>
    <row r="439" ht="25.5">
      <c r="A439" s="1" t="s">
        <v>66</v>
      </c>
      <c r="B439" s="1">
        <v>18</v>
      </c>
      <c r="C439" s="26" t="s">
        <v>941</v>
      </c>
      <c r="D439" t="s">
        <v>68</v>
      </c>
      <c r="E439" s="27" t="s">
        <v>942</v>
      </c>
      <c r="F439" s="28" t="s">
        <v>70</v>
      </c>
      <c r="G439" s="29">
        <v>1</v>
      </c>
      <c r="H439" s="28">
        <v>0.36191000000000001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681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 ht="25.5">
      <c r="A440" s="1" t="s">
        <v>72</v>
      </c>
      <c r="E440" s="27" t="s">
        <v>942</v>
      </c>
    </row>
    <row r="441">
      <c r="A441" s="1" t="s">
        <v>73</v>
      </c>
    </row>
    <row r="442">
      <c r="A442" s="1" t="s">
        <v>74</v>
      </c>
      <c r="E442" s="27" t="s">
        <v>68</v>
      </c>
    </row>
    <row r="443">
      <c r="A443" s="1" t="s">
        <v>66</v>
      </c>
      <c r="B443" s="1">
        <v>20</v>
      </c>
      <c r="C443" s="26" t="s">
        <v>943</v>
      </c>
      <c r="D443" t="s">
        <v>68</v>
      </c>
      <c r="E443" s="27" t="s">
        <v>944</v>
      </c>
      <c r="F443" s="28" t="s">
        <v>77</v>
      </c>
      <c r="G443" s="29">
        <v>2</v>
      </c>
      <c r="H443" s="28">
        <v>6.9999999999999994E-05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681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72</v>
      </c>
      <c r="E444" s="27" t="s">
        <v>944</v>
      </c>
    </row>
    <row r="445">
      <c r="A445" s="1" t="s">
        <v>73</v>
      </c>
    </row>
    <row r="446">
      <c r="A446" s="1" t="s">
        <v>74</v>
      </c>
      <c r="E446" s="27" t="s">
        <v>68</v>
      </c>
    </row>
    <row r="447">
      <c r="A447" s="1" t="s">
        <v>66</v>
      </c>
      <c r="B447" s="1">
        <v>19</v>
      </c>
      <c r="C447" s="26" t="s">
        <v>899</v>
      </c>
      <c r="D447" t="s">
        <v>68</v>
      </c>
      <c r="E447" s="27" t="s">
        <v>945</v>
      </c>
      <c r="F447" s="28" t="s">
        <v>70</v>
      </c>
      <c r="G447" s="29">
        <v>1</v>
      </c>
      <c r="H447" s="28">
        <v>0.02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111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72</v>
      </c>
      <c r="E448" s="27" t="s">
        <v>945</v>
      </c>
    </row>
    <row r="449">
      <c r="A449" s="1" t="s">
        <v>73</v>
      </c>
    </row>
    <row r="450">
      <c r="A450" s="1" t="s">
        <v>74</v>
      </c>
      <c r="E450" s="27" t="s">
        <v>68</v>
      </c>
    </row>
    <row r="451">
      <c r="A451" s="1" t="s">
        <v>64</v>
      </c>
      <c r="C451" s="22" t="s">
        <v>876</v>
      </c>
      <c r="E451" s="23" t="s">
        <v>877</v>
      </c>
      <c r="L451" s="24">
        <f>SUMIFS(L452:L463,A452:A463,"P")</f>
        <v>0</v>
      </c>
      <c r="M451" s="24">
        <f>SUMIFS(M452:M463,A452:A463,"P")</f>
        <v>0</v>
      </c>
      <c r="N451" s="25"/>
    </row>
    <row r="452" ht="25.5">
      <c r="A452" s="1" t="s">
        <v>66</v>
      </c>
      <c r="B452" s="1">
        <v>29</v>
      </c>
      <c r="C452" s="26" t="s">
        <v>878</v>
      </c>
      <c r="D452" t="s">
        <v>68</v>
      </c>
      <c r="E452" s="27" t="s">
        <v>879</v>
      </c>
      <c r="F452" s="28" t="s">
        <v>763</v>
      </c>
      <c r="G452" s="29">
        <v>2.448</v>
      </c>
      <c r="H452" s="28">
        <v>0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681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 ht="25.5">
      <c r="A453" s="1" t="s">
        <v>72</v>
      </c>
      <c r="E453" s="27" t="s">
        <v>879</v>
      </c>
    </row>
    <row r="454">
      <c r="A454" s="1" t="s">
        <v>73</v>
      </c>
    </row>
    <row r="455">
      <c r="A455" s="1" t="s">
        <v>74</v>
      </c>
      <c r="E455" s="27" t="s">
        <v>68</v>
      </c>
    </row>
    <row r="456" ht="25.5">
      <c r="A456" s="1" t="s">
        <v>66</v>
      </c>
      <c r="B456" s="1">
        <v>30</v>
      </c>
      <c r="C456" s="26" t="s">
        <v>880</v>
      </c>
      <c r="D456" t="s">
        <v>68</v>
      </c>
      <c r="E456" s="27" t="s">
        <v>881</v>
      </c>
      <c r="F456" s="28" t="s">
        <v>763</v>
      </c>
      <c r="G456" s="29">
        <v>26.928000000000001</v>
      </c>
      <c r="H456" s="28">
        <v>0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681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 ht="25.5">
      <c r="A457" s="1" t="s">
        <v>72</v>
      </c>
      <c r="E457" s="27" t="s">
        <v>881</v>
      </c>
    </row>
    <row r="458">
      <c r="A458" s="1" t="s">
        <v>73</v>
      </c>
      <c r="E458" s="33" t="s">
        <v>946</v>
      </c>
    </row>
    <row r="459">
      <c r="A459" s="1" t="s">
        <v>74</v>
      </c>
      <c r="E459" s="27" t="s">
        <v>68</v>
      </c>
    </row>
    <row r="460" ht="25.5">
      <c r="A460" s="1" t="s">
        <v>66</v>
      </c>
      <c r="B460" s="1">
        <v>33</v>
      </c>
      <c r="C460" s="26" t="s">
        <v>886</v>
      </c>
      <c r="D460" t="s">
        <v>68</v>
      </c>
      <c r="E460" s="27" t="s">
        <v>887</v>
      </c>
      <c r="F460" s="28" t="s">
        <v>763</v>
      </c>
      <c r="G460" s="29">
        <v>2.448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681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 ht="25.5">
      <c r="A461" s="1" t="s">
        <v>72</v>
      </c>
      <c r="E461" s="27" t="s">
        <v>887</v>
      </c>
    </row>
    <row r="462">
      <c r="A462" s="1" t="s">
        <v>73</v>
      </c>
    </row>
    <row r="463">
      <c r="A463" s="1" t="s">
        <v>74</v>
      </c>
      <c r="E463" s="27" t="s">
        <v>68</v>
      </c>
    </row>
    <row r="464">
      <c r="A464" s="1" t="s">
        <v>64</v>
      </c>
      <c r="C464" s="22" t="s">
        <v>888</v>
      </c>
      <c r="E464" s="23" t="s">
        <v>889</v>
      </c>
      <c r="L464" s="24">
        <f>SUMIFS(L465:L468,A465:A468,"P")</f>
        <v>0</v>
      </c>
      <c r="M464" s="24">
        <f>SUMIFS(M465:M468,A465:A468,"P")</f>
        <v>0</v>
      </c>
      <c r="N464" s="25"/>
    </row>
    <row r="465" ht="38.25">
      <c r="A465" s="1" t="s">
        <v>66</v>
      </c>
      <c r="B465" s="1">
        <v>24</v>
      </c>
      <c r="C465" s="26" t="s">
        <v>890</v>
      </c>
      <c r="D465" t="s">
        <v>68</v>
      </c>
      <c r="E465" s="27" t="s">
        <v>891</v>
      </c>
      <c r="F465" s="28" t="s">
        <v>763</v>
      </c>
      <c r="G465" s="29">
        <v>2.8290000000000002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681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72</v>
      </c>
      <c r="E466" s="27" t="s">
        <v>892</v>
      </c>
    </row>
    <row r="467">
      <c r="A467" s="1" t="s">
        <v>73</v>
      </c>
    </row>
    <row r="468">
      <c r="A468" s="1" t="s">
        <v>74</v>
      </c>
      <c r="E468" s="27" t="s">
        <v>68</v>
      </c>
    </row>
    <row r="469">
      <c r="A469" s="1" t="s">
        <v>674</v>
      </c>
      <c r="C469" s="22" t="s">
        <v>947</v>
      </c>
      <c r="E469" s="23" t="s">
        <v>948</v>
      </c>
      <c r="L469" s="24">
        <f>L470+L547+L552+L565+L578+L603+L612+L617+L650+L667+L672+L701+L706+L719</f>
        <v>0</v>
      </c>
      <c r="M469" s="24">
        <f>M470+M547+M552+M565+M578+M603+M612+M617+M650+M667+M672+M701+M706+M719</f>
        <v>0</v>
      </c>
      <c r="N469" s="25"/>
    </row>
    <row r="470">
      <c r="A470" s="1" t="s">
        <v>64</v>
      </c>
      <c r="C470" s="22" t="s">
        <v>677</v>
      </c>
      <c r="E470" s="23" t="s">
        <v>678</v>
      </c>
      <c r="L470" s="24">
        <f>SUMIFS(L471:L546,A471:A546,"P")</f>
        <v>0</v>
      </c>
      <c r="M470" s="24">
        <f>SUMIFS(M471:M546,A471:A546,"P")</f>
        <v>0</v>
      </c>
      <c r="N470" s="25"/>
    </row>
    <row r="471" ht="25.5">
      <c r="A471" s="1" t="s">
        <v>66</v>
      </c>
      <c r="B471" s="1">
        <v>45</v>
      </c>
      <c r="C471" s="26" t="s">
        <v>949</v>
      </c>
      <c r="D471" t="s">
        <v>68</v>
      </c>
      <c r="E471" s="27" t="s">
        <v>950</v>
      </c>
      <c r="F471" s="28" t="s">
        <v>80</v>
      </c>
      <c r="G471" s="29">
        <v>15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681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 ht="38.25">
      <c r="A472" s="1" t="s">
        <v>72</v>
      </c>
      <c r="E472" s="27" t="s">
        <v>951</v>
      </c>
    </row>
    <row r="473" ht="38.25">
      <c r="A473" s="1" t="s">
        <v>73</v>
      </c>
      <c r="E473" s="33" t="s">
        <v>952</v>
      </c>
    </row>
    <row r="474">
      <c r="A474" s="1" t="s">
        <v>74</v>
      </c>
      <c r="E474" s="27" t="s">
        <v>68</v>
      </c>
    </row>
    <row r="475" ht="25.5">
      <c r="A475" s="1" t="s">
        <v>66</v>
      </c>
      <c r="B475" s="1">
        <v>44</v>
      </c>
      <c r="C475" s="26" t="s">
        <v>953</v>
      </c>
      <c r="D475" t="s">
        <v>68</v>
      </c>
      <c r="E475" s="27" t="s">
        <v>950</v>
      </c>
      <c r="F475" s="28" t="s">
        <v>80</v>
      </c>
      <c r="G475" s="29">
        <v>15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681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 ht="38.25">
      <c r="A476" s="1" t="s">
        <v>72</v>
      </c>
      <c r="E476" s="27" t="s">
        <v>954</v>
      </c>
    </row>
    <row r="477" ht="38.25">
      <c r="A477" s="1" t="s">
        <v>73</v>
      </c>
      <c r="E477" s="33" t="s">
        <v>952</v>
      </c>
    </row>
    <row r="478">
      <c r="A478" s="1" t="s">
        <v>74</v>
      </c>
      <c r="E478" s="27" t="s">
        <v>68</v>
      </c>
    </row>
    <row r="479" ht="25.5">
      <c r="A479" s="1" t="s">
        <v>66</v>
      </c>
      <c r="B479" s="1">
        <v>1</v>
      </c>
      <c r="C479" s="26" t="s">
        <v>684</v>
      </c>
      <c r="D479" t="s">
        <v>68</v>
      </c>
      <c r="E479" s="27" t="s">
        <v>680</v>
      </c>
      <c r="F479" s="28" t="s">
        <v>77</v>
      </c>
      <c r="G479" s="29">
        <v>1.6000000000000001</v>
      </c>
      <c r="H479" s="28">
        <v>0.036900000000000002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681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 ht="51">
      <c r="A480" s="1" t="s">
        <v>72</v>
      </c>
      <c r="E480" s="27" t="s">
        <v>685</v>
      </c>
    </row>
    <row r="481">
      <c r="A481" s="1" t="s">
        <v>73</v>
      </c>
    </row>
    <row r="482">
      <c r="A482" s="1" t="s">
        <v>74</v>
      </c>
      <c r="E482" s="27" t="s">
        <v>68</v>
      </c>
    </row>
    <row r="483" ht="25.5">
      <c r="A483" s="1" t="s">
        <v>66</v>
      </c>
      <c r="B483" s="1">
        <v>72</v>
      </c>
      <c r="C483" s="26" t="s">
        <v>696</v>
      </c>
      <c r="D483" t="s">
        <v>68</v>
      </c>
      <c r="E483" s="27" t="s">
        <v>697</v>
      </c>
      <c r="F483" s="28" t="s">
        <v>80</v>
      </c>
      <c r="G483" s="29">
        <v>15</v>
      </c>
      <c r="H483" s="28">
        <v>0.00064000000000000005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681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 ht="25.5">
      <c r="A484" s="1" t="s">
        <v>72</v>
      </c>
      <c r="E484" s="27" t="s">
        <v>697</v>
      </c>
    </row>
    <row r="485" ht="25.5">
      <c r="A485" s="1" t="s">
        <v>73</v>
      </c>
      <c r="E485" s="33" t="s">
        <v>955</v>
      </c>
    </row>
    <row r="486">
      <c r="A486" s="1" t="s">
        <v>74</v>
      </c>
      <c r="E486" s="27" t="s">
        <v>68</v>
      </c>
    </row>
    <row r="487" ht="25.5">
      <c r="A487" s="1" t="s">
        <v>66</v>
      </c>
      <c r="B487" s="1">
        <v>73</v>
      </c>
      <c r="C487" s="26" t="s">
        <v>698</v>
      </c>
      <c r="D487" t="s">
        <v>68</v>
      </c>
      <c r="E487" s="27" t="s">
        <v>699</v>
      </c>
      <c r="F487" s="28" t="s">
        <v>80</v>
      </c>
      <c r="G487" s="29">
        <v>15</v>
      </c>
      <c r="H487" s="28">
        <v>0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681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 ht="25.5">
      <c r="A488" s="1" t="s">
        <v>72</v>
      </c>
      <c r="E488" s="27" t="s">
        <v>699</v>
      </c>
    </row>
    <row r="489" ht="25.5">
      <c r="A489" s="1" t="s">
        <v>73</v>
      </c>
      <c r="E489" s="33" t="s">
        <v>955</v>
      </c>
    </row>
    <row r="490">
      <c r="A490" s="1" t="s">
        <v>74</v>
      </c>
      <c r="E490" s="27" t="s">
        <v>68</v>
      </c>
    </row>
    <row r="491">
      <c r="A491" s="1" t="s">
        <v>66</v>
      </c>
      <c r="B491" s="1">
        <v>74</v>
      </c>
      <c r="C491" s="26" t="s">
        <v>700</v>
      </c>
      <c r="D491" t="s">
        <v>68</v>
      </c>
      <c r="E491" s="27" t="s">
        <v>701</v>
      </c>
      <c r="F491" s="28" t="s">
        <v>77</v>
      </c>
      <c r="G491" s="29">
        <v>24</v>
      </c>
      <c r="H491" s="28">
        <v>0.00025000000000000001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681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72</v>
      </c>
      <c r="E492" s="27" t="s">
        <v>701</v>
      </c>
    </row>
    <row r="493" ht="25.5">
      <c r="A493" s="1" t="s">
        <v>73</v>
      </c>
      <c r="E493" s="33" t="s">
        <v>956</v>
      </c>
    </row>
    <row r="494">
      <c r="A494" s="1" t="s">
        <v>74</v>
      </c>
      <c r="E494" s="27" t="s">
        <v>68</v>
      </c>
    </row>
    <row r="495">
      <c r="A495" s="1" t="s">
        <v>66</v>
      </c>
      <c r="B495" s="1">
        <v>75</v>
      </c>
      <c r="C495" s="26" t="s">
        <v>703</v>
      </c>
      <c r="D495" t="s">
        <v>68</v>
      </c>
      <c r="E495" s="27" t="s">
        <v>704</v>
      </c>
      <c r="F495" s="28" t="s">
        <v>77</v>
      </c>
      <c r="G495" s="29">
        <v>24</v>
      </c>
      <c r="H495" s="28">
        <v>0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681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72</v>
      </c>
      <c r="E496" s="27" t="s">
        <v>704</v>
      </c>
    </row>
    <row r="497" ht="25.5">
      <c r="A497" s="1" t="s">
        <v>73</v>
      </c>
      <c r="E497" s="33" t="s">
        <v>956</v>
      </c>
    </row>
    <row r="498">
      <c r="A498" s="1" t="s">
        <v>74</v>
      </c>
      <c r="E498" s="27" t="s">
        <v>68</v>
      </c>
    </row>
    <row r="499" ht="25.5">
      <c r="A499" s="1" t="s">
        <v>66</v>
      </c>
      <c r="B499" s="1">
        <v>47</v>
      </c>
      <c r="C499" s="26" t="s">
        <v>957</v>
      </c>
      <c r="D499" t="s">
        <v>68</v>
      </c>
      <c r="E499" s="27" t="s">
        <v>958</v>
      </c>
      <c r="F499" s="28" t="s">
        <v>163</v>
      </c>
      <c r="G499" s="29">
        <v>3.2000000000000002</v>
      </c>
      <c r="H499" s="28">
        <v>0</v>
      </c>
      <c r="I499" s="30">
        <f>ROUND(G499*H499,P4)</f>
        <v>0</v>
      </c>
      <c r="L499" s="31">
        <v>0</v>
      </c>
      <c r="M499" s="24">
        <f>ROUND(G499*L499,P4)</f>
        <v>0</v>
      </c>
      <c r="N499" s="25" t="s">
        <v>681</v>
      </c>
      <c r="O499" s="32">
        <f>M499*AA499</f>
        <v>0</v>
      </c>
      <c r="P499" s="1">
        <v>3</v>
      </c>
      <c r="AA499" s="1">
        <f>IF(P499=1,$O$3,IF(P499=2,$O$4,$O$5))</f>
        <v>0</v>
      </c>
    </row>
    <row r="500" ht="25.5">
      <c r="A500" s="1" t="s">
        <v>72</v>
      </c>
      <c r="E500" s="27" t="s">
        <v>958</v>
      </c>
    </row>
    <row r="501" ht="51">
      <c r="A501" s="1" t="s">
        <v>73</v>
      </c>
      <c r="E501" s="33" t="s">
        <v>959</v>
      </c>
    </row>
    <row r="502">
      <c r="A502" s="1" t="s">
        <v>74</v>
      </c>
      <c r="E502" s="27" t="s">
        <v>68</v>
      </c>
    </row>
    <row r="503" ht="25.5">
      <c r="A503" s="1" t="s">
        <v>66</v>
      </c>
      <c r="B503" s="1">
        <v>48</v>
      </c>
      <c r="C503" s="26" t="s">
        <v>960</v>
      </c>
      <c r="D503" t="s">
        <v>68</v>
      </c>
      <c r="E503" s="27" t="s">
        <v>961</v>
      </c>
      <c r="F503" s="28" t="s">
        <v>163</v>
      </c>
      <c r="G503" s="29">
        <v>17.600000000000001</v>
      </c>
      <c r="H503" s="28">
        <v>0</v>
      </c>
      <c r="I503" s="30">
        <f>ROUND(G503*H503,P4)</f>
        <v>0</v>
      </c>
      <c r="L503" s="31">
        <v>0</v>
      </c>
      <c r="M503" s="24">
        <f>ROUND(G503*L503,P4)</f>
        <v>0</v>
      </c>
      <c r="N503" s="25" t="s">
        <v>681</v>
      </c>
      <c r="O503" s="32">
        <f>M503*AA503</f>
        <v>0</v>
      </c>
      <c r="P503" s="1">
        <v>3</v>
      </c>
      <c r="AA503" s="1">
        <f>IF(P503=1,$O$3,IF(P503=2,$O$4,$O$5))</f>
        <v>0</v>
      </c>
    </row>
    <row r="504" ht="25.5">
      <c r="A504" s="1" t="s">
        <v>72</v>
      </c>
      <c r="E504" s="27" t="s">
        <v>961</v>
      </c>
    </row>
    <row r="505" ht="89.25">
      <c r="A505" s="1" t="s">
        <v>73</v>
      </c>
      <c r="E505" s="33" t="s">
        <v>962</v>
      </c>
    </row>
    <row r="506">
      <c r="A506" s="1" t="s">
        <v>74</v>
      </c>
      <c r="E506" s="27" t="s">
        <v>68</v>
      </c>
    </row>
    <row r="507" ht="25.5">
      <c r="A507" s="1" t="s">
        <v>66</v>
      </c>
      <c r="B507" s="1">
        <v>4</v>
      </c>
      <c r="C507" s="26" t="s">
        <v>725</v>
      </c>
      <c r="D507" t="s">
        <v>68</v>
      </c>
      <c r="E507" s="27" t="s">
        <v>726</v>
      </c>
      <c r="F507" s="28" t="s">
        <v>163</v>
      </c>
      <c r="G507" s="29">
        <v>4</v>
      </c>
      <c r="H507" s="28">
        <v>0</v>
      </c>
      <c r="I507" s="30">
        <f>ROUND(G507*H507,P4)</f>
        <v>0</v>
      </c>
      <c r="L507" s="31">
        <v>0</v>
      </c>
      <c r="M507" s="24">
        <f>ROUND(G507*L507,P4)</f>
        <v>0</v>
      </c>
      <c r="N507" s="25" t="s">
        <v>681</v>
      </c>
      <c r="O507" s="32">
        <f>M507*AA507</f>
        <v>0</v>
      </c>
      <c r="P507" s="1">
        <v>3</v>
      </c>
      <c r="AA507" s="1">
        <f>IF(P507=1,$O$3,IF(P507=2,$O$4,$O$5))</f>
        <v>0</v>
      </c>
    </row>
    <row r="508" ht="25.5">
      <c r="A508" s="1" t="s">
        <v>72</v>
      </c>
      <c r="E508" s="27" t="s">
        <v>726</v>
      </c>
    </row>
    <row r="509">
      <c r="A509" s="1" t="s">
        <v>73</v>
      </c>
    </row>
    <row r="510">
      <c r="A510" s="1" t="s">
        <v>74</v>
      </c>
      <c r="E510" s="27" t="s">
        <v>68</v>
      </c>
    </row>
    <row r="511">
      <c r="A511" s="1" t="s">
        <v>66</v>
      </c>
      <c r="B511" s="1">
        <v>57</v>
      </c>
      <c r="C511" s="26" t="s">
        <v>963</v>
      </c>
      <c r="D511" t="s">
        <v>68</v>
      </c>
      <c r="E511" s="27" t="s">
        <v>964</v>
      </c>
      <c r="F511" s="28" t="s">
        <v>163</v>
      </c>
      <c r="G511" s="29">
        <v>0.90000000000000002</v>
      </c>
      <c r="H511" s="28">
        <v>0</v>
      </c>
      <c r="I511" s="30">
        <f>ROUND(G511*H511,P4)</f>
        <v>0</v>
      </c>
      <c r="L511" s="31">
        <v>0</v>
      </c>
      <c r="M511" s="24">
        <f>ROUND(G511*L511,P4)</f>
        <v>0</v>
      </c>
      <c r="N511" s="25" t="s">
        <v>681</v>
      </c>
      <c r="O511" s="32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72</v>
      </c>
      <c r="E512" s="27" t="s">
        <v>964</v>
      </c>
    </row>
    <row r="513" ht="25.5">
      <c r="A513" s="1" t="s">
        <v>73</v>
      </c>
      <c r="E513" s="33" t="s">
        <v>965</v>
      </c>
    </row>
    <row r="514">
      <c r="A514" s="1" t="s">
        <v>74</v>
      </c>
      <c r="E514" s="27" t="s">
        <v>68</v>
      </c>
    </row>
    <row r="515" ht="25.5">
      <c r="A515" s="1" t="s">
        <v>66</v>
      </c>
      <c r="B515" s="1">
        <v>58</v>
      </c>
      <c r="C515" s="26" t="s">
        <v>966</v>
      </c>
      <c r="D515" t="s">
        <v>68</v>
      </c>
      <c r="E515" s="27" t="s">
        <v>967</v>
      </c>
      <c r="F515" s="28" t="s">
        <v>163</v>
      </c>
      <c r="G515" s="29">
        <v>0.90000000000000002</v>
      </c>
      <c r="H515" s="28">
        <v>0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681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 ht="38.25">
      <c r="A516" s="1" t="s">
        <v>72</v>
      </c>
      <c r="E516" s="27" t="s">
        <v>968</v>
      </c>
    </row>
    <row r="517" ht="25.5">
      <c r="A517" s="1" t="s">
        <v>73</v>
      </c>
      <c r="E517" s="33" t="s">
        <v>965</v>
      </c>
    </row>
    <row r="518">
      <c r="A518" s="1" t="s">
        <v>74</v>
      </c>
      <c r="E518" s="27" t="s">
        <v>68</v>
      </c>
    </row>
    <row r="519" ht="25.5">
      <c r="A519" s="1" t="s">
        <v>66</v>
      </c>
      <c r="B519" s="1">
        <v>42</v>
      </c>
      <c r="C519" s="26" t="s">
        <v>754</v>
      </c>
      <c r="D519" t="s">
        <v>68</v>
      </c>
      <c r="E519" s="27" t="s">
        <v>755</v>
      </c>
      <c r="F519" s="28" t="s">
        <v>163</v>
      </c>
      <c r="G519" s="29">
        <v>21.699999999999999</v>
      </c>
      <c r="H519" s="28">
        <v>0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681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38.25">
      <c r="A520" s="1" t="s">
        <v>72</v>
      </c>
      <c r="E520" s="27" t="s">
        <v>756</v>
      </c>
    </row>
    <row r="521" ht="63.75">
      <c r="A521" s="1" t="s">
        <v>73</v>
      </c>
      <c r="E521" s="33" t="s">
        <v>969</v>
      </c>
    </row>
    <row r="522">
      <c r="A522" s="1" t="s">
        <v>74</v>
      </c>
      <c r="E522" s="27" t="s">
        <v>68</v>
      </c>
    </row>
    <row r="523" ht="25.5">
      <c r="A523" s="1" t="s">
        <v>66</v>
      </c>
      <c r="B523" s="1">
        <v>43</v>
      </c>
      <c r="C523" s="26" t="s">
        <v>758</v>
      </c>
      <c r="D523" t="s">
        <v>68</v>
      </c>
      <c r="E523" s="27" t="s">
        <v>755</v>
      </c>
      <c r="F523" s="28" t="s">
        <v>163</v>
      </c>
      <c r="G523" s="29">
        <v>21.699999999999999</v>
      </c>
      <c r="H523" s="28">
        <v>0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681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51">
      <c r="A524" s="1" t="s">
        <v>72</v>
      </c>
      <c r="E524" s="27" t="s">
        <v>759</v>
      </c>
    </row>
    <row r="525">
      <c r="A525" s="1" t="s">
        <v>73</v>
      </c>
      <c r="E525" s="33" t="s">
        <v>970</v>
      </c>
    </row>
    <row r="526">
      <c r="A526" s="1" t="s">
        <v>74</v>
      </c>
      <c r="E526" s="27" t="s">
        <v>68</v>
      </c>
    </row>
    <row r="527" ht="25.5">
      <c r="A527" s="1" t="s">
        <v>66</v>
      </c>
      <c r="B527" s="1">
        <v>7</v>
      </c>
      <c r="C527" s="26" t="s">
        <v>761</v>
      </c>
      <c r="D527" t="s">
        <v>68</v>
      </c>
      <c r="E527" s="27" t="s">
        <v>762</v>
      </c>
      <c r="F527" s="28" t="s">
        <v>763</v>
      </c>
      <c r="G527" s="29">
        <v>37.975000000000001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681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 ht="25.5">
      <c r="A528" s="1" t="s">
        <v>72</v>
      </c>
      <c r="E528" s="27" t="s">
        <v>762</v>
      </c>
    </row>
    <row r="529" ht="25.5">
      <c r="A529" s="1" t="s">
        <v>73</v>
      </c>
      <c r="E529" s="33" t="s">
        <v>971</v>
      </c>
    </row>
    <row r="530">
      <c r="A530" s="1" t="s">
        <v>74</v>
      </c>
      <c r="E530" s="27" t="s">
        <v>68</v>
      </c>
    </row>
    <row r="531" ht="25.5">
      <c r="A531" s="1" t="s">
        <v>66</v>
      </c>
      <c r="B531" s="1">
        <v>56</v>
      </c>
      <c r="C531" s="26" t="s">
        <v>972</v>
      </c>
      <c r="D531" t="s">
        <v>68</v>
      </c>
      <c r="E531" s="27" t="s">
        <v>973</v>
      </c>
      <c r="F531" s="28" t="s">
        <v>163</v>
      </c>
      <c r="G531" s="29">
        <v>8.9849999999999994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681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 ht="25.5">
      <c r="A532" s="1" t="s">
        <v>72</v>
      </c>
      <c r="E532" s="27" t="s">
        <v>973</v>
      </c>
    </row>
    <row r="533" ht="76.5">
      <c r="A533" s="1" t="s">
        <v>73</v>
      </c>
      <c r="E533" s="33" t="s">
        <v>974</v>
      </c>
    </row>
    <row r="534">
      <c r="A534" s="1" t="s">
        <v>74</v>
      </c>
      <c r="E534" s="27" t="s">
        <v>68</v>
      </c>
    </row>
    <row r="535" ht="25.5">
      <c r="A535" s="1" t="s">
        <v>66</v>
      </c>
      <c r="B535" s="1">
        <v>9</v>
      </c>
      <c r="C535" s="26" t="s">
        <v>768</v>
      </c>
      <c r="D535" t="s">
        <v>68</v>
      </c>
      <c r="E535" s="27" t="s">
        <v>769</v>
      </c>
      <c r="F535" s="28" t="s">
        <v>163</v>
      </c>
      <c r="G535" s="29">
        <v>10.76</v>
      </c>
      <c r="H535" s="28">
        <v>0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681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38.25">
      <c r="A536" s="1" t="s">
        <v>72</v>
      </c>
      <c r="E536" s="27" t="s">
        <v>770</v>
      </c>
    </row>
    <row r="537" ht="76.5">
      <c r="A537" s="1" t="s">
        <v>73</v>
      </c>
      <c r="E537" s="33" t="s">
        <v>975</v>
      </c>
    </row>
    <row r="538">
      <c r="A538" s="1" t="s">
        <v>74</v>
      </c>
      <c r="E538" s="27" t="s">
        <v>68</v>
      </c>
    </row>
    <row r="539">
      <c r="A539" s="1" t="s">
        <v>66</v>
      </c>
      <c r="B539" s="1">
        <v>10</v>
      </c>
      <c r="C539" s="26" t="s">
        <v>772</v>
      </c>
      <c r="D539" t="s">
        <v>68</v>
      </c>
      <c r="E539" s="27" t="s">
        <v>773</v>
      </c>
      <c r="F539" s="28" t="s">
        <v>763</v>
      </c>
      <c r="G539" s="29">
        <v>20.800000000000001</v>
      </c>
      <c r="H539" s="28">
        <v>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681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72</v>
      </c>
      <c r="E540" s="27" t="s">
        <v>773</v>
      </c>
    </row>
    <row r="541" ht="38.25">
      <c r="A541" s="1" t="s">
        <v>73</v>
      </c>
      <c r="E541" s="33" t="s">
        <v>976</v>
      </c>
    </row>
    <row r="542">
      <c r="A542" s="1" t="s">
        <v>74</v>
      </c>
      <c r="E542" s="27" t="s">
        <v>68</v>
      </c>
    </row>
    <row r="543">
      <c r="A543" s="1" t="s">
        <v>66</v>
      </c>
      <c r="B543" s="1">
        <v>52</v>
      </c>
      <c r="C543" s="26" t="s">
        <v>977</v>
      </c>
      <c r="D543" t="s">
        <v>68</v>
      </c>
      <c r="E543" s="27" t="s">
        <v>978</v>
      </c>
      <c r="F543" s="28" t="s">
        <v>763</v>
      </c>
      <c r="G543" s="29">
        <v>17.071999999999999</v>
      </c>
      <c r="H543" s="28">
        <v>1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681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72</v>
      </c>
      <c r="E544" s="27" t="s">
        <v>978</v>
      </c>
    </row>
    <row r="545" ht="76.5">
      <c r="A545" s="1" t="s">
        <v>73</v>
      </c>
      <c r="E545" s="33" t="s">
        <v>979</v>
      </c>
    </row>
    <row r="546">
      <c r="A546" s="1" t="s">
        <v>74</v>
      </c>
      <c r="E546" s="27" t="s">
        <v>68</v>
      </c>
    </row>
    <row r="547">
      <c r="A547" s="1" t="s">
        <v>64</v>
      </c>
      <c r="C547" s="22" t="s">
        <v>780</v>
      </c>
      <c r="E547" s="23" t="s">
        <v>781</v>
      </c>
      <c r="L547" s="24">
        <f>SUMIFS(L548:L551,A548:A551,"P")</f>
        <v>0</v>
      </c>
      <c r="M547" s="24">
        <f>SUMIFS(M548:M551,A548:A551,"P")</f>
        <v>0</v>
      </c>
      <c r="N547" s="25"/>
    </row>
    <row r="548" ht="25.5">
      <c r="A548" s="1" t="s">
        <v>66</v>
      </c>
      <c r="B548" s="1">
        <v>51</v>
      </c>
      <c r="C548" s="26" t="s">
        <v>782</v>
      </c>
      <c r="D548" t="s">
        <v>68</v>
      </c>
      <c r="E548" s="27" t="s">
        <v>783</v>
      </c>
      <c r="F548" s="28" t="s">
        <v>163</v>
      </c>
      <c r="G548" s="29">
        <v>2.6899999999999999</v>
      </c>
      <c r="H548" s="28">
        <v>1.8907700000000001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681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 ht="25.5">
      <c r="A549" s="1" t="s">
        <v>72</v>
      </c>
      <c r="E549" s="27" t="s">
        <v>783</v>
      </c>
    </row>
    <row r="550" ht="76.5">
      <c r="A550" s="1" t="s">
        <v>73</v>
      </c>
      <c r="E550" s="33" t="s">
        <v>980</v>
      </c>
    </row>
    <row r="551">
      <c r="A551" s="1" t="s">
        <v>74</v>
      </c>
      <c r="E551" s="27" t="s">
        <v>68</v>
      </c>
    </row>
    <row r="552">
      <c r="A552" s="1" t="s">
        <v>64</v>
      </c>
      <c r="C552" s="22" t="s">
        <v>981</v>
      </c>
      <c r="E552" s="23" t="s">
        <v>982</v>
      </c>
      <c r="L552" s="24">
        <f>SUMIFS(L553:L564,A553:A564,"P")</f>
        <v>0</v>
      </c>
      <c r="M552" s="24">
        <f>SUMIFS(M553:M564,A553:A564,"P")</f>
        <v>0</v>
      </c>
      <c r="N552" s="25"/>
    </row>
    <row r="553" ht="25.5">
      <c r="A553" s="1" t="s">
        <v>66</v>
      </c>
      <c r="B553" s="1">
        <v>53</v>
      </c>
      <c r="C553" s="26" t="s">
        <v>983</v>
      </c>
      <c r="D553" t="s">
        <v>68</v>
      </c>
      <c r="E553" s="27" t="s">
        <v>984</v>
      </c>
      <c r="F553" s="28" t="s">
        <v>80</v>
      </c>
      <c r="G553" s="29">
        <v>15</v>
      </c>
      <c r="H553" s="28">
        <v>0.57499999999999996</v>
      </c>
      <c r="I553" s="30">
        <f>ROUND(G553*H553,P4)</f>
        <v>0</v>
      </c>
      <c r="L553" s="31">
        <v>0</v>
      </c>
      <c r="M553" s="24">
        <f>ROUND(G553*L553,P4)</f>
        <v>0</v>
      </c>
      <c r="N553" s="25" t="s">
        <v>681</v>
      </c>
      <c r="O553" s="32">
        <f>M553*AA553</f>
        <v>0</v>
      </c>
      <c r="P553" s="1">
        <v>3</v>
      </c>
      <c r="AA553" s="1">
        <f>IF(P553=1,$O$3,IF(P553=2,$O$4,$O$5))</f>
        <v>0</v>
      </c>
    </row>
    <row r="554" ht="25.5">
      <c r="A554" s="1" t="s">
        <v>72</v>
      </c>
      <c r="E554" s="27" t="s">
        <v>984</v>
      </c>
    </row>
    <row r="555" ht="38.25">
      <c r="A555" s="1" t="s">
        <v>73</v>
      </c>
      <c r="E555" s="33" t="s">
        <v>952</v>
      </c>
    </row>
    <row r="556">
      <c r="A556" s="1" t="s">
        <v>74</v>
      </c>
      <c r="E556" s="27" t="s">
        <v>68</v>
      </c>
    </row>
    <row r="557" ht="25.5">
      <c r="A557" s="1" t="s">
        <v>66</v>
      </c>
      <c r="B557" s="1">
        <v>54</v>
      </c>
      <c r="C557" s="26" t="s">
        <v>985</v>
      </c>
      <c r="D557" t="s">
        <v>68</v>
      </c>
      <c r="E557" s="27" t="s">
        <v>986</v>
      </c>
      <c r="F557" s="28" t="s">
        <v>80</v>
      </c>
      <c r="G557" s="29">
        <v>15</v>
      </c>
      <c r="H557" s="28">
        <v>0.13188</v>
      </c>
      <c r="I557" s="30">
        <f>ROUND(G557*H557,P4)</f>
        <v>0</v>
      </c>
      <c r="L557" s="31">
        <v>0</v>
      </c>
      <c r="M557" s="24">
        <f>ROUND(G557*L557,P4)</f>
        <v>0</v>
      </c>
      <c r="N557" s="25" t="s">
        <v>681</v>
      </c>
      <c r="O557" s="32">
        <f>M557*AA557</f>
        <v>0</v>
      </c>
      <c r="P557" s="1">
        <v>3</v>
      </c>
      <c r="AA557" s="1">
        <f>IF(P557=1,$O$3,IF(P557=2,$O$4,$O$5))</f>
        <v>0</v>
      </c>
    </row>
    <row r="558" ht="38.25">
      <c r="A558" s="1" t="s">
        <v>72</v>
      </c>
      <c r="E558" s="27" t="s">
        <v>987</v>
      </c>
    </row>
    <row r="559" ht="38.25">
      <c r="A559" s="1" t="s">
        <v>73</v>
      </c>
      <c r="E559" s="33" t="s">
        <v>952</v>
      </c>
    </row>
    <row r="560">
      <c r="A560" s="1" t="s">
        <v>74</v>
      </c>
      <c r="E560" s="27" t="s">
        <v>68</v>
      </c>
    </row>
    <row r="561" ht="25.5">
      <c r="A561" s="1" t="s">
        <v>66</v>
      </c>
      <c r="B561" s="1">
        <v>55</v>
      </c>
      <c r="C561" s="26" t="s">
        <v>988</v>
      </c>
      <c r="D561" t="s">
        <v>68</v>
      </c>
      <c r="E561" s="27" t="s">
        <v>989</v>
      </c>
      <c r="F561" s="28" t="s">
        <v>80</v>
      </c>
      <c r="G561" s="29">
        <v>15</v>
      </c>
      <c r="H561" s="28">
        <v>0.20745</v>
      </c>
      <c r="I561" s="30">
        <f>ROUND(G561*H561,P4)</f>
        <v>0</v>
      </c>
      <c r="L561" s="31">
        <v>0</v>
      </c>
      <c r="M561" s="24">
        <f>ROUND(G561*L561,P4)</f>
        <v>0</v>
      </c>
      <c r="N561" s="25" t="s">
        <v>681</v>
      </c>
      <c r="O561" s="32">
        <f>M561*AA561</f>
        <v>0</v>
      </c>
      <c r="P561" s="1">
        <v>3</v>
      </c>
      <c r="AA561" s="1">
        <f>IF(P561=1,$O$3,IF(P561=2,$O$4,$O$5))</f>
        <v>0</v>
      </c>
    </row>
    <row r="562" ht="25.5">
      <c r="A562" s="1" t="s">
        <v>72</v>
      </c>
      <c r="E562" s="27" t="s">
        <v>989</v>
      </c>
    </row>
    <row r="563" ht="38.25">
      <c r="A563" s="1" t="s">
        <v>73</v>
      </c>
      <c r="E563" s="33" t="s">
        <v>952</v>
      </c>
    </row>
    <row r="564">
      <c r="A564" s="1" t="s">
        <v>74</v>
      </c>
      <c r="E564" s="27" t="s">
        <v>68</v>
      </c>
    </row>
    <row r="565">
      <c r="A565" s="1" t="s">
        <v>64</v>
      </c>
      <c r="C565" s="22" t="s">
        <v>990</v>
      </c>
      <c r="E565" s="23" t="s">
        <v>991</v>
      </c>
      <c r="L565" s="24">
        <f>SUMIFS(L566:L577,A566:A577,"P")</f>
        <v>0</v>
      </c>
      <c r="M565" s="24">
        <f>SUMIFS(M566:M577,A566:A577,"P")</f>
        <v>0</v>
      </c>
      <c r="N565" s="25"/>
    </row>
    <row r="566" ht="25.5">
      <c r="A566" s="1" t="s">
        <v>66</v>
      </c>
      <c r="B566" s="1">
        <v>60</v>
      </c>
      <c r="C566" s="26" t="s">
        <v>992</v>
      </c>
      <c r="D566" t="s">
        <v>68</v>
      </c>
      <c r="E566" s="27" t="s">
        <v>993</v>
      </c>
      <c r="F566" s="28" t="s">
        <v>163</v>
      </c>
      <c r="G566" s="29">
        <v>0.22500000000000001</v>
      </c>
      <c r="H566" s="28">
        <v>2.3010199999999998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681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 ht="25.5">
      <c r="A567" s="1" t="s">
        <v>72</v>
      </c>
      <c r="E567" s="27" t="s">
        <v>993</v>
      </c>
    </row>
    <row r="568" ht="63.75">
      <c r="A568" s="1" t="s">
        <v>73</v>
      </c>
      <c r="E568" s="33" t="s">
        <v>994</v>
      </c>
    </row>
    <row r="569">
      <c r="A569" s="1" t="s">
        <v>74</v>
      </c>
      <c r="E569" s="27" t="s">
        <v>68</v>
      </c>
    </row>
    <row r="570" ht="25.5">
      <c r="A570" s="1" t="s">
        <v>66</v>
      </c>
      <c r="B570" s="1">
        <v>61</v>
      </c>
      <c r="C570" s="26" t="s">
        <v>995</v>
      </c>
      <c r="D570" t="s">
        <v>68</v>
      </c>
      <c r="E570" s="27" t="s">
        <v>996</v>
      </c>
      <c r="F570" s="28" t="s">
        <v>163</v>
      </c>
      <c r="G570" s="29">
        <v>0.22500000000000001</v>
      </c>
      <c r="H570" s="28">
        <v>0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681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 ht="25.5">
      <c r="A571" s="1" t="s">
        <v>72</v>
      </c>
      <c r="E571" s="27" t="s">
        <v>996</v>
      </c>
    </row>
    <row r="572" ht="63.75">
      <c r="A572" s="1" t="s">
        <v>73</v>
      </c>
      <c r="E572" s="33" t="s">
        <v>997</v>
      </c>
    </row>
    <row r="573">
      <c r="A573" s="1" t="s">
        <v>74</v>
      </c>
      <c r="E573" s="27" t="s">
        <v>68</v>
      </c>
    </row>
    <row r="574">
      <c r="A574" s="1" t="s">
        <v>66</v>
      </c>
      <c r="B574" s="1">
        <v>62</v>
      </c>
      <c r="C574" s="26" t="s">
        <v>998</v>
      </c>
      <c r="D574" t="s">
        <v>68</v>
      </c>
      <c r="E574" s="27" t="s">
        <v>999</v>
      </c>
      <c r="F574" s="28" t="s">
        <v>763</v>
      </c>
      <c r="G574" s="29">
        <v>0.0050000000000000001</v>
      </c>
      <c r="H574" s="28">
        <v>1.06277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681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72</v>
      </c>
      <c r="E575" s="27" t="s">
        <v>999</v>
      </c>
    </row>
    <row r="576" ht="25.5">
      <c r="A576" s="1" t="s">
        <v>73</v>
      </c>
      <c r="E576" s="33" t="s">
        <v>1000</v>
      </c>
    </row>
    <row r="577">
      <c r="A577" s="1" t="s">
        <v>74</v>
      </c>
      <c r="E577" s="27" t="s">
        <v>68</v>
      </c>
    </row>
    <row r="578">
      <c r="A578" s="1" t="s">
        <v>64</v>
      </c>
      <c r="C578" s="22" t="s">
        <v>1001</v>
      </c>
      <c r="E578" s="23" t="s">
        <v>1002</v>
      </c>
      <c r="L578" s="24">
        <f>SUMIFS(L579:L602,A579:A602,"P")</f>
        <v>0</v>
      </c>
      <c r="M578" s="24">
        <f>SUMIFS(M579:M602,A579:A602,"P")</f>
        <v>0</v>
      </c>
      <c r="N578" s="25"/>
    </row>
    <row r="579">
      <c r="A579" s="1" t="s">
        <v>66</v>
      </c>
      <c r="B579" s="1">
        <v>65</v>
      </c>
      <c r="C579" s="26" t="s">
        <v>1003</v>
      </c>
      <c r="D579" t="s">
        <v>68</v>
      </c>
      <c r="E579" s="27" t="s">
        <v>1004</v>
      </c>
      <c r="F579" s="28" t="s">
        <v>763</v>
      </c>
      <c r="G579" s="29">
        <v>0.002</v>
      </c>
      <c r="H579" s="28">
        <v>1</v>
      </c>
      <c r="I579" s="30">
        <f>ROUND(G579*H579,P4)</f>
        <v>0</v>
      </c>
      <c r="L579" s="31">
        <v>0</v>
      </c>
      <c r="M579" s="24">
        <f>ROUND(G579*L579,P4)</f>
        <v>0</v>
      </c>
      <c r="N579" s="25" t="s">
        <v>681</v>
      </c>
      <c r="O579" s="32">
        <f>M579*AA579</f>
        <v>0</v>
      </c>
      <c r="P579" s="1">
        <v>3</v>
      </c>
      <c r="AA579" s="1">
        <f>IF(P579=1,$O$3,IF(P579=2,$O$4,$O$5))</f>
        <v>0</v>
      </c>
    </row>
    <row r="580">
      <c r="A580" s="1" t="s">
        <v>72</v>
      </c>
      <c r="E580" s="27" t="s">
        <v>1004</v>
      </c>
    </row>
    <row r="581" ht="38.25">
      <c r="A581" s="1" t="s">
        <v>73</v>
      </c>
      <c r="E581" s="33" t="s">
        <v>1005</v>
      </c>
    </row>
    <row r="582">
      <c r="A582" s="1" t="s">
        <v>74</v>
      </c>
      <c r="E582" s="27" t="s">
        <v>68</v>
      </c>
    </row>
    <row r="583" ht="25.5">
      <c r="A583" s="1" t="s">
        <v>66</v>
      </c>
      <c r="B583" s="1">
        <v>68</v>
      </c>
      <c r="C583" s="26" t="s">
        <v>1006</v>
      </c>
      <c r="D583" t="s">
        <v>68</v>
      </c>
      <c r="E583" s="27" t="s">
        <v>1007</v>
      </c>
      <c r="F583" s="28" t="s">
        <v>80</v>
      </c>
      <c r="G583" s="29">
        <v>1.1699999999999999</v>
      </c>
      <c r="H583" s="28">
        <v>0.0054000000000000003</v>
      </c>
      <c r="I583" s="30">
        <f>ROUND(G583*H583,P4)</f>
        <v>0</v>
      </c>
      <c r="L583" s="31">
        <v>0</v>
      </c>
      <c r="M583" s="24">
        <f>ROUND(G583*L583,P4)</f>
        <v>0</v>
      </c>
      <c r="N583" s="25" t="s">
        <v>681</v>
      </c>
      <c r="O583" s="32">
        <f>M583*AA583</f>
        <v>0</v>
      </c>
      <c r="P583" s="1">
        <v>3</v>
      </c>
      <c r="AA583" s="1">
        <f>IF(P583=1,$O$3,IF(P583=2,$O$4,$O$5))</f>
        <v>0</v>
      </c>
    </row>
    <row r="584" ht="25.5">
      <c r="A584" s="1" t="s">
        <v>72</v>
      </c>
      <c r="E584" s="27" t="s">
        <v>1007</v>
      </c>
    </row>
    <row r="585" ht="38.25">
      <c r="A585" s="1" t="s">
        <v>73</v>
      </c>
      <c r="E585" s="33" t="s">
        <v>1008</v>
      </c>
    </row>
    <row r="586">
      <c r="A586" s="1" t="s">
        <v>74</v>
      </c>
      <c r="E586" s="27" t="s">
        <v>68</v>
      </c>
    </row>
    <row r="587" ht="25.5">
      <c r="A587" s="1" t="s">
        <v>66</v>
      </c>
      <c r="B587" s="1">
        <v>64</v>
      </c>
      <c r="C587" s="26" t="s">
        <v>1009</v>
      </c>
      <c r="D587" t="s">
        <v>68</v>
      </c>
      <c r="E587" s="27" t="s">
        <v>1010</v>
      </c>
      <c r="F587" s="28" t="s">
        <v>80</v>
      </c>
      <c r="G587" s="29">
        <v>0.90000000000000002</v>
      </c>
      <c r="H587" s="28">
        <v>0</v>
      </c>
      <c r="I587" s="30">
        <f>ROUND(G587*H587,P4)</f>
        <v>0</v>
      </c>
      <c r="L587" s="31">
        <v>0</v>
      </c>
      <c r="M587" s="24">
        <f>ROUND(G587*L587,P4)</f>
        <v>0</v>
      </c>
      <c r="N587" s="25" t="s">
        <v>681</v>
      </c>
      <c r="O587" s="32">
        <f>M587*AA587</f>
        <v>0</v>
      </c>
      <c r="P587" s="1">
        <v>3</v>
      </c>
      <c r="AA587" s="1">
        <f>IF(P587=1,$O$3,IF(P587=2,$O$4,$O$5))</f>
        <v>0</v>
      </c>
    </row>
    <row r="588" ht="25.5">
      <c r="A588" s="1" t="s">
        <v>72</v>
      </c>
      <c r="E588" s="27" t="s">
        <v>1010</v>
      </c>
    </row>
    <row r="589" ht="25.5">
      <c r="A589" s="1" t="s">
        <v>73</v>
      </c>
      <c r="E589" s="33" t="s">
        <v>1011</v>
      </c>
    </row>
    <row r="590">
      <c r="A590" s="1" t="s">
        <v>74</v>
      </c>
      <c r="E590" s="27" t="s">
        <v>68</v>
      </c>
    </row>
    <row r="591">
      <c r="A591" s="1" t="s">
        <v>66</v>
      </c>
      <c r="B591" s="1">
        <v>67</v>
      </c>
      <c r="C591" s="26" t="s">
        <v>1012</v>
      </c>
      <c r="D591" t="s">
        <v>68</v>
      </c>
      <c r="E591" s="27" t="s">
        <v>1013</v>
      </c>
      <c r="F591" s="28" t="s">
        <v>80</v>
      </c>
      <c r="G591" s="29">
        <v>0.90000000000000002</v>
      </c>
      <c r="H591" s="28">
        <v>0.00040000000000000002</v>
      </c>
      <c r="I591" s="30">
        <f>ROUND(G591*H591,P4)</f>
        <v>0</v>
      </c>
      <c r="L591" s="31">
        <v>0</v>
      </c>
      <c r="M591" s="24">
        <f>ROUND(G591*L591,P4)</f>
        <v>0</v>
      </c>
      <c r="N591" s="25" t="s">
        <v>681</v>
      </c>
      <c r="O591" s="32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72</v>
      </c>
      <c r="E592" s="27" t="s">
        <v>1013</v>
      </c>
    </row>
    <row r="593" ht="25.5">
      <c r="A593" s="1" t="s">
        <v>73</v>
      </c>
      <c r="E593" s="33" t="s">
        <v>1011</v>
      </c>
    </row>
    <row r="594">
      <c r="A594" s="1" t="s">
        <v>74</v>
      </c>
      <c r="E594" s="27" t="s">
        <v>68</v>
      </c>
    </row>
    <row r="595" ht="25.5">
      <c r="A595" s="1" t="s">
        <v>66</v>
      </c>
      <c r="B595" s="1">
        <v>77</v>
      </c>
      <c r="C595" s="26" t="s">
        <v>1014</v>
      </c>
      <c r="D595" t="s">
        <v>68</v>
      </c>
      <c r="E595" s="27" t="s">
        <v>1015</v>
      </c>
      <c r="F595" s="28" t="s">
        <v>80</v>
      </c>
      <c r="G595" s="29">
        <v>1</v>
      </c>
      <c r="H595" s="28">
        <v>0</v>
      </c>
      <c r="I595" s="30">
        <f>ROUND(G595*H595,P4)</f>
        <v>0</v>
      </c>
      <c r="L595" s="31">
        <v>0</v>
      </c>
      <c r="M595" s="24">
        <f>ROUND(G595*L595,P4)</f>
        <v>0</v>
      </c>
      <c r="N595" s="25" t="s">
        <v>681</v>
      </c>
      <c r="O595" s="32">
        <f>M595*AA595</f>
        <v>0</v>
      </c>
      <c r="P595" s="1">
        <v>3</v>
      </c>
      <c r="AA595" s="1">
        <f>IF(P595=1,$O$3,IF(P595=2,$O$4,$O$5))</f>
        <v>0</v>
      </c>
    </row>
    <row r="596" ht="25.5">
      <c r="A596" s="1" t="s">
        <v>72</v>
      </c>
      <c r="E596" s="27" t="s">
        <v>1015</v>
      </c>
    </row>
    <row r="597">
      <c r="A597" s="1" t="s">
        <v>73</v>
      </c>
      <c r="E597" s="33" t="s">
        <v>646</v>
      </c>
    </row>
    <row r="598">
      <c r="A598" s="1" t="s">
        <v>74</v>
      </c>
      <c r="E598" s="27" t="s">
        <v>68</v>
      </c>
    </row>
    <row r="599" ht="25.5">
      <c r="A599" s="1" t="s">
        <v>66</v>
      </c>
      <c r="B599" s="1">
        <v>69</v>
      </c>
      <c r="C599" s="26" t="s">
        <v>1016</v>
      </c>
      <c r="D599" t="s">
        <v>68</v>
      </c>
      <c r="E599" s="27" t="s">
        <v>1017</v>
      </c>
      <c r="F599" s="28" t="s">
        <v>763</v>
      </c>
      <c r="G599" s="29">
        <v>0.0089999999999999993</v>
      </c>
      <c r="H599" s="28">
        <v>0</v>
      </c>
      <c r="I599" s="30">
        <f>ROUND(G599*H599,P4)</f>
        <v>0</v>
      </c>
      <c r="L599" s="31">
        <v>0</v>
      </c>
      <c r="M599" s="24">
        <f>ROUND(G599*L599,P4)</f>
        <v>0</v>
      </c>
      <c r="N599" s="25" t="s">
        <v>681</v>
      </c>
      <c r="O599" s="32">
        <f>M599*AA599</f>
        <v>0</v>
      </c>
      <c r="P599" s="1">
        <v>3</v>
      </c>
      <c r="AA599" s="1">
        <f>IF(P599=1,$O$3,IF(P599=2,$O$4,$O$5))</f>
        <v>0</v>
      </c>
    </row>
    <row r="600" ht="38.25">
      <c r="A600" s="1" t="s">
        <v>72</v>
      </c>
      <c r="E600" s="27" t="s">
        <v>1018</v>
      </c>
    </row>
    <row r="601">
      <c r="A601" s="1" t="s">
        <v>73</v>
      </c>
    </row>
    <row r="602">
      <c r="A602" s="1" t="s">
        <v>74</v>
      </c>
      <c r="E602" s="27" t="s">
        <v>68</v>
      </c>
    </row>
    <row r="603">
      <c r="A603" s="1" t="s">
        <v>64</v>
      </c>
      <c r="C603" s="22" t="s">
        <v>1019</v>
      </c>
      <c r="E603" s="23" t="s">
        <v>1020</v>
      </c>
      <c r="L603" s="24">
        <f>SUMIFS(L604:L611,A604:A611,"P")</f>
        <v>0</v>
      </c>
      <c r="M603" s="24">
        <f>SUMIFS(M604:M611,A604:A611,"P")</f>
        <v>0</v>
      </c>
      <c r="N603" s="25"/>
    </row>
    <row r="604" ht="25.5">
      <c r="A604" s="1" t="s">
        <v>66</v>
      </c>
      <c r="B604" s="1">
        <v>31</v>
      </c>
      <c r="C604" s="26" t="s">
        <v>1021</v>
      </c>
      <c r="D604" t="s">
        <v>68</v>
      </c>
      <c r="E604" s="27" t="s">
        <v>1022</v>
      </c>
      <c r="F604" s="28" t="s">
        <v>77</v>
      </c>
      <c r="G604" s="29">
        <v>60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681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 ht="38.25">
      <c r="A605" s="1" t="s">
        <v>72</v>
      </c>
      <c r="E605" s="27" t="s">
        <v>1023</v>
      </c>
    </row>
    <row r="606" ht="25.5">
      <c r="A606" s="1" t="s">
        <v>73</v>
      </c>
      <c r="E606" s="33" t="s">
        <v>1024</v>
      </c>
    </row>
    <row r="607">
      <c r="A607" s="1" t="s">
        <v>74</v>
      </c>
      <c r="E607" s="27" t="s">
        <v>68</v>
      </c>
    </row>
    <row r="608" ht="25.5">
      <c r="A608" s="1" t="s">
        <v>66</v>
      </c>
      <c r="B608" s="1">
        <v>32</v>
      </c>
      <c r="C608" s="26" t="s">
        <v>1025</v>
      </c>
      <c r="D608" t="s">
        <v>68</v>
      </c>
      <c r="E608" s="27" t="s">
        <v>1026</v>
      </c>
      <c r="F608" s="28" t="s">
        <v>77</v>
      </c>
      <c r="G608" s="29">
        <v>60</v>
      </c>
      <c r="H608" s="28">
        <v>0</v>
      </c>
      <c r="I608" s="30">
        <f>ROUND(G608*H608,P4)</f>
        <v>0</v>
      </c>
      <c r="L608" s="31">
        <v>0</v>
      </c>
      <c r="M608" s="24">
        <f>ROUND(G608*L608,P4)</f>
        <v>0</v>
      </c>
      <c r="N608" s="25" t="s">
        <v>111</v>
      </c>
      <c r="O608" s="32">
        <f>M608*AA608</f>
        <v>0</v>
      </c>
      <c r="P608" s="1">
        <v>3</v>
      </c>
      <c r="AA608" s="1">
        <f>IF(P608=1,$O$3,IF(P608=2,$O$4,$O$5))</f>
        <v>0</v>
      </c>
    </row>
    <row r="609" ht="25.5">
      <c r="A609" s="1" t="s">
        <v>72</v>
      </c>
      <c r="E609" s="27" t="s">
        <v>1026</v>
      </c>
    </row>
    <row r="610">
      <c r="A610" s="1" t="s">
        <v>73</v>
      </c>
      <c r="E610" s="33" t="s">
        <v>1027</v>
      </c>
    </row>
    <row r="611">
      <c r="A611" s="1" t="s">
        <v>74</v>
      </c>
      <c r="E611" s="27" t="s">
        <v>68</v>
      </c>
    </row>
    <row r="612">
      <c r="A612" s="1" t="s">
        <v>64</v>
      </c>
      <c r="C612" s="22" t="s">
        <v>1028</v>
      </c>
      <c r="E612" s="23" t="s">
        <v>1029</v>
      </c>
      <c r="L612" s="24">
        <f>SUMIFS(L613:L616,A613:A616,"P")</f>
        <v>0</v>
      </c>
      <c r="M612" s="24">
        <f>SUMIFS(M613:M616,A613:A616,"P")</f>
        <v>0</v>
      </c>
      <c r="N612" s="25"/>
    </row>
    <row r="613">
      <c r="A613" s="1" t="s">
        <v>66</v>
      </c>
      <c r="B613" s="1">
        <v>33</v>
      </c>
      <c r="C613" s="26" t="s">
        <v>1030</v>
      </c>
      <c r="D613" t="s">
        <v>68</v>
      </c>
      <c r="E613" s="27" t="s">
        <v>1031</v>
      </c>
      <c r="F613" s="28" t="s">
        <v>77</v>
      </c>
      <c r="G613" s="29">
        <v>60</v>
      </c>
      <c r="H613" s="28">
        <v>5.0000000000000002E-05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681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72</v>
      </c>
      <c r="E614" s="27" t="s">
        <v>1031</v>
      </c>
    </row>
    <row r="615">
      <c r="A615" s="1" t="s">
        <v>73</v>
      </c>
    </row>
    <row r="616">
      <c r="A616" s="1" t="s">
        <v>74</v>
      </c>
      <c r="E616" s="27" t="s">
        <v>68</v>
      </c>
    </row>
    <row r="617">
      <c r="A617" s="1" t="s">
        <v>64</v>
      </c>
      <c r="C617" s="22" t="s">
        <v>789</v>
      </c>
      <c r="E617" s="23" t="s">
        <v>790</v>
      </c>
      <c r="L617" s="24">
        <f>SUMIFS(L618:L649,A618:A649,"P")</f>
        <v>0</v>
      </c>
      <c r="M617" s="24">
        <f>SUMIFS(M618:M649,A618:A649,"P")</f>
        <v>0</v>
      </c>
      <c r="N617" s="25"/>
    </row>
    <row r="618">
      <c r="A618" s="1" t="s">
        <v>66</v>
      </c>
      <c r="B618" s="1">
        <v>12</v>
      </c>
      <c r="C618" s="26" t="s">
        <v>1032</v>
      </c>
      <c r="D618" t="s">
        <v>68</v>
      </c>
      <c r="E618" s="27" t="s">
        <v>1033</v>
      </c>
      <c r="F618" s="28" t="s">
        <v>77</v>
      </c>
      <c r="G618" s="29">
        <v>60.600000000000001</v>
      </c>
      <c r="H618" s="28">
        <v>0.0045700000000000003</v>
      </c>
      <c r="I618" s="30">
        <f>ROUND(G618*H618,P4)</f>
        <v>0</v>
      </c>
      <c r="L618" s="31">
        <v>0</v>
      </c>
      <c r="M618" s="24">
        <f>ROUND(G618*L618,P4)</f>
        <v>0</v>
      </c>
      <c r="N618" s="25" t="s">
        <v>681</v>
      </c>
      <c r="O618" s="32">
        <f>M618*AA618</f>
        <v>0</v>
      </c>
      <c r="P618" s="1">
        <v>3</v>
      </c>
      <c r="AA618" s="1">
        <f>IF(P618=1,$O$3,IF(P618=2,$O$4,$O$5))</f>
        <v>0</v>
      </c>
    </row>
    <row r="619">
      <c r="A619" s="1" t="s">
        <v>72</v>
      </c>
      <c r="E619" s="27" t="s">
        <v>1033</v>
      </c>
    </row>
    <row r="620">
      <c r="A620" s="1" t="s">
        <v>73</v>
      </c>
      <c r="E620" s="33" t="s">
        <v>1034</v>
      </c>
    </row>
    <row r="621">
      <c r="A621" s="1" t="s">
        <v>74</v>
      </c>
      <c r="E621" s="27" t="s">
        <v>68</v>
      </c>
    </row>
    <row r="622">
      <c r="A622" s="1" t="s">
        <v>66</v>
      </c>
      <c r="B622" s="1">
        <v>11</v>
      </c>
      <c r="C622" s="26" t="s">
        <v>1035</v>
      </c>
      <c r="D622" t="s">
        <v>68</v>
      </c>
      <c r="E622" s="27" t="s">
        <v>1036</v>
      </c>
      <c r="F622" s="28" t="s">
        <v>77</v>
      </c>
      <c r="G622" s="29">
        <v>60</v>
      </c>
      <c r="H622" s="28">
        <v>0.00016000000000000001</v>
      </c>
      <c r="I622" s="30">
        <f>ROUND(G622*H622,P4)</f>
        <v>0</v>
      </c>
      <c r="L622" s="31">
        <v>0</v>
      </c>
      <c r="M622" s="24">
        <f>ROUND(G622*L622,P4)</f>
        <v>0</v>
      </c>
      <c r="N622" s="25" t="s">
        <v>681</v>
      </c>
      <c r="O622" s="32">
        <f>M622*AA622</f>
        <v>0</v>
      </c>
      <c r="P622" s="1">
        <v>3</v>
      </c>
      <c r="AA622" s="1">
        <f>IF(P622=1,$O$3,IF(P622=2,$O$4,$O$5))</f>
        <v>0</v>
      </c>
    </row>
    <row r="623">
      <c r="A623" s="1" t="s">
        <v>72</v>
      </c>
      <c r="E623" s="27" t="s">
        <v>1036</v>
      </c>
    </row>
    <row r="624">
      <c r="A624" s="1" t="s">
        <v>73</v>
      </c>
    </row>
    <row r="625">
      <c r="A625" s="1" t="s">
        <v>74</v>
      </c>
      <c r="E625" s="27" t="s">
        <v>68</v>
      </c>
    </row>
    <row r="626">
      <c r="A626" s="1" t="s">
        <v>66</v>
      </c>
      <c r="B626" s="1">
        <v>14</v>
      </c>
      <c r="C626" s="26" t="s">
        <v>937</v>
      </c>
      <c r="D626" t="s">
        <v>68</v>
      </c>
      <c r="E626" s="27" t="s">
        <v>938</v>
      </c>
      <c r="F626" s="28" t="s">
        <v>77</v>
      </c>
      <c r="G626" s="29">
        <v>60</v>
      </c>
      <c r="H626" s="28">
        <v>0</v>
      </c>
      <c r="I626" s="30">
        <f>ROUND(G626*H626,P4)</f>
        <v>0</v>
      </c>
      <c r="L626" s="31">
        <v>0</v>
      </c>
      <c r="M626" s="24">
        <f>ROUND(G626*L626,P4)</f>
        <v>0</v>
      </c>
      <c r="N626" s="25" t="s">
        <v>681</v>
      </c>
      <c r="O626" s="32">
        <f>M626*AA626</f>
        <v>0</v>
      </c>
      <c r="P626" s="1">
        <v>3</v>
      </c>
      <c r="AA626" s="1">
        <f>IF(P626=1,$O$3,IF(P626=2,$O$4,$O$5))</f>
        <v>0</v>
      </c>
    </row>
    <row r="627">
      <c r="A627" s="1" t="s">
        <v>72</v>
      </c>
      <c r="E627" s="27" t="s">
        <v>938</v>
      </c>
    </row>
    <row r="628">
      <c r="A628" s="1" t="s">
        <v>73</v>
      </c>
    </row>
    <row r="629">
      <c r="A629" s="1" t="s">
        <v>74</v>
      </c>
      <c r="E629" s="27" t="s">
        <v>68</v>
      </c>
    </row>
    <row r="630">
      <c r="A630" s="1" t="s">
        <v>66</v>
      </c>
      <c r="B630" s="1">
        <v>15</v>
      </c>
      <c r="C630" s="26" t="s">
        <v>939</v>
      </c>
      <c r="D630" t="s">
        <v>68</v>
      </c>
      <c r="E630" s="27" t="s">
        <v>940</v>
      </c>
      <c r="F630" s="28" t="s">
        <v>70</v>
      </c>
      <c r="G630" s="29">
        <v>2</v>
      </c>
      <c r="H630" s="28">
        <v>0.45937</v>
      </c>
      <c r="I630" s="30">
        <f>ROUND(G630*H630,P4)</f>
        <v>0</v>
      </c>
      <c r="L630" s="31">
        <v>0</v>
      </c>
      <c r="M630" s="24">
        <f>ROUND(G630*L630,P4)</f>
        <v>0</v>
      </c>
      <c r="N630" s="25" t="s">
        <v>681</v>
      </c>
      <c r="O630" s="32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72</v>
      </c>
      <c r="E631" s="27" t="s">
        <v>940</v>
      </c>
    </row>
    <row r="632">
      <c r="A632" s="1" t="s">
        <v>73</v>
      </c>
    </row>
    <row r="633">
      <c r="A633" s="1" t="s">
        <v>74</v>
      </c>
      <c r="E633" s="27" t="s">
        <v>68</v>
      </c>
    </row>
    <row r="634">
      <c r="A634" s="1" t="s">
        <v>66</v>
      </c>
      <c r="B634" s="1">
        <v>16</v>
      </c>
      <c r="C634" s="26" t="s">
        <v>856</v>
      </c>
      <c r="D634" t="s">
        <v>68</v>
      </c>
      <c r="E634" s="27" t="s">
        <v>857</v>
      </c>
      <c r="F634" s="28" t="s">
        <v>77</v>
      </c>
      <c r="G634" s="29">
        <v>30</v>
      </c>
      <c r="H634" s="28">
        <v>0.00012999999999999999</v>
      </c>
      <c r="I634" s="30">
        <f>ROUND(G634*H634,P4)</f>
        <v>0</v>
      </c>
      <c r="L634" s="31">
        <v>0</v>
      </c>
      <c r="M634" s="24">
        <f>ROUND(G634*L634,P4)</f>
        <v>0</v>
      </c>
      <c r="N634" s="25" t="s">
        <v>681</v>
      </c>
      <c r="O634" s="32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72</v>
      </c>
      <c r="E635" s="27" t="s">
        <v>857</v>
      </c>
    </row>
    <row r="636">
      <c r="A636" s="1" t="s">
        <v>73</v>
      </c>
    </row>
    <row r="637">
      <c r="A637" s="1" t="s">
        <v>74</v>
      </c>
      <c r="E637" s="27" t="s">
        <v>68</v>
      </c>
    </row>
    <row r="638">
      <c r="A638" s="1" t="s">
        <v>66</v>
      </c>
      <c r="B638" s="1">
        <v>18</v>
      </c>
      <c r="C638" s="26" t="s">
        <v>1037</v>
      </c>
      <c r="D638" t="s">
        <v>68</v>
      </c>
      <c r="E638" s="27" t="s">
        <v>1038</v>
      </c>
      <c r="F638" s="28" t="s">
        <v>70</v>
      </c>
      <c r="G638" s="29">
        <v>6.0599999999999996</v>
      </c>
      <c r="H638" s="28">
        <v>0.0050000000000000001</v>
      </c>
      <c r="I638" s="30">
        <f>ROUND(G638*H638,P4)</f>
        <v>0</v>
      </c>
      <c r="L638" s="31">
        <v>0</v>
      </c>
      <c r="M638" s="24">
        <f>ROUND(G638*L638,P4)</f>
        <v>0</v>
      </c>
      <c r="N638" s="25" t="s">
        <v>111</v>
      </c>
      <c r="O638" s="32">
        <f>M638*AA638</f>
        <v>0</v>
      </c>
      <c r="P638" s="1">
        <v>3</v>
      </c>
      <c r="AA638" s="1">
        <f>IF(P638=1,$O$3,IF(P638=2,$O$4,$O$5))</f>
        <v>0</v>
      </c>
    </row>
    <row r="639">
      <c r="A639" s="1" t="s">
        <v>72</v>
      </c>
      <c r="E639" s="27" t="s">
        <v>1038</v>
      </c>
    </row>
    <row r="640">
      <c r="A640" s="1" t="s">
        <v>73</v>
      </c>
      <c r="E640" s="33" t="s">
        <v>1039</v>
      </c>
    </row>
    <row r="641">
      <c r="A641" s="1" t="s">
        <v>74</v>
      </c>
      <c r="E641" s="27" t="s">
        <v>68</v>
      </c>
    </row>
    <row r="642">
      <c r="A642" s="1" t="s">
        <v>66</v>
      </c>
      <c r="B642" s="1">
        <v>13</v>
      </c>
      <c r="C642" s="26" t="s">
        <v>1040</v>
      </c>
      <c r="D642" t="s">
        <v>68</v>
      </c>
      <c r="E642" s="27" t="s">
        <v>1041</v>
      </c>
      <c r="F642" s="28" t="s">
        <v>70</v>
      </c>
      <c r="G642" s="29">
        <v>40</v>
      </c>
      <c r="H642" s="28">
        <v>0.0025200000000000001</v>
      </c>
      <c r="I642" s="30">
        <f>ROUND(G642*H642,P4)</f>
        <v>0</v>
      </c>
      <c r="L642" s="31">
        <v>0</v>
      </c>
      <c r="M642" s="24">
        <f>ROUND(G642*L642,P4)</f>
        <v>0</v>
      </c>
      <c r="N642" s="25" t="s">
        <v>111</v>
      </c>
      <c r="O642" s="32">
        <f>M642*AA642</f>
        <v>0</v>
      </c>
      <c r="P642" s="1">
        <v>3</v>
      </c>
      <c r="AA642" s="1">
        <f>IF(P642=1,$O$3,IF(P642=2,$O$4,$O$5))</f>
        <v>0</v>
      </c>
    </row>
    <row r="643">
      <c r="A643" s="1" t="s">
        <v>72</v>
      </c>
      <c r="E643" s="27" t="s">
        <v>1041</v>
      </c>
    </row>
    <row r="644">
      <c r="A644" s="1" t="s">
        <v>73</v>
      </c>
    </row>
    <row r="645">
      <c r="A645" s="1" t="s">
        <v>74</v>
      </c>
      <c r="E645" s="27" t="s">
        <v>68</v>
      </c>
    </row>
    <row r="646" ht="25.5">
      <c r="A646" s="1" t="s">
        <v>66</v>
      </c>
      <c r="B646" s="1">
        <v>17</v>
      </c>
      <c r="C646" s="26" t="s">
        <v>1042</v>
      </c>
      <c r="D646" t="s">
        <v>68</v>
      </c>
      <c r="E646" s="27" t="s">
        <v>1043</v>
      </c>
      <c r="F646" s="28" t="s">
        <v>70</v>
      </c>
      <c r="G646" s="29">
        <v>6</v>
      </c>
      <c r="H646" s="28">
        <v>0</v>
      </c>
      <c r="I646" s="30">
        <f>ROUND(G646*H646,P4)</f>
        <v>0</v>
      </c>
      <c r="L646" s="31">
        <v>0</v>
      </c>
      <c r="M646" s="24">
        <f>ROUND(G646*L646,P4)</f>
        <v>0</v>
      </c>
      <c r="N646" s="25" t="s">
        <v>111</v>
      </c>
      <c r="O646" s="32">
        <f>M646*AA646</f>
        <v>0</v>
      </c>
      <c r="P646" s="1">
        <v>3</v>
      </c>
      <c r="AA646" s="1">
        <f>IF(P646=1,$O$3,IF(P646=2,$O$4,$O$5))</f>
        <v>0</v>
      </c>
    </row>
    <row r="647" ht="25.5">
      <c r="A647" s="1" t="s">
        <v>72</v>
      </c>
      <c r="E647" s="27" t="s">
        <v>1043</v>
      </c>
    </row>
    <row r="648">
      <c r="A648" s="1" t="s">
        <v>73</v>
      </c>
    </row>
    <row r="649">
      <c r="A649" s="1" t="s">
        <v>74</v>
      </c>
      <c r="E649" s="27" t="s">
        <v>68</v>
      </c>
    </row>
    <row r="650">
      <c r="A650" s="1" t="s">
        <v>64</v>
      </c>
      <c r="C650" s="22" t="s">
        <v>871</v>
      </c>
      <c r="E650" s="23" t="s">
        <v>872</v>
      </c>
      <c r="L650" s="24">
        <f>SUMIFS(L651:L666,A651:A666,"P")</f>
        <v>0</v>
      </c>
      <c r="M650" s="24">
        <f>SUMIFS(M651:M666,A651:A666,"P")</f>
        <v>0</v>
      </c>
      <c r="N650" s="25"/>
    </row>
    <row r="651">
      <c r="A651" s="1" t="s">
        <v>66</v>
      </c>
      <c r="B651" s="1">
        <v>46</v>
      </c>
      <c r="C651" s="26" t="s">
        <v>1044</v>
      </c>
      <c r="D651" t="s">
        <v>68</v>
      </c>
      <c r="E651" s="27" t="s">
        <v>1045</v>
      </c>
      <c r="F651" s="28" t="s">
        <v>77</v>
      </c>
      <c r="G651" s="29">
        <v>30</v>
      </c>
      <c r="H651" s="28">
        <v>0</v>
      </c>
      <c r="I651" s="30">
        <f>ROUND(G651*H651,P4)</f>
        <v>0</v>
      </c>
      <c r="L651" s="31">
        <v>0</v>
      </c>
      <c r="M651" s="24">
        <f>ROUND(G651*L651,P4)</f>
        <v>0</v>
      </c>
      <c r="N651" s="25" t="s">
        <v>681</v>
      </c>
      <c r="O651" s="32">
        <f>M651*AA651</f>
        <v>0</v>
      </c>
      <c r="P651" s="1">
        <v>3</v>
      </c>
      <c r="AA651" s="1">
        <f>IF(P651=1,$O$3,IF(P651=2,$O$4,$O$5))</f>
        <v>0</v>
      </c>
    </row>
    <row r="652">
      <c r="A652" s="1" t="s">
        <v>72</v>
      </c>
      <c r="E652" s="27" t="s">
        <v>1045</v>
      </c>
    </row>
    <row r="653" ht="25.5">
      <c r="A653" s="1" t="s">
        <v>73</v>
      </c>
      <c r="E653" s="33" t="s">
        <v>1046</v>
      </c>
    </row>
    <row r="654">
      <c r="A654" s="1" t="s">
        <v>74</v>
      </c>
      <c r="E654" s="27" t="s">
        <v>68</v>
      </c>
    </row>
    <row r="655" ht="25.5">
      <c r="A655" s="1" t="s">
        <v>66</v>
      </c>
      <c r="B655" s="1">
        <v>19</v>
      </c>
      <c r="C655" s="26" t="s">
        <v>1047</v>
      </c>
      <c r="D655" t="s">
        <v>68</v>
      </c>
      <c r="E655" s="27" t="s">
        <v>1048</v>
      </c>
      <c r="F655" s="28" t="s">
        <v>70</v>
      </c>
      <c r="G655" s="29">
        <v>60</v>
      </c>
      <c r="H655" s="28">
        <v>0</v>
      </c>
      <c r="I655" s="30">
        <f>ROUND(G655*H655,P4)</f>
        <v>0</v>
      </c>
      <c r="L655" s="31">
        <v>0</v>
      </c>
      <c r="M655" s="24">
        <f>ROUND(G655*L655,P4)</f>
        <v>0</v>
      </c>
      <c r="N655" s="25" t="s">
        <v>681</v>
      </c>
      <c r="O655" s="32">
        <f>M655*AA655</f>
        <v>0</v>
      </c>
      <c r="P655" s="1">
        <v>3</v>
      </c>
      <c r="AA655" s="1">
        <f>IF(P655=1,$O$3,IF(P655=2,$O$4,$O$5))</f>
        <v>0</v>
      </c>
    </row>
    <row r="656" ht="25.5">
      <c r="A656" s="1" t="s">
        <v>72</v>
      </c>
      <c r="E656" s="27" t="s">
        <v>1048</v>
      </c>
    </row>
    <row r="657">
      <c r="A657" s="1" t="s">
        <v>73</v>
      </c>
      <c r="E657" s="33" t="s">
        <v>1027</v>
      </c>
    </row>
    <row r="658">
      <c r="A658" s="1" t="s">
        <v>74</v>
      </c>
      <c r="E658" s="27" t="s">
        <v>68</v>
      </c>
    </row>
    <row r="659" ht="25.5">
      <c r="A659" s="1" t="s">
        <v>66</v>
      </c>
      <c r="B659" s="1">
        <v>70</v>
      </c>
      <c r="C659" s="26" t="s">
        <v>1049</v>
      </c>
      <c r="D659" t="s">
        <v>68</v>
      </c>
      <c r="E659" s="27" t="s">
        <v>1050</v>
      </c>
      <c r="F659" s="28" t="s">
        <v>77</v>
      </c>
      <c r="G659" s="29">
        <v>3</v>
      </c>
      <c r="H659" s="28">
        <v>0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681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 ht="25.5">
      <c r="A660" s="1" t="s">
        <v>72</v>
      </c>
      <c r="E660" s="27" t="s">
        <v>1050</v>
      </c>
    </row>
    <row r="661" ht="63.75">
      <c r="A661" s="1" t="s">
        <v>73</v>
      </c>
      <c r="E661" s="33" t="s">
        <v>1051</v>
      </c>
    </row>
    <row r="662">
      <c r="A662" s="1" t="s">
        <v>74</v>
      </c>
      <c r="E662" s="27" t="s">
        <v>68</v>
      </c>
    </row>
    <row r="663" ht="25.5">
      <c r="A663" s="1" t="s">
        <v>66</v>
      </c>
      <c r="B663" s="1">
        <v>21</v>
      </c>
      <c r="C663" s="26" t="s">
        <v>1052</v>
      </c>
      <c r="D663" t="s">
        <v>68</v>
      </c>
      <c r="E663" s="27" t="s">
        <v>1053</v>
      </c>
      <c r="F663" s="28" t="s">
        <v>77</v>
      </c>
      <c r="G663" s="29">
        <v>0.80000000000000004</v>
      </c>
      <c r="H663" s="28">
        <v>0.0035999999999999999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681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 ht="25.5">
      <c r="A664" s="1" t="s">
        <v>72</v>
      </c>
      <c r="E664" s="27" t="s">
        <v>1053</v>
      </c>
    </row>
    <row r="665" ht="38.25">
      <c r="A665" s="1" t="s">
        <v>73</v>
      </c>
      <c r="E665" s="33" t="s">
        <v>1054</v>
      </c>
    </row>
    <row r="666">
      <c r="A666" s="1" t="s">
        <v>74</v>
      </c>
      <c r="E666" s="27" t="s">
        <v>68</v>
      </c>
    </row>
    <row r="667">
      <c r="A667" s="1" t="s">
        <v>64</v>
      </c>
      <c r="C667" s="22" t="s">
        <v>1055</v>
      </c>
      <c r="E667" s="23" t="s">
        <v>1056</v>
      </c>
      <c r="L667" s="24">
        <f>SUMIFS(L668:L671,A668:A671,"P")</f>
        <v>0</v>
      </c>
      <c r="M667" s="24">
        <f>SUMIFS(M668:M671,A668:A671,"P")</f>
        <v>0</v>
      </c>
      <c r="N667" s="25"/>
    </row>
    <row r="668">
      <c r="A668" s="1" t="s">
        <v>66</v>
      </c>
      <c r="B668" s="1">
        <v>59</v>
      </c>
      <c r="C668" s="26" t="s">
        <v>1057</v>
      </c>
      <c r="D668" t="s">
        <v>68</v>
      </c>
      <c r="E668" s="27" t="s">
        <v>1058</v>
      </c>
      <c r="F668" s="28" t="s">
        <v>77</v>
      </c>
      <c r="G668" s="29">
        <v>3</v>
      </c>
      <c r="H668" s="28">
        <v>1.0000000000000001E-05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681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72</v>
      </c>
      <c r="E669" s="27" t="s">
        <v>1058</v>
      </c>
    </row>
    <row r="670" ht="63.75">
      <c r="A670" s="1" t="s">
        <v>73</v>
      </c>
      <c r="E670" s="33" t="s">
        <v>1059</v>
      </c>
    </row>
    <row r="671">
      <c r="A671" s="1" t="s">
        <v>74</v>
      </c>
      <c r="E671" s="27" t="s">
        <v>68</v>
      </c>
    </row>
    <row r="672">
      <c r="A672" s="1" t="s">
        <v>64</v>
      </c>
      <c r="C672" s="22" t="s">
        <v>876</v>
      </c>
      <c r="E672" s="23" t="s">
        <v>877</v>
      </c>
      <c r="L672" s="24">
        <f>SUMIFS(L673:L700,A673:A700,"P")</f>
        <v>0</v>
      </c>
      <c r="M672" s="24">
        <f>SUMIFS(M673:M700,A673:A700,"P")</f>
        <v>0</v>
      </c>
      <c r="N672" s="25"/>
    </row>
    <row r="673" ht="25.5">
      <c r="A673" s="1" t="s">
        <v>66</v>
      </c>
      <c r="B673" s="1">
        <v>37</v>
      </c>
      <c r="C673" s="26" t="s">
        <v>878</v>
      </c>
      <c r="D673" t="s">
        <v>68</v>
      </c>
      <c r="E673" s="27" t="s">
        <v>879</v>
      </c>
      <c r="F673" s="28" t="s">
        <v>763</v>
      </c>
      <c r="G673" s="29">
        <v>16.143000000000001</v>
      </c>
      <c r="H673" s="28">
        <v>0</v>
      </c>
      <c r="I673" s="30">
        <f>ROUND(G673*H673,P4)</f>
        <v>0</v>
      </c>
      <c r="L673" s="31">
        <v>0</v>
      </c>
      <c r="M673" s="24">
        <f>ROUND(G673*L673,P4)</f>
        <v>0</v>
      </c>
      <c r="N673" s="25" t="s">
        <v>681</v>
      </c>
      <c r="O673" s="32">
        <f>M673*AA673</f>
        <v>0</v>
      </c>
      <c r="P673" s="1">
        <v>3</v>
      </c>
      <c r="AA673" s="1">
        <f>IF(P673=1,$O$3,IF(P673=2,$O$4,$O$5))</f>
        <v>0</v>
      </c>
    </row>
    <row r="674" ht="25.5">
      <c r="A674" s="1" t="s">
        <v>72</v>
      </c>
      <c r="E674" s="27" t="s">
        <v>879</v>
      </c>
    </row>
    <row r="675">
      <c r="A675" s="1" t="s">
        <v>73</v>
      </c>
    </row>
    <row r="676">
      <c r="A676" s="1" t="s">
        <v>74</v>
      </c>
      <c r="E676" s="27" t="s">
        <v>68</v>
      </c>
    </row>
    <row r="677" ht="25.5">
      <c r="A677" s="1" t="s">
        <v>66</v>
      </c>
      <c r="B677" s="1">
        <v>38</v>
      </c>
      <c r="C677" s="26" t="s">
        <v>880</v>
      </c>
      <c r="D677" t="s">
        <v>68</v>
      </c>
      <c r="E677" s="27" t="s">
        <v>881</v>
      </c>
      <c r="F677" s="28" t="s">
        <v>763</v>
      </c>
      <c r="G677" s="29">
        <v>161.43000000000001</v>
      </c>
      <c r="H677" s="28">
        <v>0</v>
      </c>
      <c r="I677" s="30">
        <f>ROUND(G677*H677,P4)</f>
        <v>0</v>
      </c>
      <c r="L677" s="31">
        <v>0</v>
      </c>
      <c r="M677" s="24">
        <f>ROUND(G677*L677,P4)</f>
        <v>0</v>
      </c>
      <c r="N677" s="25" t="s">
        <v>681</v>
      </c>
      <c r="O677" s="32">
        <f>M677*AA677</f>
        <v>0</v>
      </c>
      <c r="P677" s="1">
        <v>3</v>
      </c>
      <c r="AA677" s="1">
        <f>IF(P677=1,$O$3,IF(P677=2,$O$4,$O$5))</f>
        <v>0</v>
      </c>
    </row>
    <row r="678" ht="25.5">
      <c r="A678" s="1" t="s">
        <v>72</v>
      </c>
      <c r="E678" s="27" t="s">
        <v>881</v>
      </c>
    </row>
    <row r="679" ht="25.5">
      <c r="A679" s="1" t="s">
        <v>73</v>
      </c>
      <c r="E679" s="33" t="s">
        <v>1060</v>
      </c>
    </row>
    <row r="680">
      <c r="A680" s="1" t="s">
        <v>74</v>
      </c>
      <c r="E680" s="27" t="s">
        <v>68</v>
      </c>
    </row>
    <row r="681" ht="25.5">
      <c r="A681" s="1" t="s">
        <v>66</v>
      </c>
      <c r="B681" s="1">
        <v>26</v>
      </c>
      <c r="C681" s="26" t="s">
        <v>1061</v>
      </c>
      <c r="D681" t="s">
        <v>68</v>
      </c>
      <c r="E681" s="27" t="s">
        <v>1062</v>
      </c>
      <c r="F681" s="28" t="s">
        <v>763</v>
      </c>
      <c r="G681" s="29">
        <v>0.65000000000000002</v>
      </c>
      <c r="H681" s="28">
        <v>0</v>
      </c>
      <c r="I681" s="30">
        <f>ROUND(G681*H681,P4)</f>
        <v>0</v>
      </c>
      <c r="L681" s="31">
        <v>0</v>
      </c>
      <c r="M681" s="24">
        <f>ROUND(G681*L681,P4)</f>
        <v>0</v>
      </c>
      <c r="N681" s="25" t="s">
        <v>681</v>
      </c>
      <c r="O681" s="32">
        <f>M681*AA681</f>
        <v>0</v>
      </c>
      <c r="P681" s="1">
        <v>3</v>
      </c>
      <c r="AA681" s="1">
        <f>IF(P681=1,$O$3,IF(P681=2,$O$4,$O$5))</f>
        <v>0</v>
      </c>
    </row>
    <row r="682" ht="25.5">
      <c r="A682" s="1" t="s">
        <v>72</v>
      </c>
      <c r="E682" s="27" t="s">
        <v>1062</v>
      </c>
    </row>
    <row r="683">
      <c r="A683" s="1" t="s">
        <v>73</v>
      </c>
      <c r="E683" s="33" t="s">
        <v>1063</v>
      </c>
    </row>
    <row r="684">
      <c r="A684" s="1" t="s">
        <v>74</v>
      </c>
      <c r="E684" s="27" t="s">
        <v>68</v>
      </c>
    </row>
    <row r="685" ht="25.5">
      <c r="A685" s="1" t="s">
        <v>66</v>
      </c>
      <c r="B685" s="1">
        <v>27</v>
      </c>
      <c r="C685" s="26" t="s">
        <v>1064</v>
      </c>
      <c r="D685" t="s">
        <v>68</v>
      </c>
      <c r="E685" s="27" t="s">
        <v>1065</v>
      </c>
      <c r="F685" s="28" t="s">
        <v>763</v>
      </c>
      <c r="G685" s="29">
        <v>3.2400000000000002</v>
      </c>
      <c r="H685" s="28">
        <v>0</v>
      </c>
      <c r="I685" s="30">
        <f>ROUND(G685*H685,P4)</f>
        <v>0</v>
      </c>
      <c r="L685" s="31">
        <v>0</v>
      </c>
      <c r="M685" s="24">
        <f>ROUND(G685*L685,P4)</f>
        <v>0</v>
      </c>
      <c r="N685" s="25" t="s">
        <v>681</v>
      </c>
      <c r="O685" s="32">
        <f>M685*AA685</f>
        <v>0</v>
      </c>
      <c r="P685" s="1">
        <v>3</v>
      </c>
      <c r="AA685" s="1">
        <f>IF(P685=1,$O$3,IF(P685=2,$O$4,$O$5))</f>
        <v>0</v>
      </c>
    </row>
    <row r="686" ht="25.5">
      <c r="A686" s="1" t="s">
        <v>72</v>
      </c>
      <c r="E686" s="27" t="s">
        <v>1065</v>
      </c>
    </row>
    <row r="687">
      <c r="A687" s="1" t="s">
        <v>73</v>
      </c>
      <c r="E687" s="33" t="s">
        <v>1066</v>
      </c>
    </row>
    <row r="688">
      <c r="A688" s="1" t="s">
        <v>74</v>
      </c>
      <c r="E688" s="27" t="s">
        <v>68</v>
      </c>
    </row>
    <row r="689" ht="25.5">
      <c r="A689" s="1" t="s">
        <v>66</v>
      </c>
      <c r="B689" s="1">
        <v>71</v>
      </c>
      <c r="C689" s="26" t="s">
        <v>886</v>
      </c>
      <c r="D689" t="s">
        <v>68</v>
      </c>
      <c r="E689" s="27" t="s">
        <v>887</v>
      </c>
      <c r="F689" s="28" t="s">
        <v>763</v>
      </c>
      <c r="G689" s="29">
        <v>0.95299999999999996</v>
      </c>
      <c r="H689" s="28">
        <v>0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681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 ht="25.5">
      <c r="A690" s="1" t="s">
        <v>72</v>
      </c>
      <c r="E690" s="27" t="s">
        <v>887</v>
      </c>
    </row>
    <row r="691" ht="102">
      <c r="A691" s="1" t="s">
        <v>73</v>
      </c>
      <c r="E691" s="33" t="s">
        <v>1067</v>
      </c>
    </row>
    <row r="692">
      <c r="A692" s="1" t="s">
        <v>74</v>
      </c>
      <c r="E692" s="27" t="s">
        <v>68</v>
      </c>
    </row>
    <row r="693" ht="25.5">
      <c r="A693" s="1" t="s">
        <v>66</v>
      </c>
      <c r="B693" s="1">
        <v>49</v>
      </c>
      <c r="C693" s="26" t="s">
        <v>1068</v>
      </c>
      <c r="D693" t="s">
        <v>68</v>
      </c>
      <c r="E693" s="27" t="s">
        <v>762</v>
      </c>
      <c r="F693" s="28" t="s">
        <v>763</v>
      </c>
      <c r="G693" s="29">
        <v>6.5999999999999996</v>
      </c>
      <c r="H693" s="28">
        <v>0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681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 ht="25.5">
      <c r="A694" s="1" t="s">
        <v>72</v>
      </c>
      <c r="E694" s="27" t="s">
        <v>762</v>
      </c>
    </row>
    <row r="695" ht="25.5">
      <c r="A695" s="1" t="s">
        <v>73</v>
      </c>
      <c r="E695" s="33" t="s">
        <v>1069</v>
      </c>
    </row>
    <row r="696">
      <c r="A696" s="1" t="s">
        <v>74</v>
      </c>
      <c r="E696" s="27" t="s">
        <v>68</v>
      </c>
    </row>
    <row r="697" ht="25.5">
      <c r="A697" s="1" t="s">
        <v>66</v>
      </c>
      <c r="B697" s="1">
        <v>50</v>
      </c>
      <c r="C697" s="26" t="s">
        <v>1070</v>
      </c>
      <c r="D697" t="s">
        <v>68</v>
      </c>
      <c r="E697" s="27" t="s">
        <v>1071</v>
      </c>
      <c r="F697" s="28" t="s">
        <v>763</v>
      </c>
      <c r="G697" s="29">
        <v>4.7400000000000002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681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 ht="25.5">
      <c r="A698" s="1" t="s">
        <v>72</v>
      </c>
      <c r="E698" s="27" t="s">
        <v>1071</v>
      </c>
    </row>
    <row r="699" ht="25.5">
      <c r="A699" s="1" t="s">
        <v>73</v>
      </c>
      <c r="E699" s="33" t="s">
        <v>1072</v>
      </c>
    </row>
    <row r="700">
      <c r="A700" s="1" t="s">
        <v>74</v>
      </c>
      <c r="E700" s="27" t="s">
        <v>68</v>
      </c>
    </row>
    <row r="701">
      <c r="A701" s="1" t="s">
        <v>64</v>
      </c>
      <c r="C701" s="22" t="s">
        <v>888</v>
      </c>
      <c r="E701" s="23" t="s">
        <v>889</v>
      </c>
      <c r="L701" s="24">
        <f>SUMIFS(L702:L705,A702:A705,"P")</f>
        <v>0</v>
      </c>
      <c r="M701" s="24">
        <f>SUMIFS(M702:M705,A702:A705,"P")</f>
        <v>0</v>
      </c>
      <c r="N701" s="25"/>
    </row>
    <row r="702" ht="25.5">
      <c r="A702" s="1" t="s">
        <v>66</v>
      </c>
      <c r="B702" s="1">
        <v>29</v>
      </c>
      <c r="C702" s="26" t="s">
        <v>1073</v>
      </c>
      <c r="D702" t="s">
        <v>68</v>
      </c>
      <c r="E702" s="27" t="s">
        <v>1074</v>
      </c>
      <c r="F702" s="28" t="s">
        <v>763</v>
      </c>
      <c r="G702" s="29">
        <v>58.625999999999998</v>
      </c>
      <c r="H702" s="28">
        <v>0</v>
      </c>
      <c r="I702" s="30">
        <f>ROUND(G702*H702,P4)</f>
        <v>0</v>
      </c>
      <c r="L702" s="31">
        <v>0</v>
      </c>
      <c r="M702" s="24">
        <f>ROUND(G702*L702,P4)</f>
        <v>0</v>
      </c>
      <c r="N702" s="25" t="s">
        <v>681</v>
      </c>
      <c r="O702" s="32">
        <f>M702*AA702</f>
        <v>0</v>
      </c>
      <c r="P702" s="1">
        <v>3</v>
      </c>
      <c r="AA702" s="1">
        <f>IF(P702=1,$O$3,IF(P702=2,$O$4,$O$5))</f>
        <v>0</v>
      </c>
    </row>
    <row r="703" ht="25.5">
      <c r="A703" s="1" t="s">
        <v>72</v>
      </c>
      <c r="E703" s="27" t="s">
        <v>1075</v>
      </c>
    </row>
    <row r="704">
      <c r="A704" s="1" t="s">
        <v>73</v>
      </c>
    </row>
    <row r="705">
      <c r="A705" s="1" t="s">
        <v>74</v>
      </c>
      <c r="E705" s="27" t="s">
        <v>68</v>
      </c>
    </row>
    <row r="706">
      <c r="A706" s="1" t="s">
        <v>64</v>
      </c>
      <c r="C706" s="22" t="s">
        <v>893</v>
      </c>
      <c r="E706" s="23" t="s">
        <v>894</v>
      </c>
      <c r="L706" s="24">
        <f>SUMIFS(L707:L718,A707:A718,"P")</f>
        <v>0</v>
      </c>
      <c r="M706" s="24">
        <f>SUMIFS(M707:M718,A707:A718,"P")</f>
        <v>0</v>
      </c>
      <c r="N706" s="25"/>
    </row>
    <row r="707">
      <c r="A707" s="1" t="s">
        <v>66</v>
      </c>
      <c r="B707" s="1">
        <v>34</v>
      </c>
      <c r="C707" s="26" t="s">
        <v>1076</v>
      </c>
      <c r="D707" t="s">
        <v>68</v>
      </c>
      <c r="E707" s="27" t="s">
        <v>1077</v>
      </c>
      <c r="F707" s="28" t="s">
        <v>144</v>
      </c>
      <c r="G707" s="29">
        <v>16</v>
      </c>
      <c r="H707" s="28">
        <v>0</v>
      </c>
      <c r="I707" s="30">
        <f>ROUND(G707*H707,P4)</f>
        <v>0</v>
      </c>
      <c r="L707" s="31">
        <v>0</v>
      </c>
      <c r="M707" s="24">
        <f>ROUND(G707*L707,P4)</f>
        <v>0</v>
      </c>
      <c r="N707" s="25" t="s">
        <v>681</v>
      </c>
      <c r="O707" s="32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72</v>
      </c>
      <c r="E708" s="27" t="s">
        <v>1077</v>
      </c>
    </row>
    <row r="709">
      <c r="A709" s="1" t="s">
        <v>73</v>
      </c>
    </row>
    <row r="710">
      <c r="A710" s="1" t="s">
        <v>74</v>
      </c>
      <c r="E710" s="27" t="s">
        <v>68</v>
      </c>
    </row>
    <row r="711">
      <c r="A711" s="1" t="s">
        <v>66</v>
      </c>
      <c r="B711" s="1">
        <v>35</v>
      </c>
      <c r="C711" s="26" t="s">
        <v>899</v>
      </c>
      <c r="D711" t="s">
        <v>68</v>
      </c>
      <c r="E711" s="27" t="s">
        <v>1078</v>
      </c>
      <c r="F711" s="28" t="s">
        <v>70</v>
      </c>
      <c r="G711" s="29">
        <v>2</v>
      </c>
      <c r="H711" s="28">
        <v>0</v>
      </c>
      <c r="I711" s="30">
        <f>ROUND(G711*H711,P4)</f>
        <v>0</v>
      </c>
      <c r="L711" s="31">
        <v>0</v>
      </c>
      <c r="M711" s="24">
        <f>ROUND(G711*L711,P4)</f>
        <v>0</v>
      </c>
      <c r="N711" s="25" t="s">
        <v>111</v>
      </c>
      <c r="O711" s="32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72</v>
      </c>
      <c r="E712" s="27" t="s">
        <v>1078</v>
      </c>
    </row>
    <row r="713">
      <c r="A713" s="1" t="s">
        <v>73</v>
      </c>
    </row>
    <row r="714">
      <c r="A714" s="1" t="s">
        <v>74</v>
      </c>
      <c r="E714" s="27" t="s">
        <v>68</v>
      </c>
    </row>
    <row r="715">
      <c r="A715" s="1" t="s">
        <v>66</v>
      </c>
      <c r="B715" s="1">
        <v>36</v>
      </c>
      <c r="C715" s="26" t="s">
        <v>902</v>
      </c>
      <c r="D715" t="s">
        <v>68</v>
      </c>
      <c r="E715" s="27" t="s">
        <v>1079</v>
      </c>
      <c r="F715" s="28" t="s">
        <v>70</v>
      </c>
      <c r="G715" s="29">
        <v>2</v>
      </c>
      <c r="H715" s="28">
        <v>0</v>
      </c>
      <c r="I715" s="30">
        <f>ROUND(G715*H715,P4)</f>
        <v>0</v>
      </c>
      <c r="L715" s="31">
        <v>0</v>
      </c>
      <c r="M715" s="24">
        <f>ROUND(G715*L715,P4)</f>
        <v>0</v>
      </c>
      <c r="N715" s="25" t="s">
        <v>111</v>
      </c>
      <c r="O715" s="32">
        <f>M715*AA715</f>
        <v>0</v>
      </c>
      <c r="P715" s="1">
        <v>3</v>
      </c>
      <c r="AA715" s="1">
        <f>IF(P715=1,$O$3,IF(P715=2,$O$4,$O$5))</f>
        <v>0</v>
      </c>
    </row>
    <row r="716">
      <c r="A716" s="1" t="s">
        <v>72</v>
      </c>
      <c r="E716" s="27" t="s">
        <v>1079</v>
      </c>
    </row>
    <row r="717">
      <c r="A717" s="1" t="s">
        <v>73</v>
      </c>
    </row>
    <row r="718">
      <c r="A718" s="1" t="s">
        <v>74</v>
      </c>
      <c r="E718" s="27" t="s">
        <v>68</v>
      </c>
    </row>
    <row r="719">
      <c r="A719" s="1" t="s">
        <v>64</v>
      </c>
      <c r="C719" s="22" t="s">
        <v>1080</v>
      </c>
      <c r="E719" s="23" t="s">
        <v>37</v>
      </c>
      <c r="L719" s="24">
        <f>SUMIFS(L720:L723,A720:A723,"P")</f>
        <v>0</v>
      </c>
      <c r="M719" s="24">
        <f>SUMIFS(M720:M723,A720:A723,"P")</f>
        <v>0</v>
      </c>
      <c r="N719" s="25"/>
    </row>
    <row r="720">
      <c r="A720" s="1" t="s">
        <v>66</v>
      </c>
      <c r="B720" s="1">
        <v>76</v>
      </c>
      <c r="C720" s="26" t="s">
        <v>1081</v>
      </c>
      <c r="D720" t="s">
        <v>68</v>
      </c>
      <c r="E720" s="27" t="s">
        <v>1082</v>
      </c>
      <c r="F720" s="28" t="s">
        <v>77</v>
      </c>
      <c r="G720" s="29">
        <v>1</v>
      </c>
      <c r="H720" s="28">
        <v>0</v>
      </c>
      <c r="I720" s="30">
        <f>ROUND(G720*H720,P4)</f>
        <v>0</v>
      </c>
      <c r="L720" s="31">
        <v>0</v>
      </c>
      <c r="M720" s="24">
        <f>ROUND(G720*L720,P4)</f>
        <v>0</v>
      </c>
      <c r="N720" s="25" t="s">
        <v>111</v>
      </c>
      <c r="O720" s="32">
        <f>M720*AA720</f>
        <v>0</v>
      </c>
      <c r="P720" s="1">
        <v>3</v>
      </c>
      <c r="AA720" s="1">
        <f>IF(P720=1,$O$3,IF(P720=2,$O$4,$O$5))</f>
        <v>0</v>
      </c>
    </row>
    <row r="721">
      <c r="A721" s="1" t="s">
        <v>72</v>
      </c>
      <c r="E721" s="27" t="s">
        <v>1082</v>
      </c>
    </row>
    <row r="722" ht="25.5">
      <c r="A722" s="1" t="s">
        <v>73</v>
      </c>
      <c r="E722" s="33" t="s">
        <v>1083</v>
      </c>
    </row>
    <row r="723">
      <c r="A723" s="1" t="s">
        <v>74</v>
      </c>
      <c r="E723" s="27" t="s">
        <v>68</v>
      </c>
    </row>
    <row r="724">
      <c r="A724" s="1" t="s">
        <v>674</v>
      </c>
      <c r="C724" s="22" t="s">
        <v>1084</v>
      </c>
      <c r="E724" s="23" t="s">
        <v>1085</v>
      </c>
      <c r="L724" s="24">
        <f>L725+L806+L979+L1004+L1017+L1042+L1055+L1092+L1109+L1222+L1239+L1260+L1265+L1274</f>
        <v>0</v>
      </c>
      <c r="M724" s="24">
        <f>M725+M806+M979+M1004+M1017+M1042+M1055+M1092+M1109+M1222+M1239+M1260+M1265+M1274</f>
        <v>0</v>
      </c>
      <c r="N724" s="25"/>
    </row>
    <row r="725">
      <c r="A725" s="1" t="s">
        <v>64</v>
      </c>
      <c r="C725" s="22" t="s">
        <v>677</v>
      </c>
      <c r="E725" s="23" t="s">
        <v>678</v>
      </c>
      <c r="L725" s="24">
        <f>SUMIFS(L726:L805,A726:A805,"P")</f>
        <v>0</v>
      </c>
      <c r="M725" s="24">
        <f>SUMIFS(M726:M805,A726:A805,"P")</f>
        <v>0</v>
      </c>
      <c r="N725" s="25"/>
    </row>
    <row r="726" ht="25.5">
      <c r="A726" s="1" t="s">
        <v>66</v>
      </c>
      <c r="B726" s="1">
        <v>1</v>
      </c>
      <c r="C726" s="26" t="s">
        <v>1086</v>
      </c>
      <c r="D726" t="s">
        <v>68</v>
      </c>
      <c r="E726" s="27" t="s">
        <v>1087</v>
      </c>
      <c r="F726" s="28" t="s">
        <v>80</v>
      </c>
      <c r="G726" s="29">
        <v>88.780000000000001</v>
      </c>
      <c r="H726" s="28">
        <v>0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681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38.25">
      <c r="A727" s="1" t="s">
        <v>72</v>
      </c>
      <c r="E727" s="27" t="s">
        <v>1088</v>
      </c>
    </row>
    <row r="728">
      <c r="A728" s="1" t="s">
        <v>73</v>
      </c>
    </row>
    <row r="729">
      <c r="A729" s="1" t="s">
        <v>74</v>
      </c>
      <c r="E729" s="27" t="s">
        <v>68</v>
      </c>
    </row>
    <row r="730" ht="25.5">
      <c r="A730" s="1" t="s">
        <v>66</v>
      </c>
      <c r="B730" s="1">
        <v>2</v>
      </c>
      <c r="C730" s="26" t="s">
        <v>1089</v>
      </c>
      <c r="D730" t="s">
        <v>68</v>
      </c>
      <c r="E730" s="27" t="s">
        <v>1087</v>
      </c>
      <c r="F730" s="28" t="s">
        <v>80</v>
      </c>
      <c r="G730" s="29">
        <v>88.780000000000001</v>
      </c>
      <c r="H730" s="28">
        <v>0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681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38.25">
      <c r="A731" s="1" t="s">
        <v>72</v>
      </c>
      <c r="E731" s="27" t="s">
        <v>1090</v>
      </c>
    </row>
    <row r="732">
      <c r="A732" s="1" t="s">
        <v>73</v>
      </c>
    </row>
    <row r="733">
      <c r="A733" s="1" t="s">
        <v>74</v>
      </c>
      <c r="E733" s="27" t="s">
        <v>68</v>
      </c>
    </row>
    <row r="734" ht="25.5">
      <c r="A734" s="1" t="s">
        <v>66</v>
      </c>
      <c r="B734" s="1">
        <v>3</v>
      </c>
      <c r="C734" s="26" t="s">
        <v>1091</v>
      </c>
      <c r="D734" t="s">
        <v>68</v>
      </c>
      <c r="E734" s="27" t="s">
        <v>1092</v>
      </c>
      <c r="F734" s="28" t="s">
        <v>80</v>
      </c>
      <c r="G734" s="29">
        <v>1145.29</v>
      </c>
      <c r="H734" s="28">
        <v>0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681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 ht="38.25">
      <c r="A735" s="1" t="s">
        <v>72</v>
      </c>
      <c r="E735" s="27" t="s">
        <v>1093</v>
      </c>
    </row>
    <row r="736">
      <c r="A736" s="1" t="s">
        <v>73</v>
      </c>
      <c r="E736" s="33" t="s">
        <v>1094</v>
      </c>
    </row>
    <row r="737">
      <c r="A737" s="1" t="s">
        <v>74</v>
      </c>
      <c r="E737" s="27" t="s">
        <v>68</v>
      </c>
    </row>
    <row r="738" ht="25.5">
      <c r="A738" s="1" t="s">
        <v>66</v>
      </c>
      <c r="B738" s="1">
        <v>4</v>
      </c>
      <c r="C738" s="26" t="s">
        <v>1095</v>
      </c>
      <c r="D738" t="s">
        <v>68</v>
      </c>
      <c r="E738" s="27" t="s">
        <v>1092</v>
      </c>
      <c r="F738" s="28" t="s">
        <v>80</v>
      </c>
      <c r="G738" s="29">
        <v>569.25</v>
      </c>
      <c r="H738" s="28">
        <v>0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681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38.25">
      <c r="A739" s="1" t="s">
        <v>72</v>
      </c>
      <c r="E739" s="27" t="s">
        <v>1096</v>
      </c>
    </row>
    <row r="740">
      <c r="A740" s="1" t="s">
        <v>73</v>
      </c>
      <c r="E740" s="33" t="s">
        <v>1097</v>
      </c>
    </row>
    <row r="741">
      <c r="A741" s="1" t="s">
        <v>74</v>
      </c>
      <c r="E741" s="27" t="s">
        <v>68</v>
      </c>
    </row>
    <row r="742" ht="25.5">
      <c r="A742" s="1" t="s">
        <v>66</v>
      </c>
      <c r="B742" s="1">
        <v>5</v>
      </c>
      <c r="C742" s="26" t="s">
        <v>1098</v>
      </c>
      <c r="D742" t="s">
        <v>68</v>
      </c>
      <c r="E742" s="27" t="s">
        <v>1092</v>
      </c>
      <c r="F742" s="28" t="s">
        <v>80</v>
      </c>
      <c r="G742" s="29">
        <v>569.25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681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 ht="38.25">
      <c r="A743" s="1" t="s">
        <v>72</v>
      </c>
      <c r="E743" s="27" t="s">
        <v>1099</v>
      </c>
    </row>
    <row r="744">
      <c r="A744" s="1" t="s">
        <v>73</v>
      </c>
    </row>
    <row r="745">
      <c r="A745" s="1" t="s">
        <v>74</v>
      </c>
      <c r="E745" s="27" t="s">
        <v>68</v>
      </c>
    </row>
    <row r="746" ht="25.5">
      <c r="A746" s="1" t="s">
        <v>66</v>
      </c>
      <c r="B746" s="1">
        <v>6</v>
      </c>
      <c r="C746" s="26" t="s">
        <v>1100</v>
      </c>
      <c r="D746" t="s">
        <v>68</v>
      </c>
      <c r="E746" s="27" t="s">
        <v>1092</v>
      </c>
      <c r="F746" s="28" t="s">
        <v>80</v>
      </c>
      <c r="G746" s="29">
        <v>1145.29</v>
      </c>
      <c r="H746" s="28">
        <v>0</v>
      </c>
      <c r="I746" s="30">
        <f>ROUND(G746*H746,P4)</f>
        <v>0</v>
      </c>
      <c r="L746" s="31">
        <v>0</v>
      </c>
      <c r="M746" s="24">
        <f>ROUND(G746*L746,P4)</f>
        <v>0</v>
      </c>
      <c r="N746" s="25" t="s">
        <v>681</v>
      </c>
      <c r="O746" s="32">
        <f>M746*AA746</f>
        <v>0</v>
      </c>
      <c r="P746" s="1">
        <v>3</v>
      </c>
      <c r="AA746" s="1">
        <f>IF(P746=1,$O$3,IF(P746=2,$O$4,$O$5))</f>
        <v>0</v>
      </c>
    </row>
    <row r="747" ht="38.25">
      <c r="A747" s="1" t="s">
        <v>72</v>
      </c>
      <c r="E747" s="27" t="s">
        <v>1101</v>
      </c>
    </row>
    <row r="748">
      <c r="A748" s="1" t="s">
        <v>73</v>
      </c>
      <c r="E748" s="33" t="s">
        <v>1094</v>
      </c>
    </row>
    <row r="749">
      <c r="A749" s="1" t="s">
        <v>74</v>
      </c>
      <c r="E749" s="27" t="s">
        <v>68</v>
      </c>
    </row>
    <row r="750" ht="25.5">
      <c r="A750" s="1" t="s">
        <v>66</v>
      </c>
      <c r="B750" s="1">
        <v>7</v>
      </c>
      <c r="C750" s="26" t="s">
        <v>1102</v>
      </c>
      <c r="D750" t="s">
        <v>68</v>
      </c>
      <c r="E750" s="27" t="s">
        <v>1103</v>
      </c>
      <c r="F750" s="28" t="s">
        <v>80</v>
      </c>
      <c r="G750" s="29">
        <v>4.7999999999999998</v>
      </c>
      <c r="H750" s="28">
        <v>0</v>
      </c>
      <c r="I750" s="30">
        <f>ROUND(G750*H750,P4)</f>
        <v>0</v>
      </c>
      <c r="L750" s="31">
        <v>0</v>
      </c>
      <c r="M750" s="24">
        <f>ROUND(G750*L750,P4)</f>
        <v>0</v>
      </c>
      <c r="N750" s="25" t="s">
        <v>681</v>
      </c>
      <c r="O750" s="32">
        <f>M750*AA750</f>
        <v>0</v>
      </c>
      <c r="P750" s="1">
        <v>3</v>
      </c>
      <c r="AA750" s="1">
        <f>IF(P750=1,$O$3,IF(P750=2,$O$4,$O$5))</f>
        <v>0</v>
      </c>
    </row>
    <row r="751" ht="38.25">
      <c r="A751" s="1" t="s">
        <v>72</v>
      </c>
      <c r="E751" s="27" t="s">
        <v>1104</v>
      </c>
    </row>
    <row r="752">
      <c r="A752" s="1" t="s">
        <v>73</v>
      </c>
    </row>
    <row r="753">
      <c r="A753" s="1" t="s">
        <v>74</v>
      </c>
      <c r="E753" s="27" t="s">
        <v>68</v>
      </c>
    </row>
    <row r="754" ht="25.5">
      <c r="A754" s="1" t="s">
        <v>66</v>
      </c>
      <c r="B754" s="1">
        <v>8</v>
      </c>
      <c r="C754" s="26" t="s">
        <v>1105</v>
      </c>
      <c r="D754" t="s">
        <v>68</v>
      </c>
      <c r="E754" s="27" t="s">
        <v>1106</v>
      </c>
      <c r="F754" s="28" t="s">
        <v>80</v>
      </c>
      <c r="G754" s="29">
        <v>4.7999999999999998</v>
      </c>
      <c r="H754" s="28">
        <v>0</v>
      </c>
      <c r="I754" s="30">
        <f>ROUND(G754*H754,P4)</f>
        <v>0</v>
      </c>
      <c r="L754" s="31">
        <v>0</v>
      </c>
      <c r="M754" s="24">
        <f>ROUND(G754*L754,P4)</f>
        <v>0</v>
      </c>
      <c r="N754" s="25" t="s">
        <v>681</v>
      </c>
      <c r="O754" s="32">
        <f>M754*AA754</f>
        <v>0</v>
      </c>
      <c r="P754" s="1">
        <v>3</v>
      </c>
      <c r="AA754" s="1">
        <f>IF(P754=1,$O$3,IF(P754=2,$O$4,$O$5))</f>
        <v>0</v>
      </c>
    </row>
    <row r="755" ht="38.25">
      <c r="A755" s="1" t="s">
        <v>72</v>
      </c>
      <c r="E755" s="27" t="s">
        <v>1107</v>
      </c>
    </row>
    <row r="756">
      <c r="A756" s="1" t="s">
        <v>73</v>
      </c>
    </row>
    <row r="757">
      <c r="A757" s="1" t="s">
        <v>74</v>
      </c>
      <c r="E757" s="27" t="s">
        <v>68</v>
      </c>
    </row>
    <row r="758" ht="25.5">
      <c r="A758" s="1" t="s">
        <v>66</v>
      </c>
      <c r="B758" s="1">
        <v>9</v>
      </c>
      <c r="C758" s="26" t="s">
        <v>1108</v>
      </c>
      <c r="D758" t="s">
        <v>68</v>
      </c>
      <c r="E758" s="27" t="s">
        <v>1109</v>
      </c>
      <c r="F758" s="28" t="s">
        <v>77</v>
      </c>
      <c r="G758" s="29">
        <v>119.52</v>
      </c>
      <c r="H758" s="28">
        <v>0</v>
      </c>
      <c r="I758" s="30">
        <f>ROUND(G758*H758,P4)</f>
        <v>0</v>
      </c>
      <c r="L758" s="31">
        <v>0</v>
      </c>
      <c r="M758" s="24">
        <f>ROUND(G758*L758,P4)</f>
        <v>0</v>
      </c>
      <c r="N758" s="25" t="s">
        <v>681</v>
      </c>
      <c r="O758" s="32">
        <f>M758*AA758</f>
        <v>0</v>
      </c>
      <c r="P758" s="1">
        <v>3</v>
      </c>
      <c r="AA758" s="1">
        <f>IF(P758=1,$O$3,IF(P758=2,$O$4,$O$5))</f>
        <v>0</v>
      </c>
    </row>
    <row r="759" ht="25.5">
      <c r="A759" s="1" t="s">
        <v>72</v>
      </c>
      <c r="E759" s="27" t="s">
        <v>1109</v>
      </c>
    </row>
    <row r="760">
      <c r="A760" s="1" t="s">
        <v>73</v>
      </c>
      <c r="E760" s="33" t="s">
        <v>1110</v>
      </c>
    </row>
    <row r="761">
      <c r="A761" s="1" t="s">
        <v>74</v>
      </c>
      <c r="E761" s="27" t="s">
        <v>68</v>
      </c>
    </row>
    <row r="762" ht="25.5">
      <c r="A762" s="1" t="s">
        <v>66</v>
      </c>
      <c r="B762" s="1">
        <v>11</v>
      </c>
      <c r="C762" s="26" t="s">
        <v>1111</v>
      </c>
      <c r="D762" t="s">
        <v>68</v>
      </c>
      <c r="E762" s="27" t="s">
        <v>1112</v>
      </c>
      <c r="F762" s="28" t="s">
        <v>163</v>
      </c>
      <c r="G762" s="29">
        <v>581.34000000000003</v>
      </c>
      <c r="H762" s="28">
        <v>0</v>
      </c>
      <c r="I762" s="30">
        <f>ROUND(G762*H762,P4)</f>
        <v>0</v>
      </c>
      <c r="L762" s="31">
        <v>0</v>
      </c>
      <c r="M762" s="24">
        <f>ROUND(G762*L762,P4)</f>
        <v>0</v>
      </c>
      <c r="N762" s="25" t="s">
        <v>681</v>
      </c>
      <c r="O762" s="32">
        <f>M762*AA762</f>
        <v>0</v>
      </c>
      <c r="P762" s="1">
        <v>3</v>
      </c>
      <c r="AA762" s="1">
        <f>IF(P762=1,$O$3,IF(P762=2,$O$4,$O$5))</f>
        <v>0</v>
      </c>
    </row>
    <row r="763" ht="25.5">
      <c r="A763" s="1" t="s">
        <v>72</v>
      </c>
      <c r="E763" s="27" t="s">
        <v>1112</v>
      </c>
    </row>
    <row r="764">
      <c r="A764" s="1" t="s">
        <v>73</v>
      </c>
      <c r="E764" s="33" t="s">
        <v>1113</v>
      </c>
    </row>
    <row r="765">
      <c r="A765" s="1" t="s">
        <v>74</v>
      </c>
      <c r="E765" s="27" t="s">
        <v>68</v>
      </c>
    </row>
    <row r="766" ht="25.5">
      <c r="A766" s="1" t="s">
        <v>66</v>
      </c>
      <c r="B766" s="1">
        <v>12</v>
      </c>
      <c r="C766" s="26" t="s">
        <v>1114</v>
      </c>
      <c r="D766" t="s">
        <v>68</v>
      </c>
      <c r="E766" s="27" t="s">
        <v>1115</v>
      </c>
      <c r="F766" s="28" t="s">
        <v>163</v>
      </c>
      <c r="G766" s="29">
        <v>10.27</v>
      </c>
      <c r="H766" s="28">
        <v>0</v>
      </c>
      <c r="I766" s="30">
        <f>ROUND(G766*H766,P4)</f>
        <v>0</v>
      </c>
      <c r="L766" s="31">
        <v>0</v>
      </c>
      <c r="M766" s="24">
        <f>ROUND(G766*L766,P4)</f>
        <v>0</v>
      </c>
      <c r="N766" s="25" t="s">
        <v>681</v>
      </c>
      <c r="O766" s="32">
        <f>M766*AA766</f>
        <v>0</v>
      </c>
      <c r="P766" s="1">
        <v>3</v>
      </c>
      <c r="AA766" s="1">
        <f>IF(P766=1,$O$3,IF(P766=2,$O$4,$O$5))</f>
        <v>0</v>
      </c>
    </row>
    <row r="767" ht="38.25">
      <c r="A767" s="1" t="s">
        <v>72</v>
      </c>
      <c r="E767" s="27" t="s">
        <v>1116</v>
      </c>
    </row>
    <row r="768">
      <c r="A768" s="1" t="s">
        <v>73</v>
      </c>
    </row>
    <row r="769">
      <c r="A769" s="1" t="s">
        <v>74</v>
      </c>
      <c r="E769" s="27" t="s">
        <v>68</v>
      </c>
    </row>
    <row r="770" ht="25.5">
      <c r="A770" s="1" t="s">
        <v>66</v>
      </c>
      <c r="B770" s="1">
        <v>13</v>
      </c>
      <c r="C770" s="26" t="s">
        <v>1117</v>
      </c>
      <c r="D770" t="s">
        <v>68</v>
      </c>
      <c r="E770" s="27" t="s">
        <v>1118</v>
      </c>
      <c r="F770" s="28" t="s">
        <v>163</v>
      </c>
      <c r="G770" s="29">
        <v>49.450000000000003</v>
      </c>
      <c r="H770" s="28">
        <v>0</v>
      </c>
      <c r="I770" s="30">
        <f>ROUND(G770*H770,P4)</f>
        <v>0</v>
      </c>
      <c r="L770" s="31">
        <v>0</v>
      </c>
      <c r="M770" s="24">
        <f>ROUND(G770*L770,P4)</f>
        <v>0</v>
      </c>
      <c r="N770" s="25" t="s">
        <v>681</v>
      </c>
      <c r="O770" s="32">
        <f>M770*AA770</f>
        <v>0</v>
      </c>
      <c r="P770" s="1">
        <v>3</v>
      </c>
      <c r="AA770" s="1">
        <f>IF(P770=1,$O$3,IF(P770=2,$O$4,$O$5))</f>
        <v>0</v>
      </c>
    </row>
    <row r="771" ht="25.5">
      <c r="A771" s="1" t="s">
        <v>72</v>
      </c>
      <c r="E771" s="27" t="s">
        <v>1118</v>
      </c>
    </row>
    <row r="772">
      <c r="A772" s="1" t="s">
        <v>73</v>
      </c>
    </row>
    <row r="773">
      <c r="A773" s="1" t="s">
        <v>74</v>
      </c>
      <c r="E773" s="27" t="s">
        <v>68</v>
      </c>
    </row>
    <row r="774" ht="25.5">
      <c r="A774" s="1" t="s">
        <v>66</v>
      </c>
      <c r="B774" s="1">
        <v>141</v>
      </c>
      <c r="C774" s="26" t="s">
        <v>754</v>
      </c>
      <c r="D774" t="s">
        <v>68</v>
      </c>
      <c r="E774" s="27" t="s">
        <v>755</v>
      </c>
      <c r="F774" s="28" t="s">
        <v>163</v>
      </c>
      <c r="G774" s="29">
        <v>352.14999999999998</v>
      </c>
      <c r="H774" s="28">
        <v>0</v>
      </c>
      <c r="I774" s="30">
        <f>ROUND(G774*H774,P4)</f>
        <v>0</v>
      </c>
      <c r="L774" s="31">
        <v>0</v>
      </c>
      <c r="M774" s="24">
        <f>ROUND(G774*L774,P4)</f>
        <v>0</v>
      </c>
      <c r="N774" s="25" t="s">
        <v>681</v>
      </c>
      <c r="O774" s="32">
        <f>M774*AA774</f>
        <v>0</v>
      </c>
      <c r="P774" s="1">
        <v>3</v>
      </c>
      <c r="AA774" s="1">
        <f>IF(P774=1,$O$3,IF(P774=2,$O$4,$O$5))</f>
        <v>0</v>
      </c>
    </row>
    <row r="775" ht="38.25">
      <c r="A775" s="1" t="s">
        <v>72</v>
      </c>
      <c r="E775" s="27" t="s">
        <v>756</v>
      </c>
    </row>
    <row r="776">
      <c r="A776" s="1" t="s">
        <v>73</v>
      </c>
      <c r="E776" s="33" t="s">
        <v>1119</v>
      </c>
    </row>
    <row r="777">
      <c r="A777" s="1" t="s">
        <v>74</v>
      </c>
      <c r="E777" s="27" t="s">
        <v>68</v>
      </c>
    </row>
    <row r="778" ht="25.5">
      <c r="A778" s="1" t="s">
        <v>66</v>
      </c>
      <c r="B778" s="1">
        <v>142</v>
      </c>
      <c r="C778" s="26" t="s">
        <v>758</v>
      </c>
      <c r="D778" t="s">
        <v>68</v>
      </c>
      <c r="E778" s="27" t="s">
        <v>755</v>
      </c>
      <c r="F778" s="28" t="s">
        <v>163</v>
      </c>
      <c r="G778" s="29">
        <v>352.14999999999998</v>
      </c>
      <c r="H778" s="28">
        <v>0</v>
      </c>
      <c r="I778" s="30">
        <f>ROUND(G778*H778,P4)</f>
        <v>0</v>
      </c>
      <c r="L778" s="31">
        <v>0</v>
      </c>
      <c r="M778" s="24">
        <f>ROUND(G778*L778,P4)</f>
        <v>0</v>
      </c>
      <c r="N778" s="25" t="s">
        <v>681</v>
      </c>
      <c r="O778" s="32">
        <f>M778*AA778</f>
        <v>0</v>
      </c>
      <c r="P778" s="1">
        <v>3</v>
      </c>
      <c r="AA778" s="1">
        <f>IF(P778=1,$O$3,IF(P778=2,$O$4,$O$5))</f>
        <v>0</v>
      </c>
    </row>
    <row r="779" ht="51">
      <c r="A779" s="1" t="s">
        <v>72</v>
      </c>
      <c r="E779" s="27" t="s">
        <v>759</v>
      </c>
    </row>
    <row r="780" ht="25.5">
      <c r="A780" s="1" t="s">
        <v>73</v>
      </c>
      <c r="E780" s="33" t="s">
        <v>1120</v>
      </c>
    </row>
    <row r="781">
      <c r="A781" s="1" t="s">
        <v>74</v>
      </c>
      <c r="E781" s="27" t="s">
        <v>68</v>
      </c>
    </row>
    <row r="782" ht="25.5">
      <c r="A782" s="1" t="s">
        <v>66</v>
      </c>
      <c r="B782" s="1">
        <v>143</v>
      </c>
      <c r="C782" s="26" t="s">
        <v>761</v>
      </c>
      <c r="D782" t="s">
        <v>68</v>
      </c>
      <c r="E782" s="27" t="s">
        <v>762</v>
      </c>
      <c r="F782" s="28" t="s">
        <v>763</v>
      </c>
      <c r="G782" s="29">
        <v>563.44000000000005</v>
      </c>
      <c r="H782" s="28">
        <v>0</v>
      </c>
      <c r="I782" s="30">
        <f>ROUND(G782*H782,P4)</f>
        <v>0</v>
      </c>
      <c r="L782" s="31">
        <v>0</v>
      </c>
      <c r="M782" s="24">
        <f>ROUND(G782*L782,P4)</f>
        <v>0</v>
      </c>
      <c r="N782" s="25" t="s">
        <v>681</v>
      </c>
      <c r="O782" s="32">
        <f>M782*AA782</f>
        <v>0</v>
      </c>
      <c r="P782" s="1">
        <v>3</v>
      </c>
      <c r="AA782" s="1">
        <f>IF(P782=1,$O$3,IF(P782=2,$O$4,$O$5))</f>
        <v>0</v>
      </c>
    </row>
    <row r="783" ht="25.5">
      <c r="A783" s="1" t="s">
        <v>72</v>
      </c>
      <c r="E783" s="27" t="s">
        <v>762</v>
      </c>
    </row>
    <row r="784">
      <c r="A784" s="1" t="s">
        <v>73</v>
      </c>
      <c r="E784" s="33" t="s">
        <v>1121</v>
      </c>
    </row>
    <row r="785">
      <c r="A785" s="1" t="s">
        <v>74</v>
      </c>
      <c r="E785" s="27" t="s">
        <v>68</v>
      </c>
    </row>
    <row r="786" ht="25.5">
      <c r="A786" s="1" t="s">
        <v>66</v>
      </c>
      <c r="B786" s="1">
        <v>148</v>
      </c>
      <c r="C786" s="26" t="s">
        <v>1122</v>
      </c>
      <c r="D786" t="s">
        <v>68</v>
      </c>
      <c r="E786" s="27" t="s">
        <v>1123</v>
      </c>
      <c r="F786" s="28" t="s">
        <v>163</v>
      </c>
      <c r="G786" s="29">
        <v>352.14999999999998</v>
      </c>
      <c r="H786" s="28">
        <v>0</v>
      </c>
      <c r="I786" s="30">
        <f>ROUND(G786*H786,P4)</f>
        <v>0</v>
      </c>
      <c r="L786" s="31">
        <v>0</v>
      </c>
      <c r="M786" s="24">
        <f>ROUND(G786*L786,P4)</f>
        <v>0</v>
      </c>
      <c r="N786" s="25" t="s">
        <v>681</v>
      </c>
      <c r="O786" s="32">
        <f>M786*AA786</f>
        <v>0</v>
      </c>
      <c r="P786" s="1">
        <v>3</v>
      </c>
      <c r="AA786" s="1">
        <f>IF(P786=1,$O$3,IF(P786=2,$O$4,$O$5))</f>
        <v>0</v>
      </c>
    </row>
    <row r="787" ht="25.5">
      <c r="A787" s="1" t="s">
        <v>72</v>
      </c>
      <c r="E787" s="27" t="s">
        <v>1123</v>
      </c>
    </row>
    <row r="788">
      <c r="A788" s="1" t="s">
        <v>73</v>
      </c>
      <c r="E788" s="33" t="s">
        <v>1124</v>
      </c>
    </row>
    <row r="789">
      <c r="A789" s="1" t="s">
        <v>74</v>
      </c>
      <c r="E789" s="27" t="s">
        <v>68</v>
      </c>
    </row>
    <row r="790" ht="25.5">
      <c r="A790" s="1" t="s">
        <v>66</v>
      </c>
      <c r="B790" s="1">
        <v>20</v>
      </c>
      <c r="C790" s="26" t="s">
        <v>1125</v>
      </c>
      <c r="D790" t="s">
        <v>68</v>
      </c>
      <c r="E790" s="27" t="s">
        <v>1126</v>
      </c>
      <c r="F790" s="28" t="s">
        <v>763</v>
      </c>
      <c r="G790" s="29">
        <v>0.72999999999999998</v>
      </c>
      <c r="H790" s="28">
        <v>0</v>
      </c>
      <c r="I790" s="30">
        <f>ROUND(G790*H790,P4)</f>
        <v>0</v>
      </c>
      <c r="L790" s="31">
        <v>0</v>
      </c>
      <c r="M790" s="24">
        <f>ROUND(G790*L790,P4)</f>
        <v>0</v>
      </c>
      <c r="N790" s="25" t="s">
        <v>111</v>
      </c>
      <c r="O790" s="32">
        <f>M790*AA790</f>
        <v>0</v>
      </c>
      <c r="P790" s="1">
        <v>3</v>
      </c>
      <c r="AA790" s="1">
        <f>IF(P790=1,$O$3,IF(P790=2,$O$4,$O$5))</f>
        <v>0</v>
      </c>
    </row>
    <row r="791" ht="25.5">
      <c r="A791" s="1" t="s">
        <v>72</v>
      </c>
      <c r="E791" s="27" t="s">
        <v>1126</v>
      </c>
    </row>
    <row r="792">
      <c r="A792" s="1" t="s">
        <v>73</v>
      </c>
    </row>
    <row r="793">
      <c r="A793" s="1" t="s">
        <v>74</v>
      </c>
      <c r="E793" s="27" t="s">
        <v>68</v>
      </c>
    </row>
    <row r="794">
      <c r="A794" s="1" t="s">
        <v>66</v>
      </c>
      <c r="B794" s="1">
        <v>10</v>
      </c>
      <c r="C794" s="26" t="s">
        <v>1127</v>
      </c>
      <c r="D794" t="s">
        <v>68</v>
      </c>
      <c r="E794" s="27" t="s">
        <v>1128</v>
      </c>
      <c r="F794" s="28" t="s">
        <v>163</v>
      </c>
      <c r="G794" s="29">
        <v>103</v>
      </c>
      <c r="H794" s="28">
        <v>0</v>
      </c>
      <c r="I794" s="30">
        <f>ROUND(G794*H794,P4)</f>
        <v>0</v>
      </c>
      <c r="L794" s="31">
        <v>0</v>
      </c>
      <c r="M794" s="24">
        <f>ROUND(G794*L794,P4)</f>
        <v>0</v>
      </c>
      <c r="N794" s="25" t="s">
        <v>111</v>
      </c>
      <c r="O794" s="32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72</v>
      </c>
      <c r="E795" s="27" t="s">
        <v>1128</v>
      </c>
    </row>
    <row r="796">
      <c r="A796" s="1" t="s">
        <v>73</v>
      </c>
    </row>
    <row r="797">
      <c r="A797" s="1" t="s">
        <v>74</v>
      </c>
      <c r="E797" s="27" t="s">
        <v>68</v>
      </c>
    </row>
    <row r="798">
      <c r="A798" s="1" t="s">
        <v>66</v>
      </c>
      <c r="B798" s="1">
        <v>15</v>
      </c>
      <c r="C798" s="26" t="s">
        <v>1129</v>
      </c>
      <c r="D798" t="s">
        <v>68</v>
      </c>
      <c r="E798" s="27" t="s">
        <v>1130</v>
      </c>
      <c r="F798" s="28" t="s">
        <v>163</v>
      </c>
      <c r="G798" s="29">
        <v>328.39999999999998</v>
      </c>
      <c r="H798" s="28">
        <v>0</v>
      </c>
      <c r="I798" s="30">
        <f>ROUND(G798*H798,P4)</f>
        <v>0</v>
      </c>
      <c r="L798" s="31">
        <v>0</v>
      </c>
      <c r="M798" s="24">
        <f>ROUND(G798*L798,P4)</f>
        <v>0</v>
      </c>
      <c r="N798" s="25" t="s">
        <v>111</v>
      </c>
      <c r="O798" s="32">
        <f>M798*AA798</f>
        <v>0</v>
      </c>
      <c r="P798" s="1">
        <v>3</v>
      </c>
      <c r="AA798" s="1">
        <f>IF(P798=1,$O$3,IF(P798=2,$O$4,$O$5))</f>
        <v>0</v>
      </c>
    </row>
    <row r="799">
      <c r="A799" s="1" t="s">
        <v>72</v>
      </c>
      <c r="E799" s="27" t="s">
        <v>1130</v>
      </c>
    </row>
    <row r="800">
      <c r="A800" s="1" t="s">
        <v>73</v>
      </c>
    </row>
    <row r="801">
      <c r="A801" s="1" t="s">
        <v>74</v>
      </c>
      <c r="E801" s="27" t="s">
        <v>68</v>
      </c>
    </row>
    <row r="802">
      <c r="A802" s="1" t="s">
        <v>66</v>
      </c>
      <c r="B802" s="1">
        <v>19</v>
      </c>
      <c r="C802" s="26" t="s">
        <v>1131</v>
      </c>
      <c r="D802" t="s">
        <v>68</v>
      </c>
      <c r="E802" s="27" t="s">
        <v>1132</v>
      </c>
      <c r="F802" s="28" t="s">
        <v>163</v>
      </c>
      <c r="G802" s="29">
        <v>219.27000000000001</v>
      </c>
      <c r="H802" s="28">
        <v>0</v>
      </c>
      <c r="I802" s="30">
        <f>ROUND(G802*H802,P4)</f>
        <v>0</v>
      </c>
      <c r="L802" s="31">
        <v>0</v>
      </c>
      <c r="M802" s="24">
        <f>ROUND(G802*L802,P4)</f>
        <v>0</v>
      </c>
      <c r="N802" s="25" t="s">
        <v>111</v>
      </c>
      <c r="O802" s="32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72</v>
      </c>
      <c r="E803" s="27" t="s">
        <v>1132</v>
      </c>
    </row>
    <row r="804">
      <c r="A804" s="1" t="s">
        <v>73</v>
      </c>
    </row>
    <row r="805">
      <c r="A805" s="1" t="s">
        <v>74</v>
      </c>
      <c r="E805" s="27" t="s">
        <v>68</v>
      </c>
    </row>
    <row r="806">
      <c r="A806" s="1" t="s">
        <v>64</v>
      </c>
      <c r="C806" s="22" t="s">
        <v>1133</v>
      </c>
      <c r="E806" s="23" t="s">
        <v>1134</v>
      </c>
      <c r="L806" s="24">
        <f>SUMIFS(L807:L978,A807:A978,"P")</f>
        <v>0</v>
      </c>
      <c r="M806" s="24">
        <f>SUMIFS(M807:M978,A807:A978,"P")</f>
        <v>0</v>
      </c>
      <c r="N806" s="25"/>
    </row>
    <row r="807">
      <c r="A807" s="1" t="s">
        <v>66</v>
      </c>
      <c r="B807" s="1">
        <v>26</v>
      </c>
      <c r="C807" s="26" t="s">
        <v>1135</v>
      </c>
      <c r="D807" t="s">
        <v>68</v>
      </c>
      <c r="E807" s="27" t="s">
        <v>1136</v>
      </c>
      <c r="F807" s="28" t="s">
        <v>1137</v>
      </c>
      <c r="G807" s="29">
        <v>11.712</v>
      </c>
      <c r="H807" s="28">
        <v>0.001</v>
      </c>
      <c r="I807" s="30">
        <f>ROUND(G807*H807,P4)</f>
        <v>0</v>
      </c>
      <c r="L807" s="31">
        <v>0</v>
      </c>
      <c r="M807" s="24">
        <f>ROUND(G807*L807,P4)</f>
        <v>0</v>
      </c>
      <c r="N807" s="25" t="s">
        <v>681</v>
      </c>
      <c r="O807" s="32">
        <f>M807*AA807</f>
        <v>0</v>
      </c>
      <c r="P807" s="1">
        <v>3</v>
      </c>
      <c r="AA807" s="1">
        <f>IF(P807=1,$O$3,IF(P807=2,$O$4,$O$5))</f>
        <v>0</v>
      </c>
    </row>
    <row r="808">
      <c r="A808" s="1" t="s">
        <v>72</v>
      </c>
      <c r="E808" s="27" t="s">
        <v>1136</v>
      </c>
    </row>
    <row r="809">
      <c r="A809" s="1" t="s">
        <v>73</v>
      </c>
      <c r="E809" s="33" t="s">
        <v>1138</v>
      </c>
    </row>
    <row r="810">
      <c r="A810" s="1" t="s">
        <v>74</v>
      </c>
      <c r="E810" s="27" t="s">
        <v>68</v>
      </c>
    </row>
    <row r="811">
      <c r="A811" s="1" t="s">
        <v>66</v>
      </c>
      <c r="B811" s="1">
        <v>30</v>
      </c>
      <c r="C811" s="26" t="s">
        <v>1139</v>
      </c>
      <c r="D811" t="s">
        <v>68</v>
      </c>
      <c r="E811" s="27" t="s">
        <v>1140</v>
      </c>
      <c r="F811" s="28" t="s">
        <v>70</v>
      </c>
      <c r="G811" s="29">
        <v>1</v>
      </c>
      <c r="H811" s="28">
        <v>3.0000000000000001E-05</v>
      </c>
      <c r="I811" s="30">
        <f>ROUND(G811*H811,P4)</f>
        <v>0</v>
      </c>
      <c r="L811" s="31">
        <v>0</v>
      </c>
      <c r="M811" s="24">
        <f>ROUND(G811*L811,P4)</f>
        <v>0</v>
      </c>
      <c r="N811" s="25" t="s">
        <v>111</v>
      </c>
      <c r="O811" s="32">
        <f>M811*AA811</f>
        <v>0</v>
      </c>
      <c r="P811" s="1">
        <v>3</v>
      </c>
      <c r="AA811" s="1">
        <f>IF(P811=1,$O$3,IF(P811=2,$O$4,$O$5))</f>
        <v>0</v>
      </c>
    </row>
    <row r="812">
      <c r="A812" s="1" t="s">
        <v>72</v>
      </c>
      <c r="E812" s="27" t="s">
        <v>1140</v>
      </c>
    </row>
    <row r="813">
      <c r="A813" s="1" t="s">
        <v>73</v>
      </c>
    </row>
    <row r="814">
      <c r="A814" s="1" t="s">
        <v>74</v>
      </c>
      <c r="E814" s="27" t="s">
        <v>68</v>
      </c>
    </row>
    <row r="815">
      <c r="A815" s="1" t="s">
        <v>66</v>
      </c>
      <c r="B815" s="1">
        <v>55</v>
      </c>
      <c r="C815" s="26" t="s">
        <v>1141</v>
      </c>
      <c r="D815" t="s">
        <v>68</v>
      </c>
      <c r="E815" s="27" t="s">
        <v>1142</v>
      </c>
      <c r="F815" s="28" t="s">
        <v>163</v>
      </c>
      <c r="G815" s="29">
        <v>31.07</v>
      </c>
      <c r="H815" s="28">
        <v>0</v>
      </c>
      <c r="I815" s="30">
        <f>ROUND(G815*H815,P4)</f>
        <v>0</v>
      </c>
      <c r="L815" s="31">
        <v>0</v>
      </c>
      <c r="M815" s="24">
        <f>ROUND(G815*L815,P4)</f>
        <v>0</v>
      </c>
      <c r="N815" s="25" t="s">
        <v>681</v>
      </c>
      <c r="O815" s="32">
        <f>M815*AA815</f>
        <v>0</v>
      </c>
      <c r="P815" s="1">
        <v>3</v>
      </c>
      <c r="AA815" s="1">
        <f>IF(P815=1,$O$3,IF(P815=2,$O$4,$O$5))</f>
        <v>0</v>
      </c>
    </row>
    <row r="816">
      <c r="A816" s="1" t="s">
        <v>72</v>
      </c>
      <c r="E816" s="27" t="s">
        <v>1142</v>
      </c>
    </row>
    <row r="817">
      <c r="A817" s="1" t="s">
        <v>73</v>
      </c>
    </row>
    <row r="818">
      <c r="A818" s="1" t="s">
        <v>74</v>
      </c>
      <c r="E818" s="27" t="s">
        <v>68</v>
      </c>
    </row>
    <row r="819">
      <c r="A819" s="1" t="s">
        <v>66</v>
      </c>
      <c r="B819" s="1">
        <v>51</v>
      </c>
      <c r="C819" s="26" t="s">
        <v>1143</v>
      </c>
      <c r="D819" t="s">
        <v>68</v>
      </c>
      <c r="E819" s="27" t="s">
        <v>1144</v>
      </c>
      <c r="F819" s="28" t="s">
        <v>163</v>
      </c>
      <c r="G819" s="29">
        <v>122.04000000000001</v>
      </c>
      <c r="H819" s="28">
        <v>0.22</v>
      </c>
      <c r="I819" s="30">
        <f>ROUND(G819*H819,P4)</f>
        <v>0</v>
      </c>
      <c r="L819" s="31">
        <v>0</v>
      </c>
      <c r="M819" s="24">
        <f>ROUND(G819*L819,P4)</f>
        <v>0</v>
      </c>
      <c r="N819" s="25" t="s">
        <v>111</v>
      </c>
      <c r="O819" s="32">
        <f>M819*AA819</f>
        <v>0</v>
      </c>
      <c r="P819" s="1">
        <v>3</v>
      </c>
      <c r="AA819" s="1">
        <f>IF(P819=1,$O$3,IF(P819=2,$O$4,$O$5))</f>
        <v>0</v>
      </c>
    </row>
    <row r="820">
      <c r="A820" s="1" t="s">
        <v>72</v>
      </c>
      <c r="E820" s="27" t="s">
        <v>1144</v>
      </c>
    </row>
    <row r="821">
      <c r="A821" s="1" t="s">
        <v>73</v>
      </c>
    </row>
    <row r="822">
      <c r="A822" s="1" t="s">
        <v>74</v>
      </c>
      <c r="E822" s="27" t="s">
        <v>68</v>
      </c>
    </row>
    <row r="823">
      <c r="A823" s="1" t="s">
        <v>66</v>
      </c>
      <c r="B823" s="1">
        <v>50</v>
      </c>
      <c r="C823" s="26" t="s">
        <v>1145</v>
      </c>
      <c r="D823" t="s">
        <v>68</v>
      </c>
      <c r="E823" s="27" t="s">
        <v>1146</v>
      </c>
      <c r="F823" s="28" t="s">
        <v>163</v>
      </c>
      <c r="G823" s="29">
        <v>44.307000000000002</v>
      </c>
      <c r="H823" s="28">
        <v>0.20000000000000001</v>
      </c>
      <c r="I823" s="30">
        <f>ROUND(G823*H823,P4)</f>
        <v>0</v>
      </c>
      <c r="L823" s="31">
        <v>0</v>
      </c>
      <c r="M823" s="24">
        <f>ROUND(G823*L823,P4)</f>
        <v>0</v>
      </c>
      <c r="N823" s="25" t="s">
        <v>681</v>
      </c>
      <c r="O823" s="32">
        <f>M823*AA823</f>
        <v>0</v>
      </c>
      <c r="P823" s="1">
        <v>3</v>
      </c>
      <c r="AA823" s="1">
        <f>IF(P823=1,$O$3,IF(P823=2,$O$4,$O$5))</f>
        <v>0</v>
      </c>
    </row>
    <row r="824">
      <c r="A824" s="1" t="s">
        <v>72</v>
      </c>
      <c r="E824" s="27" t="s">
        <v>1146</v>
      </c>
    </row>
    <row r="825">
      <c r="A825" s="1" t="s">
        <v>73</v>
      </c>
      <c r="E825" s="33" t="s">
        <v>1147</v>
      </c>
    </row>
    <row r="826">
      <c r="A826" s="1" t="s">
        <v>74</v>
      </c>
      <c r="E826" s="27" t="s">
        <v>68</v>
      </c>
    </row>
    <row r="827" ht="25.5">
      <c r="A827" s="1" t="s">
        <v>66</v>
      </c>
      <c r="B827" s="1">
        <v>22</v>
      </c>
      <c r="C827" s="26" t="s">
        <v>1148</v>
      </c>
      <c r="D827" t="s">
        <v>68</v>
      </c>
      <c r="E827" s="27" t="s">
        <v>1149</v>
      </c>
      <c r="F827" s="28" t="s">
        <v>80</v>
      </c>
      <c r="G827" s="29">
        <v>354.89999999999998</v>
      </c>
      <c r="H827" s="28">
        <v>0</v>
      </c>
      <c r="I827" s="30">
        <f>ROUND(G827*H827,P4)</f>
        <v>0</v>
      </c>
      <c r="L827" s="31">
        <v>0</v>
      </c>
      <c r="M827" s="24">
        <f>ROUND(G827*L827,P4)</f>
        <v>0</v>
      </c>
      <c r="N827" s="25" t="s">
        <v>681</v>
      </c>
      <c r="O827" s="32">
        <f>M827*AA827</f>
        <v>0</v>
      </c>
      <c r="P827" s="1">
        <v>3</v>
      </c>
      <c r="AA827" s="1">
        <f>IF(P827=1,$O$3,IF(P827=2,$O$4,$O$5))</f>
        <v>0</v>
      </c>
    </row>
    <row r="828" ht="25.5">
      <c r="A828" s="1" t="s">
        <v>72</v>
      </c>
      <c r="E828" s="27" t="s">
        <v>1149</v>
      </c>
    </row>
    <row r="829">
      <c r="A829" s="1" t="s">
        <v>73</v>
      </c>
    </row>
    <row r="830">
      <c r="A830" s="1" t="s">
        <v>74</v>
      </c>
      <c r="E830" s="27" t="s">
        <v>68</v>
      </c>
    </row>
    <row r="831" ht="25.5">
      <c r="A831" s="1" t="s">
        <v>66</v>
      </c>
      <c r="B831" s="1">
        <v>21</v>
      </c>
      <c r="C831" s="26" t="s">
        <v>1150</v>
      </c>
      <c r="D831" t="s">
        <v>68</v>
      </c>
      <c r="E831" s="27" t="s">
        <v>1151</v>
      </c>
      <c r="F831" s="28" t="s">
        <v>80</v>
      </c>
      <c r="G831" s="29">
        <v>354.89999999999998</v>
      </c>
      <c r="H831" s="28">
        <v>0</v>
      </c>
      <c r="I831" s="30">
        <f>ROUND(G831*H831,P4)</f>
        <v>0</v>
      </c>
      <c r="L831" s="31">
        <v>0</v>
      </c>
      <c r="M831" s="24">
        <f>ROUND(G831*L831,P4)</f>
        <v>0</v>
      </c>
      <c r="N831" s="25" t="s">
        <v>681</v>
      </c>
      <c r="O831" s="32">
        <f>M831*AA831</f>
        <v>0</v>
      </c>
      <c r="P831" s="1">
        <v>3</v>
      </c>
      <c r="AA831" s="1">
        <f>IF(P831=1,$O$3,IF(P831=2,$O$4,$O$5))</f>
        <v>0</v>
      </c>
    </row>
    <row r="832" ht="25.5">
      <c r="A832" s="1" t="s">
        <v>72</v>
      </c>
      <c r="E832" s="27" t="s">
        <v>1151</v>
      </c>
    </row>
    <row r="833">
      <c r="A833" s="1" t="s">
        <v>73</v>
      </c>
    </row>
    <row r="834">
      <c r="A834" s="1" t="s">
        <v>74</v>
      </c>
      <c r="E834" s="27" t="s">
        <v>68</v>
      </c>
    </row>
    <row r="835" ht="25.5">
      <c r="A835" s="1" t="s">
        <v>66</v>
      </c>
      <c r="B835" s="1">
        <v>23</v>
      </c>
      <c r="C835" s="26" t="s">
        <v>1152</v>
      </c>
      <c r="D835" t="s">
        <v>68</v>
      </c>
      <c r="E835" s="27" t="s">
        <v>1153</v>
      </c>
      <c r="F835" s="28" t="s">
        <v>70</v>
      </c>
      <c r="G835" s="29">
        <v>1</v>
      </c>
      <c r="H835" s="28">
        <v>0</v>
      </c>
      <c r="I835" s="30">
        <f>ROUND(G835*H835,P4)</f>
        <v>0</v>
      </c>
      <c r="L835" s="31">
        <v>0</v>
      </c>
      <c r="M835" s="24">
        <f>ROUND(G835*L835,P4)</f>
        <v>0</v>
      </c>
      <c r="N835" s="25" t="s">
        <v>681</v>
      </c>
      <c r="O835" s="32">
        <f>M835*AA835</f>
        <v>0</v>
      </c>
      <c r="P835" s="1">
        <v>3</v>
      </c>
      <c r="AA835" s="1">
        <f>IF(P835=1,$O$3,IF(P835=2,$O$4,$O$5))</f>
        <v>0</v>
      </c>
    </row>
    <row r="836" ht="25.5">
      <c r="A836" s="1" t="s">
        <v>72</v>
      </c>
      <c r="E836" s="27" t="s">
        <v>1153</v>
      </c>
    </row>
    <row r="837">
      <c r="A837" s="1" t="s">
        <v>73</v>
      </c>
    </row>
    <row r="838">
      <c r="A838" s="1" t="s">
        <v>74</v>
      </c>
      <c r="E838" s="27" t="s">
        <v>68</v>
      </c>
    </row>
    <row r="839" ht="25.5">
      <c r="A839" s="1" t="s">
        <v>66</v>
      </c>
      <c r="B839" s="1">
        <v>24</v>
      </c>
      <c r="C839" s="26" t="s">
        <v>1154</v>
      </c>
      <c r="D839" t="s">
        <v>68</v>
      </c>
      <c r="E839" s="27" t="s">
        <v>1155</v>
      </c>
      <c r="F839" s="28" t="s">
        <v>70</v>
      </c>
      <c r="G839" s="29">
        <v>630</v>
      </c>
      <c r="H839" s="28">
        <v>0</v>
      </c>
      <c r="I839" s="30">
        <f>ROUND(G839*H839,P4)</f>
        <v>0</v>
      </c>
      <c r="L839" s="31">
        <v>0</v>
      </c>
      <c r="M839" s="24">
        <f>ROUND(G839*L839,P4)</f>
        <v>0</v>
      </c>
      <c r="N839" s="25" t="s">
        <v>681</v>
      </c>
      <c r="O839" s="32">
        <f>M839*AA839</f>
        <v>0</v>
      </c>
      <c r="P839" s="1">
        <v>3</v>
      </c>
      <c r="AA839" s="1">
        <f>IF(P839=1,$O$3,IF(P839=2,$O$4,$O$5))</f>
        <v>0</v>
      </c>
    </row>
    <row r="840" ht="25.5">
      <c r="A840" s="1" t="s">
        <v>72</v>
      </c>
      <c r="E840" s="27" t="s">
        <v>1155</v>
      </c>
    </row>
    <row r="841">
      <c r="A841" s="1" t="s">
        <v>73</v>
      </c>
      <c r="E841" s="33" t="s">
        <v>1156</v>
      </c>
    </row>
    <row r="842">
      <c r="A842" s="1" t="s">
        <v>74</v>
      </c>
      <c r="E842" s="27" t="s">
        <v>68</v>
      </c>
    </row>
    <row r="843">
      <c r="A843" s="1" t="s">
        <v>66</v>
      </c>
      <c r="B843" s="1">
        <v>29</v>
      </c>
      <c r="C843" s="26" t="s">
        <v>1157</v>
      </c>
      <c r="D843" t="s">
        <v>68</v>
      </c>
      <c r="E843" s="27" t="s">
        <v>1158</v>
      </c>
      <c r="F843" s="28" t="s">
        <v>1159</v>
      </c>
      <c r="G843" s="29">
        <v>220.5</v>
      </c>
      <c r="H843" s="28">
        <v>0</v>
      </c>
      <c r="I843" s="30">
        <f>ROUND(G843*H843,P4)</f>
        <v>0</v>
      </c>
      <c r="L843" s="31">
        <v>0</v>
      </c>
      <c r="M843" s="24">
        <f>ROUND(G843*L843,P4)</f>
        <v>0</v>
      </c>
      <c r="N843" s="25" t="s">
        <v>681</v>
      </c>
      <c r="O843" s="32">
        <f>M843*AA843</f>
        <v>0</v>
      </c>
      <c r="P843" s="1">
        <v>3</v>
      </c>
      <c r="AA843" s="1">
        <f>IF(P843=1,$O$3,IF(P843=2,$O$4,$O$5))</f>
        <v>0</v>
      </c>
    </row>
    <row r="844">
      <c r="A844" s="1" t="s">
        <v>72</v>
      </c>
      <c r="E844" s="27" t="s">
        <v>1158</v>
      </c>
    </row>
    <row r="845">
      <c r="A845" s="1" t="s">
        <v>73</v>
      </c>
    </row>
    <row r="846">
      <c r="A846" s="1" t="s">
        <v>74</v>
      </c>
      <c r="E846" s="27" t="s">
        <v>68</v>
      </c>
    </row>
    <row r="847">
      <c r="A847" s="1" t="s">
        <v>66</v>
      </c>
      <c r="B847" s="1">
        <v>25</v>
      </c>
      <c r="C847" s="26" t="s">
        <v>1160</v>
      </c>
      <c r="D847" t="s">
        <v>68</v>
      </c>
      <c r="E847" s="27" t="s">
        <v>1161</v>
      </c>
      <c r="F847" s="28" t="s">
        <v>80</v>
      </c>
      <c r="G847" s="29">
        <v>354.89999999999998</v>
      </c>
      <c r="H847" s="28">
        <v>0</v>
      </c>
      <c r="I847" s="30">
        <f>ROUND(G847*H847,P4)</f>
        <v>0</v>
      </c>
      <c r="L847" s="31">
        <v>0</v>
      </c>
      <c r="M847" s="24">
        <f>ROUND(G847*L847,P4)</f>
        <v>0</v>
      </c>
      <c r="N847" s="25" t="s">
        <v>681</v>
      </c>
      <c r="O847" s="32">
        <f>M847*AA847</f>
        <v>0</v>
      </c>
      <c r="P847" s="1">
        <v>3</v>
      </c>
      <c r="AA847" s="1">
        <f>IF(P847=1,$O$3,IF(P847=2,$O$4,$O$5))</f>
        <v>0</v>
      </c>
    </row>
    <row r="848">
      <c r="A848" s="1" t="s">
        <v>72</v>
      </c>
      <c r="E848" s="27" t="s">
        <v>1161</v>
      </c>
    </row>
    <row r="849">
      <c r="A849" s="1" t="s">
        <v>73</v>
      </c>
    </row>
    <row r="850">
      <c r="A850" s="1" t="s">
        <v>74</v>
      </c>
      <c r="E850" s="27" t="s">
        <v>68</v>
      </c>
    </row>
    <row r="851">
      <c r="A851" s="1" t="s">
        <v>66</v>
      </c>
      <c r="B851" s="1">
        <v>27</v>
      </c>
      <c r="C851" s="26" t="s">
        <v>1162</v>
      </c>
      <c r="D851" t="s">
        <v>68</v>
      </c>
      <c r="E851" s="27" t="s">
        <v>1163</v>
      </c>
      <c r="F851" s="28" t="s">
        <v>80</v>
      </c>
      <c r="G851" s="29">
        <v>354.89999999999998</v>
      </c>
      <c r="H851" s="28">
        <v>0</v>
      </c>
      <c r="I851" s="30">
        <f>ROUND(G851*H851,P4)</f>
        <v>0</v>
      </c>
      <c r="L851" s="31">
        <v>0</v>
      </c>
      <c r="M851" s="24">
        <f>ROUND(G851*L851,P4)</f>
        <v>0</v>
      </c>
      <c r="N851" s="25" t="s">
        <v>681</v>
      </c>
      <c r="O851" s="32">
        <f>M851*AA851</f>
        <v>0</v>
      </c>
      <c r="P851" s="1">
        <v>3</v>
      </c>
      <c r="AA851" s="1">
        <f>IF(P851=1,$O$3,IF(P851=2,$O$4,$O$5))</f>
        <v>0</v>
      </c>
    </row>
    <row r="852">
      <c r="A852" s="1" t="s">
        <v>72</v>
      </c>
      <c r="E852" s="27" t="s">
        <v>1163</v>
      </c>
    </row>
    <row r="853">
      <c r="A853" s="1" t="s">
        <v>73</v>
      </c>
    </row>
    <row r="854">
      <c r="A854" s="1" t="s">
        <v>74</v>
      </c>
      <c r="E854" s="27" t="s">
        <v>68</v>
      </c>
    </row>
    <row r="855" ht="38.25">
      <c r="A855" s="1" t="s">
        <v>66</v>
      </c>
      <c r="B855" s="1">
        <v>28</v>
      </c>
      <c r="C855" s="26" t="s">
        <v>1164</v>
      </c>
      <c r="D855" t="s">
        <v>68</v>
      </c>
      <c r="E855" s="27" t="s">
        <v>1165</v>
      </c>
      <c r="F855" s="28" t="s">
        <v>70</v>
      </c>
      <c r="G855" s="29">
        <v>1</v>
      </c>
      <c r="H855" s="28">
        <v>0</v>
      </c>
      <c r="I855" s="30">
        <f>ROUND(G855*H855,P4)</f>
        <v>0</v>
      </c>
      <c r="L855" s="31">
        <v>0</v>
      </c>
      <c r="M855" s="24">
        <f>ROUND(G855*L855,P4)</f>
        <v>0</v>
      </c>
      <c r="N855" s="25" t="s">
        <v>681</v>
      </c>
      <c r="O855" s="32">
        <f>M855*AA855</f>
        <v>0</v>
      </c>
      <c r="P855" s="1">
        <v>3</v>
      </c>
      <c r="AA855" s="1">
        <f>IF(P855=1,$O$3,IF(P855=2,$O$4,$O$5))</f>
        <v>0</v>
      </c>
    </row>
    <row r="856" ht="38.25">
      <c r="A856" s="1" t="s">
        <v>72</v>
      </c>
      <c r="E856" s="27" t="s">
        <v>1166</v>
      </c>
    </row>
    <row r="857">
      <c r="A857" s="1" t="s">
        <v>73</v>
      </c>
    </row>
    <row r="858">
      <c r="A858" s="1" t="s">
        <v>74</v>
      </c>
      <c r="E858" s="27" t="s">
        <v>68</v>
      </c>
    </row>
    <row r="859">
      <c r="A859" s="1" t="s">
        <v>66</v>
      </c>
      <c r="B859" s="1">
        <v>39</v>
      </c>
      <c r="C859" s="26" t="s">
        <v>1167</v>
      </c>
      <c r="D859" t="s">
        <v>68</v>
      </c>
      <c r="E859" s="27" t="s">
        <v>1168</v>
      </c>
      <c r="F859" s="28" t="s">
        <v>70</v>
      </c>
      <c r="G859" s="29">
        <v>4</v>
      </c>
      <c r="H859" s="28">
        <v>5.0000000000000002E-05</v>
      </c>
      <c r="I859" s="30">
        <f>ROUND(G859*H859,P4)</f>
        <v>0</v>
      </c>
      <c r="L859" s="31">
        <v>0</v>
      </c>
      <c r="M859" s="24">
        <f>ROUND(G859*L859,P4)</f>
        <v>0</v>
      </c>
      <c r="N859" s="25" t="s">
        <v>681</v>
      </c>
      <c r="O859" s="32">
        <f>M859*AA859</f>
        <v>0</v>
      </c>
      <c r="P859" s="1">
        <v>3</v>
      </c>
      <c r="AA859" s="1">
        <f>IF(P859=1,$O$3,IF(P859=2,$O$4,$O$5))</f>
        <v>0</v>
      </c>
    </row>
    <row r="860">
      <c r="A860" s="1" t="s">
        <v>72</v>
      </c>
      <c r="E860" s="27" t="s">
        <v>1168</v>
      </c>
    </row>
    <row r="861">
      <c r="A861" s="1" t="s">
        <v>73</v>
      </c>
    </row>
    <row r="862">
      <c r="A862" s="1" t="s">
        <v>74</v>
      </c>
      <c r="E862" s="27" t="s">
        <v>68</v>
      </c>
    </row>
    <row r="863">
      <c r="A863" s="1" t="s">
        <v>66</v>
      </c>
      <c r="B863" s="1">
        <v>47</v>
      </c>
      <c r="C863" s="26" t="s">
        <v>1169</v>
      </c>
      <c r="D863" t="s">
        <v>68</v>
      </c>
      <c r="E863" s="27" t="s">
        <v>1170</v>
      </c>
      <c r="F863" s="28" t="s">
        <v>80</v>
      </c>
      <c r="G863" s="29">
        <v>0.55000000000000004</v>
      </c>
      <c r="H863" s="28">
        <v>3.0000000000000001E-05</v>
      </c>
      <c r="I863" s="30">
        <f>ROUND(G863*H863,P4)</f>
        <v>0</v>
      </c>
      <c r="L863" s="31">
        <v>0</v>
      </c>
      <c r="M863" s="24">
        <f>ROUND(G863*L863,P4)</f>
        <v>0</v>
      </c>
      <c r="N863" s="25" t="s">
        <v>681</v>
      </c>
      <c r="O863" s="32">
        <f>M863*AA863</f>
        <v>0</v>
      </c>
      <c r="P863" s="1">
        <v>3</v>
      </c>
      <c r="AA863" s="1">
        <f>IF(P863=1,$O$3,IF(P863=2,$O$4,$O$5))</f>
        <v>0</v>
      </c>
    </row>
    <row r="864">
      <c r="A864" s="1" t="s">
        <v>72</v>
      </c>
      <c r="E864" s="27" t="s">
        <v>1170</v>
      </c>
    </row>
    <row r="865">
      <c r="A865" s="1" t="s">
        <v>73</v>
      </c>
    </row>
    <row r="866">
      <c r="A866" s="1" t="s">
        <v>74</v>
      </c>
      <c r="E866" s="27" t="s">
        <v>68</v>
      </c>
    </row>
    <row r="867" ht="25.5">
      <c r="A867" s="1" t="s">
        <v>66</v>
      </c>
      <c r="B867" s="1">
        <v>49</v>
      </c>
      <c r="C867" s="26" t="s">
        <v>1171</v>
      </c>
      <c r="D867" t="s">
        <v>68</v>
      </c>
      <c r="E867" s="27" t="s">
        <v>1172</v>
      </c>
      <c r="F867" s="28" t="s">
        <v>80</v>
      </c>
      <c r="G867" s="29">
        <v>402.79000000000002</v>
      </c>
      <c r="H867" s="28">
        <v>0</v>
      </c>
      <c r="I867" s="30">
        <f>ROUND(G867*H867,P4)</f>
        <v>0</v>
      </c>
      <c r="L867" s="31">
        <v>0</v>
      </c>
      <c r="M867" s="24">
        <f>ROUND(G867*L867,P4)</f>
        <v>0</v>
      </c>
      <c r="N867" s="25" t="s">
        <v>681</v>
      </c>
      <c r="O867" s="32">
        <f>M867*AA867</f>
        <v>0</v>
      </c>
      <c r="P867" s="1">
        <v>3</v>
      </c>
      <c r="AA867" s="1">
        <f>IF(P867=1,$O$3,IF(P867=2,$O$4,$O$5))</f>
        <v>0</v>
      </c>
    </row>
    <row r="868" ht="25.5">
      <c r="A868" s="1" t="s">
        <v>72</v>
      </c>
      <c r="E868" s="27" t="s">
        <v>1172</v>
      </c>
    </row>
    <row r="869">
      <c r="A869" s="1" t="s">
        <v>73</v>
      </c>
    </row>
    <row r="870">
      <c r="A870" s="1" t="s">
        <v>74</v>
      </c>
      <c r="E870" s="27" t="s">
        <v>68</v>
      </c>
    </row>
    <row r="871" ht="25.5">
      <c r="A871" s="1" t="s">
        <v>66</v>
      </c>
      <c r="B871" s="1">
        <v>52</v>
      </c>
      <c r="C871" s="26" t="s">
        <v>1173</v>
      </c>
      <c r="D871" t="s">
        <v>68</v>
      </c>
      <c r="E871" s="27" t="s">
        <v>1174</v>
      </c>
      <c r="F871" s="28" t="s">
        <v>763</v>
      </c>
      <c r="G871" s="29">
        <v>0.043999999999999997</v>
      </c>
      <c r="H871" s="28">
        <v>0</v>
      </c>
      <c r="I871" s="30">
        <f>ROUND(G871*H871,P4)</f>
        <v>0</v>
      </c>
      <c r="L871" s="31">
        <v>0</v>
      </c>
      <c r="M871" s="24">
        <f>ROUND(G871*L871,P4)</f>
        <v>0</v>
      </c>
      <c r="N871" s="25" t="s">
        <v>681</v>
      </c>
      <c r="O871" s="32">
        <f>M871*AA871</f>
        <v>0</v>
      </c>
      <c r="P871" s="1">
        <v>3</v>
      </c>
      <c r="AA871" s="1">
        <f>IF(P871=1,$O$3,IF(P871=2,$O$4,$O$5))</f>
        <v>0</v>
      </c>
    </row>
    <row r="872" ht="25.5">
      <c r="A872" s="1" t="s">
        <v>72</v>
      </c>
      <c r="E872" s="27" t="s">
        <v>1174</v>
      </c>
    </row>
    <row r="873">
      <c r="A873" s="1" t="s">
        <v>73</v>
      </c>
      <c r="E873" s="33" t="s">
        <v>1175</v>
      </c>
    </row>
    <row r="874">
      <c r="A874" s="1" t="s">
        <v>74</v>
      </c>
      <c r="E874" s="27" t="s">
        <v>68</v>
      </c>
    </row>
    <row r="875">
      <c r="A875" s="1" t="s">
        <v>66</v>
      </c>
      <c r="B875" s="1">
        <v>54</v>
      </c>
      <c r="C875" s="26" t="s">
        <v>1176</v>
      </c>
      <c r="D875" t="s">
        <v>68</v>
      </c>
      <c r="E875" s="27" t="s">
        <v>1177</v>
      </c>
      <c r="F875" s="28" t="s">
        <v>163</v>
      </c>
      <c r="G875" s="29">
        <v>31.07</v>
      </c>
      <c r="H875" s="28">
        <v>0</v>
      </c>
      <c r="I875" s="30">
        <f>ROUND(G875*H875,P4)</f>
        <v>0</v>
      </c>
      <c r="L875" s="31">
        <v>0</v>
      </c>
      <c r="M875" s="24">
        <f>ROUND(G875*L875,P4)</f>
        <v>0</v>
      </c>
      <c r="N875" s="25" t="s">
        <v>681</v>
      </c>
      <c r="O875" s="32">
        <f>M875*AA875</f>
        <v>0</v>
      </c>
      <c r="P875" s="1">
        <v>3</v>
      </c>
      <c r="AA875" s="1">
        <f>IF(P875=1,$O$3,IF(P875=2,$O$4,$O$5))</f>
        <v>0</v>
      </c>
    </row>
    <row r="876">
      <c r="A876" s="1" t="s">
        <v>72</v>
      </c>
      <c r="E876" s="27" t="s">
        <v>1177</v>
      </c>
    </row>
    <row r="877">
      <c r="A877" s="1" t="s">
        <v>73</v>
      </c>
    </row>
    <row r="878">
      <c r="A878" s="1" t="s">
        <v>74</v>
      </c>
      <c r="E878" s="27" t="s">
        <v>68</v>
      </c>
    </row>
    <row r="879">
      <c r="A879" s="1" t="s">
        <v>66</v>
      </c>
      <c r="B879" s="1">
        <v>53</v>
      </c>
      <c r="C879" s="26" t="s">
        <v>1178</v>
      </c>
      <c r="D879" t="s">
        <v>68</v>
      </c>
      <c r="E879" s="27" t="s">
        <v>1179</v>
      </c>
      <c r="F879" s="28" t="s">
        <v>1137</v>
      </c>
      <c r="G879" s="29">
        <v>44.429000000000002</v>
      </c>
      <c r="H879" s="28">
        <v>0.001</v>
      </c>
      <c r="I879" s="30">
        <f>ROUND(G879*H879,P4)</f>
        <v>0</v>
      </c>
      <c r="L879" s="31">
        <v>0</v>
      </c>
      <c r="M879" s="24">
        <f>ROUND(G879*L879,P4)</f>
        <v>0</v>
      </c>
      <c r="N879" s="25" t="s">
        <v>681</v>
      </c>
      <c r="O879" s="32">
        <f>M879*AA879</f>
        <v>0</v>
      </c>
      <c r="P879" s="1">
        <v>3</v>
      </c>
      <c r="AA879" s="1">
        <f>IF(P879=1,$O$3,IF(P879=2,$O$4,$O$5))</f>
        <v>0</v>
      </c>
    </row>
    <row r="880">
      <c r="A880" s="1" t="s">
        <v>72</v>
      </c>
      <c r="E880" s="27" t="s">
        <v>1179</v>
      </c>
    </row>
    <row r="881">
      <c r="A881" s="1" t="s">
        <v>73</v>
      </c>
      <c r="E881" s="33" t="s">
        <v>1180</v>
      </c>
    </row>
    <row r="882">
      <c r="A882" s="1" t="s">
        <v>74</v>
      </c>
      <c r="E882" s="27" t="s">
        <v>68</v>
      </c>
    </row>
    <row r="883" ht="25.5">
      <c r="A883" s="1" t="s">
        <v>66</v>
      </c>
      <c r="B883" s="1">
        <v>60</v>
      </c>
      <c r="C883" s="26" t="s">
        <v>1181</v>
      </c>
      <c r="D883" t="s">
        <v>68</v>
      </c>
      <c r="E883" s="27" t="s">
        <v>1182</v>
      </c>
      <c r="F883" s="28" t="s">
        <v>163</v>
      </c>
      <c r="G883" s="29">
        <v>1.3200000000000001</v>
      </c>
      <c r="H883" s="28">
        <v>2.3010199999999998</v>
      </c>
      <c r="I883" s="30">
        <f>ROUND(G883*H883,P4)</f>
        <v>0</v>
      </c>
      <c r="L883" s="31">
        <v>0</v>
      </c>
      <c r="M883" s="24">
        <f>ROUND(G883*L883,P4)</f>
        <v>0</v>
      </c>
      <c r="N883" s="25" t="s">
        <v>681</v>
      </c>
      <c r="O883" s="32">
        <f>M883*AA883</f>
        <v>0</v>
      </c>
      <c r="P883" s="1">
        <v>3</v>
      </c>
      <c r="AA883" s="1">
        <f>IF(P883=1,$O$3,IF(P883=2,$O$4,$O$5))</f>
        <v>0</v>
      </c>
    </row>
    <row r="884" ht="25.5">
      <c r="A884" s="1" t="s">
        <v>72</v>
      </c>
      <c r="E884" s="27" t="s">
        <v>1182</v>
      </c>
    </row>
    <row r="885">
      <c r="A885" s="1" t="s">
        <v>73</v>
      </c>
    </row>
    <row r="886">
      <c r="A886" s="1" t="s">
        <v>74</v>
      </c>
      <c r="E886" s="27" t="s">
        <v>68</v>
      </c>
    </row>
    <row r="887">
      <c r="A887" s="1" t="s">
        <v>66</v>
      </c>
      <c r="B887" s="1">
        <v>62</v>
      </c>
      <c r="C887" s="26" t="s">
        <v>1183</v>
      </c>
      <c r="D887" t="s">
        <v>68</v>
      </c>
      <c r="E887" s="27" t="s">
        <v>1184</v>
      </c>
      <c r="F887" s="28" t="s">
        <v>80</v>
      </c>
      <c r="G887" s="29">
        <v>9.5999999999999996</v>
      </c>
      <c r="H887" s="28">
        <v>0.0026900000000000001</v>
      </c>
      <c r="I887" s="30">
        <f>ROUND(G887*H887,P4)</f>
        <v>0</v>
      </c>
      <c r="L887" s="31">
        <v>0</v>
      </c>
      <c r="M887" s="24">
        <f>ROUND(G887*L887,P4)</f>
        <v>0</v>
      </c>
      <c r="N887" s="25" t="s">
        <v>681</v>
      </c>
      <c r="O887" s="32">
        <f>M887*AA887</f>
        <v>0</v>
      </c>
      <c r="P887" s="1">
        <v>3</v>
      </c>
      <c r="AA887" s="1">
        <f>IF(P887=1,$O$3,IF(P887=2,$O$4,$O$5))</f>
        <v>0</v>
      </c>
    </row>
    <row r="888">
      <c r="A888" s="1" t="s">
        <v>72</v>
      </c>
      <c r="E888" s="27" t="s">
        <v>1184</v>
      </c>
    </row>
    <row r="889">
      <c r="A889" s="1" t="s">
        <v>73</v>
      </c>
    </row>
    <row r="890">
      <c r="A890" s="1" t="s">
        <v>74</v>
      </c>
      <c r="E890" s="27" t="s">
        <v>68</v>
      </c>
    </row>
    <row r="891">
      <c r="A891" s="1" t="s">
        <v>66</v>
      </c>
      <c r="B891" s="1">
        <v>63</v>
      </c>
      <c r="C891" s="26" t="s">
        <v>1185</v>
      </c>
      <c r="D891" t="s">
        <v>68</v>
      </c>
      <c r="E891" s="27" t="s">
        <v>1186</v>
      </c>
      <c r="F891" s="28" t="s">
        <v>80</v>
      </c>
      <c r="G891" s="29">
        <v>9.5999999999999996</v>
      </c>
      <c r="H891" s="28">
        <v>0</v>
      </c>
      <c r="I891" s="30">
        <f>ROUND(G891*H891,P4)</f>
        <v>0</v>
      </c>
      <c r="L891" s="31">
        <v>0</v>
      </c>
      <c r="M891" s="24">
        <f>ROUND(G891*L891,P4)</f>
        <v>0</v>
      </c>
      <c r="N891" s="25" t="s">
        <v>681</v>
      </c>
      <c r="O891" s="32">
        <f>M891*AA891</f>
        <v>0</v>
      </c>
      <c r="P891" s="1">
        <v>3</v>
      </c>
      <c r="AA891" s="1">
        <f>IF(P891=1,$O$3,IF(P891=2,$O$4,$O$5))</f>
        <v>0</v>
      </c>
    </row>
    <row r="892">
      <c r="A892" s="1" t="s">
        <v>72</v>
      </c>
      <c r="E892" s="27" t="s">
        <v>1186</v>
      </c>
    </row>
    <row r="893">
      <c r="A893" s="1" t="s">
        <v>73</v>
      </c>
    </row>
    <row r="894">
      <c r="A894" s="1" t="s">
        <v>74</v>
      </c>
      <c r="E894" s="27" t="s">
        <v>68</v>
      </c>
    </row>
    <row r="895" ht="25.5">
      <c r="A895" s="1" t="s">
        <v>66</v>
      </c>
      <c r="B895" s="1">
        <v>56</v>
      </c>
      <c r="C895" s="26" t="s">
        <v>1187</v>
      </c>
      <c r="D895" t="s">
        <v>68</v>
      </c>
      <c r="E895" s="27" t="s">
        <v>1188</v>
      </c>
      <c r="F895" s="28" t="s">
        <v>80</v>
      </c>
      <c r="G895" s="29">
        <v>62.780000000000001</v>
      </c>
      <c r="H895" s="28">
        <v>0.161</v>
      </c>
      <c r="I895" s="30">
        <f>ROUND(G895*H895,P4)</f>
        <v>0</v>
      </c>
      <c r="L895" s="31">
        <v>0</v>
      </c>
      <c r="M895" s="24">
        <f>ROUND(G895*L895,P4)</f>
        <v>0</v>
      </c>
      <c r="N895" s="25" t="s">
        <v>681</v>
      </c>
      <c r="O895" s="32">
        <f>M895*AA895</f>
        <v>0</v>
      </c>
      <c r="P895" s="1">
        <v>3</v>
      </c>
      <c r="AA895" s="1">
        <f>IF(P895=1,$O$3,IF(P895=2,$O$4,$O$5))</f>
        <v>0</v>
      </c>
    </row>
    <row r="896" ht="25.5">
      <c r="A896" s="1" t="s">
        <v>72</v>
      </c>
      <c r="E896" s="27" t="s">
        <v>1188</v>
      </c>
    </row>
    <row r="897">
      <c r="A897" s="1" t="s">
        <v>73</v>
      </c>
    </row>
    <row r="898">
      <c r="A898" s="1" t="s">
        <v>74</v>
      </c>
      <c r="E898" s="27" t="s">
        <v>68</v>
      </c>
    </row>
    <row r="899">
      <c r="A899" s="1" t="s">
        <v>66</v>
      </c>
      <c r="B899" s="1">
        <v>57</v>
      </c>
      <c r="C899" s="26" t="s">
        <v>1189</v>
      </c>
      <c r="D899" t="s">
        <v>68</v>
      </c>
      <c r="E899" s="27" t="s">
        <v>1190</v>
      </c>
      <c r="F899" s="28" t="s">
        <v>763</v>
      </c>
      <c r="G899" s="29">
        <v>4.4470000000000001</v>
      </c>
      <c r="H899" s="28">
        <v>1</v>
      </c>
      <c r="I899" s="30">
        <f>ROUND(G899*H899,P4)</f>
        <v>0</v>
      </c>
      <c r="L899" s="31">
        <v>0</v>
      </c>
      <c r="M899" s="24">
        <f>ROUND(G899*L899,P4)</f>
        <v>0</v>
      </c>
      <c r="N899" s="25" t="s">
        <v>681</v>
      </c>
      <c r="O899" s="32">
        <f>M899*AA899</f>
        <v>0</v>
      </c>
      <c r="P899" s="1">
        <v>3</v>
      </c>
      <c r="AA899" s="1">
        <f>IF(P899=1,$O$3,IF(P899=2,$O$4,$O$5))</f>
        <v>0</v>
      </c>
    </row>
    <row r="900">
      <c r="A900" s="1" t="s">
        <v>72</v>
      </c>
      <c r="E900" s="27" t="s">
        <v>1190</v>
      </c>
    </row>
    <row r="901">
      <c r="A901" s="1" t="s">
        <v>73</v>
      </c>
    </row>
    <row r="902">
      <c r="A902" s="1" t="s">
        <v>74</v>
      </c>
      <c r="E902" s="27" t="s">
        <v>68</v>
      </c>
    </row>
    <row r="903">
      <c r="A903" s="1" t="s">
        <v>66</v>
      </c>
      <c r="B903" s="1">
        <v>46</v>
      </c>
      <c r="C903" s="26" t="s">
        <v>1191</v>
      </c>
      <c r="D903" t="s">
        <v>68</v>
      </c>
      <c r="E903" s="27" t="s">
        <v>1192</v>
      </c>
      <c r="F903" s="28" t="s">
        <v>70</v>
      </c>
      <c r="G903" s="29">
        <v>4</v>
      </c>
      <c r="H903" s="28">
        <v>0.0047200000000000002</v>
      </c>
      <c r="I903" s="30">
        <f>ROUND(G903*H903,P4)</f>
        <v>0</v>
      </c>
      <c r="L903" s="31">
        <v>0</v>
      </c>
      <c r="M903" s="24">
        <f>ROUND(G903*L903,P4)</f>
        <v>0</v>
      </c>
      <c r="N903" s="25" t="s">
        <v>681</v>
      </c>
      <c r="O903" s="32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72</v>
      </c>
      <c r="E904" s="27" t="s">
        <v>1192</v>
      </c>
    </row>
    <row r="905">
      <c r="A905" s="1" t="s">
        <v>73</v>
      </c>
    </row>
    <row r="906">
      <c r="A906" s="1" t="s">
        <v>74</v>
      </c>
      <c r="E906" s="27" t="s">
        <v>68</v>
      </c>
    </row>
    <row r="907">
      <c r="A907" s="1" t="s">
        <v>66</v>
      </c>
      <c r="B907" s="1">
        <v>45</v>
      </c>
      <c r="C907" s="26" t="s">
        <v>1193</v>
      </c>
      <c r="D907" t="s">
        <v>68</v>
      </c>
      <c r="E907" s="27" t="s">
        <v>1194</v>
      </c>
      <c r="F907" s="28" t="s">
        <v>1195</v>
      </c>
      <c r="G907" s="29">
        <v>4</v>
      </c>
      <c r="H907" s="28">
        <v>0</v>
      </c>
      <c r="I907" s="30">
        <f>ROUND(G907*H907,P4)</f>
        <v>0</v>
      </c>
      <c r="L907" s="31">
        <v>0</v>
      </c>
      <c r="M907" s="24">
        <f>ROUND(G907*L907,P4)</f>
        <v>0</v>
      </c>
      <c r="N907" s="25" t="s">
        <v>111</v>
      </c>
      <c r="O907" s="32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72</v>
      </c>
      <c r="E908" s="27" t="s">
        <v>1194</v>
      </c>
    </row>
    <row r="909">
      <c r="A909" s="1" t="s">
        <v>73</v>
      </c>
    </row>
    <row r="910">
      <c r="A910" s="1" t="s">
        <v>74</v>
      </c>
      <c r="E910" s="27" t="s">
        <v>68</v>
      </c>
    </row>
    <row r="911">
      <c r="A911" s="1" t="s">
        <v>66</v>
      </c>
      <c r="B911" s="1">
        <v>58</v>
      </c>
      <c r="C911" s="26" t="s">
        <v>1196</v>
      </c>
      <c r="D911" t="s">
        <v>68</v>
      </c>
      <c r="E911" s="27" t="s">
        <v>1197</v>
      </c>
      <c r="F911" s="28" t="s">
        <v>80</v>
      </c>
      <c r="G911" s="29">
        <v>72.197000000000003</v>
      </c>
      <c r="H911" s="28">
        <v>8.0000000000000007E-05</v>
      </c>
      <c r="I911" s="30">
        <f>ROUND(G911*H911,P4)</f>
        <v>0</v>
      </c>
      <c r="L911" s="31">
        <v>0</v>
      </c>
      <c r="M911" s="24">
        <f>ROUND(G911*L911,P4)</f>
        <v>0</v>
      </c>
      <c r="N911" s="25" t="s">
        <v>111</v>
      </c>
      <c r="O911" s="32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72</v>
      </c>
      <c r="E912" s="27" t="s">
        <v>1197</v>
      </c>
    </row>
    <row r="913">
      <c r="A913" s="1" t="s">
        <v>73</v>
      </c>
      <c r="E913" s="33" t="s">
        <v>1198</v>
      </c>
    </row>
    <row r="914">
      <c r="A914" s="1" t="s">
        <v>74</v>
      </c>
      <c r="E914" s="27" t="s">
        <v>68</v>
      </c>
    </row>
    <row r="915">
      <c r="A915" s="1" t="s">
        <v>66</v>
      </c>
      <c r="B915" s="1">
        <v>31</v>
      </c>
      <c r="C915" s="26" t="s">
        <v>1199</v>
      </c>
      <c r="D915" t="s">
        <v>68</v>
      </c>
      <c r="E915" s="27" t="s">
        <v>1200</v>
      </c>
      <c r="F915" s="28" t="s">
        <v>1195</v>
      </c>
      <c r="G915" s="29">
        <v>105</v>
      </c>
      <c r="H915" s="28">
        <v>0</v>
      </c>
      <c r="I915" s="30">
        <f>ROUND(G915*H915,P4)</f>
        <v>0</v>
      </c>
      <c r="L915" s="31">
        <v>0</v>
      </c>
      <c r="M915" s="24">
        <f>ROUND(G915*L915,P4)</f>
        <v>0</v>
      </c>
      <c r="N915" s="25" t="s">
        <v>111</v>
      </c>
      <c r="O915" s="32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72</v>
      </c>
      <c r="E916" s="27" t="s">
        <v>1200</v>
      </c>
    </row>
    <row r="917">
      <c r="A917" s="1" t="s">
        <v>73</v>
      </c>
    </row>
    <row r="918">
      <c r="A918" s="1" t="s">
        <v>74</v>
      </c>
      <c r="E918" s="27" t="s">
        <v>68</v>
      </c>
    </row>
    <row r="919">
      <c r="A919" s="1" t="s">
        <v>66</v>
      </c>
      <c r="B919" s="1">
        <v>32</v>
      </c>
      <c r="C919" s="26" t="s">
        <v>1201</v>
      </c>
      <c r="D919" t="s">
        <v>68</v>
      </c>
      <c r="E919" s="27" t="s">
        <v>1202</v>
      </c>
      <c r="F919" s="28" t="s">
        <v>1195</v>
      </c>
      <c r="G919" s="29">
        <v>45</v>
      </c>
      <c r="H919" s="28">
        <v>0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111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>
      <c r="A920" s="1" t="s">
        <v>72</v>
      </c>
      <c r="E920" s="27" t="s">
        <v>1202</v>
      </c>
    </row>
    <row r="921">
      <c r="A921" s="1" t="s">
        <v>73</v>
      </c>
    </row>
    <row r="922">
      <c r="A922" s="1" t="s">
        <v>74</v>
      </c>
      <c r="E922" s="27" t="s">
        <v>68</v>
      </c>
    </row>
    <row r="923" ht="25.5">
      <c r="A923" s="1" t="s">
        <v>66</v>
      </c>
      <c r="B923" s="1">
        <v>59</v>
      </c>
      <c r="C923" s="26" t="s">
        <v>1203</v>
      </c>
      <c r="D923" t="s">
        <v>68</v>
      </c>
      <c r="E923" s="27" t="s">
        <v>1204</v>
      </c>
      <c r="F923" s="28" t="s">
        <v>1205</v>
      </c>
      <c r="G923" s="29">
        <v>1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111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72</v>
      </c>
      <c r="E924" s="27" t="s">
        <v>1204</v>
      </c>
    </row>
    <row r="925">
      <c r="A925" s="1" t="s">
        <v>73</v>
      </c>
    </row>
    <row r="926">
      <c r="A926" s="1" t="s">
        <v>74</v>
      </c>
      <c r="E926" s="27" t="s">
        <v>68</v>
      </c>
    </row>
    <row r="927">
      <c r="A927" s="1" t="s">
        <v>66</v>
      </c>
      <c r="B927" s="1">
        <v>33</v>
      </c>
      <c r="C927" s="26" t="s">
        <v>1206</v>
      </c>
      <c r="D927" t="s">
        <v>68</v>
      </c>
      <c r="E927" s="27" t="s">
        <v>1207</v>
      </c>
      <c r="F927" s="28" t="s">
        <v>1195</v>
      </c>
      <c r="G927" s="29">
        <v>205</v>
      </c>
      <c r="H927" s="28">
        <v>0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111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>
      <c r="A928" s="1" t="s">
        <v>72</v>
      </c>
      <c r="E928" s="27" t="s">
        <v>1207</v>
      </c>
    </row>
    <row r="929">
      <c r="A929" s="1" t="s">
        <v>73</v>
      </c>
    </row>
    <row r="930">
      <c r="A930" s="1" t="s">
        <v>74</v>
      </c>
      <c r="E930" s="27" t="s">
        <v>68</v>
      </c>
    </row>
    <row r="931">
      <c r="A931" s="1" t="s">
        <v>66</v>
      </c>
      <c r="B931" s="1">
        <v>34</v>
      </c>
      <c r="C931" s="26" t="s">
        <v>1208</v>
      </c>
      <c r="D931" t="s">
        <v>68</v>
      </c>
      <c r="E931" s="27" t="s">
        <v>1209</v>
      </c>
      <c r="F931" s="28" t="s">
        <v>1195</v>
      </c>
      <c r="G931" s="29">
        <v>30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111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72</v>
      </c>
      <c r="E932" s="27" t="s">
        <v>1209</v>
      </c>
    </row>
    <row r="933">
      <c r="A933" s="1" t="s">
        <v>73</v>
      </c>
    </row>
    <row r="934">
      <c r="A934" s="1" t="s">
        <v>74</v>
      </c>
      <c r="E934" s="27" t="s">
        <v>68</v>
      </c>
    </row>
    <row r="935">
      <c r="A935" s="1" t="s">
        <v>66</v>
      </c>
      <c r="B935" s="1">
        <v>35</v>
      </c>
      <c r="C935" s="26" t="s">
        <v>1210</v>
      </c>
      <c r="D935" t="s">
        <v>68</v>
      </c>
      <c r="E935" s="27" t="s">
        <v>1211</v>
      </c>
      <c r="F935" s="28" t="s">
        <v>1195</v>
      </c>
      <c r="G935" s="29">
        <v>120</v>
      </c>
      <c r="H935" s="28">
        <v>0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111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72</v>
      </c>
      <c r="E936" s="27" t="s">
        <v>1211</v>
      </c>
    </row>
    <row r="937">
      <c r="A937" s="1" t="s">
        <v>73</v>
      </c>
    </row>
    <row r="938">
      <c r="A938" s="1" t="s">
        <v>74</v>
      </c>
      <c r="E938" s="27" t="s">
        <v>68</v>
      </c>
    </row>
    <row r="939">
      <c r="A939" s="1" t="s">
        <v>66</v>
      </c>
      <c r="B939" s="1">
        <v>36</v>
      </c>
      <c r="C939" s="26" t="s">
        <v>1212</v>
      </c>
      <c r="D939" t="s">
        <v>68</v>
      </c>
      <c r="E939" s="27" t="s">
        <v>1213</v>
      </c>
      <c r="F939" s="28" t="s">
        <v>1195</v>
      </c>
      <c r="G939" s="29">
        <v>65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111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>
      <c r="A940" s="1" t="s">
        <v>72</v>
      </c>
      <c r="E940" s="27" t="s">
        <v>1213</v>
      </c>
    </row>
    <row r="941">
      <c r="A941" s="1" t="s">
        <v>73</v>
      </c>
    </row>
    <row r="942">
      <c r="A942" s="1" t="s">
        <v>74</v>
      </c>
      <c r="E942" s="27" t="s">
        <v>68</v>
      </c>
    </row>
    <row r="943">
      <c r="A943" s="1" t="s">
        <v>66</v>
      </c>
      <c r="B943" s="1">
        <v>37</v>
      </c>
      <c r="C943" s="26" t="s">
        <v>1214</v>
      </c>
      <c r="D943" t="s">
        <v>68</v>
      </c>
      <c r="E943" s="27" t="s">
        <v>1215</v>
      </c>
      <c r="F943" s="28" t="s">
        <v>1195</v>
      </c>
      <c r="G943" s="29">
        <v>25</v>
      </c>
      <c r="H943" s="28">
        <v>0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111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>
      <c r="A944" s="1" t="s">
        <v>72</v>
      </c>
      <c r="E944" s="27" t="s">
        <v>1215</v>
      </c>
    </row>
    <row r="945">
      <c r="A945" s="1" t="s">
        <v>73</v>
      </c>
    </row>
    <row r="946">
      <c r="A946" s="1" t="s">
        <v>74</v>
      </c>
      <c r="E946" s="27" t="s">
        <v>68</v>
      </c>
    </row>
    <row r="947">
      <c r="A947" s="1" t="s">
        <v>66</v>
      </c>
      <c r="B947" s="1">
        <v>38</v>
      </c>
      <c r="C947" s="26" t="s">
        <v>1216</v>
      </c>
      <c r="D947" t="s">
        <v>68</v>
      </c>
      <c r="E947" s="27" t="s">
        <v>1217</v>
      </c>
      <c r="F947" s="28" t="s">
        <v>1195</v>
      </c>
      <c r="G947" s="29">
        <v>35</v>
      </c>
      <c r="H947" s="28">
        <v>0</v>
      </c>
      <c r="I947" s="30">
        <f>ROUND(G947*H947,P4)</f>
        <v>0</v>
      </c>
      <c r="L947" s="31">
        <v>0</v>
      </c>
      <c r="M947" s="24">
        <f>ROUND(G947*L947,P4)</f>
        <v>0</v>
      </c>
      <c r="N947" s="25" t="s">
        <v>111</v>
      </c>
      <c r="O947" s="32">
        <f>M947*AA947</f>
        <v>0</v>
      </c>
      <c r="P947" s="1">
        <v>3</v>
      </c>
      <c r="AA947" s="1">
        <f>IF(P947=1,$O$3,IF(P947=2,$O$4,$O$5))</f>
        <v>0</v>
      </c>
    </row>
    <row r="948">
      <c r="A948" s="1" t="s">
        <v>72</v>
      </c>
      <c r="E948" s="27" t="s">
        <v>1217</v>
      </c>
    </row>
    <row r="949">
      <c r="A949" s="1" t="s">
        <v>73</v>
      </c>
    </row>
    <row r="950">
      <c r="A950" s="1" t="s">
        <v>74</v>
      </c>
      <c r="E950" s="27" t="s">
        <v>68</v>
      </c>
    </row>
    <row r="951">
      <c r="A951" s="1" t="s">
        <v>66</v>
      </c>
      <c r="B951" s="1">
        <v>40</v>
      </c>
      <c r="C951" s="26" t="s">
        <v>1218</v>
      </c>
      <c r="D951" t="s">
        <v>68</v>
      </c>
      <c r="E951" s="27" t="s">
        <v>1219</v>
      </c>
      <c r="F951" s="28" t="s">
        <v>1195</v>
      </c>
      <c r="G951" s="29">
        <v>1710</v>
      </c>
      <c r="H951" s="28">
        <v>0</v>
      </c>
      <c r="I951" s="30">
        <f>ROUND(G951*H951,P4)</f>
        <v>0</v>
      </c>
      <c r="L951" s="31">
        <v>0</v>
      </c>
      <c r="M951" s="24">
        <f>ROUND(G951*L951,P4)</f>
        <v>0</v>
      </c>
      <c r="N951" s="25" t="s">
        <v>111</v>
      </c>
      <c r="O951" s="32">
        <f>M951*AA951</f>
        <v>0</v>
      </c>
      <c r="P951" s="1">
        <v>3</v>
      </c>
      <c r="AA951" s="1">
        <f>IF(P951=1,$O$3,IF(P951=2,$O$4,$O$5))</f>
        <v>0</v>
      </c>
    </row>
    <row r="952">
      <c r="A952" s="1" t="s">
        <v>72</v>
      </c>
      <c r="E952" s="27" t="s">
        <v>1219</v>
      </c>
    </row>
    <row r="953">
      <c r="A953" s="1" t="s">
        <v>73</v>
      </c>
    </row>
    <row r="954">
      <c r="A954" s="1" t="s">
        <v>74</v>
      </c>
      <c r="E954" s="27" t="s">
        <v>68</v>
      </c>
    </row>
    <row r="955">
      <c r="A955" s="1" t="s">
        <v>66</v>
      </c>
      <c r="B955" s="1">
        <v>41</v>
      </c>
      <c r="C955" s="26" t="s">
        <v>1220</v>
      </c>
      <c r="D955" t="s">
        <v>68</v>
      </c>
      <c r="E955" s="27" t="s">
        <v>1221</v>
      </c>
      <c r="F955" s="28" t="s">
        <v>70</v>
      </c>
      <c r="G955" s="29">
        <v>75</v>
      </c>
      <c r="H955" s="28">
        <v>0</v>
      </c>
      <c r="I955" s="30">
        <f>ROUND(G955*H955,P4)</f>
        <v>0</v>
      </c>
      <c r="L955" s="31">
        <v>0</v>
      </c>
      <c r="M955" s="24">
        <f>ROUND(G955*L955,P4)</f>
        <v>0</v>
      </c>
      <c r="N955" s="25" t="s">
        <v>111</v>
      </c>
      <c r="O955" s="32">
        <f>M955*AA955</f>
        <v>0</v>
      </c>
      <c r="P955" s="1">
        <v>3</v>
      </c>
      <c r="AA955" s="1">
        <f>IF(P955=1,$O$3,IF(P955=2,$O$4,$O$5))</f>
        <v>0</v>
      </c>
    </row>
    <row r="956">
      <c r="A956" s="1" t="s">
        <v>72</v>
      </c>
      <c r="E956" s="27" t="s">
        <v>1221</v>
      </c>
    </row>
    <row r="957">
      <c r="A957" s="1" t="s">
        <v>73</v>
      </c>
    </row>
    <row r="958">
      <c r="A958" s="1" t="s">
        <v>74</v>
      </c>
      <c r="E958" s="27" t="s">
        <v>68</v>
      </c>
    </row>
    <row r="959">
      <c r="A959" s="1" t="s">
        <v>66</v>
      </c>
      <c r="B959" s="1">
        <v>42</v>
      </c>
      <c r="C959" s="26" t="s">
        <v>1222</v>
      </c>
      <c r="D959" t="s">
        <v>68</v>
      </c>
      <c r="E959" s="27" t="s">
        <v>1223</v>
      </c>
      <c r="F959" s="28" t="s">
        <v>70</v>
      </c>
      <c r="G959" s="29">
        <v>70</v>
      </c>
      <c r="H959" s="28">
        <v>0</v>
      </c>
      <c r="I959" s="30">
        <f>ROUND(G959*H959,P4)</f>
        <v>0</v>
      </c>
      <c r="L959" s="31">
        <v>0</v>
      </c>
      <c r="M959" s="24">
        <f>ROUND(G959*L959,P4)</f>
        <v>0</v>
      </c>
      <c r="N959" s="25" t="s">
        <v>111</v>
      </c>
      <c r="O959" s="32">
        <f>M959*AA959</f>
        <v>0</v>
      </c>
      <c r="P959" s="1">
        <v>3</v>
      </c>
      <c r="AA959" s="1">
        <f>IF(P959=1,$O$3,IF(P959=2,$O$4,$O$5))</f>
        <v>0</v>
      </c>
    </row>
    <row r="960">
      <c r="A960" s="1" t="s">
        <v>72</v>
      </c>
      <c r="E960" s="27" t="s">
        <v>1223</v>
      </c>
    </row>
    <row r="961">
      <c r="A961" s="1" t="s">
        <v>73</v>
      </c>
    </row>
    <row r="962">
      <c r="A962" s="1" t="s">
        <v>74</v>
      </c>
      <c r="E962" s="27" t="s">
        <v>68</v>
      </c>
    </row>
    <row r="963">
      <c r="A963" s="1" t="s">
        <v>66</v>
      </c>
      <c r="B963" s="1">
        <v>43</v>
      </c>
      <c r="C963" s="26" t="s">
        <v>1224</v>
      </c>
      <c r="D963" t="s">
        <v>68</v>
      </c>
      <c r="E963" s="27" t="s">
        <v>1225</v>
      </c>
      <c r="F963" s="28" t="s">
        <v>70</v>
      </c>
      <c r="G963" s="29">
        <v>175</v>
      </c>
      <c r="H963" s="28">
        <v>0</v>
      </c>
      <c r="I963" s="30">
        <f>ROUND(G963*H963,P4)</f>
        <v>0</v>
      </c>
      <c r="L963" s="31">
        <v>0</v>
      </c>
      <c r="M963" s="24">
        <f>ROUND(G963*L963,P4)</f>
        <v>0</v>
      </c>
      <c r="N963" s="25" t="s">
        <v>111</v>
      </c>
      <c r="O963" s="32">
        <f>M963*AA963</f>
        <v>0</v>
      </c>
      <c r="P963" s="1">
        <v>3</v>
      </c>
      <c r="AA963" s="1">
        <f>IF(P963=1,$O$3,IF(P963=2,$O$4,$O$5))</f>
        <v>0</v>
      </c>
    </row>
    <row r="964">
      <c r="A964" s="1" t="s">
        <v>72</v>
      </c>
      <c r="E964" s="27" t="s">
        <v>1225</v>
      </c>
    </row>
    <row r="965">
      <c r="A965" s="1" t="s">
        <v>73</v>
      </c>
    </row>
    <row r="966">
      <c r="A966" s="1" t="s">
        <v>74</v>
      </c>
      <c r="E966" s="27" t="s">
        <v>68</v>
      </c>
    </row>
    <row r="967">
      <c r="A967" s="1" t="s">
        <v>66</v>
      </c>
      <c r="B967" s="1">
        <v>44</v>
      </c>
      <c r="C967" s="26" t="s">
        <v>1226</v>
      </c>
      <c r="D967" t="s">
        <v>68</v>
      </c>
      <c r="E967" s="27" t="s">
        <v>1227</v>
      </c>
      <c r="F967" s="28" t="s">
        <v>70</v>
      </c>
      <c r="G967" s="29">
        <v>175</v>
      </c>
      <c r="H967" s="28">
        <v>0</v>
      </c>
      <c r="I967" s="30">
        <f>ROUND(G967*H967,P4)</f>
        <v>0</v>
      </c>
      <c r="L967" s="31">
        <v>0</v>
      </c>
      <c r="M967" s="24">
        <f>ROUND(G967*L967,P4)</f>
        <v>0</v>
      </c>
      <c r="N967" s="25" t="s">
        <v>111</v>
      </c>
      <c r="O967" s="32">
        <f>M967*AA967</f>
        <v>0</v>
      </c>
      <c r="P967" s="1">
        <v>3</v>
      </c>
      <c r="AA967" s="1">
        <f>IF(P967=1,$O$3,IF(P967=2,$O$4,$O$5))</f>
        <v>0</v>
      </c>
    </row>
    <row r="968">
      <c r="A968" s="1" t="s">
        <v>72</v>
      </c>
      <c r="E968" s="27" t="s">
        <v>1227</v>
      </c>
    </row>
    <row r="969">
      <c r="A969" s="1" t="s">
        <v>73</v>
      </c>
    </row>
    <row r="970">
      <c r="A970" s="1" t="s">
        <v>74</v>
      </c>
      <c r="E970" s="27" t="s">
        <v>68</v>
      </c>
    </row>
    <row r="971">
      <c r="A971" s="1" t="s">
        <v>66</v>
      </c>
      <c r="B971" s="1">
        <v>48</v>
      </c>
      <c r="C971" s="26" t="s">
        <v>1228</v>
      </c>
      <c r="D971" t="s">
        <v>68</v>
      </c>
      <c r="E971" s="27" t="s">
        <v>1229</v>
      </c>
      <c r="F971" s="28" t="s">
        <v>70</v>
      </c>
      <c r="G971" s="29">
        <v>2205</v>
      </c>
      <c r="H971" s="28">
        <v>0</v>
      </c>
      <c r="I971" s="30">
        <f>ROUND(G971*H971,P4)</f>
        <v>0</v>
      </c>
      <c r="L971" s="31">
        <v>0</v>
      </c>
      <c r="M971" s="24">
        <f>ROUND(G971*L971,P4)</f>
        <v>0</v>
      </c>
      <c r="N971" s="25" t="s">
        <v>111</v>
      </c>
      <c r="O971" s="32">
        <f>M971*AA971</f>
        <v>0</v>
      </c>
      <c r="P971" s="1">
        <v>3</v>
      </c>
      <c r="AA971" s="1">
        <f>IF(P971=1,$O$3,IF(P971=2,$O$4,$O$5))</f>
        <v>0</v>
      </c>
    </row>
    <row r="972">
      <c r="A972" s="1" t="s">
        <v>72</v>
      </c>
      <c r="E972" s="27" t="s">
        <v>1229</v>
      </c>
    </row>
    <row r="973">
      <c r="A973" s="1" t="s">
        <v>73</v>
      </c>
      <c r="E973" s="33" t="s">
        <v>1230</v>
      </c>
    </row>
    <row r="974">
      <c r="A974" s="1" t="s">
        <v>74</v>
      </c>
      <c r="E974" s="27" t="s">
        <v>68</v>
      </c>
    </row>
    <row r="975" ht="25.5">
      <c r="A975" s="1" t="s">
        <v>66</v>
      </c>
      <c r="B975" s="1">
        <v>61</v>
      </c>
      <c r="C975" s="26" t="s">
        <v>1231</v>
      </c>
      <c r="D975" t="s">
        <v>68</v>
      </c>
      <c r="E975" s="27" t="s">
        <v>1232</v>
      </c>
      <c r="F975" s="28" t="s">
        <v>1137</v>
      </c>
      <c r="G975" s="29">
        <v>155.43000000000001</v>
      </c>
      <c r="H975" s="28">
        <v>0.001</v>
      </c>
      <c r="I975" s="30">
        <f>ROUND(G975*H975,P4)</f>
        <v>0</v>
      </c>
      <c r="L975" s="31">
        <v>0</v>
      </c>
      <c r="M975" s="24">
        <f>ROUND(G975*L975,P4)</f>
        <v>0</v>
      </c>
      <c r="N975" s="25" t="s">
        <v>111</v>
      </c>
      <c r="O975" s="32">
        <f>M975*AA975</f>
        <v>0</v>
      </c>
      <c r="P975" s="1">
        <v>3</v>
      </c>
      <c r="AA975" s="1">
        <f>IF(P975=1,$O$3,IF(P975=2,$O$4,$O$5))</f>
        <v>0</v>
      </c>
    </row>
    <row r="976" ht="25.5">
      <c r="A976" s="1" t="s">
        <v>72</v>
      </c>
      <c r="E976" s="27" t="s">
        <v>1232</v>
      </c>
    </row>
    <row r="977">
      <c r="A977" s="1" t="s">
        <v>73</v>
      </c>
    </row>
    <row r="978">
      <c r="A978" s="1" t="s">
        <v>74</v>
      </c>
      <c r="E978" s="27" t="s">
        <v>68</v>
      </c>
    </row>
    <row r="979">
      <c r="A979" s="1" t="s">
        <v>64</v>
      </c>
      <c r="C979" s="22" t="s">
        <v>775</v>
      </c>
      <c r="E979" s="23" t="s">
        <v>776</v>
      </c>
      <c r="L979" s="24">
        <f>SUMIFS(L980:L1003,A980:A1003,"P")</f>
        <v>0</v>
      </c>
      <c r="M979" s="24">
        <f>SUMIFS(M980:M1003,A980:A1003,"P")</f>
        <v>0</v>
      </c>
      <c r="N979" s="25"/>
    </row>
    <row r="980" ht="25.5">
      <c r="A980" s="1" t="s">
        <v>66</v>
      </c>
      <c r="B980" s="1">
        <v>64</v>
      </c>
      <c r="C980" s="26" t="s">
        <v>1233</v>
      </c>
      <c r="D980" t="s">
        <v>68</v>
      </c>
      <c r="E980" s="27" t="s">
        <v>1234</v>
      </c>
      <c r="F980" s="28" t="s">
        <v>163</v>
      </c>
      <c r="G980" s="29">
        <v>48.670000000000002</v>
      </c>
      <c r="H980" s="28">
        <v>1.9205000000000001</v>
      </c>
      <c r="I980" s="30">
        <f>ROUND(G980*H980,P4)</f>
        <v>0</v>
      </c>
      <c r="L980" s="31">
        <v>0</v>
      </c>
      <c r="M980" s="24">
        <f>ROUND(G980*L980,P4)</f>
        <v>0</v>
      </c>
      <c r="N980" s="25" t="s">
        <v>681</v>
      </c>
      <c r="O980" s="32">
        <f>M980*AA980</f>
        <v>0</v>
      </c>
      <c r="P980" s="1">
        <v>3</v>
      </c>
      <c r="AA980" s="1">
        <f>IF(P980=1,$O$3,IF(P980=2,$O$4,$O$5))</f>
        <v>0</v>
      </c>
    </row>
    <row r="981" ht="25.5">
      <c r="A981" s="1" t="s">
        <v>72</v>
      </c>
      <c r="E981" s="27" t="s">
        <v>1234</v>
      </c>
    </row>
    <row r="982">
      <c r="A982" s="1" t="s">
        <v>73</v>
      </c>
    </row>
    <row r="983">
      <c r="A983" s="1" t="s">
        <v>74</v>
      </c>
      <c r="E983" s="27" t="s">
        <v>68</v>
      </c>
    </row>
    <row r="984" ht="25.5">
      <c r="A984" s="1" t="s">
        <v>66</v>
      </c>
      <c r="B984" s="1">
        <v>65</v>
      </c>
      <c r="C984" s="26" t="s">
        <v>1235</v>
      </c>
      <c r="D984" t="s">
        <v>68</v>
      </c>
      <c r="E984" s="27" t="s">
        <v>1236</v>
      </c>
      <c r="F984" s="28" t="s">
        <v>80</v>
      </c>
      <c r="G984" s="29">
        <v>77.140000000000001</v>
      </c>
      <c r="H984" s="28">
        <v>0.00031</v>
      </c>
      <c r="I984" s="30">
        <f>ROUND(G984*H984,P4)</f>
        <v>0</v>
      </c>
      <c r="L984" s="31">
        <v>0</v>
      </c>
      <c r="M984" s="24">
        <f>ROUND(G984*L984,P4)</f>
        <v>0</v>
      </c>
      <c r="N984" s="25" t="s">
        <v>681</v>
      </c>
      <c r="O984" s="32">
        <f>M984*AA984</f>
        <v>0</v>
      </c>
      <c r="P984" s="1">
        <v>3</v>
      </c>
      <c r="AA984" s="1">
        <f>IF(P984=1,$O$3,IF(P984=2,$O$4,$O$5))</f>
        <v>0</v>
      </c>
    </row>
    <row r="985" ht="38.25">
      <c r="A985" s="1" t="s">
        <v>72</v>
      </c>
      <c r="E985" s="27" t="s">
        <v>1237</v>
      </c>
    </row>
    <row r="986">
      <c r="A986" s="1" t="s">
        <v>73</v>
      </c>
    </row>
    <row r="987">
      <c r="A987" s="1" t="s">
        <v>74</v>
      </c>
      <c r="E987" s="27" t="s">
        <v>68</v>
      </c>
    </row>
    <row r="988">
      <c r="A988" s="1" t="s">
        <v>66</v>
      </c>
      <c r="B988" s="1">
        <v>66</v>
      </c>
      <c r="C988" s="26" t="s">
        <v>1238</v>
      </c>
      <c r="D988" t="s">
        <v>68</v>
      </c>
      <c r="E988" s="27" t="s">
        <v>1239</v>
      </c>
      <c r="F988" s="28" t="s">
        <v>77</v>
      </c>
      <c r="G988" s="29">
        <v>98.900000000000006</v>
      </c>
      <c r="H988" s="28">
        <v>0.00048999999999999998</v>
      </c>
      <c r="I988" s="30">
        <f>ROUND(G988*H988,P4)</f>
        <v>0</v>
      </c>
      <c r="L988" s="31">
        <v>0</v>
      </c>
      <c r="M988" s="24">
        <f>ROUND(G988*L988,P4)</f>
        <v>0</v>
      </c>
      <c r="N988" s="25" t="s">
        <v>681</v>
      </c>
      <c r="O988" s="32">
        <f>M988*AA988</f>
        <v>0</v>
      </c>
      <c r="P988" s="1">
        <v>3</v>
      </c>
      <c r="AA988" s="1">
        <f>IF(P988=1,$O$3,IF(P988=2,$O$4,$O$5))</f>
        <v>0</v>
      </c>
    </row>
    <row r="989">
      <c r="A989" s="1" t="s">
        <v>72</v>
      </c>
      <c r="E989" s="27" t="s">
        <v>1239</v>
      </c>
    </row>
    <row r="990">
      <c r="A990" s="1" t="s">
        <v>73</v>
      </c>
    </row>
    <row r="991">
      <c r="A991" s="1" t="s">
        <v>74</v>
      </c>
      <c r="E991" s="27" t="s">
        <v>68</v>
      </c>
    </row>
    <row r="992" ht="25.5">
      <c r="A992" s="1" t="s">
        <v>66</v>
      </c>
      <c r="B992" s="1">
        <v>67</v>
      </c>
      <c r="C992" s="26" t="s">
        <v>1240</v>
      </c>
      <c r="D992" t="s">
        <v>68</v>
      </c>
      <c r="E992" s="27" t="s">
        <v>1241</v>
      </c>
      <c r="F992" s="28" t="s">
        <v>80</v>
      </c>
      <c r="G992" s="29">
        <v>818.97000000000003</v>
      </c>
      <c r="H992" s="28">
        <v>0.0001</v>
      </c>
      <c r="I992" s="30">
        <f>ROUND(G992*H992,P4)</f>
        <v>0</v>
      </c>
      <c r="L992" s="31">
        <v>0</v>
      </c>
      <c r="M992" s="24">
        <f>ROUND(G992*L992,P4)</f>
        <v>0</v>
      </c>
      <c r="N992" s="25" t="s">
        <v>681</v>
      </c>
      <c r="O992" s="32">
        <f>M992*AA992</f>
        <v>0</v>
      </c>
      <c r="P992" s="1">
        <v>3</v>
      </c>
      <c r="AA992" s="1">
        <f>IF(P992=1,$O$3,IF(P992=2,$O$4,$O$5))</f>
        <v>0</v>
      </c>
    </row>
    <row r="993" ht="25.5">
      <c r="A993" s="1" t="s">
        <v>72</v>
      </c>
      <c r="E993" s="27" t="s">
        <v>1241</v>
      </c>
    </row>
    <row r="994">
      <c r="A994" s="1" t="s">
        <v>73</v>
      </c>
      <c r="E994" s="33" t="s">
        <v>1242</v>
      </c>
    </row>
    <row r="995">
      <c r="A995" s="1" t="s">
        <v>74</v>
      </c>
      <c r="E995" s="27" t="s">
        <v>68</v>
      </c>
    </row>
    <row r="996">
      <c r="A996" s="1" t="s">
        <v>66</v>
      </c>
      <c r="B996" s="1">
        <v>68</v>
      </c>
      <c r="C996" s="26" t="s">
        <v>1243</v>
      </c>
      <c r="D996" t="s">
        <v>68</v>
      </c>
      <c r="E996" s="27" t="s">
        <v>1244</v>
      </c>
      <c r="F996" s="28" t="s">
        <v>80</v>
      </c>
      <c r="G996" s="29">
        <v>941.81600000000003</v>
      </c>
      <c r="H996" s="28">
        <v>0.00029999999999999997</v>
      </c>
      <c r="I996" s="30">
        <f>ROUND(G996*H996,P4)</f>
        <v>0</v>
      </c>
      <c r="L996" s="31">
        <v>0</v>
      </c>
      <c r="M996" s="24">
        <f>ROUND(G996*L996,P4)</f>
        <v>0</v>
      </c>
      <c r="N996" s="25" t="s">
        <v>681</v>
      </c>
      <c r="O996" s="32">
        <f>M996*AA996</f>
        <v>0</v>
      </c>
      <c r="P996" s="1">
        <v>3</v>
      </c>
      <c r="AA996" s="1">
        <f>IF(P996=1,$O$3,IF(P996=2,$O$4,$O$5))</f>
        <v>0</v>
      </c>
    </row>
    <row r="997">
      <c r="A997" s="1" t="s">
        <v>72</v>
      </c>
      <c r="E997" s="27" t="s">
        <v>1244</v>
      </c>
    </row>
    <row r="998">
      <c r="A998" s="1" t="s">
        <v>73</v>
      </c>
      <c r="E998" s="33" t="s">
        <v>1245</v>
      </c>
    </row>
    <row r="999">
      <c r="A999" s="1" t="s">
        <v>74</v>
      </c>
      <c r="E999" s="27" t="s">
        <v>68</v>
      </c>
    </row>
    <row r="1000">
      <c r="A1000" s="1" t="s">
        <v>66</v>
      </c>
      <c r="B1000" s="1">
        <v>69</v>
      </c>
      <c r="C1000" s="26" t="s">
        <v>1246</v>
      </c>
      <c r="D1000" t="s">
        <v>68</v>
      </c>
      <c r="E1000" s="27" t="s">
        <v>1247</v>
      </c>
      <c r="F1000" s="28" t="s">
        <v>70</v>
      </c>
      <c r="G1000" s="29">
        <v>2</v>
      </c>
      <c r="H1000" s="28">
        <v>0</v>
      </c>
      <c r="I1000" s="30">
        <f>ROUND(G1000*H1000,P4)</f>
        <v>0</v>
      </c>
      <c r="L1000" s="31">
        <v>0</v>
      </c>
      <c r="M1000" s="24">
        <f>ROUND(G1000*L1000,P4)</f>
        <v>0</v>
      </c>
      <c r="N1000" s="25" t="s">
        <v>111</v>
      </c>
      <c r="O1000" s="32">
        <f>M1000*AA1000</f>
        <v>0</v>
      </c>
      <c r="P1000" s="1">
        <v>3</v>
      </c>
      <c r="AA1000" s="1">
        <f>IF(P1000=1,$O$3,IF(P1000=2,$O$4,$O$5))</f>
        <v>0</v>
      </c>
    </row>
    <row r="1001">
      <c r="A1001" s="1" t="s">
        <v>72</v>
      </c>
      <c r="E1001" s="27" t="s">
        <v>1247</v>
      </c>
    </row>
    <row r="1002">
      <c r="A1002" s="1" t="s">
        <v>73</v>
      </c>
    </row>
    <row r="1003">
      <c r="A1003" s="1" t="s">
        <v>74</v>
      </c>
      <c r="E1003" s="27" t="s">
        <v>68</v>
      </c>
    </row>
    <row r="1004">
      <c r="A1004" s="1" t="s">
        <v>64</v>
      </c>
      <c r="C1004" s="22" t="s">
        <v>780</v>
      </c>
      <c r="E1004" s="23" t="s">
        <v>781</v>
      </c>
      <c r="L1004" s="24">
        <f>SUMIFS(L1005:L1016,A1005:A1016,"P")</f>
        <v>0</v>
      </c>
      <c r="M1004" s="24">
        <f>SUMIFS(M1005:M1016,A1005:A1016,"P")</f>
        <v>0</v>
      </c>
      <c r="N1004" s="25"/>
    </row>
    <row r="1005">
      <c r="A1005" s="1" t="s">
        <v>66</v>
      </c>
      <c r="B1005" s="1">
        <v>71</v>
      </c>
      <c r="C1005" s="26" t="s">
        <v>1248</v>
      </c>
      <c r="D1005" t="s">
        <v>68</v>
      </c>
      <c r="E1005" s="27" t="s">
        <v>1249</v>
      </c>
      <c r="F1005" s="28" t="s">
        <v>80</v>
      </c>
      <c r="G1005" s="29">
        <v>22.75</v>
      </c>
      <c r="H1005" s="28">
        <v>0.0078700000000000003</v>
      </c>
      <c r="I1005" s="30">
        <f>ROUND(G1005*H1005,P4)</f>
        <v>0</v>
      </c>
      <c r="L1005" s="31">
        <v>0</v>
      </c>
      <c r="M1005" s="24">
        <f>ROUND(G1005*L1005,P4)</f>
        <v>0</v>
      </c>
      <c r="N1005" s="25" t="s">
        <v>681</v>
      </c>
      <c r="O1005" s="32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72</v>
      </c>
      <c r="E1006" s="27" t="s">
        <v>1249</v>
      </c>
    </row>
    <row r="1007">
      <c r="A1007" s="1" t="s">
        <v>73</v>
      </c>
    </row>
    <row r="1008">
      <c r="A1008" s="1" t="s">
        <v>74</v>
      </c>
      <c r="E1008" s="27" t="s">
        <v>68</v>
      </c>
    </row>
    <row r="1009" ht="25.5">
      <c r="A1009" s="1" t="s">
        <v>66</v>
      </c>
      <c r="B1009" s="1">
        <v>70</v>
      </c>
      <c r="C1009" s="26" t="s">
        <v>1250</v>
      </c>
      <c r="D1009" t="s">
        <v>68</v>
      </c>
      <c r="E1009" s="27" t="s">
        <v>1251</v>
      </c>
      <c r="F1009" s="28" t="s">
        <v>163</v>
      </c>
      <c r="G1009" s="29">
        <v>0.22</v>
      </c>
      <c r="H1009" s="28">
        <v>2.3010199999999998</v>
      </c>
      <c r="I1009" s="30">
        <f>ROUND(G1009*H1009,P4)</f>
        <v>0</v>
      </c>
      <c r="L1009" s="31">
        <v>0</v>
      </c>
      <c r="M1009" s="24">
        <f>ROUND(G1009*L1009,P4)</f>
        <v>0</v>
      </c>
      <c r="N1009" s="25" t="s">
        <v>681</v>
      </c>
      <c r="O1009" s="32">
        <f>M1009*AA1009</f>
        <v>0</v>
      </c>
      <c r="P1009" s="1">
        <v>3</v>
      </c>
      <c r="AA1009" s="1">
        <f>IF(P1009=1,$O$3,IF(P1009=2,$O$4,$O$5))</f>
        <v>0</v>
      </c>
    </row>
    <row r="1010" ht="25.5">
      <c r="A1010" s="1" t="s">
        <v>72</v>
      </c>
      <c r="E1010" s="27" t="s">
        <v>1251</v>
      </c>
    </row>
    <row r="1011">
      <c r="A1011" s="1" t="s">
        <v>73</v>
      </c>
    </row>
    <row r="1012">
      <c r="A1012" s="1" t="s">
        <v>74</v>
      </c>
      <c r="E1012" s="27" t="s">
        <v>68</v>
      </c>
    </row>
    <row r="1013" ht="25.5">
      <c r="A1013" s="1" t="s">
        <v>66</v>
      </c>
      <c r="B1013" s="1">
        <v>72</v>
      </c>
      <c r="C1013" s="26" t="s">
        <v>1252</v>
      </c>
      <c r="D1013" t="s">
        <v>68</v>
      </c>
      <c r="E1013" s="27" t="s">
        <v>1253</v>
      </c>
      <c r="F1013" s="28" t="s">
        <v>163</v>
      </c>
      <c r="G1013" s="29">
        <v>4.4000000000000004</v>
      </c>
      <c r="H1013" s="28">
        <v>2.5018699999999998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681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 ht="25.5">
      <c r="A1014" s="1" t="s">
        <v>72</v>
      </c>
      <c r="E1014" s="27" t="s">
        <v>1253</v>
      </c>
    </row>
    <row r="1015">
      <c r="A1015" s="1" t="s">
        <v>73</v>
      </c>
    </row>
    <row r="1016">
      <c r="A1016" s="1" t="s">
        <v>74</v>
      </c>
      <c r="E1016" s="27" t="s">
        <v>68</v>
      </c>
    </row>
    <row r="1017">
      <c r="A1017" s="1" t="s">
        <v>64</v>
      </c>
      <c r="C1017" s="22" t="s">
        <v>981</v>
      </c>
      <c r="E1017" s="23" t="s">
        <v>982</v>
      </c>
      <c r="L1017" s="24">
        <f>SUMIFS(L1018:L1041,A1018:A1041,"P")</f>
        <v>0</v>
      </c>
      <c r="M1017" s="24">
        <f>SUMIFS(M1018:M1041,A1018:A1041,"P")</f>
        <v>0</v>
      </c>
      <c r="N1017" s="25"/>
    </row>
    <row r="1018" ht="25.5">
      <c r="A1018" s="1" t="s">
        <v>66</v>
      </c>
      <c r="B1018" s="1">
        <v>73</v>
      </c>
      <c r="C1018" s="26" t="s">
        <v>1254</v>
      </c>
      <c r="D1018" t="s">
        <v>68</v>
      </c>
      <c r="E1018" s="27" t="s">
        <v>1255</v>
      </c>
      <c r="F1018" s="28" t="s">
        <v>80</v>
      </c>
      <c r="G1018" s="29">
        <v>1299.8520000000001</v>
      </c>
      <c r="H1018" s="28">
        <v>0.34499999999999997</v>
      </c>
      <c r="I1018" s="30">
        <f>ROUND(G1018*H1018,P4)</f>
        <v>0</v>
      </c>
      <c r="L1018" s="31">
        <v>0</v>
      </c>
      <c r="M1018" s="24">
        <f>ROUND(G1018*L1018,P4)</f>
        <v>0</v>
      </c>
      <c r="N1018" s="25" t="s">
        <v>681</v>
      </c>
      <c r="O1018" s="32">
        <f>M1018*AA1018</f>
        <v>0</v>
      </c>
      <c r="P1018" s="1">
        <v>3</v>
      </c>
      <c r="AA1018" s="1">
        <f>IF(P1018=1,$O$3,IF(P1018=2,$O$4,$O$5))</f>
        <v>0</v>
      </c>
    </row>
    <row r="1019" ht="25.5">
      <c r="A1019" s="1" t="s">
        <v>72</v>
      </c>
      <c r="E1019" s="27" t="s">
        <v>1255</v>
      </c>
    </row>
    <row r="1020">
      <c r="A1020" s="1" t="s">
        <v>73</v>
      </c>
      <c r="E1020" s="33" t="s">
        <v>1256</v>
      </c>
    </row>
    <row r="1021">
      <c r="A1021" s="1" t="s">
        <v>74</v>
      </c>
      <c r="E1021" s="27" t="s">
        <v>68</v>
      </c>
    </row>
    <row r="1022" ht="25.5">
      <c r="A1022" s="1" t="s">
        <v>66</v>
      </c>
      <c r="B1022" s="1">
        <v>74</v>
      </c>
      <c r="C1022" s="26" t="s">
        <v>1257</v>
      </c>
      <c r="D1022" t="s">
        <v>68</v>
      </c>
      <c r="E1022" s="27" t="s">
        <v>1258</v>
      </c>
      <c r="F1022" s="28" t="s">
        <v>80</v>
      </c>
      <c r="G1022" s="29">
        <v>167.75200000000001</v>
      </c>
      <c r="H1022" s="28">
        <v>0.46000000000000002</v>
      </c>
      <c r="I1022" s="30">
        <f>ROUND(G1022*H1022,P4)</f>
        <v>0</v>
      </c>
      <c r="L1022" s="31">
        <v>0</v>
      </c>
      <c r="M1022" s="24">
        <f>ROUND(G1022*L1022,P4)</f>
        <v>0</v>
      </c>
      <c r="N1022" s="25" t="s">
        <v>681</v>
      </c>
      <c r="O1022" s="32">
        <f>M1022*AA1022</f>
        <v>0</v>
      </c>
      <c r="P1022" s="1">
        <v>3</v>
      </c>
      <c r="AA1022" s="1">
        <f>IF(P1022=1,$O$3,IF(P1022=2,$O$4,$O$5))</f>
        <v>0</v>
      </c>
    </row>
    <row r="1023" ht="25.5">
      <c r="A1023" s="1" t="s">
        <v>72</v>
      </c>
      <c r="E1023" s="27" t="s">
        <v>1258</v>
      </c>
    </row>
    <row r="1024">
      <c r="A1024" s="1" t="s">
        <v>73</v>
      </c>
      <c r="E1024" s="33" t="s">
        <v>1259</v>
      </c>
    </row>
    <row r="1025">
      <c r="A1025" s="1" t="s">
        <v>74</v>
      </c>
      <c r="E1025" s="27" t="s">
        <v>68</v>
      </c>
    </row>
    <row r="1026" ht="25.5">
      <c r="A1026" s="1" t="s">
        <v>66</v>
      </c>
      <c r="B1026" s="1">
        <v>75</v>
      </c>
      <c r="C1026" s="26" t="s">
        <v>1260</v>
      </c>
      <c r="D1026" t="s">
        <v>68</v>
      </c>
      <c r="E1026" s="27" t="s">
        <v>1261</v>
      </c>
      <c r="F1026" s="28" t="s">
        <v>80</v>
      </c>
      <c r="G1026" s="29">
        <v>357.5</v>
      </c>
      <c r="H1026" s="28">
        <v>0.57499999999999996</v>
      </c>
      <c r="I1026" s="30">
        <f>ROUND(G1026*H1026,P4)</f>
        <v>0</v>
      </c>
      <c r="L1026" s="31">
        <v>0</v>
      </c>
      <c r="M1026" s="24">
        <f>ROUND(G1026*L1026,P4)</f>
        <v>0</v>
      </c>
      <c r="N1026" s="25" t="s">
        <v>681</v>
      </c>
      <c r="O1026" s="32">
        <f>M1026*AA1026</f>
        <v>0</v>
      </c>
      <c r="P1026" s="1">
        <v>3</v>
      </c>
      <c r="AA1026" s="1">
        <f>IF(P1026=1,$O$3,IF(P1026=2,$O$4,$O$5))</f>
        <v>0</v>
      </c>
    </row>
    <row r="1027" ht="25.5">
      <c r="A1027" s="1" t="s">
        <v>72</v>
      </c>
      <c r="E1027" s="27" t="s">
        <v>1261</v>
      </c>
    </row>
    <row r="1028">
      <c r="A1028" s="1" t="s">
        <v>73</v>
      </c>
      <c r="E1028" s="33" t="s">
        <v>1262</v>
      </c>
    </row>
    <row r="1029">
      <c r="A1029" s="1" t="s">
        <v>74</v>
      </c>
      <c r="E1029" s="27" t="s">
        <v>68</v>
      </c>
    </row>
    <row r="1030" ht="25.5">
      <c r="A1030" s="1" t="s">
        <v>66</v>
      </c>
      <c r="B1030" s="1">
        <v>76</v>
      </c>
      <c r="C1030" s="26" t="s">
        <v>1263</v>
      </c>
      <c r="D1030" t="s">
        <v>68</v>
      </c>
      <c r="E1030" s="27" t="s">
        <v>1264</v>
      </c>
      <c r="F1030" s="28" t="s">
        <v>80</v>
      </c>
      <c r="G1030" s="29">
        <v>794.63999999999999</v>
      </c>
      <c r="H1030" s="28">
        <v>0.64400000000000002</v>
      </c>
      <c r="I1030" s="30">
        <f>ROUND(G1030*H1030,P4)</f>
        <v>0</v>
      </c>
      <c r="L1030" s="31">
        <v>0</v>
      </c>
      <c r="M1030" s="24">
        <f>ROUND(G1030*L1030,P4)</f>
        <v>0</v>
      </c>
      <c r="N1030" s="25" t="s">
        <v>681</v>
      </c>
      <c r="O1030" s="32">
        <f>M1030*AA1030</f>
        <v>0</v>
      </c>
      <c r="P1030" s="1">
        <v>3</v>
      </c>
      <c r="AA1030" s="1">
        <f>IF(P1030=1,$O$3,IF(P1030=2,$O$4,$O$5))</f>
        <v>0</v>
      </c>
    </row>
    <row r="1031" ht="25.5">
      <c r="A1031" s="1" t="s">
        <v>72</v>
      </c>
      <c r="E1031" s="27" t="s">
        <v>1264</v>
      </c>
    </row>
    <row r="1032">
      <c r="A1032" s="1" t="s">
        <v>73</v>
      </c>
      <c r="E1032" s="33" t="s">
        <v>1265</v>
      </c>
    </row>
    <row r="1033">
      <c r="A1033" s="1" t="s">
        <v>74</v>
      </c>
      <c r="E1033" s="27" t="s">
        <v>68</v>
      </c>
    </row>
    <row r="1034" ht="25.5">
      <c r="A1034" s="1" t="s">
        <v>66</v>
      </c>
      <c r="B1034" s="1">
        <v>77</v>
      </c>
      <c r="C1034" s="26" t="s">
        <v>1266</v>
      </c>
      <c r="D1034" t="s">
        <v>68</v>
      </c>
      <c r="E1034" s="27" t="s">
        <v>1267</v>
      </c>
      <c r="F1034" s="28" t="s">
        <v>80</v>
      </c>
      <c r="G1034" s="29">
        <v>246.88</v>
      </c>
      <c r="H1034" s="28">
        <v>0.68999999999999995</v>
      </c>
      <c r="I1034" s="30">
        <f>ROUND(G1034*H1034,P4)</f>
        <v>0</v>
      </c>
      <c r="L1034" s="31">
        <v>0</v>
      </c>
      <c r="M1034" s="24">
        <f>ROUND(G1034*L1034,P4)</f>
        <v>0</v>
      </c>
      <c r="N1034" s="25" t="s">
        <v>681</v>
      </c>
      <c r="O1034" s="32">
        <f>M1034*AA1034</f>
        <v>0</v>
      </c>
      <c r="P1034" s="1">
        <v>3</v>
      </c>
      <c r="AA1034" s="1">
        <f>IF(P1034=1,$O$3,IF(P1034=2,$O$4,$O$5))</f>
        <v>0</v>
      </c>
    </row>
    <row r="1035" ht="25.5">
      <c r="A1035" s="1" t="s">
        <v>72</v>
      </c>
      <c r="E1035" s="27" t="s">
        <v>1267</v>
      </c>
    </row>
    <row r="1036">
      <c r="A1036" s="1" t="s">
        <v>73</v>
      </c>
    </row>
    <row r="1037">
      <c r="A1037" s="1" t="s">
        <v>74</v>
      </c>
      <c r="E1037" s="27" t="s">
        <v>68</v>
      </c>
    </row>
    <row r="1038" ht="25.5">
      <c r="A1038" s="1" t="s">
        <v>66</v>
      </c>
      <c r="B1038" s="1">
        <v>78</v>
      </c>
      <c r="C1038" s="26" t="s">
        <v>1268</v>
      </c>
      <c r="D1038" t="s">
        <v>68</v>
      </c>
      <c r="E1038" s="27" t="s">
        <v>1269</v>
      </c>
      <c r="F1038" s="28" t="s">
        <v>80</v>
      </c>
      <c r="G1038" s="29">
        <v>205.75</v>
      </c>
      <c r="H1038" s="28">
        <v>0.38313999999999998</v>
      </c>
      <c r="I1038" s="30">
        <f>ROUND(G1038*H1038,P4)</f>
        <v>0</v>
      </c>
      <c r="L1038" s="31">
        <v>0</v>
      </c>
      <c r="M1038" s="24">
        <f>ROUND(G1038*L1038,P4)</f>
        <v>0</v>
      </c>
      <c r="N1038" s="25" t="s">
        <v>681</v>
      </c>
      <c r="O1038" s="32">
        <f>M1038*AA1038</f>
        <v>0</v>
      </c>
      <c r="P1038" s="1">
        <v>3</v>
      </c>
      <c r="AA1038" s="1">
        <f>IF(P1038=1,$O$3,IF(P1038=2,$O$4,$O$5))</f>
        <v>0</v>
      </c>
    </row>
    <row r="1039" ht="25.5">
      <c r="A1039" s="1" t="s">
        <v>72</v>
      </c>
      <c r="E1039" s="27" t="s">
        <v>1269</v>
      </c>
    </row>
    <row r="1040">
      <c r="A1040" s="1" t="s">
        <v>73</v>
      </c>
    </row>
    <row r="1041">
      <c r="A1041" s="1" t="s">
        <v>74</v>
      </c>
      <c r="E1041" s="27" t="s">
        <v>68</v>
      </c>
    </row>
    <row r="1042">
      <c r="A1042" s="1" t="s">
        <v>64</v>
      </c>
      <c r="C1042" s="22" t="s">
        <v>1270</v>
      </c>
      <c r="E1042" s="23" t="s">
        <v>1271</v>
      </c>
      <c r="L1042" s="24">
        <f>SUMIFS(L1043:L1054,A1043:A1054,"P")</f>
        <v>0</v>
      </c>
      <c r="M1042" s="24">
        <f>SUMIFS(M1043:M1054,A1043:A1054,"P")</f>
        <v>0</v>
      </c>
      <c r="N1042" s="25"/>
    </row>
    <row r="1043" ht="25.5">
      <c r="A1043" s="1" t="s">
        <v>66</v>
      </c>
      <c r="B1043" s="1">
        <v>79</v>
      </c>
      <c r="C1043" s="26" t="s">
        <v>1272</v>
      </c>
      <c r="D1043" t="s">
        <v>68</v>
      </c>
      <c r="E1043" s="27" t="s">
        <v>1273</v>
      </c>
      <c r="F1043" s="28" t="s">
        <v>80</v>
      </c>
      <c r="G1043" s="29">
        <v>926.35000000000002</v>
      </c>
      <c r="H1043" s="28">
        <v>0.21099999999999999</v>
      </c>
      <c r="I1043" s="30">
        <f>ROUND(G1043*H1043,P4)</f>
        <v>0</v>
      </c>
      <c r="L1043" s="31">
        <v>0</v>
      </c>
      <c r="M1043" s="24">
        <f>ROUND(G1043*L1043,P4)</f>
        <v>0</v>
      </c>
      <c r="N1043" s="25" t="s">
        <v>681</v>
      </c>
      <c r="O1043" s="32">
        <f>M1043*AA1043</f>
        <v>0</v>
      </c>
      <c r="P1043" s="1">
        <v>3</v>
      </c>
      <c r="AA1043" s="1">
        <f>IF(P1043=1,$O$3,IF(P1043=2,$O$4,$O$5))</f>
        <v>0</v>
      </c>
    </row>
    <row r="1044" ht="25.5">
      <c r="A1044" s="1" t="s">
        <v>72</v>
      </c>
      <c r="E1044" s="27" t="s">
        <v>1273</v>
      </c>
    </row>
    <row r="1045">
      <c r="A1045" s="1" t="s">
        <v>73</v>
      </c>
    </row>
    <row r="1046">
      <c r="A1046" s="1" t="s">
        <v>74</v>
      </c>
      <c r="E1046" s="27" t="s">
        <v>68</v>
      </c>
    </row>
    <row r="1047" ht="25.5">
      <c r="A1047" s="1" t="s">
        <v>66</v>
      </c>
      <c r="B1047" s="1">
        <v>80</v>
      </c>
      <c r="C1047" s="26" t="s">
        <v>1274</v>
      </c>
      <c r="D1047" t="s">
        <v>68</v>
      </c>
      <c r="E1047" s="27" t="s">
        <v>1275</v>
      </c>
      <c r="F1047" s="28" t="s">
        <v>80</v>
      </c>
      <c r="G1047" s="29">
        <v>1852.7</v>
      </c>
      <c r="H1047" s="28">
        <v>0.00060999999999999997</v>
      </c>
      <c r="I1047" s="30">
        <f>ROUND(G1047*H1047,P4)</f>
        <v>0</v>
      </c>
      <c r="L1047" s="31">
        <v>0</v>
      </c>
      <c r="M1047" s="24">
        <f>ROUND(G1047*L1047,P4)</f>
        <v>0</v>
      </c>
      <c r="N1047" s="25" t="s">
        <v>681</v>
      </c>
      <c r="O1047" s="32">
        <f>M1047*AA1047</f>
        <v>0</v>
      </c>
      <c r="P1047" s="1">
        <v>3</v>
      </c>
      <c r="AA1047" s="1">
        <f>IF(P1047=1,$O$3,IF(P1047=2,$O$4,$O$5))</f>
        <v>0</v>
      </c>
    </row>
    <row r="1048" ht="25.5">
      <c r="A1048" s="1" t="s">
        <v>72</v>
      </c>
      <c r="E1048" s="27" t="s">
        <v>1275</v>
      </c>
    </row>
    <row r="1049">
      <c r="A1049" s="1" t="s">
        <v>73</v>
      </c>
      <c r="E1049" s="33" t="s">
        <v>1276</v>
      </c>
    </row>
    <row r="1050">
      <c r="A1050" s="1" t="s">
        <v>74</v>
      </c>
      <c r="E1050" s="27" t="s">
        <v>68</v>
      </c>
    </row>
    <row r="1051" ht="25.5">
      <c r="A1051" s="1" t="s">
        <v>66</v>
      </c>
      <c r="B1051" s="1">
        <v>81</v>
      </c>
      <c r="C1051" s="26" t="s">
        <v>1277</v>
      </c>
      <c r="D1051" t="s">
        <v>68</v>
      </c>
      <c r="E1051" s="27" t="s">
        <v>1278</v>
      </c>
      <c r="F1051" s="28" t="s">
        <v>80</v>
      </c>
      <c r="G1051" s="29">
        <v>926.35000000000002</v>
      </c>
      <c r="H1051" s="28">
        <v>0.10373</v>
      </c>
      <c r="I1051" s="30">
        <f>ROUND(G1051*H1051,P4)</f>
        <v>0</v>
      </c>
      <c r="L1051" s="31">
        <v>0</v>
      </c>
      <c r="M1051" s="24">
        <f>ROUND(G1051*L1051,P4)</f>
        <v>0</v>
      </c>
      <c r="N1051" s="25" t="s">
        <v>681</v>
      </c>
      <c r="O1051" s="32">
        <f>M1051*AA1051</f>
        <v>0</v>
      </c>
      <c r="P1051" s="1">
        <v>3</v>
      </c>
      <c r="AA1051" s="1">
        <f>IF(P1051=1,$O$3,IF(P1051=2,$O$4,$O$5))</f>
        <v>0</v>
      </c>
    </row>
    <row r="1052" ht="25.5">
      <c r="A1052" s="1" t="s">
        <v>72</v>
      </c>
      <c r="E1052" s="27" t="s">
        <v>1279</v>
      </c>
    </row>
    <row r="1053">
      <c r="A1053" s="1" t="s">
        <v>73</v>
      </c>
    </row>
    <row r="1054">
      <c r="A1054" s="1" t="s">
        <v>74</v>
      </c>
      <c r="E1054" s="27" t="s">
        <v>68</v>
      </c>
    </row>
    <row r="1055">
      <c r="A1055" s="1" t="s">
        <v>64</v>
      </c>
      <c r="C1055" s="22" t="s">
        <v>1280</v>
      </c>
      <c r="E1055" s="23" t="s">
        <v>1281</v>
      </c>
      <c r="L1055" s="24">
        <f>SUMIFS(L1056:L1091,A1056:A1091,"P")</f>
        <v>0</v>
      </c>
      <c r="M1055" s="24">
        <f>SUMIFS(M1056:M1091,A1056:A1091,"P")</f>
        <v>0</v>
      </c>
      <c r="N1055" s="25"/>
    </row>
    <row r="1056">
      <c r="A1056" s="1" t="s">
        <v>66</v>
      </c>
      <c r="B1056" s="1">
        <v>88</v>
      </c>
      <c r="C1056" s="26" t="s">
        <v>1282</v>
      </c>
      <c r="D1056" t="s">
        <v>68</v>
      </c>
      <c r="E1056" s="27" t="s">
        <v>1283</v>
      </c>
      <c r="F1056" s="28" t="s">
        <v>80</v>
      </c>
      <c r="G1056" s="29">
        <v>7.0250000000000004</v>
      </c>
      <c r="H1056" s="28">
        <v>0.17599999999999999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111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>
      <c r="A1057" s="1" t="s">
        <v>72</v>
      </c>
      <c r="E1057" s="27" t="s">
        <v>1283</v>
      </c>
    </row>
    <row r="1058">
      <c r="A1058" s="1" t="s">
        <v>73</v>
      </c>
      <c r="E1058" s="33" t="s">
        <v>1284</v>
      </c>
    </row>
    <row r="1059">
      <c r="A1059" s="1" t="s">
        <v>74</v>
      </c>
      <c r="E1059" s="27" t="s">
        <v>68</v>
      </c>
    </row>
    <row r="1060">
      <c r="A1060" s="1" t="s">
        <v>66</v>
      </c>
      <c r="B1060" s="1">
        <v>85</v>
      </c>
      <c r="C1060" s="26" t="s">
        <v>1285</v>
      </c>
      <c r="D1060" t="s">
        <v>68</v>
      </c>
      <c r="E1060" s="27" t="s">
        <v>1286</v>
      </c>
      <c r="F1060" s="28" t="s">
        <v>80</v>
      </c>
      <c r="G1060" s="29">
        <v>7.4370000000000003</v>
      </c>
      <c r="H1060" s="28">
        <v>0.14999999999999999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111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>
      <c r="A1061" s="1" t="s">
        <v>72</v>
      </c>
      <c r="E1061" s="27" t="s">
        <v>1286</v>
      </c>
    </row>
    <row r="1062">
      <c r="A1062" s="1" t="s">
        <v>73</v>
      </c>
      <c r="E1062" s="33" t="s">
        <v>1287</v>
      </c>
    </row>
    <row r="1063">
      <c r="A1063" s="1" t="s">
        <v>74</v>
      </c>
      <c r="E1063" s="27" t="s">
        <v>68</v>
      </c>
    </row>
    <row r="1064">
      <c r="A1064" s="1" t="s">
        <v>66</v>
      </c>
      <c r="B1064" s="1">
        <v>86</v>
      </c>
      <c r="C1064" s="26" t="s">
        <v>1288</v>
      </c>
      <c r="D1064" t="s">
        <v>68</v>
      </c>
      <c r="E1064" s="27" t="s">
        <v>1289</v>
      </c>
      <c r="F1064" s="28" t="s">
        <v>80</v>
      </c>
      <c r="G1064" s="29">
        <v>66.167000000000002</v>
      </c>
      <c r="H1064" s="28">
        <v>0.17599999999999999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681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>
      <c r="A1065" s="1" t="s">
        <v>72</v>
      </c>
      <c r="E1065" s="27" t="s">
        <v>1289</v>
      </c>
    </row>
    <row r="1066">
      <c r="A1066" s="1" t="s">
        <v>73</v>
      </c>
      <c r="E1066" s="33" t="s">
        <v>1290</v>
      </c>
    </row>
    <row r="1067">
      <c r="A1067" s="1" t="s">
        <v>74</v>
      </c>
      <c r="E1067" s="27" t="s">
        <v>68</v>
      </c>
    </row>
    <row r="1068">
      <c r="A1068" s="1" t="s">
        <v>66</v>
      </c>
      <c r="B1068" s="1">
        <v>83</v>
      </c>
      <c r="C1068" s="26" t="s">
        <v>1291</v>
      </c>
      <c r="D1068" t="s">
        <v>68</v>
      </c>
      <c r="E1068" s="27" t="s">
        <v>1292</v>
      </c>
      <c r="F1068" s="28" t="s">
        <v>80</v>
      </c>
      <c r="G1068" s="29">
        <v>392.91399999999999</v>
      </c>
      <c r="H1068" s="28">
        <v>0.13100000000000001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111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>
      <c r="A1069" s="1" t="s">
        <v>72</v>
      </c>
      <c r="E1069" s="27" t="s">
        <v>1292</v>
      </c>
    </row>
    <row r="1070">
      <c r="A1070" s="1" t="s">
        <v>73</v>
      </c>
      <c r="E1070" s="33" t="s">
        <v>1293</v>
      </c>
    </row>
    <row r="1071">
      <c r="A1071" s="1" t="s">
        <v>74</v>
      </c>
      <c r="E1071" s="27" t="s">
        <v>68</v>
      </c>
    </row>
    <row r="1072">
      <c r="A1072" s="1" t="s">
        <v>66</v>
      </c>
      <c r="B1072" s="1">
        <v>87</v>
      </c>
      <c r="C1072" s="26" t="s">
        <v>1294</v>
      </c>
      <c r="D1072" t="s">
        <v>68</v>
      </c>
      <c r="E1072" s="27" t="s">
        <v>1295</v>
      </c>
      <c r="F1072" s="28" t="s">
        <v>80</v>
      </c>
      <c r="G1072" s="29">
        <v>25.213999999999999</v>
      </c>
      <c r="H1072" s="28">
        <v>0.17499999999999999</v>
      </c>
      <c r="I1072" s="30">
        <f>ROUND(G1072*H1072,P4)</f>
        <v>0</v>
      </c>
      <c r="L1072" s="31">
        <v>0</v>
      </c>
      <c r="M1072" s="24">
        <f>ROUND(G1072*L1072,P4)</f>
        <v>0</v>
      </c>
      <c r="N1072" s="25" t="s">
        <v>111</v>
      </c>
      <c r="O1072" s="32">
        <f>M1072*AA1072</f>
        <v>0</v>
      </c>
      <c r="P1072" s="1">
        <v>3</v>
      </c>
      <c r="AA1072" s="1">
        <f>IF(P1072=1,$O$3,IF(P1072=2,$O$4,$O$5))</f>
        <v>0</v>
      </c>
    </row>
    <row r="1073">
      <c r="A1073" s="1" t="s">
        <v>72</v>
      </c>
      <c r="E1073" s="27" t="s">
        <v>1295</v>
      </c>
    </row>
    <row r="1074">
      <c r="A1074" s="1" t="s">
        <v>73</v>
      </c>
      <c r="E1074" s="33" t="s">
        <v>1296</v>
      </c>
    </row>
    <row r="1075">
      <c r="A1075" s="1" t="s">
        <v>74</v>
      </c>
      <c r="E1075" s="27" t="s">
        <v>68</v>
      </c>
    </row>
    <row r="1076">
      <c r="A1076" s="1" t="s">
        <v>66</v>
      </c>
      <c r="B1076" s="1">
        <v>84</v>
      </c>
      <c r="C1076" s="26" t="s">
        <v>1297</v>
      </c>
      <c r="D1076" t="s">
        <v>68</v>
      </c>
      <c r="E1076" s="27" t="s">
        <v>1298</v>
      </c>
      <c r="F1076" s="28" t="s">
        <v>80</v>
      </c>
      <c r="G1076" s="29">
        <v>392.91399999999999</v>
      </c>
      <c r="H1076" s="28">
        <v>0.13100000000000001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111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>
      <c r="A1077" s="1" t="s">
        <v>72</v>
      </c>
      <c r="E1077" s="27" t="s">
        <v>1298</v>
      </c>
    </row>
    <row r="1078">
      <c r="A1078" s="1" t="s">
        <v>73</v>
      </c>
      <c r="E1078" s="33" t="s">
        <v>1293</v>
      </c>
    </row>
    <row r="1079">
      <c r="A1079" s="1" t="s">
        <v>74</v>
      </c>
      <c r="E1079" s="27" t="s">
        <v>68</v>
      </c>
    </row>
    <row r="1080" ht="25.5">
      <c r="A1080" s="1" t="s">
        <v>66</v>
      </c>
      <c r="B1080" s="1">
        <v>82</v>
      </c>
      <c r="C1080" s="26" t="s">
        <v>1299</v>
      </c>
      <c r="D1080" t="s">
        <v>68</v>
      </c>
      <c r="E1080" s="27" t="s">
        <v>1300</v>
      </c>
      <c r="F1080" s="28" t="s">
        <v>80</v>
      </c>
      <c r="G1080" s="29">
        <v>962.39200000000005</v>
      </c>
      <c r="H1080" s="28">
        <v>0.11162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681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 ht="51">
      <c r="A1081" s="1" t="s">
        <v>72</v>
      </c>
      <c r="E1081" s="27" t="s">
        <v>1301</v>
      </c>
    </row>
    <row r="1082">
      <c r="A1082" s="1" t="s">
        <v>73</v>
      </c>
      <c r="E1082" s="33" t="s">
        <v>1302</v>
      </c>
    </row>
    <row r="1083">
      <c r="A1083" s="1" t="s">
        <v>74</v>
      </c>
      <c r="E1083" s="27" t="s">
        <v>68</v>
      </c>
    </row>
    <row r="1084">
      <c r="A1084" s="1" t="s">
        <v>66</v>
      </c>
      <c r="B1084" s="1">
        <v>89</v>
      </c>
      <c r="C1084" s="26" t="s">
        <v>1303</v>
      </c>
      <c r="D1084" t="s">
        <v>68</v>
      </c>
      <c r="E1084" s="27" t="s">
        <v>1304</v>
      </c>
      <c r="F1084" s="28" t="s">
        <v>80</v>
      </c>
      <c r="G1084" s="29">
        <v>99.593000000000004</v>
      </c>
      <c r="H1084" s="28">
        <v>0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111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>
      <c r="A1085" s="1" t="s">
        <v>72</v>
      </c>
      <c r="E1085" s="27" t="s">
        <v>1304</v>
      </c>
    </row>
    <row r="1086">
      <c r="A1086" s="1" t="s">
        <v>73</v>
      </c>
      <c r="E1086" s="33" t="s">
        <v>1305</v>
      </c>
    </row>
    <row r="1087">
      <c r="A1087" s="1" t="s">
        <v>74</v>
      </c>
      <c r="E1087" s="27" t="s">
        <v>68</v>
      </c>
    </row>
    <row r="1088">
      <c r="A1088" s="1" t="s">
        <v>66</v>
      </c>
      <c r="B1088" s="1">
        <v>90</v>
      </c>
      <c r="C1088" s="26" t="s">
        <v>1306</v>
      </c>
      <c r="D1088" t="s">
        <v>68</v>
      </c>
      <c r="E1088" s="27" t="s">
        <v>1307</v>
      </c>
      <c r="F1088" s="28" t="s">
        <v>163</v>
      </c>
      <c r="G1088" s="29">
        <v>2.1699999999999999</v>
      </c>
      <c r="H1088" s="28">
        <v>0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111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>
      <c r="A1089" s="1" t="s">
        <v>72</v>
      </c>
      <c r="E1089" s="27" t="s">
        <v>1307</v>
      </c>
    </row>
    <row r="1090">
      <c r="A1090" s="1" t="s">
        <v>73</v>
      </c>
    </row>
    <row r="1091">
      <c r="A1091" s="1" t="s">
        <v>74</v>
      </c>
      <c r="E1091" s="27" t="s">
        <v>68</v>
      </c>
    </row>
    <row r="1092">
      <c r="A1092" s="1" t="s">
        <v>64</v>
      </c>
      <c r="C1092" s="22" t="s">
        <v>789</v>
      </c>
      <c r="E1092" s="23" t="s">
        <v>790</v>
      </c>
      <c r="L1092" s="24">
        <f>SUMIFS(L1093:L1108,A1093:A1108,"P")</f>
        <v>0</v>
      </c>
      <c r="M1092" s="24">
        <f>SUMIFS(M1093:M1108,A1093:A1108,"P")</f>
        <v>0</v>
      </c>
      <c r="N1092" s="25"/>
    </row>
    <row r="1093">
      <c r="A1093" s="1" t="s">
        <v>66</v>
      </c>
      <c r="B1093" s="1">
        <v>92</v>
      </c>
      <c r="C1093" s="26" t="s">
        <v>1308</v>
      </c>
      <c r="D1093" t="s">
        <v>68</v>
      </c>
      <c r="E1093" s="27" t="s">
        <v>1309</v>
      </c>
      <c r="F1093" s="28" t="s">
        <v>70</v>
      </c>
      <c r="G1093" s="29">
        <v>2</v>
      </c>
      <c r="H1093" s="28">
        <v>0.156</v>
      </c>
      <c r="I1093" s="30">
        <f>ROUND(G1093*H1093,P4)</f>
        <v>0</v>
      </c>
      <c r="L1093" s="31">
        <v>0</v>
      </c>
      <c r="M1093" s="24">
        <f>ROUND(G1093*L1093,P4)</f>
        <v>0</v>
      </c>
      <c r="N1093" s="25" t="s">
        <v>681</v>
      </c>
      <c r="O1093" s="32">
        <f>M1093*AA1093</f>
        <v>0</v>
      </c>
      <c r="P1093" s="1">
        <v>3</v>
      </c>
      <c r="AA1093" s="1">
        <f>IF(P1093=1,$O$3,IF(P1093=2,$O$4,$O$5))</f>
        <v>0</v>
      </c>
    </row>
    <row r="1094">
      <c r="A1094" s="1" t="s">
        <v>72</v>
      </c>
      <c r="E1094" s="27" t="s">
        <v>1309</v>
      </c>
    </row>
    <row r="1095">
      <c r="A1095" s="1" t="s">
        <v>73</v>
      </c>
    </row>
    <row r="1096">
      <c r="A1096" s="1" t="s">
        <v>74</v>
      </c>
      <c r="E1096" s="27" t="s">
        <v>68</v>
      </c>
    </row>
    <row r="1097">
      <c r="A1097" s="1" t="s">
        <v>66</v>
      </c>
      <c r="B1097" s="1">
        <v>91</v>
      </c>
      <c r="C1097" s="26" t="s">
        <v>1310</v>
      </c>
      <c r="D1097" t="s">
        <v>68</v>
      </c>
      <c r="E1097" s="27" t="s">
        <v>1311</v>
      </c>
      <c r="F1097" s="28" t="s">
        <v>70</v>
      </c>
      <c r="G1097" s="29">
        <v>2</v>
      </c>
      <c r="H1097" s="28">
        <v>0.0070200000000000002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111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72</v>
      </c>
      <c r="E1098" s="27" t="s">
        <v>1311</v>
      </c>
    </row>
    <row r="1099">
      <c r="A1099" s="1" t="s">
        <v>73</v>
      </c>
    </row>
    <row r="1100">
      <c r="A1100" s="1" t="s">
        <v>74</v>
      </c>
      <c r="E1100" s="27" t="s">
        <v>68</v>
      </c>
    </row>
    <row r="1101">
      <c r="A1101" s="1" t="s">
        <v>66</v>
      </c>
      <c r="B1101" s="1">
        <v>93</v>
      </c>
      <c r="C1101" s="26" t="s">
        <v>1312</v>
      </c>
      <c r="D1101" t="s">
        <v>68</v>
      </c>
      <c r="E1101" s="27" t="s">
        <v>1313</v>
      </c>
      <c r="F1101" s="28" t="s">
        <v>70</v>
      </c>
      <c r="G1101" s="29">
        <v>12</v>
      </c>
      <c r="H1101" s="28">
        <v>0.42080000000000001</v>
      </c>
      <c r="I1101" s="30">
        <f>ROUND(G1101*H1101,P4)</f>
        <v>0</v>
      </c>
      <c r="L1101" s="31">
        <v>0</v>
      </c>
      <c r="M1101" s="24">
        <f>ROUND(G1101*L1101,P4)</f>
        <v>0</v>
      </c>
      <c r="N1101" s="25" t="s">
        <v>111</v>
      </c>
      <c r="O1101" s="32">
        <f>M1101*AA1101</f>
        <v>0</v>
      </c>
      <c r="P1101" s="1">
        <v>3</v>
      </c>
      <c r="AA1101" s="1">
        <f>IF(P1101=1,$O$3,IF(P1101=2,$O$4,$O$5))</f>
        <v>0</v>
      </c>
    </row>
    <row r="1102">
      <c r="A1102" s="1" t="s">
        <v>72</v>
      </c>
      <c r="E1102" s="27" t="s">
        <v>1313</v>
      </c>
    </row>
    <row r="1103">
      <c r="A1103" s="1" t="s">
        <v>73</v>
      </c>
    </row>
    <row r="1104">
      <c r="A1104" s="1" t="s">
        <v>74</v>
      </c>
      <c r="E1104" s="27" t="s">
        <v>68</v>
      </c>
    </row>
    <row r="1105">
      <c r="A1105" s="1" t="s">
        <v>66</v>
      </c>
      <c r="B1105" s="1">
        <v>94</v>
      </c>
      <c r="C1105" s="26" t="s">
        <v>1314</v>
      </c>
      <c r="D1105" t="s">
        <v>68</v>
      </c>
      <c r="E1105" s="27" t="s">
        <v>1315</v>
      </c>
      <c r="F1105" s="28" t="s">
        <v>70</v>
      </c>
      <c r="G1105" s="29">
        <v>2</v>
      </c>
      <c r="H1105" s="28">
        <v>0</v>
      </c>
      <c r="I1105" s="30">
        <f>ROUND(G1105*H1105,P4)</f>
        <v>0</v>
      </c>
      <c r="L1105" s="31">
        <v>0</v>
      </c>
      <c r="M1105" s="24">
        <f>ROUND(G1105*L1105,P4)</f>
        <v>0</v>
      </c>
      <c r="N1105" s="25" t="s">
        <v>111</v>
      </c>
      <c r="O1105" s="32">
        <f>M1105*AA1105</f>
        <v>0</v>
      </c>
      <c r="P1105" s="1">
        <v>3</v>
      </c>
      <c r="AA1105" s="1">
        <f>IF(P1105=1,$O$3,IF(P1105=2,$O$4,$O$5))</f>
        <v>0</v>
      </c>
    </row>
    <row r="1106">
      <c r="A1106" s="1" t="s">
        <v>72</v>
      </c>
      <c r="E1106" s="27" t="s">
        <v>1315</v>
      </c>
    </row>
    <row r="1107">
      <c r="A1107" s="1" t="s">
        <v>73</v>
      </c>
    </row>
    <row r="1108">
      <c r="A1108" s="1" t="s">
        <v>74</v>
      </c>
      <c r="E1108" s="27" t="s">
        <v>68</v>
      </c>
    </row>
    <row r="1109">
      <c r="A1109" s="1" t="s">
        <v>64</v>
      </c>
      <c r="C1109" s="22" t="s">
        <v>871</v>
      </c>
      <c r="E1109" s="23" t="s">
        <v>872</v>
      </c>
      <c r="L1109" s="24">
        <f>SUMIFS(L1110:L1221,A1110:A1221,"P")</f>
        <v>0</v>
      </c>
      <c r="M1109" s="24">
        <f>SUMIFS(M1110:M1221,A1110:A1221,"P")</f>
        <v>0</v>
      </c>
      <c r="N1109" s="25"/>
    </row>
    <row r="1110">
      <c r="A1110" s="1" t="s">
        <v>66</v>
      </c>
      <c r="B1110" s="1">
        <v>97</v>
      </c>
      <c r="C1110" s="26" t="s">
        <v>1316</v>
      </c>
      <c r="D1110" t="s">
        <v>68</v>
      </c>
      <c r="E1110" s="27" t="s">
        <v>1317</v>
      </c>
      <c r="F1110" s="28" t="s">
        <v>70</v>
      </c>
      <c r="G1110" s="29">
        <v>4</v>
      </c>
      <c r="H1110" s="28">
        <v>0.0061000000000000004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681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72</v>
      </c>
      <c r="E1111" s="27" t="s">
        <v>1317</v>
      </c>
    </row>
    <row r="1112">
      <c r="A1112" s="1" t="s">
        <v>73</v>
      </c>
    </row>
    <row r="1113">
      <c r="A1113" s="1" t="s">
        <v>74</v>
      </c>
      <c r="E1113" s="27" t="s">
        <v>68</v>
      </c>
    </row>
    <row r="1114">
      <c r="A1114" s="1" t="s">
        <v>66</v>
      </c>
      <c r="B1114" s="1">
        <v>98</v>
      </c>
      <c r="C1114" s="26" t="s">
        <v>1318</v>
      </c>
      <c r="D1114" t="s">
        <v>68</v>
      </c>
      <c r="E1114" s="27" t="s">
        <v>1319</v>
      </c>
      <c r="F1114" s="28" t="s">
        <v>70</v>
      </c>
      <c r="G1114" s="29">
        <v>4</v>
      </c>
      <c r="H1114" s="28">
        <v>0.0030000000000000001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681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72</v>
      </c>
      <c r="E1115" s="27" t="s">
        <v>1319</v>
      </c>
    </row>
    <row r="1116">
      <c r="A1116" s="1" t="s">
        <v>73</v>
      </c>
    </row>
    <row r="1117">
      <c r="A1117" s="1" t="s">
        <v>74</v>
      </c>
      <c r="E1117" s="27" t="s">
        <v>68</v>
      </c>
    </row>
    <row r="1118">
      <c r="A1118" s="1" t="s">
        <v>66</v>
      </c>
      <c r="B1118" s="1">
        <v>99</v>
      </c>
      <c r="C1118" s="26" t="s">
        <v>1320</v>
      </c>
      <c r="D1118" t="s">
        <v>68</v>
      </c>
      <c r="E1118" s="27" t="s">
        <v>1321</v>
      </c>
      <c r="F1118" s="28" t="s">
        <v>70</v>
      </c>
      <c r="G1118" s="29">
        <v>4</v>
      </c>
      <c r="H1118" s="28">
        <v>0.0001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681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72</v>
      </c>
      <c r="E1119" s="27" t="s">
        <v>1321</v>
      </c>
    </row>
    <row r="1120">
      <c r="A1120" s="1" t="s">
        <v>73</v>
      </c>
    </row>
    <row r="1121">
      <c r="A1121" s="1" t="s">
        <v>74</v>
      </c>
      <c r="E1121" s="27" t="s">
        <v>68</v>
      </c>
    </row>
    <row r="1122">
      <c r="A1122" s="1" t="s">
        <v>66</v>
      </c>
      <c r="B1122" s="1">
        <v>100</v>
      </c>
      <c r="C1122" s="26" t="s">
        <v>1322</v>
      </c>
      <c r="D1122" t="s">
        <v>68</v>
      </c>
      <c r="E1122" s="27" t="s">
        <v>1323</v>
      </c>
      <c r="F1122" s="28" t="s">
        <v>70</v>
      </c>
      <c r="G1122" s="29">
        <v>14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681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72</v>
      </c>
      <c r="E1123" s="27" t="s">
        <v>1323</v>
      </c>
    </row>
    <row r="1124">
      <c r="A1124" s="1" t="s">
        <v>73</v>
      </c>
    </row>
    <row r="1125">
      <c r="A1125" s="1" t="s">
        <v>74</v>
      </c>
      <c r="E1125" s="27" t="s">
        <v>68</v>
      </c>
    </row>
    <row r="1126">
      <c r="A1126" s="1" t="s">
        <v>66</v>
      </c>
      <c r="B1126" s="1">
        <v>102</v>
      </c>
      <c r="C1126" s="26" t="s">
        <v>1324</v>
      </c>
      <c r="D1126" t="s">
        <v>68</v>
      </c>
      <c r="E1126" s="27" t="s">
        <v>1325</v>
      </c>
      <c r="F1126" s="28" t="s">
        <v>70</v>
      </c>
      <c r="G1126" s="29">
        <v>5</v>
      </c>
      <c r="H1126" s="28">
        <v>0.0035000000000000001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681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72</v>
      </c>
      <c r="E1127" s="27" t="s">
        <v>1325</v>
      </c>
    </row>
    <row r="1128">
      <c r="A1128" s="1" t="s">
        <v>73</v>
      </c>
    </row>
    <row r="1129">
      <c r="A1129" s="1" t="s">
        <v>74</v>
      </c>
      <c r="E1129" s="27" t="s">
        <v>68</v>
      </c>
    </row>
    <row r="1130">
      <c r="A1130" s="1" t="s">
        <v>66</v>
      </c>
      <c r="B1130" s="1">
        <v>101</v>
      </c>
      <c r="C1130" s="26" t="s">
        <v>1326</v>
      </c>
      <c r="D1130" t="s">
        <v>68</v>
      </c>
      <c r="E1130" s="27" t="s">
        <v>1327</v>
      </c>
      <c r="F1130" s="28" t="s">
        <v>70</v>
      </c>
      <c r="G1130" s="29">
        <v>2</v>
      </c>
      <c r="H1130" s="28">
        <v>0.00089999999999999998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681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72</v>
      </c>
      <c r="E1131" s="27" t="s">
        <v>1327</v>
      </c>
    </row>
    <row r="1132">
      <c r="A1132" s="1" t="s">
        <v>73</v>
      </c>
    </row>
    <row r="1133">
      <c r="A1133" s="1" t="s">
        <v>74</v>
      </c>
      <c r="E1133" s="27" t="s">
        <v>68</v>
      </c>
    </row>
    <row r="1134">
      <c r="A1134" s="1" t="s">
        <v>66</v>
      </c>
      <c r="B1134" s="1">
        <v>117</v>
      </c>
      <c r="C1134" s="26" t="s">
        <v>1328</v>
      </c>
      <c r="D1134" t="s">
        <v>68</v>
      </c>
      <c r="E1134" s="27" t="s">
        <v>1329</v>
      </c>
      <c r="F1134" s="28" t="s">
        <v>77</v>
      </c>
      <c r="G1134" s="29">
        <v>79.614000000000004</v>
      </c>
      <c r="H1134" s="28">
        <v>0.14999999999999999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681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72</v>
      </c>
      <c r="E1135" s="27" t="s">
        <v>1329</v>
      </c>
    </row>
    <row r="1136" ht="25.5">
      <c r="A1136" s="1" t="s">
        <v>73</v>
      </c>
      <c r="E1136" s="33" t="s">
        <v>1330</v>
      </c>
    </row>
    <row r="1137">
      <c r="A1137" s="1" t="s">
        <v>74</v>
      </c>
      <c r="E1137" s="27" t="s">
        <v>68</v>
      </c>
    </row>
    <row r="1138">
      <c r="A1138" s="1" t="s">
        <v>66</v>
      </c>
      <c r="B1138" s="1">
        <v>112</v>
      </c>
      <c r="C1138" s="26" t="s">
        <v>1331</v>
      </c>
      <c r="D1138" t="s">
        <v>68</v>
      </c>
      <c r="E1138" s="27" t="s">
        <v>1332</v>
      </c>
      <c r="F1138" s="28" t="s">
        <v>77</v>
      </c>
      <c r="G1138" s="29">
        <v>130.76499999999999</v>
      </c>
      <c r="H1138" s="28">
        <v>0.045999999999999999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681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72</v>
      </c>
      <c r="E1139" s="27" t="s">
        <v>1332</v>
      </c>
    </row>
    <row r="1140">
      <c r="A1140" s="1" t="s">
        <v>73</v>
      </c>
      <c r="E1140" s="33" t="s">
        <v>1333</v>
      </c>
    </row>
    <row r="1141">
      <c r="A1141" s="1" t="s">
        <v>74</v>
      </c>
      <c r="E1141" s="27" t="s">
        <v>68</v>
      </c>
    </row>
    <row r="1142">
      <c r="A1142" s="1" t="s">
        <v>66</v>
      </c>
      <c r="B1142" s="1">
        <v>113</v>
      </c>
      <c r="C1142" s="26" t="s">
        <v>1334</v>
      </c>
      <c r="D1142" t="s">
        <v>68</v>
      </c>
      <c r="E1142" s="27" t="s">
        <v>1335</v>
      </c>
      <c r="F1142" s="28" t="s">
        <v>77</v>
      </c>
      <c r="G1142" s="29">
        <v>3.5</v>
      </c>
      <c r="H1142" s="28">
        <v>0.048300000000000003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681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72</v>
      </c>
      <c r="E1143" s="27" t="s">
        <v>1335</v>
      </c>
    </row>
    <row r="1144">
      <c r="A1144" s="1" t="s">
        <v>73</v>
      </c>
      <c r="E1144" s="33" t="s">
        <v>1336</v>
      </c>
    </row>
    <row r="1145">
      <c r="A1145" s="1" t="s">
        <v>74</v>
      </c>
      <c r="E1145" s="27" t="s">
        <v>68</v>
      </c>
    </row>
    <row r="1146">
      <c r="A1146" s="1" t="s">
        <v>66</v>
      </c>
      <c r="B1146" s="1">
        <v>114</v>
      </c>
      <c r="C1146" s="26" t="s">
        <v>1337</v>
      </c>
      <c r="D1146" t="s">
        <v>68</v>
      </c>
      <c r="E1146" s="27" t="s">
        <v>1338</v>
      </c>
      <c r="F1146" s="28" t="s">
        <v>77</v>
      </c>
      <c r="G1146" s="29">
        <v>14.140000000000001</v>
      </c>
      <c r="H1146" s="28">
        <v>0.065670000000000006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681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72</v>
      </c>
      <c r="E1147" s="27" t="s">
        <v>1338</v>
      </c>
    </row>
    <row r="1148">
      <c r="A1148" s="1" t="s">
        <v>73</v>
      </c>
      <c r="E1148" s="33" t="s">
        <v>1339</v>
      </c>
    </row>
    <row r="1149">
      <c r="A1149" s="1" t="s">
        <v>74</v>
      </c>
      <c r="E1149" s="27" t="s">
        <v>68</v>
      </c>
    </row>
    <row r="1150">
      <c r="A1150" s="1" t="s">
        <v>66</v>
      </c>
      <c r="B1150" s="1">
        <v>111</v>
      </c>
      <c r="C1150" s="26" t="s">
        <v>1340</v>
      </c>
      <c r="D1150" t="s">
        <v>68</v>
      </c>
      <c r="E1150" s="27" t="s">
        <v>1341</v>
      </c>
      <c r="F1150" s="28" t="s">
        <v>77</v>
      </c>
      <c r="G1150" s="29">
        <v>76.548000000000002</v>
      </c>
      <c r="H1150" s="28">
        <v>0.080000000000000002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681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72</v>
      </c>
      <c r="E1151" s="27" t="s">
        <v>1341</v>
      </c>
    </row>
    <row r="1152">
      <c r="A1152" s="1" t="s">
        <v>73</v>
      </c>
      <c r="E1152" s="33" t="s">
        <v>1342</v>
      </c>
    </row>
    <row r="1153">
      <c r="A1153" s="1" t="s">
        <v>74</v>
      </c>
      <c r="E1153" s="27" t="s">
        <v>68</v>
      </c>
    </row>
    <row r="1154" ht="25.5">
      <c r="A1154" s="1" t="s">
        <v>66</v>
      </c>
      <c r="B1154" s="1">
        <v>95</v>
      </c>
      <c r="C1154" s="26" t="s">
        <v>1343</v>
      </c>
      <c r="D1154" t="s">
        <v>68</v>
      </c>
      <c r="E1154" s="27" t="s">
        <v>1344</v>
      </c>
      <c r="F1154" s="28" t="s">
        <v>70</v>
      </c>
      <c r="G1154" s="29">
        <v>7</v>
      </c>
      <c r="H1154" s="28">
        <v>0.00069999999999999999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681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 ht="25.5">
      <c r="A1155" s="1" t="s">
        <v>72</v>
      </c>
      <c r="E1155" s="27" t="s">
        <v>1344</v>
      </c>
    </row>
    <row r="1156">
      <c r="A1156" s="1" t="s">
        <v>73</v>
      </c>
    </row>
    <row r="1157">
      <c r="A1157" s="1" t="s">
        <v>74</v>
      </c>
      <c r="E1157" s="27" t="s">
        <v>68</v>
      </c>
    </row>
    <row r="1158" ht="25.5">
      <c r="A1158" s="1" t="s">
        <v>66</v>
      </c>
      <c r="B1158" s="1">
        <v>96</v>
      </c>
      <c r="C1158" s="26" t="s">
        <v>1345</v>
      </c>
      <c r="D1158" t="s">
        <v>68</v>
      </c>
      <c r="E1158" s="27" t="s">
        <v>1346</v>
      </c>
      <c r="F1158" s="28" t="s">
        <v>70</v>
      </c>
      <c r="G1158" s="29">
        <v>4</v>
      </c>
      <c r="H1158" s="28">
        <v>0.11241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681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 ht="25.5">
      <c r="A1159" s="1" t="s">
        <v>72</v>
      </c>
      <c r="E1159" s="27" t="s">
        <v>1346</v>
      </c>
    </row>
    <row r="1160">
      <c r="A1160" s="1" t="s">
        <v>73</v>
      </c>
    </row>
    <row r="1161">
      <c r="A1161" s="1" t="s">
        <v>74</v>
      </c>
      <c r="E1161" s="27" t="s">
        <v>68</v>
      </c>
    </row>
    <row r="1162" ht="25.5">
      <c r="A1162" s="1" t="s">
        <v>66</v>
      </c>
      <c r="B1162" s="1">
        <v>103</v>
      </c>
      <c r="C1162" s="26" t="s">
        <v>1347</v>
      </c>
      <c r="D1162" t="s">
        <v>68</v>
      </c>
      <c r="E1162" s="27" t="s">
        <v>1348</v>
      </c>
      <c r="F1162" s="28" t="s">
        <v>80</v>
      </c>
      <c r="G1162" s="29">
        <v>12</v>
      </c>
      <c r="H1162" s="28">
        <v>0.0011999999999999999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681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 ht="25.5">
      <c r="A1163" s="1" t="s">
        <v>72</v>
      </c>
      <c r="E1163" s="27" t="s">
        <v>1348</v>
      </c>
    </row>
    <row r="1164">
      <c r="A1164" s="1" t="s">
        <v>73</v>
      </c>
    </row>
    <row r="1165">
      <c r="A1165" s="1" t="s">
        <v>74</v>
      </c>
      <c r="E1165" s="27" t="s">
        <v>68</v>
      </c>
    </row>
    <row r="1166" ht="25.5">
      <c r="A1166" s="1" t="s">
        <v>66</v>
      </c>
      <c r="B1166" s="1">
        <v>104</v>
      </c>
      <c r="C1166" s="26" t="s">
        <v>1349</v>
      </c>
      <c r="D1166" t="s">
        <v>68</v>
      </c>
      <c r="E1166" s="27" t="s">
        <v>1350</v>
      </c>
      <c r="F1166" s="28" t="s">
        <v>77</v>
      </c>
      <c r="G1166" s="29">
        <v>18.5</v>
      </c>
      <c r="H1166" s="28">
        <v>0.00020000000000000001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681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 ht="25.5">
      <c r="A1167" s="1" t="s">
        <v>72</v>
      </c>
      <c r="E1167" s="27" t="s">
        <v>1350</v>
      </c>
    </row>
    <row r="1168">
      <c r="A1168" s="1" t="s">
        <v>73</v>
      </c>
    </row>
    <row r="1169">
      <c r="A1169" s="1" t="s">
        <v>74</v>
      </c>
      <c r="E1169" s="27" t="s">
        <v>68</v>
      </c>
    </row>
    <row r="1170" ht="25.5">
      <c r="A1170" s="1" t="s">
        <v>66</v>
      </c>
      <c r="B1170" s="1">
        <v>105</v>
      </c>
      <c r="C1170" s="26" t="s">
        <v>1351</v>
      </c>
      <c r="D1170" t="s">
        <v>68</v>
      </c>
      <c r="E1170" s="27" t="s">
        <v>1352</v>
      </c>
      <c r="F1170" s="28" t="s">
        <v>77</v>
      </c>
      <c r="G1170" s="29">
        <v>13.1</v>
      </c>
      <c r="H1170" s="28">
        <v>0.00020000000000000001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681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 ht="25.5">
      <c r="A1171" s="1" t="s">
        <v>72</v>
      </c>
      <c r="E1171" s="27" t="s">
        <v>1352</v>
      </c>
    </row>
    <row r="1172">
      <c r="A1172" s="1" t="s">
        <v>73</v>
      </c>
    </row>
    <row r="1173">
      <c r="A1173" s="1" t="s">
        <v>74</v>
      </c>
      <c r="E1173" s="27" t="s">
        <v>68</v>
      </c>
    </row>
    <row r="1174" ht="25.5">
      <c r="A1174" s="1" t="s">
        <v>66</v>
      </c>
      <c r="B1174" s="1">
        <v>106</v>
      </c>
      <c r="C1174" s="26" t="s">
        <v>1353</v>
      </c>
      <c r="D1174" t="s">
        <v>68</v>
      </c>
      <c r="E1174" s="27" t="s">
        <v>1354</v>
      </c>
      <c r="F1174" s="28" t="s">
        <v>77</v>
      </c>
      <c r="G1174" s="29">
        <v>31.600000000000001</v>
      </c>
      <c r="H1174" s="28">
        <v>0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681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 ht="25.5">
      <c r="A1175" s="1" t="s">
        <v>72</v>
      </c>
      <c r="E1175" s="27" t="s">
        <v>1354</v>
      </c>
    </row>
    <row r="1176">
      <c r="A1176" s="1" t="s">
        <v>73</v>
      </c>
      <c r="E1176" s="33" t="s">
        <v>1355</v>
      </c>
    </row>
    <row r="1177">
      <c r="A1177" s="1" t="s">
        <v>74</v>
      </c>
      <c r="E1177" s="27" t="s">
        <v>68</v>
      </c>
    </row>
    <row r="1178" ht="25.5">
      <c r="A1178" s="1" t="s">
        <v>66</v>
      </c>
      <c r="B1178" s="1">
        <v>108</v>
      </c>
      <c r="C1178" s="26" t="s">
        <v>1356</v>
      </c>
      <c r="D1178" t="s">
        <v>68</v>
      </c>
      <c r="E1178" s="27" t="s">
        <v>1357</v>
      </c>
      <c r="F1178" s="28" t="s">
        <v>77</v>
      </c>
      <c r="G1178" s="29">
        <v>93.254999999999995</v>
      </c>
      <c r="H1178" s="28">
        <v>0.15540000000000001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681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 ht="38.25">
      <c r="A1179" s="1" t="s">
        <v>72</v>
      </c>
      <c r="E1179" s="27" t="s">
        <v>1358</v>
      </c>
    </row>
    <row r="1180">
      <c r="A1180" s="1" t="s">
        <v>73</v>
      </c>
      <c r="E1180" s="33" t="s">
        <v>1359</v>
      </c>
    </row>
    <row r="1181">
      <c r="A1181" s="1" t="s">
        <v>74</v>
      </c>
      <c r="E1181" s="27" t="s">
        <v>68</v>
      </c>
    </row>
    <row r="1182" ht="25.5">
      <c r="A1182" s="1" t="s">
        <v>66</v>
      </c>
      <c r="B1182" s="1">
        <v>110</v>
      </c>
      <c r="C1182" s="26" t="s">
        <v>1360</v>
      </c>
      <c r="D1182" t="s">
        <v>68</v>
      </c>
      <c r="E1182" s="27" t="s">
        <v>1361</v>
      </c>
      <c r="F1182" s="28" t="s">
        <v>77</v>
      </c>
      <c r="G1182" s="29">
        <v>126.72</v>
      </c>
      <c r="H1182" s="28">
        <v>0.12095</v>
      </c>
      <c r="I1182" s="30">
        <f>ROUND(G1182*H1182,P4)</f>
        <v>0</v>
      </c>
      <c r="L1182" s="31">
        <v>0</v>
      </c>
      <c r="M1182" s="24">
        <f>ROUND(G1182*L1182,P4)</f>
        <v>0</v>
      </c>
      <c r="N1182" s="25" t="s">
        <v>681</v>
      </c>
      <c r="O1182" s="32">
        <f>M1182*AA1182</f>
        <v>0</v>
      </c>
      <c r="P1182" s="1">
        <v>3</v>
      </c>
      <c r="AA1182" s="1">
        <f>IF(P1182=1,$O$3,IF(P1182=2,$O$4,$O$5))</f>
        <v>0</v>
      </c>
    </row>
    <row r="1183" ht="38.25">
      <c r="A1183" s="1" t="s">
        <v>72</v>
      </c>
      <c r="E1183" s="27" t="s">
        <v>1362</v>
      </c>
    </row>
    <row r="1184">
      <c r="A1184" s="1" t="s">
        <v>73</v>
      </c>
    </row>
    <row r="1185">
      <c r="A1185" s="1" t="s">
        <v>74</v>
      </c>
      <c r="E1185" s="27" t="s">
        <v>68</v>
      </c>
    </row>
    <row r="1186" ht="25.5">
      <c r="A1186" s="1" t="s">
        <v>66</v>
      </c>
      <c r="B1186" s="1">
        <v>109</v>
      </c>
      <c r="C1186" s="26" t="s">
        <v>1363</v>
      </c>
      <c r="D1186" t="s">
        <v>68</v>
      </c>
      <c r="E1186" s="27" t="s">
        <v>1364</v>
      </c>
      <c r="F1186" s="28" t="s">
        <v>77</v>
      </c>
      <c r="G1186" s="29">
        <v>129.47</v>
      </c>
      <c r="H1186" s="28">
        <v>0.1295</v>
      </c>
      <c r="I1186" s="30">
        <f>ROUND(G1186*H1186,P4)</f>
        <v>0</v>
      </c>
      <c r="L1186" s="31">
        <v>0</v>
      </c>
      <c r="M1186" s="24">
        <f>ROUND(G1186*L1186,P4)</f>
        <v>0</v>
      </c>
      <c r="N1186" s="25" t="s">
        <v>681</v>
      </c>
      <c r="O1186" s="32">
        <f>M1186*AA1186</f>
        <v>0</v>
      </c>
      <c r="P1186" s="1">
        <v>3</v>
      </c>
      <c r="AA1186" s="1">
        <f>IF(P1186=1,$O$3,IF(P1186=2,$O$4,$O$5))</f>
        <v>0</v>
      </c>
    </row>
    <row r="1187" ht="38.25">
      <c r="A1187" s="1" t="s">
        <v>72</v>
      </c>
      <c r="E1187" s="27" t="s">
        <v>1365</v>
      </c>
    </row>
    <row r="1188">
      <c r="A1188" s="1" t="s">
        <v>73</v>
      </c>
    </row>
    <row r="1189">
      <c r="A1189" s="1" t="s">
        <v>74</v>
      </c>
      <c r="E1189" s="27" t="s">
        <v>68</v>
      </c>
    </row>
    <row r="1190" ht="38.25">
      <c r="A1190" s="1" t="s">
        <v>66</v>
      </c>
      <c r="B1190" s="1">
        <v>116</v>
      </c>
      <c r="C1190" s="26" t="s">
        <v>1366</v>
      </c>
      <c r="D1190" t="s">
        <v>68</v>
      </c>
      <c r="E1190" s="27" t="s">
        <v>1367</v>
      </c>
      <c r="F1190" s="28" t="s">
        <v>77</v>
      </c>
      <c r="G1190" s="29">
        <v>77.280000000000001</v>
      </c>
      <c r="H1190" s="28">
        <v>0.14066999999999999</v>
      </c>
      <c r="I1190" s="30">
        <f>ROUND(G1190*H1190,P4)</f>
        <v>0</v>
      </c>
      <c r="L1190" s="31">
        <v>0</v>
      </c>
      <c r="M1190" s="24">
        <f>ROUND(G1190*L1190,P4)</f>
        <v>0</v>
      </c>
      <c r="N1190" s="25" t="s">
        <v>681</v>
      </c>
      <c r="O1190" s="32">
        <f>M1190*AA1190</f>
        <v>0</v>
      </c>
      <c r="P1190" s="1">
        <v>3</v>
      </c>
      <c r="AA1190" s="1">
        <f>IF(P1190=1,$O$3,IF(P1190=2,$O$4,$O$5))</f>
        <v>0</v>
      </c>
    </row>
    <row r="1191" ht="38.25">
      <c r="A1191" s="1" t="s">
        <v>72</v>
      </c>
      <c r="E1191" s="27" t="s">
        <v>1368</v>
      </c>
    </row>
    <row r="1192">
      <c r="A1192" s="1" t="s">
        <v>73</v>
      </c>
    </row>
    <row r="1193">
      <c r="A1193" s="1" t="s">
        <v>74</v>
      </c>
      <c r="E1193" s="27" t="s">
        <v>68</v>
      </c>
    </row>
    <row r="1194" ht="25.5">
      <c r="A1194" s="1" t="s">
        <v>66</v>
      </c>
      <c r="B1194" s="1">
        <v>118</v>
      </c>
      <c r="C1194" s="26" t="s">
        <v>1369</v>
      </c>
      <c r="D1194" t="s">
        <v>68</v>
      </c>
      <c r="E1194" s="27" t="s">
        <v>1370</v>
      </c>
      <c r="F1194" s="28" t="s">
        <v>77</v>
      </c>
      <c r="G1194" s="29">
        <v>234.30000000000001</v>
      </c>
      <c r="H1194" s="28">
        <v>0.00060999999999999997</v>
      </c>
      <c r="I1194" s="30">
        <f>ROUND(G1194*H1194,P4)</f>
        <v>0</v>
      </c>
      <c r="L1194" s="31">
        <v>0</v>
      </c>
      <c r="M1194" s="24">
        <f>ROUND(G1194*L1194,P4)</f>
        <v>0</v>
      </c>
      <c r="N1194" s="25" t="s">
        <v>681</v>
      </c>
      <c r="O1194" s="32">
        <f>M1194*AA1194</f>
        <v>0</v>
      </c>
      <c r="P1194" s="1">
        <v>3</v>
      </c>
      <c r="AA1194" s="1">
        <f>IF(P1194=1,$O$3,IF(P1194=2,$O$4,$O$5))</f>
        <v>0</v>
      </c>
    </row>
    <row r="1195" ht="38.25">
      <c r="A1195" s="1" t="s">
        <v>72</v>
      </c>
      <c r="E1195" s="27" t="s">
        <v>1371</v>
      </c>
    </row>
    <row r="1196">
      <c r="A1196" s="1" t="s">
        <v>73</v>
      </c>
    </row>
    <row r="1197">
      <c r="A1197" s="1" t="s">
        <v>74</v>
      </c>
      <c r="E1197" s="27" t="s">
        <v>68</v>
      </c>
    </row>
    <row r="1198">
      <c r="A1198" s="1" t="s">
        <v>66</v>
      </c>
      <c r="B1198" s="1">
        <v>115</v>
      </c>
      <c r="C1198" s="26" t="s">
        <v>1372</v>
      </c>
      <c r="D1198" t="s">
        <v>68</v>
      </c>
      <c r="E1198" s="27" t="s">
        <v>1373</v>
      </c>
      <c r="F1198" s="28" t="s">
        <v>70</v>
      </c>
      <c r="G1198" s="29">
        <v>255.97399999999999</v>
      </c>
      <c r="H1198" s="28">
        <v>0.023</v>
      </c>
      <c r="I1198" s="30">
        <f>ROUND(G1198*H1198,P4)</f>
        <v>0</v>
      </c>
      <c r="L1198" s="31">
        <v>0</v>
      </c>
      <c r="M1198" s="24">
        <f>ROUND(G1198*L1198,P4)</f>
        <v>0</v>
      </c>
      <c r="N1198" s="25" t="s">
        <v>68</v>
      </c>
      <c r="O1198" s="32">
        <f>M1198*AA1198</f>
        <v>0</v>
      </c>
      <c r="P1198" s="1">
        <v>3</v>
      </c>
      <c r="AA1198" s="1">
        <f>IF(P1198=1,$O$3,IF(P1198=2,$O$4,$O$5))</f>
        <v>0</v>
      </c>
    </row>
    <row r="1199">
      <c r="A1199" s="1" t="s">
        <v>72</v>
      </c>
      <c r="E1199" s="27" t="s">
        <v>1373</v>
      </c>
    </row>
    <row r="1200">
      <c r="A1200" s="1" t="s">
        <v>73</v>
      </c>
      <c r="E1200" s="33" t="s">
        <v>1374</v>
      </c>
    </row>
    <row r="1201">
      <c r="A1201" s="1" t="s">
        <v>74</v>
      </c>
      <c r="E1201" s="27" t="s">
        <v>68</v>
      </c>
    </row>
    <row r="1202">
      <c r="A1202" s="1" t="s">
        <v>66</v>
      </c>
      <c r="B1202" s="1">
        <v>119</v>
      </c>
      <c r="C1202" s="26" t="s">
        <v>1375</v>
      </c>
      <c r="D1202" t="s">
        <v>68</v>
      </c>
      <c r="E1202" s="27" t="s">
        <v>1376</v>
      </c>
      <c r="F1202" s="28" t="s">
        <v>70</v>
      </c>
      <c r="G1202" s="29">
        <v>2</v>
      </c>
      <c r="H1202" s="28">
        <v>0</v>
      </c>
      <c r="I1202" s="30">
        <f>ROUND(G1202*H1202,P4)</f>
        <v>0</v>
      </c>
      <c r="L1202" s="31">
        <v>0</v>
      </c>
      <c r="M1202" s="24">
        <f>ROUND(G1202*L1202,P4)</f>
        <v>0</v>
      </c>
      <c r="N1202" s="25" t="s">
        <v>111</v>
      </c>
      <c r="O1202" s="32">
        <f>M1202*AA1202</f>
        <v>0</v>
      </c>
      <c r="P1202" s="1">
        <v>3</v>
      </c>
      <c r="AA1202" s="1">
        <f>IF(P1202=1,$O$3,IF(P1202=2,$O$4,$O$5))</f>
        <v>0</v>
      </c>
    </row>
    <row r="1203">
      <c r="A1203" s="1" t="s">
        <v>72</v>
      </c>
      <c r="E1203" s="27" t="s">
        <v>1376</v>
      </c>
    </row>
    <row r="1204">
      <c r="A1204" s="1" t="s">
        <v>73</v>
      </c>
    </row>
    <row r="1205">
      <c r="A1205" s="1" t="s">
        <v>74</v>
      </c>
      <c r="E1205" s="27" t="s">
        <v>68</v>
      </c>
    </row>
    <row r="1206">
      <c r="A1206" s="1" t="s">
        <v>66</v>
      </c>
      <c r="B1206" s="1">
        <v>120</v>
      </c>
      <c r="C1206" s="26" t="s">
        <v>1377</v>
      </c>
      <c r="D1206" t="s">
        <v>68</v>
      </c>
      <c r="E1206" s="27" t="s">
        <v>1378</v>
      </c>
      <c r="F1206" s="28" t="s">
        <v>70</v>
      </c>
      <c r="G1206" s="29">
        <v>5</v>
      </c>
      <c r="H1206" s="28">
        <v>0</v>
      </c>
      <c r="I1206" s="30">
        <f>ROUND(G1206*H1206,P4)</f>
        <v>0</v>
      </c>
      <c r="L1206" s="31">
        <v>0</v>
      </c>
      <c r="M1206" s="24">
        <f>ROUND(G1206*L1206,P4)</f>
        <v>0</v>
      </c>
      <c r="N1206" s="25" t="s">
        <v>111</v>
      </c>
      <c r="O1206" s="32">
        <f>M1206*AA1206</f>
        <v>0</v>
      </c>
      <c r="P1206" s="1">
        <v>3</v>
      </c>
      <c r="AA1206" s="1">
        <f>IF(P1206=1,$O$3,IF(P1206=2,$O$4,$O$5))</f>
        <v>0</v>
      </c>
    </row>
    <row r="1207">
      <c r="A1207" s="1" t="s">
        <v>72</v>
      </c>
      <c r="E1207" s="27" t="s">
        <v>1378</v>
      </c>
    </row>
    <row r="1208">
      <c r="A1208" s="1" t="s">
        <v>73</v>
      </c>
    </row>
    <row r="1209">
      <c r="A1209" s="1" t="s">
        <v>74</v>
      </c>
      <c r="E1209" s="27" t="s">
        <v>68</v>
      </c>
    </row>
    <row r="1210" ht="25.5">
      <c r="A1210" s="1" t="s">
        <v>66</v>
      </c>
      <c r="B1210" s="1">
        <v>121</v>
      </c>
      <c r="C1210" s="26" t="s">
        <v>1379</v>
      </c>
      <c r="D1210" t="s">
        <v>68</v>
      </c>
      <c r="E1210" s="27" t="s">
        <v>1380</v>
      </c>
      <c r="F1210" s="28" t="s">
        <v>163</v>
      </c>
      <c r="G1210" s="29">
        <v>0.88</v>
      </c>
      <c r="H1210" s="28">
        <v>0</v>
      </c>
      <c r="I1210" s="30">
        <f>ROUND(G1210*H1210,P4)</f>
        <v>0</v>
      </c>
      <c r="L1210" s="31">
        <v>0</v>
      </c>
      <c r="M1210" s="24">
        <f>ROUND(G1210*L1210,P4)</f>
        <v>0</v>
      </c>
      <c r="N1210" s="25" t="s">
        <v>111</v>
      </c>
      <c r="O1210" s="32">
        <f>M1210*AA1210</f>
        <v>0</v>
      </c>
      <c r="P1210" s="1">
        <v>3</v>
      </c>
      <c r="AA1210" s="1">
        <f>IF(P1210=1,$O$3,IF(P1210=2,$O$4,$O$5))</f>
        <v>0</v>
      </c>
    </row>
    <row r="1211" ht="25.5">
      <c r="A1211" s="1" t="s">
        <v>72</v>
      </c>
      <c r="E1211" s="27" t="s">
        <v>1380</v>
      </c>
    </row>
    <row r="1212">
      <c r="A1212" s="1" t="s">
        <v>73</v>
      </c>
    </row>
    <row r="1213">
      <c r="A1213" s="1" t="s">
        <v>74</v>
      </c>
      <c r="E1213" s="27" t="s">
        <v>68</v>
      </c>
    </row>
    <row r="1214" ht="25.5">
      <c r="A1214" s="1" t="s">
        <v>66</v>
      </c>
      <c r="B1214" s="1">
        <v>122</v>
      </c>
      <c r="C1214" s="26" t="s">
        <v>1381</v>
      </c>
      <c r="D1214" t="s">
        <v>68</v>
      </c>
      <c r="E1214" s="27" t="s">
        <v>1382</v>
      </c>
      <c r="F1214" s="28" t="s">
        <v>77</v>
      </c>
      <c r="G1214" s="29">
        <v>1</v>
      </c>
      <c r="H1214" s="28">
        <v>0</v>
      </c>
      <c r="I1214" s="30">
        <f>ROUND(G1214*H1214,P4)</f>
        <v>0</v>
      </c>
      <c r="L1214" s="31">
        <v>0</v>
      </c>
      <c r="M1214" s="24">
        <f>ROUND(G1214*L1214,P4)</f>
        <v>0</v>
      </c>
      <c r="N1214" s="25" t="s">
        <v>111</v>
      </c>
      <c r="O1214" s="32">
        <f>M1214*AA1214</f>
        <v>0</v>
      </c>
      <c r="P1214" s="1">
        <v>3</v>
      </c>
      <c r="AA1214" s="1">
        <f>IF(P1214=1,$O$3,IF(P1214=2,$O$4,$O$5))</f>
        <v>0</v>
      </c>
    </row>
    <row r="1215" ht="25.5">
      <c r="A1215" s="1" t="s">
        <v>72</v>
      </c>
      <c r="E1215" s="27" t="s">
        <v>1382</v>
      </c>
    </row>
    <row r="1216">
      <c r="A1216" s="1" t="s">
        <v>73</v>
      </c>
    </row>
    <row r="1217">
      <c r="A1217" s="1" t="s">
        <v>74</v>
      </c>
      <c r="E1217" s="27" t="s">
        <v>68</v>
      </c>
    </row>
    <row r="1218">
      <c r="A1218" s="1" t="s">
        <v>66</v>
      </c>
      <c r="B1218" s="1">
        <v>107</v>
      </c>
      <c r="C1218" s="26" t="s">
        <v>1383</v>
      </c>
      <c r="D1218" t="s">
        <v>68</v>
      </c>
      <c r="E1218" s="27" t="s">
        <v>1384</v>
      </c>
      <c r="F1218" s="28" t="s">
        <v>77</v>
      </c>
      <c r="G1218" s="29">
        <v>76.75</v>
      </c>
      <c r="H1218" s="28">
        <v>0</v>
      </c>
      <c r="I1218" s="30">
        <f>ROUND(G1218*H1218,P4)</f>
        <v>0</v>
      </c>
      <c r="L1218" s="31">
        <v>0</v>
      </c>
      <c r="M1218" s="24">
        <f>ROUND(G1218*L1218,P4)</f>
        <v>0</v>
      </c>
      <c r="N1218" s="25" t="s">
        <v>111</v>
      </c>
      <c r="O1218" s="32">
        <f>M1218*AA1218</f>
        <v>0</v>
      </c>
      <c r="P1218" s="1">
        <v>3</v>
      </c>
      <c r="AA1218" s="1">
        <f>IF(P1218=1,$O$3,IF(P1218=2,$O$4,$O$5))</f>
        <v>0</v>
      </c>
    </row>
    <row r="1219">
      <c r="A1219" s="1" t="s">
        <v>72</v>
      </c>
      <c r="E1219" s="27" t="s">
        <v>1384</v>
      </c>
    </row>
    <row r="1220">
      <c r="A1220" s="1" t="s">
        <v>73</v>
      </c>
    </row>
    <row r="1221">
      <c r="A1221" s="1" t="s">
        <v>74</v>
      </c>
      <c r="E1221" s="27" t="s">
        <v>68</v>
      </c>
    </row>
    <row r="1222">
      <c r="A1222" s="1" t="s">
        <v>64</v>
      </c>
      <c r="C1222" s="22" t="s">
        <v>1385</v>
      </c>
      <c r="E1222" s="23" t="s">
        <v>1386</v>
      </c>
      <c r="L1222" s="24">
        <f>SUMIFS(L1223:L1238,A1223:A1238,"P")</f>
        <v>0</v>
      </c>
      <c r="M1222" s="24">
        <f>SUMIFS(M1223:M1238,A1223:A1238,"P")</f>
        <v>0</v>
      </c>
      <c r="N1222" s="25"/>
    </row>
    <row r="1223" ht="25.5">
      <c r="A1223" s="1" t="s">
        <v>66</v>
      </c>
      <c r="B1223" s="1">
        <v>124</v>
      </c>
      <c r="C1223" s="26" t="s">
        <v>1387</v>
      </c>
      <c r="D1223" t="s">
        <v>68</v>
      </c>
      <c r="E1223" s="27" t="s">
        <v>1388</v>
      </c>
      <c r="F1223" s="28" t="s">
        <v>77</v>
      </c>
      <c r="G1223" s="29">
        <v>3.6000000000000001</v>
      </c>
      <c r="H1223" s="28">
        <v>0.016400000000000001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111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 ht="25.5">
      <c r="A1224" s="1" t="s">
        <v>72</v>
      </c>
      <c r="E1224" s="27" t="s">
        <v>1388</v>
      </c>
    </row>
    <row r="1225">
      <c r="A1225" s="1" t="s">
        <v>73</v>
      </c>
    </row>
    <row r="1226">
      <c r="A1226" s="1" t="s">
        <v>74</v>
      </c>
      <c r="E1226" s="27" t="s">
        <v>68</v>
      </c>
    </row>
    <row r="1227">
      <c r="A1227" s="1" t="s">
        <v>66</v>
      </c>
      <c r="B1227" s="1">
        <v>123</v>
      </c>
      <c r="C1227" s="26" t="s">
        <v>1389</v>
      </c>
      <c r="D1227" t="s">
        <v>68</v>
      </c>
      <c r="E1227" s="27" t="s">
        <v>1390</v>
      </c>
      <c r="F1227" s="28" t="s">
        <v>77</v>
      </c>
      <c r="G1227" s="29">
        <v>3.6000000000000001</v>
      </c>
      <c r="H1227" s="28">
        <v>0.29221000000000003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681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>
      <c r="A1228" s="1" t="s">
        <v>72</v>
      </c>
      <c r="E1228" s="27" t="s">
        <v>1390</v>
      </c>
    </row>
    <row r="1229">
      <c r="A1229" s="1" t="s">
        <v>73</v>
      </c>
    </row>
    <row r="1230">
      <c r="A1230" s="1" t="s">
        <v>74</v>
      </c>
      <c r="E1230" s="27" t="s">
        <v>68</v>
      </c>
    </row>
    <row r="1231" ht="25.5">
      <c r="A1231" s="1" t="s">
        <v>66</v>
      </c>
      <c r="B1231" s="1">
        <v>125</v>
      </c>
      <c r="C1231" s="26" t="s">
        <v>1391</v>
      </c>
      <c r="D1231" t="s">
        <v>68</v>
      </c>
      <c r="E1231" s="27" t="s">
        <v>1392</v>
      </c>
      <c r="F1231" s="28" t="s">
        <v>77</v>
      </c>
      <c r="G1231" s="29">
        <v>44</v>
      </c>
      <c r="H1231" s="28">
        <v>0.24567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1393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 ht="25.5">
      <c r="A1232" s="1" t="s">
        <v>72</v>
      </c>
      <c r="E1232" s="27" t="s">
        <v>1392</v>
      </c>
    </row>
    <row r="1233">
      <c r="A1233" s="1" t="s">
        <v>73</v>
      </c>
    </row>
    <row r="1234">
      <c r="A1234" s="1" t="s">
        <v>74</v>
      </c>
      <c r="E1234" s="27" t="s">
        <v>68</v>
      </c>
    </row>
    <row r="1235" ht="25.5">
      <c r="A1235" s="1" t="s">
        <v>66</v>
      </c>
      <c r="B1235" s="1">
        <v>126</v>
      </c>
      <c r="C1235" s="26" t="s">
        <v>1394</v>
      </c>
      <c r="D1235" t="s">
        <v>68</v>
      </c>
      <c r="E1235" s="27" t="s">
        <v>1395</v>
      </c>
      <c r="F1235" s="28" t="s">
        <v>77</v>
      </c>
      <c r="G1235" s="29">
        <v>88</v>
      </c>
      <c r="H1235" s="28">
        <v>0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111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 ht="25.5">
      <c r="A1236" s="1" t="s">
        <v>72</v>
      </c>
      <c r="E1236" s="27" t="s">
        <v>1395</v>
      </c>
    </row>
    <row r="1237">
      <c r="A1237" s="1" t="s">
        <v>73</v>
      </c>
    </row>
    <row r="1238">
      <c r="A1238" s="1" t="s">
        <v>74</v>
      </c>
      <c r="E1238" s="27" t="s">
        <v>68</v>
      </c>
    </row>
    <row r="1239">
      <c r="A1239" s="1" t="s">
        <v>64</v>
      </c>
      <c r="C1239" s="22" t="s">
        <v>876</v>
      </c>
      <c r="E1239" s="23" t="s">
        <v>877</v>
      </c>
      <c r="L1239" s="24">
        <f>SUMIFS(L1240:L1259,A1240:A1259,"P")</f>
        <v>0</v>
      </c>
      <c r="M1239" s="24">
        <f>SUMIFS(M1240:M1259,A1240:A1259,"P")</f>
        <v>0</v>
      </c>
      <c r="N1239" s="25"/>
    </row>
    <row r="1240" ht="25.5">
      <c r="A1240" s="1" t="s">
        <v>66</v>
      </c>
      <c r="B1240" s="1">
        <v>144</v>
      </c>
      <c r="C1240" s="26" t="s">
        <v>878</v>
      </c>
      <c r="D1240" t="s">
        <v>68</v>
      </c>
      <c r="E1240" s="27" t="s">
        <v>879</v>
      </c>
      <c r="F1240" s="28" t="s">
        <v>763</v>
      </c>
      <c r="G1240" s="29">
        <v>1170.3879999999999</v>
      </c>
      <c r="H1240" s="28">
        <v>0</v>
      </c>
      <c r="I1240" s="30">
        <f>ROUND(G1240*H1240,P4)</f>
        <v>0</v>
      </c>
      <c r="L1240" s="31">
        <v>0</v>
      </c>
      <c r="M1240" s="24">
        <f>ROUND(G1240*L1240,P4)</f>
        <v>0</v>
      </c>
      <c r="N1240" s="25" t="s">
        <v>681</v>
      </c>
      <c r="O1240" s="32">
        <f>M1240*AA1240</f>
        <v>0</v>
      </c>
      <c r="P1240" s="1">
        <v>3</v>
      </c>
      <c r="AA1240" s="1">
        <f>IF(P1240=1,$O$3,IF(P1240=2,$O$4,$O$5))</f>
        <v>0</v>
      </c>
    </row>
    <row r="1241" ht="25.5">
      <c r="A1241" s="1" t="s">
        <v>72</v>
      </c>
      <c r="E1241" s="27" t="s">
        <v>879</v>
      </c>
    </row>
    <row r="1242">
      <c r="A1242" s="1" t="s">
        <v>73</v>
      </c>
    </row>
    <row r="1243">
      <c r="A1243" s="1" t="s">
        <v>74</v>
      </c>
      <c r="E1243" s="27" t="s">
        <v>68</v>
      </c>
    </row>
    <row r="1244" ht="25.5">
      <c r="A1244" s="1" t="s">
        <v>66</v>
      </c>
      <c r="B1244" s="1">
        <v>145</v>
      </c>
      <c r="C1244" s="26" t="s">
        <v>880</v>
      </c>
      <c r="D1244" t="s">
        <v>68</v>
      </c>
      <c r="E1244" s="27" t="s">
        <v>881</v>
      </c>
      <c r="F1244" s="28" t="s">
        <v>763</v>
      </c>
      <c r="G1244" s="29">
        <v>11703.879999999999</v>
      </c>
      <c r="H1244" s="28">
        <v>0</v>
      </c>
      <c r="I1244" s="30">
        <f>ROUND(G1244*H1244,P4)</f>
        <v>0</v>
      </c>
      <c r="L1244" s="31">
        <v>0</v>
      </c>
      <c r="M1244" s="24">
        <f>ROUND(G1244*L1244,P4)</f>
        <v>0</v>
      </c>
      <c r="N1244" s="25" t="s">
        <v>681</v>
      </c>
      <c r="O1244" s="32">
        <f>M1244*AA1244</f>
        <v>0</v>
      </c>
      <c r="P1244" s="1">
        <v>3</v>
      </c>
      <c r="AA1244" s="1">
        <f>IF(P1244=1,$O$3,IF(P1244=2,$O$4,$O$5))</f>
        <v>0</v>
      </c>
    </row>
    <row r="1245" ht="25.5">
      <c r="A1245" s="1" t="s">
        <v>72</v>
      </c>
      <c r="E1245" s="27" t="s">
        <v>881</v>
      </c>
    </row>
    <row r="1246" ht="25.5">
      <c r="A1246" s="1" t="s">
        <v>73</v>
      </c>
      <c r="E1246" s="33" t="s">
        <v>1396</v>
      </c>
    </row>
    <row r="1247">
      <c r="A1247" s="1" t="s">
        <v>74</v>
      </c>
      <c r="E1247" s="27" t="s">
        <v>68</v>
      </c>
    </row>
    <row r="1248" ht="25.5">
      <c r="A1248" s="1" t="s">
        <v>66</v>
      </c>
      <c r="B1248" s="1">
        <v>130</v>
      </c>
      <c r="C1248" s="26" t="s">
        <v>1397</v>
      </c>
      <c r="D1248" t="s">
        <v>68</v>
      </c>
      <c r="E1248" s="27" t="s">
        <v>1065</v>
      </c>
      <c r="F1248" s="28" t="s">
        <v>763</v>
      </c>
      <c r="G1248" s="29">
        <v>27.501999999999999</v>
      </c>
      <c r="H1248" s="28">
        <v>0</v>
      </c>
      <c r="I1248" s="30">
        <f>ROUND(G1248*H1248,P4)</f>
        <v>0</v>
      </c>
      <c r="L1248" s="31">
        <v>0</v>
      </c>
      <c r="M1248" s="24">
        <f>ROUND(G1248*L1248,P4)</f>
        <v>0</v>
      </c>
      <c r="N1248" s="25" t="s">
        <v>681</v>
      </c>
      <c r="O1248" s="32">
        <f>M1248*AA1248</f>
        <v>0</v>
      </c>
      <c r="P1248" s="1">
        <v>3</v>
      </c>
      <c r="AA1248" s="1">
        <f>IF(P1248=1,$O$3,IF(P1248=2,$O$4,$O$5))</f>
        <v>0</v>
      </c>
    </row>
    <row r="1249" ht="25.5">
      <c r="A1249" s="1" t="s">
        <v>72</v>
      </c>
      <c r="E1249" s="27" t="s">
        <v>1065</v>
      </c>
    </row>
    <row r="1250">
      <c r="A1250" s="1" t="s">
        <v>73</v>
      </c>
    </row>
    <row r="1251">
      <c r="A1251" s="1" t="s">
        <v>74</v>
      </c>
      <c r="E1251" s="27" t="s">
        <v>68</v>
      </c>
    </row>
    <row r="1252" ht="25.5">
      <c r="A1252" s="1" t="s">
        <v>66</v>
      </c>
      <c r="B1252" s="1">
        <v>131</v>
      </c>
      <c r="C1252" s="26" t="s">
        <v>1398</v>
      </c>
      <c r="D1252" t="s">
        <v>68</v>
      </c>
      <c r="E1252" s="27" t="s">
        <v>762</v>
      </c>
      <c r="F1252" s="28" t="s">
        <v>763</v>
      </c>
      <c r="G1252" s="29">
        <v>636.20799999999997</v>
      </c>
      <c r="H1252" s="28">
        <v>0</v>
      </c>
      <c r="I1252" s="30">
        <f>ROUND(G1252*H1252,P4)</f>
        <v>0</v>
      </c>
      <c r="L1252" s="31">
        <v>0</v>
      </c>
      <c r="M1252" s="24">
        <f>ROUND(G1252*L1252,P4)</f>
        <v>0</v>
      </c>
      <c r="N1252" s="25" t="s">
        <v>681</v>
      </c>
      <c r="O1252" s="32">
        <f>M1252*AA1252</f>
        <v>0</v>
      </c>
      <c r="P1252" s="1">
        <v>3</v>
      </c>
      <c r="AA1252" s="1">
        <f>IF(P1252=1,$O$3,IF(P1252=2,$O$4,$O$5))</f>
        <v>0</v>
      </c>
    </row>
    <row r="1253" ht="25.5">
      <c r="A1253" s="1" t="s">
        <v>72</v>
      </c>
      <c r="E1253" s="27" t="s">
        <v>762</v>
      </c>
    </row>
    <row r="1254">
      <c r="A1254" s="1" t="s">
        <v>73</v>
      </c>
    </row>
    <row r="1255">
      <c r="A1255" s="1" t="s">
        <v>74</v>
      </c>
      <c r="E1255" s="27" t="s">
        <v>68</v>
      </c>
    </row>
    <row r="1256" ht="25.5">
      <c r="A1256" s="1" t="s">
        <v>66</v>
      </c>
      <c r="B1256" s="1">
        <v>132</v>
      </c>
      <c r="C1256" s="26" t="s">
        <v>1399</v>
      </c>
      <c r="D1256" t="s">
        <v>68</v>
      </c>
      <c r="E1256" s="27" t="s">
        <v>1071</v>
      </c>
      <c r="F1256" s="28" t="s">
        <v>763</v>
      </c>
      <c r="G1256" s="29">
        <v>506.67899999999997</v>
      </c>
      <c r="H1256" s="28">
        <v>0</v>
      </c>
      <c r="I1256" s="30">
        <f>ROUND(G1256*H1256,P4)</f>
        <v>0</v>
      </c>
      <c r="L1256" s="31">
        <v>0</v>
      </c>
      <c r="M1256" s="24">
        <f>ROUND(G1256*L1256,P4)</f>
        <v>0</v>
      </c>
      <c r="N1256" s="25" t="s">
        <v>681</v>
      </c>
      <c r="O1256" s="32">
        <f>M1256*AA1256</f>
        <v>0</v>
      </c>
      <c r="P1256" s="1">
        <v>3</v>
      </c>
      <c r="AA1256" s="1">
        <f>IF(P1256=1,$O$3,IF(P1256=2,$O$4,$O$5))</f>
        <v>0</v>
      </c>
    </row>
    <row r="1257" ht="25.5">
      <c r="A1257" s="1" t="s">
        <v>72</v>
      </c>
      <c r="E1257" s="27" t="s">
        <v>1071</v>
      </c>
    </row>
    <row r="1258">
      <c r="A1258" s="1" t="s">
        <v>73</v>
      </c>
    </row>
    <row r="1259">
      <c r="A1259" s="1" t="s">
        <v>74</v>
      </c>
      <c r="E1259" s="27" t="s">
        <v>68</v>
      </c>
    </row>
    <row r="1260">
      <c r="A1260" s="1" t="s">
        <v>64</v>
      </c>
      <c r="C1260" s="22" t="s">
        <v>888</v>
      </c>
      <c r="E1260" s="23" t="s">
        <v>889</v>
      </c>
      <c r="L1260" s="24">
        <f>SUMIFS(L1261:L1264,A1261:A1264,"P")</f>
        <v>0</v>
      </c>
      <c r="M1260" s="24">
        <f>SUMIFS(M1261:M1264,A1261:A1264,"P")</f>
        <v>0</v>
      </c>
      <c r="N1260" s="25"/>
    </row>
    <row r="1261" ht="25.5">
      <c r="A1261" s="1" t="s">
        <v>66</v>
      </c>
      <c r="B1261" s="1">
        <v>133</v>
      </c>
      <c r="C1261" s="26" t="s">
        <v>1400</v>
      </c>
      <c r="D1261" t="s">
        <v>68</v>
      </c>
      <c r="E1261" s="27" t="s">
        <v>1401</v>
      </c>
      <c r="F1261" s="28" t="s">
        <v>763</v>
      </c>
      <c r="G1261" s="29">
        <v>2279.2220000000002</v>
      </c>
      <c r="H1261" s="28">
        <v>0</v>
      </c>
      <c r="I1261" s="30">
        <f>ROUND(G1261*H1261,P4)</f>
        <v>0</v>
      </c>
      <c r="L1261" s="31">
        <v>0</v>
      </c>
      <c r="M1261" s="24">
        <f>ROUND(G1261*L1261,P4)</f>
        <v>0</v>
      </c>
      <c r="N1261" s="25" t="s">
        <v>681</v>
      </c>
      <c r="O1261" s="32">
        <f>M1261*AA1261</f>
        <v>0</v>
      </c>
      <c r="P1261" s="1">
        <v>3</v>
      </c>
      <c r="AA1261" s="1">
        <f>IF(P1261=1,$O$3,IF(P1261=2,$O$4,$O$5))</f>
        <v>0</v>
      </c>
    </row>
    <row r="1262" ht="25.5">
      <c r="A1262" s="1" t="s">
        <v>72</v>
      </c>
      <c r="E1262" s="27" t="s">
        <v>1401</v>
      </c>
    </row>
    <row r="1263">
      <c r="A1263" s="1" t="s">
        <v>73</v>
      </c>
    </row>
    <row r="1264">
      <c r="A1264" s="1" t="s">
        <v>74</v>
      </c>
      <c r="E1264" s="27" t="s">
        <v>68</v>
      </c>
    </row>
    <row r="1265">
      <c r="A1265" s="1" t="s">
        <v>64</v>
      </c>
      <c r="C1265" s="22" t="s">
        <v>1402</v>
      </c>
      <c r="E1265" s="23" t="s">
        <v>1403</v>
      </c>
      <c r="L1265" s="24">
        <f>SUMIFS(L1266:L1273,A1266:A1273,"P")</f>
        <v>0</v>
      </c>
      <c r="M1265" s="24">
        <f>SUMIFS(M1266:M1273,A1266:A1273,"P")</f>
        <v>0</v>
      </c>
      <c r="N1265" s="25"/>
    </row>
    <row r="1266">
      <c r="A1266" s="1" t="s">
        <v>66</v>
      </c>
      <c r="B1266" s="1">
        <v>134</v>
      </c>
      <c r="C1266" s="26" t="s">
        <v>1404</v>
      </c>
      <c r="D1266" t="s">
        <v>68</v>
      </c>
      <c r="E1266" s="27" t="s">
        <v>1405</v>
      </c>
      <c r="F1266" s="28" t="s">
        <v>1205</v>
      </c>
      <c r="G1266" s="29">
        <v>1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111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72</v>
      </c>
      <c r="E1267" s="27" t="s">
        <v>1405</v>
      </c>
    </row>
    <row r="1268">
      <c r="A1268" s="1" t="s">
        <v>73</v>
      </c>
    </row>
    <row r="1269">
      <c r="A1269" s="1" t="s">
        <v>74</v>
      </c>
      <c r="E1269" s="27" t="s">
        <v>68</v>
      </c>
    </row>
    <row r="1270">
      <c r="A1270" s="1" t="s">
        <v>66</v>
      </c>
      <c r="B1270" s="1">
        <v>139</v>
      </c>
      <c r="C1270" s="26" t="s">
        <v>1406</v>
      </c>
      <c r="D1270" t="s">
        <v>68</v>
      </c>
      <c r="E1270" s="27" t="s">
        <v>1407</v>
      </c>
      <c r="F1270" s="28" t="s">
        <v>1205</v>
      </c>
      <c r="G1270" s="29">
        <v>1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111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72</v>
      </c>
      <c r="E1271" s="27" t="s">
        <v>1407</v>
      </c>
    </row>
    <row r="1272">
      <c r="A1272" s="1" t="s">
        <v>73</v>
      </c>
    </row>
    <row r="1273">
      <c r="A1273" s="1" t="s">
        <v>74</v>
      </c>
      <c r="E1273" s="27" t="s">
        <v>68</v>
      </c>
    </row>
    <row r="1274">
      <c r="A1274" s="1" t="s">
        <v>64</v>
      </c>
      <c r="C1274" s="22" t="s">
        <v>1408</v>
      </c>
      <c r="E1274" s="23" t="s">
        <v>1409</v>
      </c>
      <c r="L1274" s="24">
        <f>SUMIFS(L1275:L1278,A1275:A1278,"P")</f>
        <v>0</v>
      </c>
      <c r="M1274" s="24">
        <f>SUMIFS(M1275:M1278,A1275:A1278,"P")</f>
        <v>0</v>
      </c>
      <c r="N1274" s="25"/>
    </row>
    <row r="1275">
      <c r="A1275" s="1" t="s">
        <v>66</v>
      </c>
      <c r="B1275" s="1">
        <v>140</v>
      </c>
      <c r="C1275" s="26" t="s">
        <v>1410</v>
      </c>
      <c r="D1275" t="s">
        <v>68</v>
      </c>
      <c r="E1275" s="27" t="s">
        <v>1411</v>
      </c>
      <c r="F1275" s="28" t="s">
        <v>1205</v>
      </c>
      <c r="G1275" s="29">
        <v>1</v>
      </c>
      <c r="H1275" s="28">
        <v>0</v>
      </c>
      <c r="I1275" s="30">
        <f>ROUND(G1275*H1275,P4)</f>
        <v>0</v>
      </c>
      <c r="L1275" s="31">
        <v>0</v>
      </c>
      <c r="M1275" s="24">
        <f>ROUND(G1275*L1275,P4)</f>
        <v>0</v>
      </c>
      <c r="N1275" s="25" t="s">
        <v>111</v>
      </c>
      <c r="O1275" s="32">
        <f>M1275*AA1275</f>
        <v>0</v>
      </c>
      <c r="P1275" s="1">
        <v>3</v>
      </c>
      <c r="AA1275" s="1">
        <f>IF(P1275=1,$O$3,IF(P1275=2,$O$4,$O$5))</f>
        <v>0</v>
      </c>
    </row>
    <row r="1276">
      <c r="A1276" s="1" t="s">
        <v>72</v>
      </c>
      <c r="E1276" s="27" t="s">
        <v>1411</v>
      </c>
    </row>
    <row r="1277">
      <c r="A1277" s="1" t="s">
        <v>73</v>
      </c>
    </row>
    <row r="1278">
      <c r="A1278" s="1" t="s">
        <v>74</v>
      </c>
      <c r="E1278" s="27" t="s">
        <v>68</v>
      </c>
    </row>
    <row r="1279">
      <c r="A1279" s="1" t="s">
        <v>674</v>
      </c>
      <c r="C1279" s="22" t="s">
        <v>1412</v>
      </c>
      <c r="E1279" s="23" t="s">
        <v>1413</v>
      </c>
      <c r="L1279" s="24">
        <f>L1280+L1313+L1346+L1355+L1372+L1381+L1386+L1399+L1420+L1425+L1434</f>
        <v>0</v>
      </c>
      <c r="M1279" s="24">
        <f>M1280+M1313+M1346+M1355+M1372+M1381+M1386+M1399+M1420+M1425+M1434</f>
        <v>0</v>
      </c>
      <c r="N1279" s="25"/>
    </row>
    <row r="1280">
      <c r="A1280" s="1" t="s">
        <v>64</v>
      </c>
      <c r="C1280" s="22" t="s">
        <v>677</v>
      </c>
      <c r="E1280" s="23" t="s">
        <v>678</v>
      </c>
      <c r="L1280" s="24">
        <f>SUMIFS(L1281:L1312,A1281:A1312,"P")</f>
        <v>0</v>
      </c>
      <c r="M1280" s="24">
        <f>SUMIFS(M1281:M1312,A1281:A1312,"P")</f>
        <v>0</v>
      </c>
      <c r="N1280" s="25"/>
    </row>
    <row r="1281" ht="25.5">
      <c r="A1281" s="1" t="s">
        <v>66</v>
      </c>
      <c r="B1281" s="1">
        <v>28</v>
      </c>
      <c r="C1281" s="26" t="s">
        <v>1414</v>
      </c>
      <c r="D1281" t="s">
        <v>68</v>
      </c>
      <c r="E1281" s="27" t="s">
        <v>1415</v>
      </c>
      <c r="F1281" s="28" t="s">
        <v>80</v>
      </c>
      <c r="G1281" s="29">
        <v>17.039999999999999</v>
      </c>
      <c r="H1281" s="28">
        <v>0</v>
      </c>
      <c r="I1281" s="30">
        <f>ROUND(G1281*H1281,P4)</f>
        <v>0</v>
      </c>
      <c r="L1281" s="31">
        <v>0</v>
      </c>
      <c r="M1281" s="24">
        <f>ROUND(G1281*L1281,P4)</f>
        <v>0</v>
      </c>
      <c r="N1281" s="25" t="s">
        <v>681</v>
      </c>
      <c r="O1281" s="32">
        <f>M1281*AA1281</f>
        <v>0</v>
      </c>
      <c r="P1281" s="1">
        <v>3</v>
      </c>
      <c r="AA1281" s="1">
        <f>IF(P1281=1,$O$3,IF(P1281=2,$O$4,$O$5))</f>
        <v>0</v>
      </c>
    </row>
    <row r="1282" ht="38.25">
      <c r="A1282" s="1" t="s">
        <v>72</v>
      </c>
      <c r="E1282" s="27" t="s">
        <v>1416</v>
      </c>
    </row>
    <row r="1283">
      <c r="A1283" s="1" t="s">
        <v>73</v>
      </c>
    </row>
    <row r="1284">
      <c r="A1284" s="1" t="s">
        <v>74</v>
      </c>
      <c r="E1284" s="27" t="s">
        <v>68</v>
      </c>
    </row>
    <row r="1285" ht="25.5">
      <c r="A1285" s="1" t="s">
        <v>66</v>
      </c>
      <c r="B1285" s="1">
        <v>30</v>
      </c>
      <c r="C1285" s="26" t="s">
        <v>1095</v>
      </c>
      <c r="D1285" t="s">
        <v>68</v>
      </c>
      <c r="E1285" s="27" t="s">
        <v>1092</v>
      </c>
      <c r="F1285" s="28" t="s">
        <v>80</v>
      </c>
      <c r="G1285" s="29">
        <v>341.80000000000001</v>
      </c>
      <c r="H1285" s="28">
        <v>0</v>
      </c>
      <c r="I1285" s="30">
        <f>ROUND(G1285*H1285,P4)</f>
        <v>0</v>
      </c>
      <c r="L1285" s="31">
        <v>0</v>
      </c>
      <c r="M1285" s="24">
        <f>ROUND(G1285*L1285,P4)</f>
        <v>0</v>
      </c>
      <c r="N1285" s="25" t="s">
        <v>681</v>
      </c>
      <c r="O1285" s="32">
        <f>M1285*AA1285</f>
        <v>0</v>
      </c>
      <c r="P1285" s="1">
        <v>3</v>
      </c>
      <c r="AA1285" s="1">
        <f>IF(P1285=1,$O$3,IF(P1285=2,$O$4,$O$5))</f>
        <v>0</v>
      </c>
    </row>
    <row r="1286" ht="38.25">
      <c r="A1286" s="1" t="s">
        <v>72</v>
      </c>
      <c r="E1286" s="27" t="s">
        <v>1096</v>
      </c>
    </row>
    <row r="1287">
      <c r="A1287" s="1" t="s">
        <v>73</v>
      </c>
    </row>
    <row r="1288">
      <c r="A1288" s="1" t="s">
        <v>74</v>
      </c>
      <c r="E1288" s="27" t="s">
        <v>68</v>
      </c>
    </row>
    <row r="1289" ht="25.5">
      <c r="A1289" s="1" t="s">
        <v>66</v>
      </c>
      <c r="B1289" s="1">
        <v>29</v>
      </c>
      <c r="C1289" s="26" t="s">
        <v>1098</v>
      </c>
      <c r="D1289" t="s">
        <v>68</v>
      </c>
      <c r="E1289" s="27" t="s">
        <v>1092</v>
      </c>
      <c r="F1289" s="28" t="s">
        <v>80</v>
      </c>
      <c r="G1289" s="29">
        <v>341.80000000000001</v>
      </c>
      <c r="H1289" s="28">
        <v>0</v>
      </c>
      <c r="I1289" s="30">
        <f>ROUND(G1289*H1289,P4)</f>
        <v>0</v>
      </c>
      <c r="L1289" s="31">
        <v>0</v>
      </c>
      <c r="M1289" s="24">
        <f>ROUND(G1289*L1289,P4)</f>
        <v>0</v>
      </c>
      <c r="N1289" s="25" t="s">
        <v>681</v>
      </c>
      <c r="O1289" s="32">
        <f>M1289*AA1289</f>
        <v>0</v>
      </c>
      <c r="P1289" s="1">
        <v>3</v>
      </c>
      <c r="AA1289" s="1">
        <f>IF(P1289=1,$O$3,IF(P1289=2,$O$4,$O$5))</f>
        <v>0</v>
      </c>
    </row>
    <row r="1290" ht="38.25">
      <c r="A1290" s="1" t="s">
        <v>72</v>
      </c>
      <c r="E1290" s="27" t="s">
        <v>1099</v>
      </c>
    </row>
    <row r="1291">
      <c r="A1291" s="1" t="s">
        <v>73</v>
      </c>
    </row>
    <row r="1292">
      <c r="A1292" s="1" t="s">
        <v>74</v>
      </c>
      <c r="E1292" s="27" t="s">
        <v>68</v>
      </c>
    </row>
    <row r="1293" ht="25.5">
      <c r="A1293" s="1" t="s">
        <v>66</v>
      </c>
      <c r="B1293" s="1">
        <v>31</v>
      </c>
      <c r="C1293" s="26" t="s">
        <v>1417</v>
      </c>
      <c r="D1293" t="s">
        <v>68</v>
      </c>
      <c r="E1293" s="27" t="s">
        <v>1103</v>
      </c>
      <c r="F1293" s="28" t="s">
        <v>80</v>
      </c>
      <c r="G1293" s="29">
        <v>45.149999999999999</v>
      </c>
      <c r="H1293" s="28">
        <v>0</v>
      </c>
      <c r="I1293" s="30">
        <f>ROUND(G1293*H1293,P4)</f>
        <v>0</v>
      </c>
      <c r="L1293" s="31">
        <v>0</v>
      </c>
      <c r="M1293" s="24">
        <f>ROUND(G1293*L1293,P4)</f>
        <v>0</v>
      </c>
      <c r="N1293" s="25" t="s">
        <v>681</v>
      </c>
      <c r="O1293" s="32">
        <f>M1293*AA1293</f>
        <v>0</v>
      </c>
      <c r="P1293" s="1">
        <v>3</v>
      </c>
      <c r="AA1293" s="1">
        <f>IF(P1293=1,$O$3,IF(P1293=2,$O$4,$O$5))</f>
        <v>0</v>
      </c>
    </row>
    <row r="1294" ht="38.25">
      <c r="A1294" s="1" t="s">
        <v>72</v>
      </c>
      <c r="E1294" s="27" t="s">
        <v>1418</v>
      </c>
    </row>
    <row r="1295">
      <c r="A1295" s="1" t="s">
        <v>73</v>
      </c>
      <c r="E1295" s="33" t="s">
        <v>1419</v>
      </c>
    </row>
    <row r="1296">
      <c r="A1296" s="1" t="s">
        <v>74</v>
      </c>
      <c r="E1296" s="27" t="s">
        <v>68</v>
      </c>
    </row>
    <row r="1297" ht="25.5">
      <c r="A1297" s="1" t="s">
        <v>66</v>
      </c>
      <c r="B1297" s="1">
        <v>32</v>
      </c>
      <c r="C1297" s="26" t="s">
        <v>1420</v>
      </c>
      <c r="D1297" t="s">
        <v>68</v>
      </c>
      <c r="E1297" s="27" t="s">
        <v>1103</v>
      </c>
      <c r="F1297" s="28" t="s">
        <v>80</v>
      </c>
      <c r="G1297" s="29">
        <v>17.039999999999999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681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 ht="38.25">
      <c r="A1298" s="1" t="s">
        <v>72</v>
      </c>
      <c r="E1298" s="27" t="s">
        <v>1421</v>
      </c>
    </row>
    <row r="1299">
      <c r="A1299" s="1" t="s">
        <v>73</v>
      </c>
    </row>
    <row r="1300">
      <c r="A1300" s="1" t="s">
        <v>74</v>
      </c>
      <c r="E1300" s="27" t="s">
        <v>68</v>
      </c>
    </row>
    <row r="1301" ht="25.5">
      <c r="A1301" s="1" t="s">
        <v>66</v>
      </c>
      <c r="B1301" s="1">
        <v>33</v>
      </c>
      <c r="C1301" s="26" t="s">
        <v>1422</v>
      </c>
      <c r="D1301" t="s">
        <v>68</v>
      </c>
      <c r="E1301" s="27" t="s">
        <v>1106</v>
      </c>
      <c r="F1301" s="28" t="s">
        <v>80</v>
      </c>
      <c r="G1301" s="29">
        <v>19.68</v>
      </c>
      <c r="H1301" s="28">
        <v>0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681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 ht="38.25">
      <c r="A1302" s="1" t="s">
        <v>72</v>
      </c>
      <c r="E1302" s="27" t="s">
        <v>1423</v>
      </c>
    </row>
    <row r="1303">
      <c r="A1303" s="1" t="s">
        <v>73</v>
      </c>
    </row>
    <row r="1304">
      <c r="A1304" s="1" t="s">
        <v>74</v>
      </c>
      <c r="E1304" s="27" t="s">
        <v>68</v>
      </c>
    </row>
    <row r="1305" ht="25.5">
      <c r="A1305" s="1" t="s">
        <v>66</v>
      </c>
      <c r="B1305" s="1">
        <v>34</v>
      </c>
      <c r="C1305" s="26" t="s">
        <v>1424</v>
      </c>
      <c r="D1305" t="s">
        <v>68</v>
      </c>
      <c r="E1305" s="27" t="s">
        <v>1425</v>
      </c>
      <c r="F1305" s="28" t="s">
        <v>80</v>
      </c>
      <c r="G1305" s="29">
        <v>25.469999999999999</v>
      </c>
      <c r="H1305" s="28">
        <v>0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681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 ht="25.5">
      <c r="A1306" s="1" t="s">
        <v>72</v>
      </c>
      <c r="E1306" s="27" t="s">
        <v>1425</v>
      </c>
    </row>
    <row r="1307">
      <c r="A1307" s="1" t="s">
        <v>73</v>
      </c>
    </row>
    <row r="1308">
      <c r="A1308" s="1" t="s">
        <v>74</v>
      </c>
      <c r="E1308" s="27" t="s">
        <v>68</v>
      </c>
    </row>
    <row r="1309" ht="25.5">
      <c r="A1309" s="1" t="s">
        <v>66</v>
      </c>
      <c r="B1309" s="1">
        <v>19</v>
      </c>
      <c r="C1309" s="26" t="s">
        <v>1125</v>
      </c>
      <c r="D1309" t="s">
        <v>68</v>
      </c>
      <c r="E1309" s="27" t="s">
        <v>1426</v>
      </c>
      <c r="F1309" s="28" t="s">
        <v>163</v>
      </c>
      <c r="G1309" s="29">
        <v>10.92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111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 ht="25.5">
      <c r="A1310" s="1" t="s">
        <v>72</v>
      </c>
      <c r="E1310" s="27" t="s">
        <v>1426</v>
      </c>
    </row>
    <row r="1311">
      <c r="A1311" s="1" t="s">
        <v>73</v>
      </c>
    </row>
    <row r="1312">
      <c r="A1312" s="1" t="s">
        <v>74</v>
      </c>
      <c r="E1312" s="27" t="s">
        <v>68</v>
      </c>
    </row>
    <row r="1313">
      <c r="A1313" s="1" t="s">
        <v>64</v>
      </c>
      <c r="C1313" s="22" t="s">
        <v>775</v>
      </c>
      <c r="E1313" s="23" t="s">
        <v>776</v>
      </c>
      <c r="L1313" s="24">
        <f>SUMIFS(L1314:L1345,A1314:A1345,"P")</f>
        <v>0</v>
      </c>
      <c r="M1313" s="24">
        <f>SUMIFS(M1314:M1345,A1314:A1345,"P")</f>
        <v>0</v>
      </c>
      <c r="N1313" s="25"/>
    </row>
    <row r="1314" ht="25.5">
      <c r="A1314" s="1" t="s">
        <v>66</v>
      </c>
      <c r="B1314" s="1">
        <v>1</v>
      </c>
      <c r="C1314" s="26" t="s">
        <v>1240</v>
      </c>
      <c r="D1314" t="s">
        <v>68</v>
      </c>
      <c r="E1314" s="27" t="s">
        <v>1241</v>
      </c>
      <c r="F1314" s="28" t="s">
        <v>80</v>
      </c>
      <c r="G1314" s="29">
        <v>596.72000000000003</v>
      </c>
      <c r="H1314" s="28">
        <v>0.0001</v>
      </c>
      <c r="I1314" s="30">
        <f>ROUND(G1314*H1314,P4)</f>
        <v>0</v>
      </c>
      <c r="L1314" s="31">
        <v>0</v>
      </c>
      <c r="M1314" s="24">
        <f>ROUND(G1314*L1314,P4)</f>
        <v>0</v>
      </c>
      <c r="N1314" s="25" t="s">
        <v>681</v>
      </c>
      <c r="O1314" s="32">
        <f>M1314*AA1314</f>
        <v>0</v>
      </c>
      <c r="P1314" s="1">
        <v>3</v>
      </c>
      <c r="AA1314" s="1">
        <f>IF(P1314=1,$O$3,IF(P1314=2,$O$4,$O$5))</f>
        <v>0</v>
      </c>
    </row>
    <row r="1315" ht="25.5">
      <c r="A1315" s="1" t="s">
        <v>72</v>
      </c>
      <c r="E1315" s="27" t="s">
        <v>1241</v>
      </c>
    </row>
    <row r="1316">
      <c r="A1316" s="1" t="s">
        <v>73</v>
      </c>
      <c r="E1316" s="33" t="s">
        <v>1427</v>
      </c>
    </row>
    <row r="1317">
      <c r="A1317" s="1" t="s">
        <v>74</v>
      </c>
      <c r="E1317" s="27" t="s">
        <v>68</v>
      </c>
    </row>
    <row r="1318">
      <c r="A1318" s="1" t="s">
        <v>66</v>
      </c>
      <c r="B1318" s="1">
        <v>40</v>
      </c>
      <c r="C1318" s="26" t="s">
        <v>1428</v>
      </c>
      <c r="D1318" t="s">
        <v>68</v>
      </c>
      <c r="E1318" s="27" t="s">
        <v>1429</v>
      </c>
      <c r="F1318" s="28" t="s">
        <v>80</v>
      </c>
      <c r="G1318" s="29">
        <v>12.300000000000001</v>
      </c>
      <c r="H1318" s="28">
        <v>0.00264</v>
      </c>
      <c r="I1318" s="30">
        <f>ROUND(G1318*H1318,P4)</f>
        <v>0</v>
      </c>
      <c r="L1318" s="31">
        <v>0</v>
      </c>
      <c r="M1318" s="24">
        <f>ROUND(G1318*L1318,P4)</f>
        <v>0</v>
      </c>
      <c r="N1318" s="25" t="s">
        <v>681</v>
      </c>
      <c r="O1318" s="32">
        <f>M1318*AA1318</f>
        <v>0</v>
      </c>
      <c r="P1318" s="1">
        <v>3</v>
      </c>
      <c r="AA1318" s="1">
        <f>IF(P1318=1,$O$3,IF(P1318=2,$O$4,$O$5))</f>
        <v>0</v>
      </c>
    </row>
    <row r="1319">
      <c r="A1319" s="1" t="s">
        <v>72</v>
      </c>
      <c r="E1319" s="27" t="s">
        <v>1429</v>
      </c>
    </row>
    <row r="1320">
      <c r="A1320" s="1" t="s">
        <v>73</v>
      </c>
    </row>
    <row r="1321">
      <c r="A1321" s="1" t="s">
        <v>74</v>
      </c>
      <c r="E1321" s="27" t="s">
        <v>68</v>
      </c>
    </row>
    <row r="1322">
      <c r="A1322" s="1" t="s">
        <v>66</v>
      </c>
      <c r="B1322" s="1">
        <v>41</v>
      </c>
      <c r="C1322" s="26" t="s">
        <v>1430</v>
      </c>
      <c r="D1322" t="s">
        <v>68</v>
      </c>
      <c r="E1322" s="27" t="s">
        <v>1431</v>
      </c>
      <c r="F1322" s="28" t="s">
        <v>80</v>
      </c>
      <c r="G1322" s="29">
        <v>12.300000000000001</v>
      </c>
      <c r="H1322" s="28">
        <v>0</v>
      </c>
      <c r="I1322" s="30">
        <f>ROUND(G1322*H1322,P4)</f>
        <v>0</v>
      </c>
      <c r="L1322" s="31">
        <v>0</v>
      </c>
      <c r="M1322" s="24">
        <f>ROUND(G1322*L1322,P4)</f>
        <v>0</v>
      </c>
      <c r="N1322" s="25" t="s">
        <v>681</v>
      </c>
      <c r="O1322" s="32">
        <f>M1322*AA1322</f>
        <v>0</v>
      </c>
      <c r="P1322" s="1">
        <v>3</v>
      </c>
      <c r="AA1322" s="1">
        <f>IF(P1322=1,$O$3,IF(P1322=2,$O$4,$O$5))</f>
        <v>0</v>
      </c>
    </row>
    <row r="1323">
      <c r="A1323" s="1" t="s">
        <v>72</v>
      </c>
      <c r="E1323" s="27" t="s">
        <v>1431</v>
      </c>
    </row>
    <row r="1324">
      <c r="A1324" s="1" t="s">
        <v>73</v>
      </c>
    </row>
    <row r="1325">
      <c r="A1325" s="1" t="s">
        <v>74</v>
      </c>
      <c r="E1325" s="27" t="s">
        <v>68</v>
      </c>
    </row>
    <row r="1326">
      <c r="A1326" s="1" t="s">
        <v>66</v>
      </c>
      <c r="B1326" s="1">
        <v>42</v>
      </c>
      <c r="C1326" s="26" t="s">
        <v>1432</v>
      </c>
      <c r="D1326" t="s">
        <v>68</v>
      </c>
      <c r="E1326" s="27" t="s">
        <v>1433</v>
      </c>
      <c r="F1326" s="28" t="s">
        <v>763</v>
      </c>
      <c r="G1326" s="29">
        <v>0.052999999999999999</v>
      </c>
      <c r="H1326" s="28">
        <v>1.06277</v>
      </c>
      <c r="I1326" s="30">
        <f>ROUND(G1326*H1326,P4)</f>
        <v>0</v>
      </c>
      <c r="L1326" s="31">
        <v>0</v>
      </c>
      <c r="M1326" s="24">
        <f>ROUND(G1326*L1326,P4)</f>
        <v>0</v>
      </c>
      <c r="N1326" s="25" t="s">
        <v>681</v>
      </c>
      <c r="O1326" s="32">
        <f>M1326*AA1326</f>
        <v>0</v>
      </c>
      <c r="P1326" s="1">
        <v>3</v>
      </c>
      <c r="AA1326" s="1">
        <f>IF(P1326=1,$O$3,IF(P1326=2,$O$4,$O$5))</f>
        <v>0</v>
      </c>
    </row>
    <row r="1327">
      <c r="A1327" s="1" t="s">
        <v>72</v>
      </c>
      <c r="E1327" s="27" t="s">
        <v>1433</v>
      </c>
    </row>
    <row r="1328">
      <c r="A1328" s="1" t="s">
        <v>73</v>
      </c>
    </row>
    <row r="1329">
      <c r="A1329" s="1" t="s">
        <v>74</v>
      </c>
      <c r="E1329" s="27" t="s">
        <v>68</v>
      </c>
    </row>
    <row r="1330">
      <c r="A1330" s="1" t="s">
        <v>66</v>
      </c>
      <c r="B1330" s="1">
        <v>44</v>
      </c>
      <c r="C1330" s="26" t="s">
        <v>1434</v>
      </c>
      <c r="D1330" t="s">
        <v>68</v>
      </c>
      <c r="E1330" s="27" t="s">
        <v>1435</v>
      </c>
      <c r="F1330" s="28" t="s">
        <v>80</v>
      </c>
      <c r="G1330" s="29">
        <v>11.086</v>
      </c>
      <c r="H1330" s="28">
        <v>0.00040000000000000002</v>
      </c>
      <c r="I1330" s="30">
        <f>ROUND(G1330*H1330,P4)</f>
        <v>0</v>
      </c>
      <c r="L1330" s="31">
        <v>0</v>
      </c>
      <c r="M1330" s="24">
        <f>ROUND(G1330*L1330,P4)</f>
        <v>0</v>
      </c>
      <c r="N1330" s="25" t="s">
        <v>681</v>
      </c>
      <c r="O1330" s="32">
        <f>M1330*AA1330</f>
        <v>0</v>
      </c>
      <c r="P1330" s="1">
        <v>3</v>
      </c>
      <c r="AA1330" s="1">
        <f>IF(P1330=1,$O$3,IF(P1330=2,$O$4,$O$5))</f>
        <v>0</v>
      </c>
    </row>
    <row r="1331">
      <c r="A1331" s="1" t="s">
        <v>72</v>
      </c>
      <c r="E1331" s="27" t="s">
        <v>1435</v>
      </c>
    </row>
    <row r="1332">
      <c r="A1332" s="1" t="s">
        <v>73</v>
      </c>
      <c r="E1332" s="33" t="s">
        <v>1436</v>
      </c>
    </row>
    <row r="1333">
      <c r="A1333" s="1" t="s">
        <v>74</v>
      </c>
      <c r="E1333" s="27" t="s">
        <v>68</v>
      </c>
    </row>
    <row r="1334">
      <c r="A1334" s="1" t="s">
        <v>66</v>
      </c>
      <c r="B1334" s="1">
        <v>2</v>
      </c>
      <c r="C1334" s="26" t="s">
        <v>1243</v>
      </c>
      <c r="D1334" t="s">
        <v>68</v>
      </c>
      <c r="E1334" s="27" t="s">
        <v>1244</v>
      </c>
      <c r="F1334" s="28" t="s">
        <v>80</v>
      </c>
      <c r="G1334" s="29">
        <v>675.14200000000005</v>
      </c>
      <c r="H1334" s="28">
        <v>0.00029999999999999997</v>
      </c>
      <c r="I1334" s="30">
        <f>ROUND(G1334*H1334,P4)</f>
        <v>0</v>
      </c>
      <c r="L1334" s="31">
        <v>0</v>
      </c>
      <c r="M1334" s="24">
        <f>ROUND(G1334*L1334,P4)</f>
        <v>0</v>
      </c>
      <c r="N1334" s="25" t="s">
        <v>681</v>
      </c>
      <c r="O1334" s="32">
        <f>M1334*AA1334</f>
        <v>0</v>
      </c>
      <c r="P1334" s="1">
        <v>3</v>
      </c>
      <c r="AA1334" s="1">
        <f>IF(P1334=1,$O$3,IF(P1334=2,$O$4,$O$5))</f>
        <v>0</v>
      </c>
    </row>
    <row r="1335">
      <c r="A1335" s="1" t="s">
        <v>72</v>
      </c>
      <c r="E1335" s="27" t="s">
        <v>1244</v>
      </c>
    </row>
    <row r="1336">
      <c r="A1336" s="1" t="s">
        <v>73</v>
      </c>
      <c r="E1336" s="33" t="s">
        <v>1437</v>
      </c>
    </row>
    <row r="1337">
      <c r="A1337" s="1" t="s">
        <v>74</v>
      </c>
      <c r="E1337" s="27" t="s">
        <v>68</v>
      </c>
    </row>
    <row r="1338">
      <c r="A1338" s="1" t="s">
        <v>66</v>
      </c>
      <c r="B1338" s="1">
        <v>43</v>
      </c>
      <c r="C1338" s="26" t="s">
        <v>1438</v>
      </c>
      <c r="D1338" t="s">
        <v>68</v>
      </c>
      <c r="E1338" s="27" t="s">
        <v>1439</v>
      </c>
      <c r="F1338" s="28" t="s">
        <v>80</v>
      </c>
      <c r="G1338" s="29">
        <v>7.4199999999999999</v>
      </c>
      <c r="H1338" s="28">
        <v>0</v>
      </c>
      <c r="I1338" s="30">
        <f>ROUND(G1338*H1338,P4)</f>
        <v>0</v>
      </c>
      <c r="L1338" s="31">
        <v>0</v>
      </c>
      <c r="M1338" s="24">
        <f>ROUND(G1338*L1338,P4)</f>
        <v>0</v>
      </c>
      <c r="N1338" s="25" t="s">
        <v>111</v>
      </c>
      <c r="O1338" s="32">
        <f>M1338*AA1338</f>
        <v>0</v>
      </c>
      <c r="P1338" s="1">
        <v>3</v>
      </c>
      <c r="AA1338" s="1">
        <f>IF(P1338=1,$O$3,IF(P1338=2,$O$4,$O$5))</f>
        <v>0</v>
      </c>
    </row>
    <row r="1339">
      <c r="A1339" s="1" t="s">
        <v>72</v>
      </c>
      <c r="E1339" s="27" t="s">
        <v>1439</v>
      </c>
    </row>
    <row r="1340">
      <c r="A1340" s="1" t="s">
        <v>73</v>
      </c>
    </row>
    <row r="1341">
      <c r="A1341" s="1" t="s">
        <v>74</v>
      </c>
      <c r="E1341" s="27" t="s">
        <v>68</v>
      </c>
    </row>
    <row r="1342">
      <c r="A1342" s="1" t="s">
        <v>66</v>
      </c>
      <c r="B1342" s="1">
        <v>39</v>
      </c>
      <c r="C1342" s="26" t="s">
        <v>1440</v>
      </c>
      <c r="D1342" t="s">
        <v>68</v>
      </c>
      <c r="E1342" s="27" t="s">
        <v>1441</v>
      </c>
      <c r="F1342" s="28" t="s">
        <v>163</v>
      </c>
      <c r="G1342" s="29">
        <v>1.8500000000000001</v>
      </c>
      <c r="H1342" s="28">
        <v>0</v>
      </c>
      <c r="I1342" s="30">
        <f>ROUND(G1342*H1342,P4)</f>
        <v>0</v>
      </c>
      <c r="L1342" s="31">
        <v>0</v>
      </c>
      <c r="M1342" s="24">
        <f>ROUND(G1342*L1342,P4)</f>
        <v>0</v>
      </c>
      <c r="N1342" s="25" t="s">
        <v>111</v>
      </c>
      <c r="O1342" s="32">
        <f>M1342*AA1342</f>
        <v>0</v>
      </c>
      <c r="P1342" s="1">
        <v>3</v>
      </c>
      <c r="AA1342" s="1">
        <f>IF(P1342=1,$O$3,IF(P1342=2,$O$4,$O$5))</f>
        <v>0</v>
      </c>
    </row>
    <row r="1343">
      <c r="A1343" s="1" t="s">
        <v>72</v>
      </c>
      <c r="E1343" s="27" t="s">
        <v>1441</v>
      </c>
    </row>
    <row r="1344">
      <c r="A1344" s="1" t="s">
        <v>73</v>
      </c>
    </row>
    <row r="1345">
      <c r="A1345" s="1" t="s">
        <v>74</v>
      </c>
      <c r="E1345" s="27" t="s">
        <v>68</v>
      </c>
    </row>
    <row r="1346">
      <c r="A1346" s="1" t="s">
        <v>64</v>
      </c>
      <c r="C1346" s="22" t="s">
        <v>981</v>
      </c>
      <c r="E1346" s="23" t="s">
        <v>982</v>
      </c>
      <c r="L1346" s="24">
        <f>SUMIFS(L1347:L1354,A1347:A1354,"P")</f>
        <v>0</v>
      </c>
      <c r="M1346" s="24">
        <f>SUMIFS(M1347:M1354,A1347:A1354,"P")</f>
        <v>0</v>
      </c>
      <c r="N1346" s="25"/>
    </row>
    <row r="1347" ht="25.5">
      <c r="A1347" s="1" t="s">
        <v>66</v>
      </c>
      <c r="B1347" s="1">
        <v>49</v>
      </c>
      <c r="C1347" s="26" t="s">
        <v>1442</v>
      </c>
      <c r="D1347" t="s">
        <v>68</v>
      </c>
      <c r="E1347" s="27" t="s">
        <v>1443</v>
      </c>
      <c r="F1347" s="28" t="s">
        <v>80</v>
      </c>
      <c r="G1347" s="29">
        <v>2.8199999999999998</v>
      </c>
      <c r="H1347" s="28">
        <v>0.34499999999999997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681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 ht="25.5">
      <c r="A1348" s="1" t="s">
        <v>72</v>
      </c>
      <c r="E1348" s="27" t="s">
        <v>1443</v>
      </c>
    </row>
    <row r="1349">
      <c r="A1349" s="1" t="s">
        <v>73</v>
      </c>
    </row>
    <row r="1350">
      <c r="A1350" s="1" t="s">
        <v>74</v>
      </c>
      <c r="E1350" s="27" t="s">
        <v>68</v>
      </c>
    </row>
    <row r="1351" ht="25.5">
      <c r="A1351" s="1" t="s">
        <v>66</v>
      </c>
      <c r="B1351" s="1">
        <v>37</v>
      </c>
      <c r="C1351" s="26" t="s">
        <v>1263</v>
      </c>
      <c r="D1351" t="s">
        <v>68</v>
      </c>
      <c r="E1351" s="27" t="s">
        <v>1264</v>
      </c>
      <c r="F1351" s="28" t="s">
        <v>80</v>
      </c>
      <c r="G1351" s="29">
        <v>444.18000000000001</v>
      </c>
      <c r="H1351" s="28">
        <v>0.64400000000000002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681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 ht="25.5">
      <c r="A1352" s="1" t="s">
        <v>72</v>
      </c>
      <c r="E1352" s="27" t="s">
        <v>1264</v>
      </c>
    </row>
    <row r="1353">
      <c r="A1353" s="1" t="s">
        <v>73</v>
      </c>
    </row>
    <row r="1354">
      <c r="A1354" s="1" t="s">
        <v>74</v>
      </c>
      <c r="E1354" s="27" t="s">
        <v>68</v>
      </c>
    </row>
    <row r="1355">
      <c r="A1355" s="1" t="s">
        <v>64</v>
      </c>
      <c r="C1355" s="22" t="s">
        <v>1270</v>
      </c>
      <c r="E1355" s="23" t="s">
        <v>1271</v>
      </c>
      <c r="L1355" s="24">
        <f>SUMIFS(L1356:L1371,A1356:A1371,"P")</f>
        <v>0</v>
      </c>
      <c r="M1355" s="24">
        <f>SUMIFS(M1356:M1371,A1356:A1371,"P")</f>
        <v>0</v>
      </c>
      <c r="N1355" s="25"/>
    </row>
    <row r="1356" ht="25.5">
      <c r="A1356" s="1" t="s">
        <v>66</v>
      </c>
      <c r="B1356" s="1">
        <v>45</v>
      </c>
      <c r="C1356" s="26" t="s">
        <v>1444</v>
      </c>
      <c r="D1356" t="s">
        <v>68</v>
      </c>
      <c r="E1356" s="27" t="s">
        <v>1445</v>
      </c>
      <c r="F1356" s="28" t="s">
        <v>80</v>
      </c>
      <c r="G1356" s="29">
        <v>2.8199999999999998</v>
      </c>
      <c r="H1356" s="28">
        <v>0.15826000000000001</v>
      </c>
      <c r="I1356" s="30">
        <f>ROUND(G1356*H1356,P4)</f>
        <v>0</v>
      </c>
      <c r="L1356" s="31">
        <v>0</v>
      </c>
      <c r="M1356" s="24">
        <f>ROUND(G1356*L1356,P4)</f>
        <v>0</v>
      </c>
      <c r="N1356" s="25" t="s">
        <v>681</v>
      </c>
      <c r="O1356" s="32">
        <f>M1356*AA1356</f>
        <v>0</v>
      </c>
      <c r="P1356" s="1">
        <v>3</v>
      </c>
      <c r="AA1356" s="1">
        <f>IF(P1356=1,$O$3,IF(P1356=2,$O$4,$O$5))</f>
        <v>0</v>
      </c>
    </row>
    <row r="1357" ht="25.5">
      <c r="A1357" s="1" t="s">
        <v>72</v>
      </c>
      <c r="E1357" s="27" t="s">
        <v>1445</v>
      </c>
    </row>
    <row r="1358">
      <c r="A1358" s="1" t="s">
        <v>73</v>
      </c>
    </row>
    <row r="1359">
      <c r="A1359" s="1" t="s">
        <v>74</v>
      </c>
      <c r="E1359" s="27" t="s">
        <v>68</v>
      </c>
    </row>
    <row r="1360" ht="25.5">
      <c r="A1360" s="1" t="s">
        <v>66</v>
      </c>
      <c r="B1360" s="1">
        <v>47</v>
      </c>
      <c r="C1360" s="26" t="s">
        <v>1446</v>
      </c>
      <c r="D1360" t="s">
        <v>68</v>
      </c>
      <c r="E1360" s="27" t="s">
        <v>1447</v>
      </c>
      <c r="F1360" s="28" t="s">
        <v>80</v>
      </c>
      <c r="G1360" s="29">
        <v>2.8199999999999998</v>
      </c>
      <c r="H1360" s="28">
        <v>0.00040999999999999999</v>
      </c>
      <c r="I1360" s="30">
        <f>ROUND(G1360*H1360,P4)</f>
        <v>0</v>
      </c>
      <c r="L1360" s="31">
        <v>0</v>
      </c>
      <c r="M1360" s="24">
        <f>ROUND(G1360*L1360,P4)</f>
        <v>0</v>
      </c>
      <c r="N1360" s="25" t="s">
        <v>681</v>
      </c>
      <c r="O1360" s="32">
        <f>M1360*AA1360</f>
        <v>0</v>
      </c>
      <c r="P1360" s="1">
        <v>3</v>
      </c>
      <c r="AA1360" s="1">
        <f>IF(P1360=1,$O$3,IF(P1360=2,$O$4,$O$5))</f>
        <v>0</v>
      </c>
    </row>
    <row r="1361" ht="25.5">
      <c r="A1361" s="1" t="s">
        <v>72</v>
      </c>
      <c r="E1361" s="27" t="s">
        <v>1447</v>
      </c>
    </row>
    <row r="1362">
      <c r="A1362" s="1" t="s">
        <v>73</v>
      </c>
    </row>
    <row r="1363">
      <c r="A1363" s="1" t="s">
        <v>74</v>
      </c>
      <c r="E1363" s="27" t="s">
        <v>68</v>
      </c>
    </row>
    <row r="1364" ht="25.5">
      <c r="A1364" s="1" t="s">
        <v>66</v>
      </c>
      <c r="B1364" s="1">
        <v>46</v>
      </c>
      <c r="C1364" s="26" t="s">
        <v>1274</v>
      </c>
      <c r="D1364" t="s">
        <v>68</v>
      </c>
      <c r="E1364" s="27" t="s">
        <v>1275</v>
      </c>
      <c r="F1364" s="28" t="s">
        <v>80</v>
      </c>
      <c r="G1364" s="29">
        <v>2.8199999999999998</v>
      </c>
      <c r="H1364" s="28">
        <v>0.00060999999999999997</v>
      </c>
      <c r="I1364" s="30">
        <f>ROUND(G1364*H1364,P4)</f>
        <v>0</v>
      </c>
      <c r="L1364" s="31">
        <v>0</v>
      </c>
      <c r="M1364" s="24">
        <f>ROUND(G1364*L1364,P4)</f>
        <v>0</v>
      </c>
      <c r="N1364" s="25" t="s">
        <v>681</v>
      </c>
      <c r="O1364" s="32">
        <f>M1364*AA1364</f>
        <v>0</v>
      </c>
      <c r="P1364" s="1">
        <v>3</v>
      </c>
      <c r="AA1364" s="1">
        <f>IF(P1364=1,$O$3,IF(P1364=2,$O$4,$O$5))</f>
        <v>0</v>
      </c>
    </row>
    <row r="1365" ht="25.5">
      <c r="A1365" s="1" t="s">
        <v>72</v>
      </c>
      <c r="E1365" s="27" t="s">
        <v>1275</v>
      </c>
    </row>
    <row r="1366">
      <c r="A1366" s="1" t="s">
        <v>73</v>
      </c>
    </row>
    <row r="1367">
      <c r="A1367" s="1" t="s">
        <v>74</v>
      </c>
      <c r="E1367" s="27" t="s">
        <v>68</v>
      </c>
    </row>
    <row r="1368" ht="25.5">
      <c r="A1368" s="1" t="s">
        <v>66</v>
      </c>
      <c r="B1368" s="1">
        <v>48</v>
      </c>
      <c r="C1368" s="26" t="s">
        <v>1277</v>
      </c>
      <c r="D1368" t="s">
        <v>68</v>
      </c>
      <c r="E1368" s="27" t="s">
        <v>1278</v>
      </c>
      <c r="F1368" s="28" t="s">
        <v>80</v>
      </c>
      <c r="G1368" s="29">
        <v>2.8199999999999998</v>
      </c>
      <c r="H1368" s="28">
        <v>0.10373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681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 ht="25.5">
      <c r="A1369" s="1" t="s">
        <v>72</v>
      </c>
      <c r="E1369" s="27" t="s">
        <v>1279</v>
      </c>
    </row>
    <row r="1370">
      <c r="A1370" s="1" t="s">
        <v>73</v>
      </c>
    </row>
    <row r="1371">
      <c r="A1371" s="1" t="s">
        <v>74</v>
      </c>
      <c r="E1371" s="27" t="s">
        <v>68</v>
      </c>
    </row>
    <row r="1372">
      <c r="A1372" s="1" t="s">
        <v>64</v>
      </c>
      <c r="C1372" s="22" t="s">
        <v>1280</v>
      </c>
      <c r="E1372" s="23" t="s">
        <v>1281</v>
      </c>
      <c r="L1372" s="24">
        <f>SUMIFS(L1373:L1380,A1373:A1380,"P")</f>
        <v>0</v>
      </c>
      <c r="M1372" s="24">
        <f>SUMIFS(M1373:M1380,A1373:A1380,"P")</f>
        <v>0</v>
      </c>
      <c r="N1372" s="25"/>
    </row>
    <row r="1373" ht="25.5">
      <c r="A1373" s="1" t="s">
        <v>66</v>
      </c>
      <c r="B1373" s="1">
        <v>3</v>
      </c>
      <c r="C1373" s="26" t="s">
        <v>1448</v>
      </c>
      <c r="D1373" t="s">
        <v>68</v>
      </c>
      <c r="E1373" s="27" t="s">
        <v>1300</v>
      </c>
      <c r="F1373" s="28" t="s">
        <v>80</v>
      </c>
      <c r="G1373" s="29">
        <v>444.18000000000001</v>
      </c>
      <c r="H1373" s="28">
        <v>0.11162</v>
      </c>
      <c r="I1373" s="30">
        <f>ROUND(G1373*H1373,P4)</f>
        <v>0</v>
      </c>
      <c r="L1373" s="31">
        <v>0</v>
      </c>
      <c r="M1373" s="24">
        <f>ROUND(G1373*L1373,P4)</f>
        <v>0</v>
      </c>
      <c r="N1373" s="25" t="s">
        <v>681</v>
      </c>
      <c r="O1373" s="32">
        <f>M1373*AA1373</f>
        <v>0</v>
      </c>
      <c r="P1373" s="1">
        <v>3</v>
      </c>
      <c r="AA1373" s="1">
        <f>IF(P1373=1,$O$3,IF(P1373=2,$O$4,$O$5))</f>
        <v>0</v>
      </c>
    </row>
    <row r="1374" ht="51">
      <c r="A1374" s="1" t="s">
        <v>72</v>
      </c>
      <c r="E1374" s="27" t="s">
        <v>1449</v>
      </c>
    </row>
    <row r="1375">
      <c r="A1375" s="1" t="s">
        <v>73</v>
      </c>
    </row>
    <row r="1376">
      <c r="A1376" s="1" t="s">
        <v>74</v>
      </c>
      <c r="E1376" s="27" t="s">
        <v>68</v>
      </c>
    </row>
    <row r="1377">
      <c r="A1377" s="1" t="s">
        <v>66</v>
      </c>
      <c r="B1377" s="1">
        <v>4</v>
      </c>
      <c r="C1377" s="26" t="s">
        <v>1125</v>
      </c>
      <c r="D1377" t="s">
        <v>677</v>
      </c>
      <c r="E1377" s="27" t="s">
        <v>1450</v>
      </c>
      <c r="F1377" s="28" t="s">
        <v>80</v>
      </c>
      <c r="G1377" s="29">
        <v>457.505</v>
      </c>
      <c r="H1377" s="28">
        <v>0</v>
      </c>
      <c r="I1377" s="30">
        <f>ROUND(G1377*H1377,P4)</f>
        <v>0</v>
      </c>
      <c r="L1377" s="31">
        <v>0</v>
      </c>
      <c r="M1377" s="24">
        <f>ROUND(G1377*L1377,P4)</f>
        <v>0</v>
      </c>
      <c r="N1377" s="25" t="s">
        <v>111</v>
      </c>
      <c r="O1377" s="32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72</v>
      </c>
      <c r="E1378" s="27" t="s">
        <v>1450</v>
      </c>
    </row>
    <row r="1379">
      <c r="A1379" s="1" t="s">
        <v>73</v>
      </c>
      <c r="E1379" s="33" t="s">
        <v>1451</v>
      </c>
    </row>
    <row r="1380">
      <c r="A1380" s="1" t="s">
        <v>74</v>
      </c>
      <c r="E1380" s="27" t="s">
        <v>68</v>
      </c>
    </row>
    <row r="1381">
      <c r="A1381" s="1" t="s">
        <v>64</v>
      </c>
      <c r="C1381" s="22" t="s">
        <v>789</v>
      </c>
      <c r="E1381" s="23" t="s">
        <v>790</v>
      </c>
      <c r="L1381" s="24">
        <f>SUMIFS(L1382:L1385,A1382:A1385,"P")</f>
        <v>0</v>
      </c>
      <c r="M1381" s="24">
        <f>SUMIFS(M1382:M1385,A1382:A1385,"P")</f>
        <v>0</v>
      </c>
      <c r="N1381" s="25"/>
    </row>
    <row r="1382">
      <c r="A1382" s="1" t="s">
        <v>66</v>
      </c>
      <c r="B1382" s="1">
        <v>20</v>
      </c>
      <c r="C1382" s="26" t="s">
        <v>1312</v>
      </c>
      <c r="D1382" t="s">
        <v>68</v>
      </c>
      <c r="E1382" s="27" t="s">
        <v>1313</v>
      </c>
      <c r="F1382" s="28" t="s">
        <v>70</v>
      </c>
      <c r="G1382" s="29">
        <v>1</v>
      </c>
      <c r="H1382" s="28">
        <v>0.42080000000000001</v>
      </c>
      <c r="I1382" s="30">
        <f>ROUND(G1382*H1382,P4)</f>
        <v>0</v>
      </c>
      <c r="L1382" s="31">
        <v>0</v>
      </c>
      <c r="M1382" s="24">
        <f>ROUND(G1382*L1382,P4)</f>
        <v>0</v>
      </c>
      <c r="N1382" s="25" t="s">
        <v>111</v>
      </c>
      <c r="O1382" s="32">
        <f>M1382*AA1382</f>
        <v>0</v>
      </c>
      <c r="P1382" s="1">
        <v>3</v>
      </c>
      <c r="AA1382" s="1">
        <f>IF(P1382=1,$O$3,IF(P1382=2,$O$4,$O$5))</f>
        <v>0</v>
      </c>
    </row>
    <row r="1383">
      <c r="A1383" s="1" t="s">
        <v>72</v>
      </c>
      <c r="E1383" s="27" t="s">
        <v>1313</v>
      </c>
    </row>
    <row r="1384">
      <c r="A1384" s="1" t="s">
        <v>73</v>
      </c>
    </row>
    <row r="1385">
      <c r="A1385" s="1" t="s">
        <v>74</v>
      </c>
      <c r="E1385" s="27" t="s">
        <v>68</v>
      </c>
    </row>
    <row r="1386">
      <c r="A1386" s="1" t="s">
        <v>64</v>
      </c>
      <c r="C1386" s="22" t="s">
        <v>871</v>
      </c>
      <c r="E1386" s="23" t="s">
        <v>872</v>
      </c>
      <c r="L1386" s="24">
        <f>SUMIFS(L1387:L1398,A1387:A1398,"P")</f>
        <v>0</v>
      </c>
      <c r="M1386" s="24">
        <f>SUMIFS(M1387:M1398,A1387:A1398,"P")</f>
        <v>0</v>
      </c>
      <c r="N1386" s="25"/>
    </row>
    <row r="1387">
      <c r="A1387" s="1" t="s">
        <v>66</v>
      </c>
      <c r="B1387" s="1">
        <v>7</v>
      </c>
      <c r="C1387" s="26" t="s">
        <v>1331</v>
      </c>
      <c r="D1387" t="s">
        <v>68</v>
      </c>
      <c r="E1387" s="27" t="s">
        <v>1332</v>
      </c>
      <c r="F1387" s="28" t="s">
        <v>77</v>
      </c>
      <c r="G1387" s="29">
        <v>4.7469999999999999</v>
      </c>
      <c r="H1387" s="28">
        <v>0.045999999999999999</v>
      </c>
      <c r="I1387" s="30">
        <f>ROUND(G1387*H1387,P4)</f>
        <v>0</v>
      </c>
      <c r="L1387" s="31">
        <v>0</v>
      </c>
      <c r="M1387" s="24">
        <f>ROUND(G1387*L1387,P4)</f>
        <v>0</v>
      </c>
      <c r="N1387" s="25" t="s">
        <v>681</v>
      </c>
      <c r="O1387" s="32">
        <f>M1387*AA1387</f>
        <v>0</v>
      </c>
      <c r="P1387" s="1">
        <v>3</v>
      </c>
      <c r="AA1387" s="1">
        <f>IF(P1387=1,$O$3,IF(P1387=2,$O$4,$O$5))</f>
        <v>0</v>
      </c>
    </row>
    <row r="1388">
      <c r="A1388" s="1" t="s">
        <v>72</v>
      </c>
      <c r="E1388" s="27" t="s">
        <v>1332</v>
      </c>
    </row>
    <row r="1389">
      <c r="A1389" s="1" t="s">
        <v>73</v>
      </c>
      <c r="E1389" s="33" t="s">
        <v>1452</v>
      </c>
    </row>
    <row r="1390">
      <c r="A1390" s="1" t="s">
        <v>74</v>
      </c>
      <c r="E1390" s="27" t="s">
        <v>68</v>
      </c>
    </row>
    <row r="1391" ht="25.5">
      <c r="A1391" s="1" t="s">
        <v>66</v>
      </c>
      <c r="B1391" s="1">
        <v>35</v>
      </c>
      <c r="C1391" s="26" t="s">
        <v>1363</v>
      </c>
      <c r="D1391" t="s">
        <v>68</v>
      </c>
      <c r="E1391" s="27" t="s">
        <v>1364</v>
      </c>
      <c r="F1391" s="28" t="s">
        <v>77</v>
      </c>
      <c r="G1391" s="29">
        <v>4.7000000000000002</v>
      </c>
      <c r="H1391" s="28">
        <v>0.1295</v>
      </c>
      <c r="I1391" s="30">
        <f>ROUND(G1391*H1391,P4)</f>
        <v>0</v>
      </c>
      <c r="L1391" s="31">
        <v>0</v>
      </c>
      <c r="M1391" s="24">
        <f>ROUND(G1391*L1391,P4)</f>
        <v>0</v>
      </c>
      <c r="N1391" s="25" t="s">
        <v>681</v>
      </c>
      <c r="O1391" s="32">
        <f>M1391*AA1391</f>
        <v>0</v>
      </c>
      <c r="P1391" s="1">
        <v>3</v>
      </c>
      <c r="AA1391" s="1">
        <f>IF(P1391=1,$O$3,IF(P1391=2,$O$4,$O$5))</f>
        <v>0</v>
      </c>
    </row>
    <row r="1392" ht="38.25">
      <c r="A1392" s="1" t="s">
        <v>72</v>
      </c>
      <c r="E1392" s="27" t="s">
        <v>1365</v>
      </c>
    </row>
    <row r="1393">
      <c r="A1393" s="1" t="s">
        <v>73</v>
      </c>
    </row>
    <row r="1394">
      <c r="A1394" s="1" t="s">
        <v>74</v>
      </c>
      <c r="E1394" s="27" t="s">
        <v>68</v>
      </c>
    </row>
    <row r="1395" ht="25.5">
      <c r="A1395" s="1" t="s">
        <v>66</v>
      </c>
      <c r="B1395" s="1">
        <v>8</v>
      </c>
      <c r="C1395" s="26" t="s">
        <v>1369</v>
      </c>
      <c r="D1395" t="s">
        <v>68</v>
      </c>
      <c r="E1395" s="27" t="s">
        <v>1370</v>
      </c>
      <c r="F1395" s="28" t="s">
        <v>77</v>
      </c>
      <c r="G1395" s="29">
        <v>4.7000000000000002</v>
      </c>
      <c r="H1395" s="28">
        <v>0.00060999999999999997</v>
      </c>
      <c r="I1395" s="30">
        <f>ROUND(G1395*H1395,P4)</f>
        <v>0</v>
      </c>
      <c r="L1395" s="31">
        <v>0</v>
      </c>
      <c r="M1395" s="24">
        <f>ROUND(G1395*L1395,P4)</f>
        <v>0</v>
      </c>
      <c r="N1395" s="25" t="s">
        <v>681</v>
      </c>
      <c r="O1395" s="32">
        <f>M1395*AA1395</f>
        <v>0</v>
      </c>
      <c r="P1395" s="1">
        <v>3</v>
      </c>
      <c r="AA1395" s="1">
        <f>IF(P1395=1,$O$3,IF(P1395=2,$O$4,$O$5))</f>
        <v>0</v>
      </c>
    </row>
    <row r="1396" ht="38.25">
      <c r="A1396" s="1" t="s">
        <v>72</v>
      </c>
      <c r="E1396" s="27" t="s">
        <v>1371</v>
      </c>
    </row>
    <row r="1397">
      <c r="A1397" s="1" t="s">
        <v>73</v>
      </c>
    </row>
    <row r="1398">
      <c r="A1398" s="1" t="s">
        <v>74</v>
      </c>
      <c r="E1398" s="27" t="s">
        <v>68</v>
      </c>
    </row>
    <row r="1399">
      <c r="A1399" s="1" t="s">
        <v>64</v>
      </c>
      <c r="C1399" s="22" t="s">
        <v>876</v>
      </c>
      <c r="E1399" s="23" t="s">
        <v>877</v>
      </c>
      <c r="L1399" s="24">
        <f>SUMIFS(L1400:L1419,A1400:A1419,"P")</f>
        <v>0</v>
      </c>
      <c r="M1399" s="24">
        <f>SUMIFS(M1400:M1419,A1400:A1419,"P")</f>
        <v>0</v>
      </c>
      <c r="N1399" s="25"/>
    </row>
    <row r="1400" ht="25.5">
      <c r="A1400" s="1" t="s">
        <v>66</v>
      </c>
      <c r="B1400" s="1">
        <v>52</v>
      </c>
      <c r="C1400" s="26" t="s">
        <v>878</v>
      </c>
      <c r="D1400" t="s">
        <v>68</v>
      </c>
      <c r="E1400" s="27" t="s">
        <v>879</v>
      </c>
      <c r="F1400" s="28" t="s">
        <v>763</v>
      </c>
      <c r="G1400" s="29">
        <v>275.03199999999998</v>
      </c>
      <c r="H1400" s="28">
        <v>0</v>
      </c>
      <c r="I1400" s="30">
        <f>ROUND(G1400*H1400,P4)</f>
        <v>0</v>
      </c>
      <c r="L1400" s="31">
        <v>0</v>
      </c>
      <c r="M1400" s="24">
        <f>ROUND(G1400*L1400,P4)</f>
        <v>0</v>
      </c>
      <c r="N1400" s="25" t="s">
        <v>681</v>
      </c>
      <c r="O1400" s="32">
        <f>M1400*AA1400</f>
        <v>0</v>
      </c>
      <c r="P1400" s="1">
        <v>3</v>
      </c>
      <c r="AA1400" s="1">
        <f>IF(P1400=1,$O$3,IF(P1400=2,$O$4,$O$5))</f>
        <v>0</v>
      </c>
    </row>
    <row r="1401" ht="25.5">
      <c r="A1401" s="1" t="s">
        <v>72</v>
      </c>
      <c r="E1401" s="27" t="s">
        <v>879</v>
      </c>
    </row>
    <row r="1402">
      <c r="A1402" s="1" t="s">
        <v>73</v>
      </c>
    </row>
    <row r="1403">
      <c r="A1403" s="1" t="s">
        <v>74</v>
      </c>
      <c r="E1403" s="27" t="s">
        <v>68</v>
      </c>
    </row>
    <row r="1404" ht="25.5">
      <c r="A1404" s="1" t="s">
        <v>66</v>
      </c>
      <c r="B1404" s="1">
        <v>53</v>
      </c>
      <c r="C1404" s="26" t="s">
        <v>880</v>
      </c>
      <c r="D1404" t="s">
        <v>68</v>
      </c>
      <c r="E1404" s="27" t="s">
        <v>881</v>
      </c>
      <c r="F1404" s="28" t="s">
        <v>763</v>
      </c>
      <c r="G1404" s="29">
        <v>2750.3200000000002</v>
      </c>
      <c r="H1404" s="28">
        <v>0</v>
      </c>
      <c r="I1404" s="30">
        <f>ROUND(G1404*H1404,P4)</f>
        <v>0</v>
      </c>
      <c r="L1404" s="31">
        <v>0</v>
      </c>
      <c r="M1404" s="24">
        <f>ROUND(G1404*L1404,P4)</f>
        <v>0</v>
      </c>
      <c r="N1404" s="25" t="s">
        <v>681</v>
      </c>
      <c r="O1404" s="32">
        <f>M1404*AA1404</f>
        <v>0</v>
      </c>
      <c r="P1404" s="1">
        <v>3</v>
      </c>
      <c r="AA1404" s="1">
        <f>IF(P1404=1,$O$3,IF(P1404=2,$O$4,$O$5))</f>
        <v>0</v>
      </c>
    </row>
    <row r="1405" ht="25.5">
      <c r="A1405" s="1" t="s">
        <v>72</v>
      </c>
      <c r="E1405" s="27" t="s">
        <v>881</v>
      </c>
    </row>
    <row r="1406" ht="25.5">
      <c r="A1406" s="1" t="s">
        <v>73</v>
      </c>
      <c r="E1406" s="33" t="s">
        <v>1453</v>
      </c>
    </row>
    <row r="1407">
      <c r="A1407" s="1" t="s">
        <v>74</v>
      </c>
      <c r="E1407" s="27" t="s">
        <v>68</v>
      </c>
    </row>
    <row r="1408" ht="25.5">
      <c r="A1408" s="1" t="s">
        <v>66</v>
      </c>
      <c r="B1408" s="1">
        <v>54</v>
      </c>
      <c r="C1408" s="26" t="s">
        <v>1397</v>
      </c>
      <c r="D1408" t="s">
        <v>68</v>
      </c>
      <c r="E1408" s="27" t="s">
        <v>1065</v>
      </c>
      <c r="F1408" s="28" t="s">
        <v>763</v>
      </c>
      <c r="G1408" s="29">
        <v>26.466999999999999</v>
      </c>
      <c r="H1408" s="28">
        <v>0</v>
      </c>
      <c r="I1408" s="30">
        <f>ROUND(G1408*H1408,P4)</f>
        <v>0</v>
      </c>
      <c r="L1408" s="31">
        <v>0</v>
      </c>
      <c r="M1408" s="24">
        <f>ROUND(G1408*L1408,P4)</f>
        <v>0</v>
      </c>
      <c r="N1408" s="25" t="s">
        <v>681</v>
      </c>
      <c r="O1408" s="32">
        <f>M1408*AA1408</f>
        <v>0</v>
      </c>
      <c r="P1408" s="1">
        <v>3</v>
      </c>
      <c r="AA1408" s="1">
        <f>IF(P1408=1,$O$3,IF(P1408=2,$O$4,$O$5))</f>
        <v>0</v>
      </c>
    </row>
    <row r="1409" ht="25.5">
      <c r="A1409" s="1" t="s">
        <v>72</v>
      </c>
      <c r="E1409" s="27" t="s">
        <v>1065</v>
      </c>
    </row>
    <row r="1410" ht="25.5">
      <c r="A1410" s="1" t="s">
        <v>73</v>
      </c>
      <c r="E1410" s="33" t="s">
        <v>1454</v>
      </c>
    </row>
    <row r="1411">
      <c r="A1411" s="1" t="s">
        <v>74</v>
      </c>
      <c r="E1411" s="27" t="s">
        <v>68</v>
      </c>
    </row>
    <row r="1412" ht="25.5">
      <c r="A1412" s="1" t="s">
        <v>66</v>
      </c>
      <c r="B1412" s="1">
        <v>50</v>
      </c>
      <c r="C1412" s="26" t="s">
        <v>1398</v>
      </c>
      <c r="D1412" t="s">
        <v>68</v>
      </c>
      <c r="E1412" s="27" t="s">
        <v>762</v>
      </c>
      <c r="F1412" s="28" t="s">
        <v>763</v>
      </c>
      <c r="G1412" s="29">
        <v>173.369</v>
      </c>
      <c r="H1412" s="28">
        <v>0</v>
      </c>
      <c r="I1412" s="30">
        <f>ROUND(G1412*H1412,P4)</f>
        <v>0</v>
      </c>
      <c r="L1412" s="31">
        <v>0</v>
      </c>
      <c r="M1412" s="24">
        <f>ROUND(G1412*L1412,P4)</f>
        <v>0</v>
      </c>
      <c r="N1412" s="25" t="s">
        <v>681</v>
      </c>
      <c r="O1412" s="32">
        <f>M1412*AA1412</f>
        <v>0</v>
      </c>
      <c r="P1412" s="1">
        <v>3</v>
      </c>
      <c r="AA1412" s="1">
        <f>IF(P1412=1,$O$3,IF(P1412=2,$O$4,$O$5))</f>
        <v>0</v>
      </c>
    </row>
    <row r="1413" ht="25.5">
      <c r="A1413" s="1" t="s">
        <v>72</v>
      </c>
      <c r="E1413" s="27" t="s">
        <v>762</v>
      </c>
    </row>
    <row r="1414">
      <c r="A1414" s="1" t="s">
        <v>73</v>
      </c>
      <c r="E1414" s="33" t="s">
        <v>1455</v>
      </c>
    </row>
    <row r="1415">
      <c r="A1415" s="1" t="s">
        <v>74</v>
      </c>
      <c r="E1415" s="27" t="s">
        <v>68</v>
      </c>
    </row>
    <row r="1416" ht="25.5">
      <c r="A1416" s="1" t="s">
        <v>66</v>
      </c>
      <c r="B1416" s="1">
        <v>51</v>
      </c>
      <c r="C1416" s="26" t="s">
        <v>1399</v>
      </c>
      <c r="D1416" t="s">
        <v>68</v>
      </c>
      <c r="E1416" s="27" t="s">
        <v>1071</v>
      </c>
      <c r="F1416" s="28" t="s">
        <v>763</v>
      </c>
      <c r="G1416" s="29">
        <v>75.168999999999997</v>
      </c>
      <c r="H1416" s="28">
        <v>0</v>
      </c>
      <c r="I1416" s="30">
        <f>ROUND(G1416*H1416,P4)</f>
        <v>0</v>
      </c>
      <c r="L1416" s="31">
        <v>0</v>
      </c>
      <c r="M1416" s="24">
        <f>ROUND(G1416*L1416,P4)</f>
        <v>0</v>
      </c>
      <c r="N1416" s="25" t="s">
        <v>681</v>
      </c>
      <c r="O1416" s="32">
        <f>M1416*AA1416</f>
        <v>0</v>
      </c>
      <c r="P1416" s="1">
        <v>3</v>
      </c>
      <c r="AA1416" s="1">
        <f>IF(P1416=1,$O$3,IF(P1416=2,$O$4,$O$5))</f>
        <v>0</v>
      </c>
    </row>
    <row r="1417" ht="25.5">
      <c r="A1417" s="1" t="s">
        <v>72</v>
      </c>
      <c r="E1417" s="27" t="s">
        <v>1071</v>
      </c>
    </row>
    <row r="1418" ht="25.5">
      <c r="A1418" s="1" t="s">
        <v>73</v>
      </c>
      <c r="E1418" s="33" t="s">
        <v>1456</v>
      </c>
    </row>
    <row r="1419">
      <c r="A1419" s="1" t="s">
        <v>74</v>
      </c>
      <c r="E1419" s="27" t="s">
        <v>68</v>
      </c>
    </row>
    <row r="1420">
      <c r="A1420" s="1" t="s">
        <v>64</v>
      </c>
      <c r="C1420" s="22" t="s">
        <v>888</v>
      </c>
      <c r="E1420" s="23" t="s">
        <v>889</v>
      </c>
      <c r="L1420" s="24">
        <f>SUMIFS(L1421:L1424,A1421:A1424,"P")</f>
        <v>0</v>
      </c>
      <c r="M1420" s="24">
        <f>SUMIFS(M1421:M1424,A1421:A1424,"P")</f>
        <v>0</v>
      </c>
      <c r="N1420" s="25"/>
    </row>
    <row r="1421" ht="25.5">
      <c r="A1421" s="1" t="s">
        <v>66</v>
      </c>
      <c r="B1421" s="1">
        <v>27</v>
      </c>
      <c r="C1421" s="26" t="s">
        <v>1400</v>
      </c>
      <c r="D1421" t="s">
        <v>68</v>
      </c>
      <c r="E1421" s="27" t="s">
        <v>1401</v>
      </c>
      <c r="F1421" s="28" t="s">
        <v>763</v>
      </c>
      <c r="G1421" s="29">
        <v>338.952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681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 ht="25.5">
      <c r="A1422" s="1" t="s">
        <v>72</v>
      </c>
      <c r="E1422" s="27" t="s">
        <v>1401</v>
      </c>
    </row>
    <row r="1423">
      <c r="A1423" s="1" t="s">
        <v>73</v>
      </c>
    </row>
    <row r="1424">
      <c r="A1424" s="1" t="s">
        <v>74</v>
      </c>
      <c r="E1424" s="27" t="s">
        <v>68</v>
      </c>
    </row>
    <row r="1425">
      <c r="A1425" s="1" t="s">
        <v>64</v>
      </c>
      <c r="C1425" s="22" t="s">
        <v>1402</v>
      </c>
      <c r="E1425" s="23" t="s">
        <v>1403</v>
      </c>
      <c r="L1425" s="24">
        <f>SUMIFS(L1426:L1433,A1426:A1433,"P")</f>
        <v>0</v>
      </c>
      <c r="M1425" s="24">
        <f>SUMIFS(M1426:M1433,A1426:A1433,"P")</f>
        <v>0</v>
      </c>
      <c r="N1425" s="25"/>
    </row>
    <row r="1426">
      <c r="A1426" s="1" t="s">
        <v>66</v>
      </c>
      <c r="B1426" s="1">
        <v>9</v>
      </c>
      <c r="C1426" s="26" t="s">
        <v>1457</v>
      </c>
      <c r="D1426" t="s">
        <v>68</v>
      </c>
      <c r="E1426" s="27" t="s">
        <v>1458</v>
      </c>
      <c r="F1426" s="28" t="s">
        <v>1205</v>
      </c>
      <c r="G1426" s="29">
        <v>1</v>
      </c>
      <c r="H1426" s="28">
        <v>0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111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72</v>
      </c>
      <c r="E1427" s="27" t="s">
        <v>1458</v>
      </c>
    </row>
    <row r="1428">
      <c r="A1428" s="1" t="s">
        <v>73</v>
      </c>
    </row>
    <row r="1429">
      <c r="A1429" s="1" t="s">
        <v>74</v>
      </c>
      <c r="E1429" s="27" t="s">
        <v>68</v>
      </c>
    </row>
    <row r="1430">
      <c r="A1430" s="1" t="s">
        <v>66</v>
      </c>
      <c r="B1430" s="1">
        <v>17</v>
      </c>
      <c r="C1430" s="26" t="s">
        <v>1406</v>
      </c>
      <c r="D1430" t="s">
        <v>68</v>
      </c>
      <c r="E1430" s="27" t="s">
        <v>1407</v>
      </c>
      <c r="F1430" s="28" t="s">
        <v>1205</v>
      </c>
      <c r="G1430" s="29">
        <v>1</v>
      </c>
      <c r="H1430" s="28">
        <v>0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111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72</v>
      </c>
      <c r="E1431" s="27" t="s">
        <v>1407</v>
      </c>
    </row>
    <row r="1432">
      <c r="A1432" s="1" t="s">
        <v>73</v>
      </c>
    </row>
    <row r="1433">
      <c r="A1433" s="1" t="s">
        <v>74</v>
      </c>
      <c r="E1433" s="27" t="s">
        <v>68</v>
      </c>
    </row>
    <row r="1434">
      <c r="A1434" s="1" t="s">
        <v>64</v>
      </c>
      <c r="C1434" s="22" t="s">
        <v>1408</v>
      </c>
      <c r="E1434" s="23" t="s">
        <v>1409</v>
      </c>
      <c r="L1434" s="24">
        <f>SUMIFS(L1435:L1438,A1435:A1438,"P")</f>
        <v>0</v>
      </c>
      <c r="M1434" s="24">
        <f>SUMIFS(M1435:M1438,A1435:A1438,"P")</f>
        <v>0</v>
      </c>
      <c r="N1434" s="25"/>
    </row>
    <row r="1435">
      <c r="A1435" s="1" t="s">
        <v>66</v>
      </c>
      <c r="B1435" s="1">
        <v>18</v>
      </c>
      <c r="C1435" s="26" t="s">
        <v>1410</v>
      </c>
      <c r="D1435" t="s">
        <v>68</v>
      </c>
      <c r="E1435" s="27" t="s">
        <v>1411</v>
      </c>
      <c r="F1435" s="28" t="s">
        <v>1205</v>
      </c>
      <c r="G1435" s="29">
        <v>1</v>
      </c>
      <c r="H1435" s="28">
        <v>0</v>
      </c>
      <c r="I1435" s="30">
        <f>ROUND(G1435*H1435,P4)</f>
        <v>0</v>
      </c>
      <c r="L1435" s="31">
        <v>0</v>
      </c>
      <c r="M1435" s="24">
        <f>ROUND(G1435*L1435,P4)</f>
        <v>0</v>
      </c>
      <c r="N1435" s="25" t="s">
        <v>111</v>
      </c>
      <c r="O1435" s="32">
        <f>M1435*AA1435</f>
        <v>0</v>
      </c>
      <c r="P1435" s="1">
        <v>3</v>
      </c>
      <c r="AA1435" s="1">
        <f>IF(P1435=1,$O$3,IF(P1435=2,$O$4,$O$5))</f>
        <v>0</v>
      </c>
    </row>
    <row r="1436">
      <c r="A1436" s="1" t="s">
        <v>72</v>
      </c>
      <c r="E1436" s="27" t="s">
        <v>1411</v>
      </c>
    </row>
    <row r="1437">
      <c r="A1437" s="1" t="s">
        <v>73</v>
      </c>
    </row>
    <row r="1438">
      <c r="A1438" s="1" t="s">
        <v>74</v>
      </c>
      <c r="E1438" s="27" t="s">
        <v>68</v>
      </c>
    </row>
  </sheetData>
  <sheetProtection sheet="1" objects="1" scenarios="1" spinCount="100000" saltValue="bs0wW+zcAqIm1Y7UV4JuTg1tR8b1iewRKjAlZkf8FzlIZGS2cVWMzSm7VXx69jwNbhouN70BbILAKfO0hNNdZQ==" hashValue="a9PW394O7bxgpN8nnwVEjxWX9ikxA3rY5y0VE+EWN7pG5nU8mHxL0dXKskzO/PNLMZ4wbaDlMOnPwzHm2waD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2024-11-21T10:59:49Z</dcterms:created>
  <dcterms:modified xsi:type="dcterms:W3CDTF">2024-11-21T10:59:52Z</dcterms:modified>
</cp:coreProperties>
</file>