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w_temp\lukas.kohout@bimcon.cz\dms25633\"/>
    </mc:Choice>
  </mc:AlternateContent>
  <xr:revisionPtr revIDLastSave="0" documentId="13_ncr:1_{DBFC35C4-9116-43C6-B65F-ED7A97A99B35}" xr6:coauthVersionLast="47" xr6:coauthVersionMax="47" xr10:uidLastSave="{00000000-0000-0000-0000-000000000000}"/>
  <bookViews>
    <workbookView xWindow="-120" yWindow="-120" windowWidth="29040" windowHeight="15720" xr2:uid="{BB1E09F2-D945-4E8C-9820-ABF357FFF3E9}"/>
  </bookViews>
  <sheets>
    <sheet name="Členení modelů" sheetId="1" r:id="rId1"/>
    <sheet name="Dílčí DiMS" sheetId="4" r:id="rId2"/>
  </sheets>
  <definedNames>
    <definedName name="_xlnm._FilterDatabase" localSheetId="0" hidden="1">'Členení modelů'!$A$9:$P$262</definedName>
    <definedName name="_xlnm._FilterDatabase" localSheetId="1" hidden="1">'Dílčí DiMS'!$A$6:$C$36</definedName>
    <definedName name="Podzakazka" localSheetId="1">'Dílčí DiMS'!$C$2</definedName>
    <definedName name="Podzakazka">'Členení modelů'!$D$2</definedName>
    <definedName name="Smlouva" localSheetId="1">'Dílčí DiMS'!$C$1</definedName>
    <definedName name="Smlouva">'Členení modelů'!$D$1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4" i="1" l="1"/>
  <c r="G154" i="1"/>
  <c r="P50" i="1"/>
  <c r="G50" i="1"/>
  <c r="P242" i="1"/>
  <c r="G242" i="1"/>
  <c r="P192" i="1"/>
  <c r="G192" i="1"/>
  <c r="P167" i="1"/>
  <c r="G167" i="1"/>
  <c r="P130" i="1"/>
  <c r="G130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P42" i="1"/>
  <c r="G42" i="1"/>
  <c r="P148" i="1"/>
  <c r="G212" i="1"/>
  <c r="P204" i="1"/>
  <c r="G204" i="1"/>
  <c r="P194" i="1"/>
  <c r="P193" i="1"/>
  <c r="G193" i="1"/>
  <c r="P168" i="1"/>
  <c r="G168" i="1"/>
  <c r="P160" i="1"/>
  <c r="G160" i="1"/>
  <c r="G133" i="1"/>
  <c r="P133" i="1"/>
  <c r="P128" i="1"/>
  <c r="P125" i="1"/>
  <c r="G125" i="1"/>
  <c r="P123" i="1"/>
  <c r="G123" i="1"/>
  <c r="P121" i="1"/>
  <c r="G121" i="1"/>
  <c r="P119" i="1"/>
  <c r="G119" i="1"/>
  <c r="G113" i="1"/>
  <c r="P113" i="1"/>
  <c r="P75" i="1"/>
  <c r="P76" i="1"/>
  <c r="P79" i="1"/>
  <c r="P80" i="1"/>
  <c r="P81" i="1"/>
  <c r="P84" i="1"/>
  <c r="P77" i="1"/>
  <c r="P78" i="1"/>
  <c r="P85" i="1"/>
  <c r="P82" i="1"/>
  <c r="P83" i="1"/>
  <c r="G75" i="1"/>
  <c r="G76" i="1"/>
  <c r="G79" i="1"/>
  <c r="G80" i="1"/>
  <c r="G81" i="1"/>
  <c r="G84" i="1"/>
  <c r="G77" i="1"/>
  <c r="G78" i="1"/>
  <c r="G85" i="1"/>
  <c r="G82" i="1"/>
  <c r="G83" i="1"/>
  <c r="P235" i="1"/>
  <c r="P232" i="1"/>
  <c r="G232" i="1"/>
  <c r="G233" i="1"/>
  <c r="G234" i="1"/>
  <c r="G235" i="1"/>
  <c r="P221" i="1"/>
  <c r="G221" i="1"/>
  <c r="G209" i="1"/>
  <c r="P209" i="1"/>
  <c r="P49" i="1"/>
  <c r="G49" i="1"/>
  <c r="G194" i="1"/>
  <c r="P166" i="1"/>
  <c r="G166" i="1"/>
  <c r="P165" i="1"/>
  <c r="G165" i="1"/>
  <c r="G122" i="1"/>
  <c r="G124" i="1"/>
  <c r="G126" i="1"/>
  <c r="G127" i="1"/>
  <c r="G128" i="1"/>
  <c r="G199" i="1"/>
  <c r="P116" i="1"/>
  <c r="G116" i="1"/>
  <c r="P60" i="1"/>
  <c r="G60" i="1"/>
  <c r="P86" i="1"/>
  <c r="P73" i="1"/>
  <c r="P72" i="1"/>
  <c r="P71" i="1"/>
  <c r="P70" i="1"/>
  <c r="P69" i="1"/>
  <c r="P68" i="1"/>
  <c r="P74" i="1"/>
  <c r="P214" i="1"/>
  <c r="P213" i="1"/>
  <c r="P211" i="1"/>
  <c r="P210" i="1"/>
  <c r="P208" i="1"/>
  <c r="P207" i="1"/>
  <c r="P196" i="1"/>
  <c r="P225" i="1"/>
  <c r="P226" i="1"/>
  <c r="P224" i="1"/>
  <c r="P262" i="1"/>
  <c r="P260" i="1"/>
  <c r="P257" i="1"/>
  <c r="P256" i="1"/>
  <c r="P255" i="1"/>
  <c r="P253" i="1"/>
  <c r="P252" i="1"/>
  <c r="P251" i="1"/>
  <c r="P250" i="1"/>
  <c r="P249" i="1"/>
  <c r="P247" i="1"/>
  <c r="P246" i="1"/>
  <c r="P245" i="1"/>
  <c r="P244" i="1"/>
  <c r="P243" i="1"/>
  <c r="P241" i="1"/>
  <c r="P240" i="1"/>
  <c r="P238" i="1"/>
  <c r="P237" i="1"/>
  <c r="P234" i="1"/>
  <c r="P233" i="1"/>
  <c r="P231" i="1"/>
  <c r="P230" i="1"/>
  <c r="P229" i="1"/>
  <c r="P222" i="1"/>
  <c r="P220" i="1"/>
  <c r="P218" i="1"/>
  <c r="P217" i="1"/>
  <c r="P216" i="1"/>
  <c r="P205" i="1"/>
  <c r="P203" i="1"/>
  <c r="P202" i="1"/>
  <c r="P201" i="1"/>
  <c r="P200" i="1"/>
  <c r="P199" i="1"/>
  <c r="P191" i="1"/>
  <c r="P190" i="1"/>
  <c r="P189" i="1"/>
  <c r="P188" i="1"/>
  <c r="P185" i="1"/>
  <c r="P183" i="1"/>
  <c r="P181" i="1"/>
  <c r="P178" i="1"/>
  <c r="P177" i="1"/>
  <c r="P176" i="1"/>
  <c r="P175" i="1"/>
  <c r="P174" i="1"/>
  <c r="P173" i="1"/>
  <c r="P172" i="1"/>
  <c r="P171" i="1"/>
  <c r="P170" i="1"/>
  <c r="P169" i="1"/>
  <c r="P164" i="1"/>
  <c r="P163" i="1"/>
  <c r="P162" i="1"/>
  <c r="P161" i="1"/>
  <c r="P157" i="1"/>
  <c r="P156" i="1"/>
  <c r="P155" i="1"/>
  <c r="P153" i="1"/>
  <c r="P152" i="1"/>
  <c r="P151" i="1"/>
  <c r="P150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2" i="1"/>
  <c r="P131" i="1"/>
  <c r="P129" i="1"/>
  <c r="P127" i="1"/>
  <c r="P126" i="1"/>
  <c r="P124" i="1"/>
  <c r="P122" i="1"/>
  <c r="P120" i="1"/>
  <c r="P118" i="1"/>
  <c r="P117" i="1"/>
  <c r="P115" i="1"/>
  <c r="P114" i="1"/>
  <c r="P112" i="1"/>
  <c r="P92" i="1"/>
  <c r="P90" i="1"/>
  <c r="P89" i="1"/>
  <c r="P88" i="1"/>
  <c r="P64" i="1"/>
  <c r="P61" i="1"/>
  <c r="P59" i="1"/>
  <c r="P58" i="1"/>
  <c r="P57" i="1"/>
  <c r="P54" i="1"/>
  <c r="P53" i="1"/>
  <c r="P47" i="1"/>
  <c r="P46" i="1"/>
  <c r="P44" i="1"/>
  <c r="P41" i="1"/>
  <c r="P40" i="1"/>
  <c r="P39" i="1"/>
  <c r="P38" i="1"/>
  <c r="P37" i="1"/>
  <c r="P35" i="1"/>
  <c r="P34" i="1"/>
  <c r="P33" i="1"/>
  <c r="P32" i="1"/>
  <c r="P30" i="1"/>
  <c r="P29" i="1"/>
  <c r="P28" i="1"/>
  <c r="P27" i="1"/>
  <c r="P26" i="1"/>
  <c r="P23" i="1"/>
  <c r="P19" i="1"/>
  <c r="P18" i="1"/>
  <c r="P17" i="1"/>
  <c r="P14" i="1"/>
  <c r="P13" i="1"/>
  <c r="G208" i="1"/>
  <c r="G210" i="1"/>
  <c r="G211" i="1"/>
  <c r="G213" i="1"/>
  <c r="G214" i="1"/>
  <c r="G207" i="1"/>
  <c r="G217" i="1"/>
  <c r="G218" i="1"/>
  <c r="G216" i="1"/>
  <c r="G222" i="1"/>
  <c r="G220" i="1"/>
  <c r="G225" i="1"/>
  <c r="G226" i="1"/>
  <c r="G224" i="1"/>
  <c r="G230" i="1"/>
  <c r="G231" i="1"/>
  <c r="G229" i="1"/>
  <c r="G238" i="1"/>
  <c r="G237" i="1"/>
  <c r="G241" i="1"/>
  <c r="G243" i="1"/>
  <c r="G244" i="1"/>
  <c r="G245" i="1"/>
  <c r="G246" i="1"/>
  <c r="G247" i="1"/>
  <c r="G240" i="1"/>
  <c r="G253" i="1"/>
  <c r="G250" i="1"/>
  <c r="G251" i="1"/>
  <c r="G252" i="1"/>
  <c r="G249" i="1"/>
  <c r="G256" i="1"/>
  <c r="G257" i="1"/>
  <c r="G255" i="1"/>
  <c r="G260" i="1"/>
  <c r="G262" i="1"/>
  <c r="G200" i="1"/>
  <c r="G201" i="1"/>
  <c r="G202" i="1"/>
  <c r="G203" i="1"/>
  <c r="G205" i="1"/>
  <c r="G196" i="1"/>
  <c r="G189" i="1"/>
  <c r="G190" i="1"/>
  <c r="G191" i="1"/>
  <c r="G188" i="1"/>
  <c r="G161" i="1"/>
  <c r="G162" i="1"/>
  <c r="G163" i="1"/>
  <c r="G164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59" i="1"/>
  <c r="G150" i="1"/>
  <c r="G151" i="1"/>
  <c r="G152" i="1"/>
  <c r="G153" i="1"/>
  <c r="G155" i="1"/>
  <c r="G156" i="1"/>
  <c r="G157" i="1"/>
  <c r="G114" i="1"/>
  <c r="G115" i="1"/>
  <c r="G117" i="1"/>
  <c r="G118" i="1"/>
  <c r="G120" i="1"/>
  <c r="G129" i="1"/>
  <c r="G131" i="1"/>
  <c r="G132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12" i="1"/>
  <c r="G106" i="1"/>
  <c r="G107" i="1"/>
  <c r="G108" i="1"/>
  <c r="G109" i="1"/>
  <c r="G110" i="1"/>
  <c r="G92" i="1"/>
  <c r="G89" i="1"/>
  <c r="G90" i="1"/>
  <c r="G88" i="1"/>
  <c r="G69" i="1"/>
  <c r="G70" i="1"/>
  <c r="G71" i="1"/>
  <c r="G72" i="1"/>
  <c r="G73" i="1"/>
  <c r="G74" i="1"/>
  <c r="G86" i="1"/>
  <c r="G68" i="1"/>
  <c r="G64" i="1"/>
  <c r="G61" i="1"/>
  <c r="G59" i="1"/>
  <c r="G58" i="1"/>
  <c r="G57" i="1"/>
  <c r="G54" i="1"/>
  <c r="G55" i="1"/>
  <c r="G53" i="1"/>
  <c r="G33" i="1"/>
  <c r="G34" i="1"/>
  <c r="G35" i="1"/>
  <c r="G38" i="1"/>
  <c r="G39" i="1"/>
  <c r="G40" i="1"/>
  <c r="G41" i="1"/>
  <c r="G47" i="1"/>
  <c r="G46" i="1"/>
  <c r="G44" i="1"/>
  <c r="G37" i="1"/>
  <c r="G32" i="1"/>
  <c r="G27" i="1"/>
  <c r="G28" i="1"/>
  <c r="G29" i="1"/>
  <c r="G30" i="1"/>
  <c r="G26" i="1"/>
  <c r="G23" i="1"/>
  <c r="G21" i="1"/>
  <c r="G19" i="1"/>
  <c r="G18" i="1"/>
  <c r="G17" i="1"/>
  <c r="G14" i="1"/>
  <c r="G15" i="1"/>
  <c r="G13" i="1"/>
</calcChain>
</file>

<file path=xl/sharedStrings.xml><?xml version="1.0" encoding="utf-8"?>
<sst xmlns="http://schemas.openxmlformats.org/spreadsheetml/2006/main" count="2316" uniqueCount="1012">
  <si>
    <t>07910</t>
  </si>
  <si>
    <t>03</t>
  </si>
  <si>
    <t/>
  </si>
  <si>
    <t>Ing. Jaroslav Čipera</t>
  </si>
  <si>
    <t>SO/PS</t>
  </si>
  <si>
    <t>Název přílohy / části díla</t>
  </si>
  <si>
    <t>Zpracovatel</t>
  </si>
  <si>
    <t>Metroprojekt</t>
  </si>
  <si>
    <t>Ecological</t>
  </si>
  <si>
    <t>Modernizace trati Plzeň - Domažlice - st.hranice SRN, 2. stavba,
úsek Plzeň (mimo) - Nýřany - Chotěšov (mimo)</t>
  </si>
  <si>
    <t>PS 23-01-11</t>
  </si>
  <si>
    <t>PS 25-01-11</t>
  </si>
  <si>
    <t>PS 27-01-11</t>
  </si>
  <si>
    <t>Signal projekt</t>
  </si>
  <si>
    <t>Ivo Jabůrek</t>
  </si>
  <si>
    <t>PS 22-01-21</t>
  </si>
  <si>
    <t>PS 24-01-21</t>
  </si>
  <si>
    <t>PS 26-01-21</t>
  </si>
  <si>
    <t>PS 23-02-11</t>
  </si>
  <si>
    <t>PS 25-02-11</t>
  </si>
  <si>
    <t>PS 29-02-11</t>
  </si>
  <si>
    <t>PS 29-02-12</t>
  </si>
  <si>
    <t>PS 29-02-13</t>
  </si>
  <si>
    <t>PS 23-02-21</t>
  </si>
  <si>
    <t>PS 23-02-22</t>
  </si>
  <si>
    <t>PS 25-02-21</t>
  </si>
  <si>
    <t>PS 25-02-22</t>
  </si>
  <si>
    <t>PS 23-02-31</t>
  </si>
  <si>
    <t>PS 23-02-32</t>
  </si>
  <si>
    <t>PS 25-02-31</t>
  </si>
  <si>
    <t>PS 25-02-32</t>
  </si>
  <si>
    <t>PS 29-02-31</t>
  </si>
  <si>
    <t>PS 29-02-41</t>
  </si>
  <si>
    <t>PS 29-02-51</t>
  </si>
  <si>
    <t>PS 29-02-52</t>
  </si>
  <si>
    <t>PS 23-03-11</t>
  </si>
  <si>
    <t>PS 25-03-11</t>
  </si>
  <si>
    <t>PS 29-03-12</t>
  </si>
  <si>
    <t>PS 23-03-51</t>
  </si>
  <si>
    <t>PS 23-03-52</t>
  </si>
  <si>
    <t>PS 25-03-51</t>
  </si>
  <si>
    <t>Elektrizace železnic</t>
  </si>
  <si>
    <t>PS 25-04-11</t>
  </si>
  <si>
    <t>SO 22-10-01</t>
  </si>
  <si>
    <t>SO 22-11-01</t>
  </si>
  <si>
    <t>SO 23-10-01</t>
  </si>
  <si>
    <t>SO 23-11-01</t>
  </si>
  <si>
    <t>SO 24-10-01</t>
  </si>
  <si>
    <t>SO 24-11-01</t>
  </si>
  <si>
    <t>SO 25-10-01</t>
  </si>
  <si>
    <t>SO 25-11-01</t>
  </si>
  <si>
    <t>SO 26-10-01</t>
  </si>
  <si>
    <t>SO 26-11-01</t>
  </si>
  <si>
    <t>SO 29-14-01</t>
  </si>
  <si>
    <t>SO 23-12-01</t>
  </si>
  <si>
    <t>SO 24-12-01</t>
  </si>
  <si>
    <t>SO 25-12-01</t>
  </si>
  <si>
    <t>SO 24-13-01</t>
  </si>
  <si>
    <t>SO 24-13-02</t>
  </si>
  <si>
    <t>SO 24-13-03</t>
  </si>
  <si>
    <t>SO 24-13-04</t>
  </si>
  <si>
    <t>SO 25-13-01</t>
  </si>
  <si>
    <t>SO 25-13-02</t>
  </si>
  <si>
    <t>SO 26-13-02</t>
  </si>
  <si>
    <t>SO 26-13-01</t>
  </si>
  <si>
    <t>Ing. Robert Kučera</t>
  </si>
  <si>
    <t>Ing. Oldřich Hřib</t>
  </si>
  <si>
    <t>Ing. Marek Rada</t>
  </si>
  <si>
    <t>Ing. Daniel Karch</t>
  </si>
  <si>
    <t>M-Projekce</t>
  </si>
  <si>
    <t>Ing. Martin Lášek</t>
  </si>
  <si>
    <t>Ing. Miroslav Klimt</t>
  </si>
  <si>
    <t>Sweco Hydroprojekt</t>
  </si>
  <si>
    <t>Habena</t>
  </si>
  <si>
    <t>Ing. Michal Brož</t>
  </si>
  <si>
    <t>INPAR</t>
  </si>
  <si>
    <t>Vladimíra Škopková</t>
  </si>
  <si>
    <t>Stosmol</t>
  </si>
  <si>
    <t>Jiří Hons</t>
  </si>
  <si>
    <t>Signal Projekt</t>
  </si>
  <si>
    <t>Organizace</t>
  </si>
  <si>
    <t>D.1</t>
  </si>
  <si>
    <t>D.1.1</t>
  </si>
  <si>
    <t>D.1.1.1</t>
  </si>
  <si>
    <t>D.1.1.1.1</t>
  </si>
  <si>
    <t>D.1.1.1.2</t>
  </si>
  <si>
    <t>D.1.1.1.3</t>
  </si>
  <si>
    <t>D.1.1.2</t>
  </si>
  <si>
    <t>D.1.1.2.1</t>
  </si>
  <si>
    <t>D.1.1.2.2</t>
  </si>
  <si>
    <t>D.1.1.2.3</t>
  </si>
  <si>
    <t>D.1.1.5</t>
  </si>
  <si>
    <t>D.1.1.5.1</t>
  </si>
  <si>
    <t>D.1.1.5.2</t>
  </si>
  <si>
    <t>D.1.2</t>
  </si>
  <si>
    <t>D.1.2.1</t>
  </si>
  <si>
    <t>D.1.2.1.1</t>
  </si>
  <si>
    <t>D.1.2.1.2</t>
  </si>
  <si>
    <t>D.1.2.1.3</t>
  </si>
  <si>
    <t>D.1.2.1.4</t>
  </si>
  <si>
    <t>D.1.2.1.5</t>
  </si>
  <si>
    <t>D.1.2.2</t>
  </si>
  <si>
    <t>D.1.2.2.1</t>
  </si>
  <si>
    <t>D.1.2.2.2</t>
  </si>
  <si>
    <t>D.1.2.2.3</t>
  </si>
  <si>
    <t>D.1.2.2.4</t>
  </si>
  <si>
    <t>D.1.2.3</t>
  </si>
  <si>
    <t>D.1.2.3.1</t>
  </si>
  <si>
    <t>D.1.2.3.2</t>
  </si>
  <si>
    <t>D.1.2.3.3</t>
  </si>
  <si>
    <t>D.1.2.3.4</t>
  </si>
  <si>
    <t>D.1.2.3.5</t>
  </si>
  <si>
    <t>D.1.2.4</t>
  </si>
  <si>
    <t>D.1.2.4.1</t>
  </si>
  <si>
    <t>D.1.2.5</t>
  </si>
  <si>
    <t>D.1.2.5.1</t>
  </si>
  <si>
    <t>D.1.2.5.2</t>
  </si>
  <si>
    <t>D.1.3</t>
  </si>
  <si>
    <t>D.1.3.1</t>
  </si>
  <si>
    <t>D.1.3.1.1</t>
  </si>
  <si>
    <t>D.1.3.1.2</t>
  </si>
  <si>
    <t>D.1.3.1.4</t>
  </si>
  <si>
    <t>D.1.3.5</t>
  </si>
  <si>
    <t>D.1.3.5.1</t>
  </si>
  <si>
    <t>D.1.3.5.2</t>
  </si>
  <si>
    <t>D.1.3.5.3</t>
  </si>
  <si>
    <t>D.1.3.5.4</t>
  </si>
  <si>
    <t>D.1.4</t>
  </si>
  <si>
    <t>D.1.4.1</t>
  </si>
  <si>
    <t>D.1.4.1.1</t>
  </si>
  <si>
    <t>D.2</t>
  </si>
  <si>
    <t>D.2.1</t>
  </si>
  <si>
    <t>D.2.1.1</t>
  </si>
  <si>
    <t>D.2.1.1.1</t>
  </si>
  <si>
    <t>D.2.1.1.2</t>
  </si>
  <si>
    <t>D.2.1.1.3</t>
  </si>
  <si>
    <t>D.2.1.1.4</t>
  </si>
  <si>
    <t>D.2.1.1.5</t>
  </si>
  <si>
    <t>D.2.1.1.6</t>
  </si>
  <si>
    <t>D.2.1.1.7</t>
  </si>
  <si>
    <t>D.2.1.1.8</t>
  </si>
  <si>
    <t>D.2.1.1.9</t>
  </si>
  <si>
    <t>D.2.1.1.10</t>
  </si>
  <si>
    <t>D.2.1.1.11</t>
  </si>
  <si>
    <t>D.2.1.2</t>
  </si>
  <si>
    <t>D.2.1.2.1</t>
  </si>
  <si>
    <t>D.2.1.2.2</t>
  </si>
  <si>
    <t>D.2.1.2.3</t>
  </si>
  <si>
    <t>D.2.1.3</t>
  </si>
  <si>
    <t>D.2.1.3.1</t>
  </si>
  <si>
    <t>D.2.1.3.2</t>
  </si>
  <si>
    <t>D.2.1.3.3</t>
  </si>
  <si>
    <t>D.2.1.3.4</t>
  </si>
  <si>
    <t>D.2.1.3.5</t>
  </si>
  <si>
    <t>D.2.1.3.6</t>
  </si>
  <si>
    <t>D.2.1.3.7</t>
  </si>
  <si>
    <t>D.2.1.3.8</t>
  </si>
  <si>
    <t>D.2.1.4</t>
  </si>
  <si>
    <t>D.2.1.4.1</t>
  </si>
  <si>
    <t>D.2.1.4.2</t>
  </si>
  <si>
    <t>D.2.1.4.3</t>
  </si>
  <si>
    <t>D.2.1.4.4</t>
  </si>
  <si>
    <t>D.2.1.4.5</t>
  </si>
  <si>
    <t>D.2.1.4.6</t>
  </si>
  <si>
    <t>D.2.1.4.7</t>
  </si>
  <si>
    <t>D.2.1.4.8</t>
  </si>
  <si>
    <t>D.2.1.4.9</t>
  </si>
  <si>
    <t>D.2.1.4.10</t>
  </si>
  <si>
    <t>D.2.1.4.11</t>
  </si>
  <si>
    <t>D.2.1.4.12</t>
  </si>
  <si>
    <t>D.2.1.4.13</t>
  </si>
  <si>
    <t>D.2.1.4.21</t>
  </si>
  <si>
    <t>D.2.1.4.22</t>
  </si>
  <si>
    <t>D.2.1.4.23</t>
  </si>
  <si>
    <t>D.2.1.4.24</t>
  </si>
  <si>
    <t>D.2.1.4.25</t>
  </si>
  <si>
    <t>D.2.1.4.26</t>
  </si>
  <si>
    <t>D.2.1.4.27</t>
  </si>
  <si>
    <t>D.2.1.4.28</t>
  </si>
  <si>
    <t>D.2.1.4.29</t>
  </si>
  <si>
    <t>D.2.1.4.30</t>
  </si>
  <si>
    <t>D.2.1.4.31</t>
  </si>
  <si>
    <t>D.2.1.4.32</t>
  </si>
  <si>
    <t>D.2.1.4.33</t>
  </si>
  <si>
    <t>D.2.1.4.61</t>
  </si>
  <si>
    <t>D.2.1.4.71</t>
  </si>
  <si>
    <t>D.2.1.5</t>
  </si>
  <si>
    <t>D.2.1.5.14</t>
  </si>
  <si>
    <t>D.2.1.5.31</t>
  </si>
  <si>
    <t>D.2.1.5.32</t>
  </si>
  <si>
    <t>D.2.1.5.33</t>
  </si>
  <si>
    <t>D.2.1.5.35</t>
  </si>
  <si>
    <t>D.2.1.5.36</t>
  </si>
  <si>
    <t>D.2.1.5.37</t>
  </si>
  <si>
    <t>D.2.1.6</t>
  </si>
  <si>
    <t>D.2.1.6.11</t>
  </si>
  <si>
    <t>D.2.1.6.12</t>
  </si>
  <si>
    <t>D.2.1.6.13</t>
  </si>
  <si>
    <t>D.2.1.6.14</t>
  </si>
  <si>
    <t>D.2.1.6.15</t>
  </si>
  <si>
    <t>D.2.1.6.32</t>
  </si>
  <si>
    <t>D.2.1.6.33</t>
  </si>
  <si>
    <t>D.2.1.6.34</t>
  </si>
  <si>
    <t>D.2.1.6.35</t>
  </si>
  <si>
    <t>D.2.1.6.36</t>
  </si>
  <si>
    <t>D.2.1.6.37</t>
  </si>
  <si>
    <t>D.2.1.6.38</t>
  </si>
  <si>
    <t>D.2.1.6.39</t>
  </si>
  <si>
    <t>D.2.1.6.40</t>
  </si>
  <si>
    <t>D.2.1.6.41</t>
  </si>
  <si>
    <t>D.2.1.6.51</t>
  </si>
  <si>
    <t>D.2.1.6.52</t>
  </si>
  <si>
    <t>D.2.1.6.53</t>
  </si>
  <si>
    <t>D.2.1.6.54</t>
  </si>
  <si>
    <t>D.2.1.6.55</t>
  </si>
  <si>
    <t>D.2.1.6.56</t>
  </si>
  <si>
    <t>D.2.1.6.57</t>
  </si>
  <si>
    <t>D.2.1.6.58</t>
  </si>
  <si>
    <t>D.2.1.8</t>
  </si>
  <si>
    <t>D.2.1.8.1</t>
  </si>
  <si>
    <t>D.2.1.8.3</t>
  </si>
  <si>
    <t>D.2.1.8.4</t>
  </si>
  <si>
    <t>D.2.1.8.6</t>
  </si>
  <si>
    <t>D.2.1.8.7</t>
  </si>
  <si>
    <t>D.2.1.9</t>
  </si>
  <si>
    <t>D.2.1.9.1</t>
  </si>
  <si>
    <t>D.2.2</t>
  </si>
  <si>
    <t>D.2.2.1</t>
  </si>
  <si>
    <t>D.2.2.1.1</t>
  </si>
  <si>
    <t>D.2.2.1.2</t>
  </si>
  <si>
    <t>D.2.2.1.3</t>
  </si>
  <si>
    <t>D.2.2.1.4</t>
  </si>
  <si>
    <t>D.2.2.1.5</t>
  </si>
  <si>
    <t>D.2.2.1.6</t>
  </si>
  <si>
    <t>D.2.2.2</t>
  </si>
  <si>
    <t>D.2.2.2.1</t>
  </si>
  <si>
    <t>D.2.2.2.2</t>
  </si>
  <si>
    <t>D.2.2.2.3</t>
  </si>
  <si>
    <t>D.2.2.2.4</t>
  </si>
  <si>
    <t>D.2.2.2.5</t>
  </si>
  <si>
    <t>D.2.2.2.6</t>
  </si>
  <si>
    <t>D.2.2.4</t>
  </si>
  <si>
    <t>D.2.2.4.1</t>
  </si>
  <si>
    <t>D.2.2.4.2</t>
  </si>
  <si>
    <t>D.2.2.4.3</t>
  </si>
  <si>
    <t>D.2.2.5</t>
  </si>
  <si>
    <t>D.2.2.5.1</t>
  </si>
  <si>
    <t>D.2.2.5.2</t>
  </si>
  <si>
    <t>D.2.2.6</t>
  </si>
  <si>
    <t>D.2.2.6.1</t>
  </si>
  <si>
    <t>D.2.2.6.2</t>
  </si>
  <si>
    <t>D.2.2.6.3</t>
  </si>
  <si>
    <t>D.2.3</t>
  </si>
  <si>
    <t>D.2.3.1</t>
  </si>
  <si>
    <t>D.2.3.1.1</t>
  </si>
  <si>
    <t>D.2.3.1.2</t>
  </si>
  <si>
    <t>D.2.3.1.3</t>
  </si>
  <si>
    <t>D.2.3.1.4</t>
  </si>
  <si>
    <t>D.2.3.1.5</t>
  </si>
  <si>
    <t>D.2.3.4</t>
  </si>
  <si>
    <t>D.2.3.4.1</t>
  </si>
  <si>
    <t>D.2.3.4.2</t>
  </si>
  <si>
    <t>D.2.3.6</t>
  </si>
  <si>
    <t>D.2.3.6.1</t>
  </si>
  <si>
    <t>D.2.3.6.2</t>
  </si>
  <si>
    <t>D.2.3.6.3</t>
  </si>
  <si>
    <t>D.2.3.6.4</t>
  </si>
  <si>
    <t>D.2.3.6.5</t>
  </si>
  <si>
    <t>D.2.3.6.6</t>
  </si>
  <si>
    <t>D.2.3.6.7</t>
  </si>
  <si>
    <t>D.2.3.7</t>
  </si>
  <si>
    <t>D.2.3.7.1</t>
  </si>
  <si>
    <t>D.2.3.7.2</t>
  </si>
  <si>
    <t>D.2.3.7.3</t>
  </si>
  <si>
    <t>D.2.3.7.4</t>
  </si>
  <si>
    <t>D.2.3.7.5</t>
  </si>
  <si>
    <t>D.2.3.8</t>
  </si>
  <si>
    <t>D.2.3.8.1</t>
  </si>
  <si>
    <t>D.2.3.8.2</t>
  </si>
  <si>
    <t>D.2.3.8.3</t>
  </si>
  <si>
    <t>D.2.4</t>
  </si>
  <si>
    <t>D.2.4.1</t>
  </si>
  <si>
    <t>D.2.4.1.1</t>
  </si>
  <si>
    <t>D.2.4.2</t>
  </si>
  <si>
    <t>D.2.4.2.1</t>
  </si>
  <si>
    <t>SO 22-20-01</t>
  </si>
  <si>
    <t>SO 22-20-02</t>
  </si>
  <si>
    <t>SO 23-20-01</t>
  </si>
  <si>
    <t>SO 24-20-01</t>
  </si>
  <si>
    <t>SO 24-20-02</t>
  </si>
  <si>
    <t>SO 24-20-03</t>
  </si>
  <si>
    <t>SO 25-20-01</t>
  </si>
  <si>
    <t>SO 25-20-02</t>
  </si>
  <si>
    <t>SO 25-20-03</t>
  </si>
  <si>
    <t>SO 26-20-02</t>
  </si>
  <si>
    <t>SO 26-20-03</t>
  </si>
  <si>
    <t>SO 26-20-04</t>
  </si>
  <si>
    <t>SO 26-20-05</t>
  </si>
  <si>
    <t>SO 22-21-01</t>
  </si>
  <si>
    <t>SO 22-21-02</t>
  </si>
  <si>
    <t>SO 24-21-01</t>
  </si>
  <si>
    <t>SO 24-21-02</t>
  </si>
  <si>
    <t>SO 24-21-03</t>
  </si>
  <si>
    <t>SO 24-21-04</t>
  </si>
  <si>
    <t>SO 24-21-05</t>
  </si>
  <si>
    <t>SO 24-21-06</t>
  </si>
  <si>
    <t>SO 24-21-07</t>
  </si>
  <si>
    <t>SO 25-21-01</t>
  </si>
  <si>
    <t>SO 25-21-02</t>
  </si>
  <si>
    <t>SO 26-21-01</t>
  </si>
  <si>
    <t>SO 26-21-02</t>
  </si>
  <si>
    <t>SO 24-23-01</t>
  </si>
  <si>
    <t>SO 25-26-01</t>
  </si>
  <si>
    <t>SO 24-53-03</t>
  </si>
  <si>
    <t>SO 24-54-01</t>
  </si>
  <si>
    <t>SO 24-54-02</t>
  </si>
  <si>
    <t>SO 24-54-03</t>
  </si>
  <si>
    <t>SO 24-54-05</t>
  </si>
  <si>
    <t>SO 25-54-01</t>
  </si>
  <si>
    <t>SO 25-54-02</t>
  </si>
  <si>
    <t>SO 24-50-11</t>
  </si>
  <si>
    <t>SO 25-50-01</t>
  </si>
  <si>
    <t>SO 25-50-02</t>
  </si>
  <si>
    <t>SO 25-50-15</t>
  </si>
  <si>
    <t>SO 26-50-11</t>
  </si>
  <si>
    <t>SO 24-51-11</t>
  </si>
  <si>
    <t>SO 24-51-12</t>
  </si>
  <si>
    <t>SO 24-51-13</t>
  </si>
  <si>
    <t>SO 24-51-14</t>
  </si>
  <si>
    <t>SO 25-51-11</t>
  </si>
  <si>
    <t>SO 25-51-12</t>
  </si>
  <si>
    <t>SO 26-51-11</t>
  </si>
  <si>
    <t>SO 26-51-12</t>
  </si>
  <si>
    <t>SO 26-51-13</t>
  </si>
  <si>
    <t>SO 26-51-14</t>
  </si>
  <si>
    <t>SO 22-52-01</t>
  </si>
  <si>
    <t>SO 24-52-01</t>
  </si>
  <si>
    <t>SO 24-52-02</t>
  </si>
  <si>
    <t>SO 24-52-03</t>
  </si>
  <si>
    <t>SO 24-52-04</t>
  </si>
  <si>
    <t>SO 26-52-01</t>
  </si>
  <si>
    <t>SO 26-52-02</t>
  </si>
  <si>
    <t>SO 26-52-03</t>
  </si>
  <si>
    <t>SO 23-30-01</t>
  </si>
  <si>
    <t>SO 24-30-01</t>
  </si>
  <si>
    <t>SO 24-30-02</t>
  </si>
  <si>
    <t>SO 25-30-01</t>
  </si>
  <si>
    <t>SO 25-30-02</t>
  </si>
  <si>
    <t>SO 25-40-01</t>
  </si>
  <si>
    <t>SO 23-61-01</t>
  </si>
  <si>
    <t>SO 23-61-03</t>
  </si>
  <si>
    <t>SO 24-61-01</t>
  </si>
  <si>
    <t>SO 25-61-01</t>
  </si>
  <si>
    <t>SO 25-61-02</t>
  </si>
  <si>
    <t>SO 25-61-03</t>
  </si>
  <si>
    <t>SO 23-62-01</t>
  </si>
  <si>
    <t>SO 23-62-02</t>
  </si>
  <si>
    <t>SO 24-62-01</t>
  </si>
  <si>
    <t>SO 24-62-02</t>
  </si>
  <si>
    <t>SO 25-62-01</t>
  </si>
  <si>
    <t>SO 25-62-02</t>
  </si>
  <si>
    <t>SO 23-64-01</t>
  </si>
  <si>
    <t>SO 24-64-01</t>
  </si>
  <si>
    <t>SO 25-64-01</t>
  </si>
  <si>
    <t>SO 23-65-01</t>
  </si>
  <si>
    <t>SO 25-65-01</t>
  </si>
  <si>
    <t>SO 23-79-01</t>
  </si>
  <si>
    <t>SO 24-79-01</t>
  </si>
  <si>
    <t>SO 25-79-01</t>
  </si>
  <si>
    <t>SO 22-71-01</t>
  </si>
  <si>
    <t>SO 23-71-01</t>
  </si>
  <si>
    <t>SO 24-71-01</t>
  </si>
  <si>
    <t>SO 25-71-01</t>
  </si>
  <si>
    <t>SO 26-71-01</t>
  </si>
  <si>
    <t>SO 23-74-01</t>
  </si>
  <si>
    <t>SO 25-74-01</t>
  </si>
  <si>
    <t>SO 23-76-01</t>
  </si>
  <si>
    <t>SO 23-76-02</t>
  </si>
  <si>
    <t>SO 23-76-03</t>
  </si>
  <si>
    <t>SO 24-76-01</t>
  </si>
  <si>
    <t>SO 25-76-01</t>
  </si>
  <si>
    <t>SO 25-76-02</t>
  </si>
  <si>
    <t>SO 25-76-03</t>
  </si>
  <si>
    <t>SO 22-77-01</t>
  </si>
  <si>
    <t>SO 23-77-01</t>
  </si>
  <si>
    <t>SO 24-77-01</t>
  </si>
  <si>
    <t>SO 25-77-01</t>
  </si>
  <si>
    <t>SO 26-77-01</t>
  </si>
  <si>
    <t>SO 23-78-01</t>
  </si>
  <si>
    <t>SO 24-78-01</t>
  </si>
  <si>
    <t>SO 25-78-01</t>
  </si>
  <si>
    <t>SO 90-92-01</t>
  </si>
  <si>
    <t>SO 90-96-01</t>
  </si>
  <si>
    <t>Softwarový nástroj</t>
  </si>
  <si>
    <t>Dílčí DiMS</t>
  </si>
  <si>
    <t>Technologická část</t>
  </si>
  <si>
    <t>Železniční zabezpečovací zařízení</t>
  </si>
  <si>
    <t>Staniční zabezpečovací zařízení (SZZ)</t>
  </si>
  <si>
    <t>ŽST Vejprnice, staniční zabezpečovací zařízení</t>
  </si>
  <si>
    <t>ŽST Nýřany, staniční zabezpečovací zařízení</t>
  </si>
  <si>
    <t>Výhybna Chotěšov, navázání TZZ do SZZ</t>
  </si>
  <si>
    <t>Traťové zabezpečovací zařízení (TZZ)</t>
  </si>
  <si>
    <t>Plzeň hl. n. - Vejprnice, traťové zabezpečovací zařízení</t>
  </si>
  <si>
    <t>Vejprnice - Nýřany, traťové zabezpečovací zařízení</t>
  </si>
  <si>
    <t>Nýřany - Chotěšov, traťové zabezpečovací zařízení</t>
  </si>
  <si>
    <t>Dálkové ovládání zabezpečovacího zařízení (DOZ)</t>
  </si>
  <si>
    <t>Plzeň hl. n. - Chotěšov, dálkové ovládaní zabezpečovacího zařízení</t>
  </si>
  <si>
    <t>Plzeň hl. n. - Chotěšov, ERTMS/ETCS</t>
  </si>
  <si>
    <t>Železniční sdělovací zařízení</t>
  </si>
  <si>
    <t>Kabelizace (místní, dálková) vč. přenosových systémů</t>
  </si>
  <si>
    <t>ŽST Vejprnice, místní kabelizace</t>
  </si>
  <si>
    <t>ŽST Nýřany, místní kabelizace</t>
  </si>
  <si>
    <t>Plzeň - Chotěšov, TK</t>
  </si>
  <si>
    <t>Plzeň - Chotěšov, DOK</t>
  </si>
  <si>
    <t>Plzeň - Chotěšov, přenosové zařízení</t>
  </si>
  <si>
    <t>Vnitřní sdělovací zařízení (vnitřní instalace, ITZ, EPS, EZS … atd.)</t>
  </si>
  <si>
    <t>ŽST Vejprnice, sdělovací zařízení</t>
  </si>
  <si>
    <t>ŽST Vejprnice, PZTS</t>
  </si>
  <si>
    <t>ŽST Nýřany, sdělovací zařízení</t>
  </si>
  <si>
    <t>ŽST Nýřany, PZTS</t>
  </si>
  <si>
    <t>Informační zařízení (rozhlas pro cest., informační a kamerový systém)</t>
  </si>
  <si>
    <t>ŽST Vejprnice, informační zařízení</t>
  </si>
  <si>
    <t>ŽST Vejprnice, kamerový systém</t>
  </si>
  <si>
    <t>ŽST Nýřany, informační zařízení</t>
  </si>
  <si>
    <t>ŽST Nýřany, kamerový systém</t>
  </si>
  <si>
    <t>Plzeň - Chotěšov, informační zařízení na zastávkách</t>
  </si>
  <si>
    <t>Radiové spojení (TRS, SOE, GSM-R)</t>
  </si>
  <si>
    <t>Plzeň - Chotěšov, GSM-R</t>
  </si>
  <si>
    <t>Dálková kontrola a ovládání vybraných sdělovacích zařízení</t>
  </si>
  <si>
    <t>Dohledové pracoviště kamerové systémy</t>
  </si>
  <si>
    <t>DO sdělovacího a informačního zařízení</t>
  </si>
  <si>
    <t>Silnoproudá technologie</t>
  </si>
  <si>
    <t>Dispečerská řídící technika</t>
  </si>
  <si>
    <t>ŽST Vejprnice, zařízení DŘT</t>
  </si>
  <si>
    <t>ŽST Nýřany, zařízení DŘT</t>
  </si>
  <si>
    <t>ED Plzeň - doplnění DŘT a řídícího systému</t>
  </si>
  <si>
    <t>Technologie transformačních stanic VN/NN</t>
  </si>
  <si>
    <t>ŽST Vejprnice, TS 22/0,4 kV, technologie</t>
  </si>
  <si>
    <t>ŽST Nýřany, TS 22/0,4 kV, technologie</t>
  </si>
  <si>
    <t>Ostatní technologická zařízení</t>
  </si>
  <si>
    <t>Osobní výtahy, schodišťové výtahy, eskalátory</t>
  </si>
  <si>
    <t>ŽST Nýřany, osobní výtahy</t>
  </si>
  <si>
    <t>Stavební část</t>
  </si>
  <si>
    <t>Inženýrské objekty</t>
  </si>
  <si>
    <t>Železniční svršek a spodek</t>
  </si>
  <si>
    <t>Plzeň hl. n. - Vejprnice, železniční svršek</t>
  </si>
  <si>
    <t>Plzeň hl. n. - Vejprnice, železniční spodek</t>
  </si>
  <si>
    <t>ŽST Vejprnice, železniční svršek</t>
  </si>
  <si>
    <t>ŽST Vejprnice, železniční spodek</t>
  </si>
  <si>
    <t>Vejprnice - Nýřany, železniční svršek</t>
  </si>
  <si>
    <t>Vejprnice - Nýřany, železniční spodek</t>
  </si>
  <si>
    <t>ŽST Nýřany, železniční svršek</t>
  </si>
  <si>
    <t>ŽST Nýřany, železniční spodek</t>
  </si>
  <si>
    <t>Nýřany - Chotěšov, železniční svršek</t>
  </si>
  <si>
    <t>Nýřany - Chotěšov, železniční spodek</t>
  </si>
  <si>
    <t>Plzeň hl. n. - Chotěšov, výstroj a značení tratě</t>
  </si>
  <si>
    <t>Nástupiště</t>
  </si>
  <si>
    <t>ŽST Vejprnice, nástupiště</t>
  </si>
  <si>
    <t>Vejprnice - Nýřany, zastávka Tlučná - nástupiště</t>
  </si>
  <si>
    <t>ŽST Nýřany, nástupiště</t>
  </si>
  <si>
    <t>Železniční přejezdy</t>
  </si>
  <si>
    <t>Vejprnice - Nýřany, železniční přejezd P599 v km 111,809 (ev. km 117,860)</t>
  </si>
  <si>
    <t>Vejprnice - Nýřany, železniční přejezd P600 v km 114,538 (ev. km 120,593)</t>
  </si>
  <si>
    <t>Vejprnice - Nýřany, železniční přejezd P601 v km 114,578 (ev. km 120,627)</t>
  </si>
  <si>
    <t>Vejprnice - Nýřany, železniční přejezd P602 v ev. km 122,022 - zrušení</t>
  </si>
  <si>
    <t>ŽST Nýřany, železniční přejezd P603 v ev. km 122,722 a 0,485 - zrušení</t>
  </si>
  <si>
    <t>ŽST Nýřany, železniční přejezd P603 v km 0,485 vlečka</t>
  </si>
  <si>
    <t>Nýřany - Chotěšov, železniční přejezd P604 v km 117,564 (ev. km 123,613)</t>
  </si>
  <si>
    <t>Nýřany - Chotěšov, železniční přejezd P606 v km 118,836 (ev. km 124,882)</t>
  </si>
  <si>
    <t>Mosty, propustky, zdi</t>
  </si>
  <si>
    <t>Plzeň hl. n. – Vejprnice, most v km 109,152 (ev. km 115,213)</t>
  </si>
  <si>
    <t>Plzeň hl. n. – Vejprnice, most v km 110,469 (ev. km 116,521)</t>
  </si>
  <si>
    <t>ŽST Vejprnice, most – podchod v km 111,179 (ev. km 117,230)</t>
  </si>
  <si>
    <t>Vejprnice – Nýřany, most v km 112,045 (ev. km 118,094)</t>
  </si>
  <si>
    <t>Vejprnice – Nýřany, most v km 115,400 (ev. km 121,449)</t>
  </si>
  <si>
    <t>Vejprnice – Nýřany, most – podchod v km 115,983</t>
  </si>
  <si>
    <t>ŽST Nýřany, most – podchod v km 116,661</t>
  </si>
  <si>
    <t>ŽST Nýřany, most v km 116,840 (ev. km 122,889)</t>
  </si>
  <si>
    <t>Nýřany – Chotěšov, most v km 118,161 (ev. km 124,210)</t>
  </si>
  <si>
    <t>Nýřany – Chotěšov, most v km 118,374 (ev. km 124,422)</t>
  </si>
  <si>
    <t>Nýřany – Chotěšov, most v km 119,332 (ev. km 125,378)</t>
  </si>
  <si>
    <t>Nýřany – Chotěšov, most v km 120,241 (ev. km 126,288)</t>
  </si>
  <si>
    <t>Plzeň hl. n. – Vejprnice, propustek v km 108,704 (ev. km 114,756)</t>
  </si>
  <si>
    <t>Plzeň hl. n. – Vejprnice, propustek v km 109,922 (ev. km 115,974)</t>
  </si>
  <si>
    <t>Vejprnice – Nýřany, propustek v km 111,832 (ev. km 117,883)</t>
  </si>
  <si>
    <t>Vejprnice – Nýřany, propustek v km 112,545 (ev. km 118,596)</t>
  </si>
  <si>
    <t>Vejprnice – Nýřany, propustek v km 113,145 (ev. km 119,195)</t>
  </si>
  <si>
    <t>Vejprnice – Nýřany, propustek v km 113,630 (ev. km 119,680)</t>
  </si>
  <si>
    <t>Vejprnice – Nýřany, propustek v km 114,284 (ev. km 120,334)</t>
  </si>
  <si>
    <t>Vejprnice – Nýřany, propustek v km 114,470 (ev. km 120,518)</t>
  </si>
  <si>
    <t>Vejprnice – Nýřany, propustek v km 114,600 (ev. km 120,649)</t>
  </si>
  <si>
    <t>ŽST Nýřany, propustek v km 116,475 (ev. km 122,526)</t>
  </si>
  <si>
    <t>ŽST Nýřany, propustek v ev. km 0,105, odb. Heřmanova Huť</t>
  </si>
  <si>
    <t>Nýřany – Chotěšov, propustek v km 119,769 (ev. km 125,817)</t>
  </si>
  <si>
    <t>Nýřany – Chotěšov, propustek v km 120,926 (ev. km 126,975)</t>
  </si>
  <si>
    <t>Ostatní inženýrské objekty</t>
  </si>
  <si>
    <t>Vejprnice - Nýřany, ochrana sítě T-Mobile v km 113,65</t>
  </si>
  <si>
    <t>Vejprnice - Nýřany, úprava VO km 111,810</t>
  </si>
  <si>
    <t>Vejprnice - Nýřany, úprava VO u podjezdu km 112,044</t>
  </si>
  <si>
    <t>Vejprnice - Nýřany, nové VO km 114,70</t>
  </si>
  <si>
    <t>Vejprnice - Nýřany, přeložka VO km 116,01</t>
  </si>
  <si>
    <t>ŽST Nýřany, přeložka VO km 117,6</t>
  </si>
  <si>
    <t>Potrubní vedení</t>
  </si>
  <si>
    <t>Vejprnice - Nýřany, přeložka kanalizace DN600 v km 118,093</t>
  </si>
  <si>
    <t>ŽST Nýřany, přípojky kanalizace</t>
  </si>
  <si>
    <t>ŽST Nýřany, kanalizace ve stanici</t>
  </si>
  <si>
    <t>ŽST Nýřany, přeložka kanalizace DN300, ulice Havířská</t>
  </si>
  <si>
    <t>Nýřany - Chotěšov, rekonstrukce kanalizace 1200/800 v km 123,613</t>
  </si>
  <si>
    <t>Vejprnice - Nýřany, přeložka vodovodu DN100 v km 117,847</t>
  </si>
  <si>
    <t>Vejprnice - Nýřany, přeložka vodovodu DN150 v km 118,092</t>
  </si>
  <si>
    <t>Vejprnice - Nýřany, přeložka vodovodu DN200 v km 120,632</t>
  </si>
  <si>
    <t>Vejprnice - Nýřany, přeložka vodovodu 160PVC v km 122,084</t>
  </si>
  <si>
    <t>ŽST Nýřany, úprava vodovodu 63PE, ulice Havířská</t>
  </si>
  <si>
    <t>Nýřany - Chotěšov, přeložka vodovodu DN150 v km 123,608</t>
  </si>
  <si>
    <t>Nýřany - Chotěšov, přeložka vodovodu DN200 v km 123,631</t>
  </si>
  <si>
    <t>Nýřany - Chotěšov, přeložka vodovodu DN150, 90PE v km 123,638</t>
  </si>
  <si>
    <t>Nýřany - Chotěšov, přeložka vodovodu 90PVC v km 124,210</t>
  </si>
  <si>
    <t>Plzeň hl. n. - Vejprnice, STL plynovod DN225 v km 115,173</t>
  </si>
  <si>
    <t>Vejprnice - Nýřany, STL plynovod DN160 v km 118,063</t>
  </si>
  <si>
    <t>Vejprnice - Nýřany, VTL plynovod DN700 v km 118,514</t>
  </si>
  <si>
    <t>Vejprnice - Nýřany, VTL plynovod DN300 v km 118,623</t>
  </si>
  <si>
    <t>Vejprnice - Nýřany, STL plynovod DN90 v km 120,638</t>
  </si>
  <si>
    <t>Nýřany - Chotěšov, NTL plynovod DN300 v km 124,201</t>
  </si>
  <si>
    <t>Nýřany - Chotěšov, VTL plynovod DN150 v km 124,755</t>
  </si>
  <si>
    <t>Nýřany - Chotěšov, VTL plynovod DN300 v km 127,069</t>
  </si>
  <si>
    <t>Pozemní komunikace</t>
  </si>
  <si>
    <t>ŽST Vejprnice, úpravy v ŽST Vejprnice</t>
  </si>
  <si>
    <t>Vejprnice - Nýřany, úpravy v zastávce Tlučná</t>
  </si>
  <si>
    <t>ŽST Nýřany, úpravy v ŽST Nýřany</t>
  </si>
  <si>
    <t>Kabelovody, kolektory</t>
  </si>
  <si>
    <t>ŽST Nýřany, multikanál</t>
  </si>
  <si>
    <t>Pozemní stavební objekty</t>
  </si>
  <si>
    <t>Pozemní objekty budov</t>
  </si>
  <si>
    <t>Vejprnice - Nýřany, zast.Tlučná - úpravy výpravní budovy</t>
  </si>
  <si>
    <t>ŽST Nýřany, technologický objekt</t>
  </si>
  <si>
    <t>Zastřešení a přístřešky na nástupištích</t>
  </si>
  <si>
    <t>ŽST Vejprnice, přístřešek na nástupišti</t>
  </si>
  <si>
    <t>ŽST Vejprnice, zastřešení výstupů z podchodu v km 111,179</t>
  </si>
  <si>
    <t>Vejprnice - Nýřany, zastávka Tlučná - přístřešek na nástupišti</t>
  </si>
  <si>
    <t>Vejprnice - Nýřany, zastřešení výstupů z podchodu v km 115,983</t>
  </si>
  <si>
    <t>ŽST Nýřany, zastřešení výstupů z podchodu v km 116,661</t>
  </si>
  <si>
    <t>ŽST Nýřany, zastřešení nástupišť + výstupů z podchodu v km 116,895</t>
  </si>
  <si>
    <t>Orientační systém</t>
  </si>
  <si>
    <t>ŽST Vejprnice, orientační systém</t>
  </si>
  <si>
    <t>Vejprnice - Nýřany, zastávka Tlučná, orientační systém</t>
  </si>
  <si>
    <t>ŽST Nýřany, orientační systém</t>
  </si>
  <si>
    <t>Demolice</t>
  </si>
  <si>
    <t>ŽST Vejprnice, demolice</t>
  </si>
  <si>
    <t>ŽST Nýřany, demolice</t>
  </si>
  <si>
    <t>Drobná architektura</t>
  </si>
  <si>
    <t>ŽST Vejprnice, drobná architektura</t>
  </si>
  <si>
    <t>Vejprnice - Nýřany, zastávka Tlučná, drobná architektura</t>
  </si>
  <si>
    <t>ŽST Nýřany, drobná architektura</t>
  </si>
  <si>
    <t>Trakční a energetická zařízení</t>
  </si>
  <si>
    <t>Trakční vedení</t>
  </si>
  <si>
    <t>Plzeň hl. n. - Vejprnice, trakční vedení</t>
  </si>
  <si>
    <t>ŽST Vejprnice, trakční vedení</t>
  </si>
  <si>
    <t>Vejprnice - Nýřany, trakční vedení</t>
  </si>
  <si>
    <t>ŽST Nýřany, trakční vedení</t>
  </si>
  <si>
    <t>Nýřany - Chotěšov, trakční vedení</t>
  </si>
  <si>
    <t>Ohřev výměn (EOV)</t>
  </si>
  <si>
    <t>ŽST Vejprnice, EOV</t>
  </si>
  <si>
    <t>ŽST Nýřany, EOV</t>
  </si>
  <si>
    <t>ŽST Vejprnice – Napájení VN</t>
  </si>
  <si>
    <t>ŽST Vejprnice – rozvody NN a osvětlení</t>
  </si>
  <si>
    <t>ŽST Vejprnice – DOÚO</t>
  </si>
  <si>
    <t>Vejprnice - Nýřany, zast. Tlučná – rozvody NN a osvětlení</t>
  </si>
  <si>
    <t>ŽST Nýřany – Napájení VN</t>
  </si>
  <si>
    <t>ŽST Nýřany – rozvody NN a osvětlení</t>
  </si>
  <si>
    <t>ŽST Nýřany – DOÚO</t>
  </si>
  <si>
    <t>Ukolejnění kovových konstrukcí</t>
  </si>
  <si>
    <t>Plzeň hl. n. - Vejprnice, ukolejnění vodivých konstrukcí</t>
  </si>
  <si>
    <t>ŽST Vejprnice, ukolejnění vodivých konstrukcí</t>
  </si>
  <si>
    <t>Vejprnice - Nýřany, ukolejnění vodivých konstrukcí</t>
  </si>
  <si>
    <t>ŽST Nýřany, ukolejnění vodivých konstrukcí</t>
  </si>
  <si>
    <t>Nýřany - Chotěšov, ukolejnění vodivých konstrukcí</t>
  </si>
  <si>
    <t>Vnější uzemnění</t>
  </si>
  <si>
    <t>ŽST Vejprnice, uzemnění ve stanici</t>
  </si>
  <si>
    <t>Vejprnice - Nýřany, zast. Tlučná, uzemnění na zastávce</t>
  </si>
  <si>
    <t>ŽST Nýřany, uzemnění ve stanici</t>
  </si>
  <si>
    <t>Ostatní stavební objekty</t>
  </si>
  <si>
    <t>Kácení</t>
  </si>
  <si>
    <t>Odstranění lesní a mimolesní zeleně</t>
  </si>
  <si>
    <t>Náhradní výsadba</t>
  </si>
  <si>
    <t>Náhradní výsadby</t>
  </si>
  <si>
    <t>RVT</t>
  </si>
  <si>
    <t>Microstation CONNECT</t>
  </si>
  <si>
    <t>DGN</t>
  </si>
  <si>
    <t>pouze blokové schéma</t>
  </si>
  <si>
    <t>Rozvody VN, NN, osvětlení a dálkové ovládání odpojovačů</t>
  </si>
  <si>
    <t>Verze</t>
  </si>
  <si>
    <t>Formát</t>
  </si>
  <si>
    <t>IFC</t>
  </si>
  <si>
    <t>Profese</t>
  </si>
  <si>
    <t>Název modelu</t>
  </si>
  <si>
    <t>ZZZ</t>
  </si>
  <si>
    <t>ZSZ</t>
  </si>
  <si>
    <t>SIL</t>
  </si>
  <si>
    <t>OTZ</t>
  </si>
  <si>
    <t>ZSS</t>
  </si>
  <si>
    <t>NAS</t>
  </si>
  <si>
    <t>ZPR</t>
  </si>
  <si>
    <t>MOS</t>
  </si>
  <si>
    <t>OIO</t>
  </si>
  <si>
    <t>KAN</t>
  </si>
  <si>
    <t>VOD</t>
  </si>
  <si>
    <t>PLY</t>
  </si>
  <si>
    <t>KOM</t>
  </si>
  <si>
    <t>KAB</t>
  </si>
  <si>
    <t>POZ</t>
  </si>
  <si>
    <t>ZAS</t>
  </si>
  <si>
    <t>ORI</t>
  </si>
  <si>
    <t>DEM</t>
  </si>
  <si>
    <t>ARS</t>
  </si>
  <si>
    <t>TRA</t>
  </si>
  <si>
    <t>EOV</t>
  </si>
  <si>
    <t>ROZ</t>
  </si>
  <si>
    <t>UKO</t>
  </si>
  <si>
    <t>UZE</t>
  </si>
  <si>
    <t>KAC</t>
  </si>
  <si>
    <t>VYS</t>
  </si>
  <si>
    <t>Popis</t>
  </si>
  <si>
    <t>ZST-VEJ-SZZ</t>
  </si>
  <si>
    <t>ZST-NYR-SZZ</t>
  </si>
  <si>
    <t>PLZ-VEJ-TZZ</t>
  </si>
  <si>
    <t>VEJ-NYR-TZZ</t>
  </si>
  <si>
    <t>NYR-CHOT-TZZ</t>
  </si>
  <si>
    <t>PLZ-CHOT-ETCS</t>
  </si>
  <si>
    <t>ZST-NYR-KABELIZACE</t>
  </si>
  <si>
    <t>ZST-VEJ-KABELIZACE</t>
  </si>
  <si>
    <t>PLZ-CHOT-TK</t>
  </si>
  <si>
    <t>PLZ-CHOT-DOK</t>
  </si>
  <si>
    <t>PLZ-CHOT-PRENOS</t>
  </si>
  <si>
    <t>ZST-VEJ-SDEL</t>
  </si>
  <si>
    <t>ZST-VEJ-PZTS</t>
  </si>
  <si>
    <t>ZST-NYR-SDEL</t>
  </si>
  <si>
    <t>ZST-NYR-PZTS</t>
  </si>
  <si>
    <t>ZST-VEJ-INFO</t>
  </si>
  <si>
    <t>ZST-VEJ-KAMERY</t>
  </si>
  <si>
    <t>ZST-NYR-INFO</t>
  </si>
  <si>
    <t>ZST-NYR-KAMERY</t>
  </si>
  <si>
    <t>PLZ-CHOT-INFO</t>
  </si>
  <si>
    <t>PLZ-CHOT-GSM</t>
  </si>
  <si>
    <t>DOHLED-PRACOVISTE</t>
  </si>
  <si>
    <t>DO-SDEL-INFO</t>
  </si>
  <si>
    <t>ZST-VEJ-DRT</t>
  </si>
  <si>
    <t>ZST-NYR-DRT</t>
  </si>
  <si>
    <t>ZST-VEJ-TS-22-04</t>
  </si>
  <si>
    <t>ZST-NYR-TS-22-04</t>
  </si>
  <si>
    <t>ZST-NYR-VYTAHY</t>
  </si>
  <si>
    <t>PLZ-VEJ-SVRSEK</t>
  </si>
  <si>
    <t>PLZ-VEJ-SPODEK</t>
  </si>
  <si>
    <t>ZST-VEJ-SVRSEK</t>
  </si>
  <si>
    <t>ZST-VEJ-SPODEK</t>
  </si>
  <si>
    <t>VEJ-NYR-SVRSEK</t>
  </si>
  <si>
    <t>VEJ-NYR-SPODEK</t>
  </si>
  <si>
    <t>ZST-NYR-SVRSEK</t>
  </si>
  <si>
    <t>ZST-NYR-SPODEK</t>
  </si>
  <si>
    <t>NYR-CHOT-SVRSEK</t>
  </si>
  <si>
    <t>NYR-CHOT-SPODEK</t>
  </si>
  <si>
    <t>PLZ-CHOT-VYSTROJ</t>
  </si>
  <si>
    <t>ZST-VEJ-NASTUPISTE</t>
  </si>
  <si>
    <t>ZST-NYR-NASTUPISTE</t>
  </si>
  <si>
    <t>VEJ-NYR-P599</t>
  </si>
  <si>
    <t>VEJ-NYR-P600</t>
  </si>
  <si>
    <t>VEJ-NYR-P601</t>
  </si>
  <si>
    <t>VEJ-NYR-P602-RUSENI</t>
  </si>
  <si>
    <t>ZST-NYR-P603-RUSENI</t>
  </si>
  <si>
    <t>ZST-NYR-P603</t>
  </si>
  <si>
    <t>NYR-CHOT-P604</t>
  </si>
  <si>
    <t>NAHRADNI-VYSADBA</t>
  </si>
  <si>
    <t>KACENI</t>
  </si>
  <si>
    <t>ZST-NYR-UZEMNENI</t>
  </si>
  <si>
    <t>ZST-VEJ-UZEMNENI</t>
  </si>
  <si>
    <t>NYR-CHOT-UKOLEJNENI</t>
  </si>
  <si>
    <t>ZST-NYR-UKOLEJNENI</t>
  </si>
  <si>
    <t>VEJ-NYR-UKOLEJNENI</t>
  </si>
  <si>
    <t>ZST-VEJ-UKOLEJNENI</t>
  </si>
  <si>
    <t>PLZ-VEJ-UKOLEJNENI</t>
  </si>
  <si>
    <t>ZST-NYR-DOUO</t>
  </si>
  <si>
    <t>ZST-NYR-VN</t>
  </si>
  <si>
    <t>ZST-NYR-NN</t>
  </si>
  <si>
    <t>ZST-VEJ-DOUO</t>
  </si>
  <si>
    <t>ZST-VEJ-NN</t>
  </si>
  <si>
    <t>ZST-VEJ-VN</t>
  </si>
  <si>
    <t>ZST-NYR-EOV</t>
  </si>
  <si>
    <t>ZST-VEJ-EOV</t>
  </si>
  <si>
    <t>NYR-CHOT-TRAKCE</t>
  </si>
  <si>
    <t>ZST-NYR-TRAKCE</t>
  </si>
  <si>
    <t>VEJ-NYR-TRAKCE</t>
  </si>
  <si>
    <t>ZST-VEJ-TRAKCE</t>
  </si>
  <si>
    <t>PLZ-VEJ-TRAKCE</t>
  </si>
  <si>
    <t>ZST-NYR-ARCHITEKTURA</t>
  </si>
  <si>
    <t>ZST-VEJ-ARCHITEKTURA</t>
  </si>
  <si>
    <t>ZST-NYR-DEMOLICE</t>
  </si>
  <si>
    <t>ZST-VEJ-NEMOLICE</t>
  </si>
  <si>
    <t>ZST-NYR-ORIENTACE</t>
  </si>
  <si>
    <t>ZST-VEJ-ORIENTACE</t>
  </si>
  <si>
    <t>ZST-NYR-STRECHA-NASTUP</t>
  </si>
  <si>
    <t>ZST-NYR-STRECHA-PODCHOD</t>
  </si>
  <si>
    <t>TLUCNA-STRECHA-NASTUP</t>
  </si>
  <si>
    <t>TLUCNA-STRECHA-PODCHOD</t>
  </si>
  <si>
    <t>ZST-VEJ-STRECHA-PODCHOD</t>
  </si>
  <si>
    <t>ZST-VEJ-STRECHA-NASTUP</t>
  </si>
  <si>
    <t>ZST-NYR-TECH-OBJEKT</t>
  </si>
  <si>
    <t>TLUCNA-VYPRAVNI</t>
  </si>
  <si>
    <t>ZST-VEJ-TECH-OBJEKT</t>
  </si>
  <si>
    <t>ZST-NYR-MULTIKANAL</t>
  </si>
  <si>
    <t>ZST-NYR-UPRAVY</t>
  </si>
  <si>
    <t>ZST-NYR-MOST-PODCHOD</t>
  </si>
  <si>
    <t>TLUCNA-UPRAVY</t>
  </si>
  <si>
    <t>VEJ-NYR-PODJEZD-KM112045</t>
  </si>
  <si>
    <t>ZST-VEJ-UPRAVY</t>
  </si>
  <si>
    <t>NYR-CHOT-VTL-DN150</t>
  </si>
  <si>
    <t>VEJ-NYR-STL-DN90</t>
  </si>
  <si>
    <t>VEJ-NYR-VTL-DN700</t>
  </si>
  <si>
    <t>NYR-CHOT-VODA-90PVC</t>
  </si>
  <si>
    <t>NYR-CHOT-VODA-DN150</t>
  </si>
  <si>
    <t>NYR-CHOT-VODA-DN200</t>
  </si>
  <si>
    <t>ZST-NYR-VODA-HAVIRSKA</t>
  </si>
  <si>
    <t>VEJ-NYR-VODA-160PVC</t>
  </si>
  <si>
    <t>VEJ-NYR-VODA-DN200</t>
  </si>
  <si>
    <t>VEJ-NYR-VODA-DN150</t>
  </si>
  <si>
    <t>VEJ-NYR-VODA-DN100</t>
  </si>
  <si>
    <t>ZST-NYR-KANAL-HAVIRSKA</t>
  </si>
  <si>
    <t>ZST-NYR-KANAL-STANICE</t>
  </si>
  <si>
    <t>ZST-NYR-KANAL-PRIPOJKY</t>
  </si>
  <si>
    <t>VEJ-NYR-KANAL-DN600</t>
  </si>
  <si>
    <t>PLZ-VEJ-MOST-KM109152</t>
  </si>
  <si>
    <t>PLZ-VEJ-MOST-KM110469</t>
  </si>
  <si>
    <t>ZST-VEJ-PODCHOD-KM111179</t>
  </si>
  <si>
    <t>VEJ-NYR-MOST-KM112045</t>
  </si>
  <si>
    <t>VEJ-NYR-MOST-KM115400</t>
  </si>
  <si>
    <t>VEJ-NYR-MOST-KM115983</t>
  </si>
  <si>
    <t>ZST-NYR-MOST-KM116661</t>
  </si>
  <si>
    <t>ZST-NYR-MOST-KM116840</t>
  </si>
  <si>
    <t>NYR-CHOT-MOST-KM118161</t>
  </si>
  <si>
    <t>NYR-CHOT-MOST-KM118374</t>
  </si>
  <si>
    <t>NYR-CHOT-MOST-KM119332</t>
  </si>
  <si>
    <t>NYR-CHOT-MOST-KM12241</t>
  </si>
  <si>
    <t>VEJ-NYR-PROPUST-KM111832</t>
  </si>
  <si>
    <t>VEJ-NYR-PROPUST-KM112545</t>
  </si>
  <si>
    <t>VEJ-NYR-PROPUST-KM113145</t>
  </si>
  <si>
    <t>VEJ-NYR-PROPUST-KM113630</t>
  </si>
  <si>
    <t>VEJ-NYR-PROPUST-KM114284</t>
  </si>
  <si>
    <t>VEJ-NYR-PROPUST-KM114470</t>
  </si>
  <si>
    <t>VEJ-NYR-PROPUST-KM114600</t>
  </si>
  <si>
    <t>ZST-NYR-PROPUST-KM116475</t>
  </si>
  <si>
    <t>ZST-NYR-PROPUST-EV-KM0105</t>
  </si>
  <si>
    <t>NYR-CHOT-PROPUST-KM112045</t>
  </si>
  <si>
    <t>NYR-CHOT-PROPUST-KM120926</t>
  </si>
  <si>
    <t>VEJ-NYR-TMOBILE-KM113650</t>
  </si>
  <si>
    <t>VEJ-NYR-VO-KM11810</t>
  </si>
  <si>
    <t>VEJ-NYR-VO-KM112044</t>
  </si>
  <si>
    <t>VEJ-NYR-VO-KM114700</t>
  </si>
  <si>
    <t>VEJ-NYR-VO-KM116010</t>
  </si>
  <si>
    <t>ZST-NYR-VO-KM116660</t>
  </si>
  <si>
    <t>ZST-NYR-VO-KM117600</t>
  </si>
  <si>
    <t>TLUCNA-NASTUPISTE</t>
  </si>
  <si>
    <t>TLUCNA-ORIENTACE</t>
  </si>
  <si>
    <t>TLUCNA-ARCHITEKTURA</t>
  </si>
  <si>
    <t>TLUCNA-NN</t>
  </si>
  <si>
    <t>TLUCNA-UZEMNENI</t>
  </si>
  <si>
    <t>Ing. Marek Vývoda</t>
  </si>
  <si>
    <t>Ing. Miloslav Majer</t>
  </si>
  <si>
    <t>Ing. David Kněbort</t>
  </si>
  <si>
    <t>Bc. Jaroslav Machain</t>
  </si>
  <si>
    <t>Autodesk Civil 3D</t>
  </si>
  <si>
    <t>Autodesk Revit</t>
  </si>
  <si>
    <t>DWG</t>
  </si>
  <si>
    <t>Intesys</t>
  </si>
  <si>
    <t>Milan Nohel</t>
  </si>
  <si>
    <t>Bentley OpenRail Designer</t>
  </si>
  <si>
    <t>SKP</t>
  </si>
  <si>
    <t>Trimble SketchUp</t>
  </si>
  <si>
    <t>Bentley Power Rail Track</t>
  </si>
  <si>
    <t>V8</t>
  </si>
  <si>
    <t>Obermeyer Helika</t>
  </si>
  <si>
    <t>Ing. Michal Carda</t>
  </si>
  <si>
    <t>IFC4</t>
  </si>
  <si>
    <t>ŽST Vejprnice, TS 25/0,46/0,40 kV, technologie</t>
  </si>
  <si>
    <t>PS 25-03-52.1</t>
  </si>
  <si>
    <t>PS 25-03-52.2</t>
  </si>
  <si>
    <t>ŽST Nýřany, TS 25/0,46/0,40 kV, technologie</t>
  </si>
  <si>
    <t>ŽST Nýřany, TS 25/0,40 kV, technologie</t>
  </si>
  <si>
    <t>ZST-VEJ-TS-25-046</t>
  </si>
  <si>
    <t>ZST-NYR-TS-25-046</t>
  </si>
  <si>
    <t>ZST-NYR-TS-25-04</t>
  </si>
  <si>
    <t>Ing. Helena Lexová</t>
  </si>
  <si>
    <t>IFC2x3</t>
  </si>
  <si>
    <t>D.2.1.4.3.1</t>
  </si>
  <si>
    <t>SO 23-20-01.1</t>
  </si>
  <si>
    <t>Ing. Robin Kolařík</t>
  </si>
  <si>
    <t>D.2.1.4.6.1</t>
  </si>
  <si>
    <t>SO 24-20-03.1</t>
  </si>
  <si>
    <t>D.2.1.4.7.1</t>
  </si>
  <si>
    <t>SO 25-20-01.1</t>
  </si>
  <si>
    <t>Vejprnice - Nýřany, opěrná zeď v km 111,980 - 112,070</t>
  </si>
  <si>
    <t>VEJ-NYR-OPERKA-KM111980</t>
  </si>
  <si>
    <t>ŽST Nýřany, osvětlení chodníku k podchodu v km 116,66</t>
  </si>
  <si>
    <t>ŽST Vejprnice, technologický objekt</t>
  </si>
  <si>
    <t>ŽST Vejprnice, TS 25/0,46/0,40 kV, stavba</t>
  </si>
  <si>
    <t>ŽST Nýřany, TS 25/0,40 kV, stavba</t>
  </si>
  <si>
    <t>ŽST Nýřany, TS 25/0,46/0,40 kV, stavba</t>
  </si>
  <si>
    <t>Ing. Tomáš Pospíšil</t>
  </si>
  <si>
    <t>ZST-VEJ-TS-25-046-04</t>
  </si>
  <si>
    <t>ZST-NYR-TS-25-046-04</t>
  </si>
  <si>
    <t>Ing. Lenka Janošíková</t>
  </si>
  <si>
    <t>Ing. Vladimír Maňák</t>
  </si>
  <si>
    <t>Ing. Kamil Čáp</t>
  </si>
  <si>
    <t>NYR-CHOT-REKON-KANAL1</t>
  </si>
  <si>
    <t>NYR-CHOT-REKON-KANAL2</t>
  </si>
  <si>
    <t>NYR-CHOT-REKON-KANAL3</t>
  </si>
  <si>
    <t>Graphisoft ArchiCAD</t>
  </si>
  <si>
    <t>PLN</t>
  </si>
  <si>
    <t>ZST-VEJ-DDTS-SZDC</t>
  </si>
  <si>
    <t>D.1.2.10</t>
  </si>
  <si>
    <t>PS 29-02-01</t>
  </si>
  <si>
    <t>DOZ a další nadstavbové systémy</t>
  </si>
  <si>
    <t>Plzeň - Chotěšov, DDTS ŽDC</t>
  </si>
  <si>
    <t>D.1.2.10.1</t>
  </si>
  <si>
    <t>D.2.2.2.2.1</t>
  </si>
  <si>
    <t>SO 23-62-02.1</t>
  </si>
  <si>
    <t>ZST-VEJ-STRECHA-PODCHOD-ODVODNENI</t>
  </si>
  <si>
    <t>SO 24-65-01</t>
  </si>
  <si>
    <t>Vejprnice - Nýřany, zastávka Tlučná, demolice</t>
  </si>
  <si>
    <t>D.2.2.5.3</t>
  </si>
  <si>
    <t>TLUCNA-DEMOLICE</t>
  </si>
  <si>
    <t>D.2.3.1.3.1</t>
  </si>
  <si>
    <t>SO 24-71-01.1</t>
  </si>
  <si>
    <t>Vejprnice - Nýřany, trakční vedení, ochranné sítě v km 115,996</t>
  </si>
  <si>
    <t>D.2.3.1.5.1</t>
  </si>
  <si>
    <t>SO 26-71-01.1</t>
  </si>
  <si>
    <t>Nýřany - Chotěšov, trakční vedení, ochranné sítě v km 118,903</t>
  </si>
  <si>
    <t>Anna Kavková</t>
  </si>
  <si>
    <t>VEJ-NYR-TRAKCE-OCHRANNE-SITE</t>
  </si>
  <si>
    <t>NYR-CHOT-TRAKCE-OCHRANNE-SITE</t>
  </si>
  <si>
    <t>PS 29-01-51</t>
  </si>
  <si>
    <t>PS 29-01-52</t>
  </si>
  <si>
    <t>SO 25-10-01.1</t>
  </si>
  <si>
    <t>ŽST Nýřany, železniční svršek, vlečka ZUD</t>
  </si>
  <si>
    <t>SO 25-10-01.2</t>
  </si>
  <si>
    <t>ŽST Nýřany, železniční svršek, vlečka Likona Nýřany</t>
  </si>
  <si>
    <t>D.2.1.1.7.1</t>
  </si>
  <si>
    <t>D.2.1.1.7.2</t>
  </si>
  <si>
    <t>D.2.1.1.8.1</t>
  </si>
  <si>
    <t>SO 25-11-01.1</t>
  </si>
  <si>
    <t>ŽST Nýřany, železniční spodek, vlečka ZUD</t>
  </si>
  <si>
    <t>D.2.1.1.8.2</t>
  </si>
  <si>
    <t>SO 25-11-01.2</t>
  </si>
  <si>
    <t>ŽST Nýřany, železniční spodek, vlečka Likona Nýřany</t>
  </si>
  <si>
    <t>Nýřany - Chotěšov, železniční svršek, vlečka Kamma 91</t>
  </si>
  <si>
    <t>Nýřany - Chotěšov, železniční svršek, vlečka Dioss Nýřany</t>
  </si>
  <si>
    <t>Nýřany - Chotěšov, železniční spodek, vlečka Kamma 91</t>
  </si>
  <si>
    <t>Nýřany - Chotěšov, železniční spodek, vlečka Dioss Nýřany</t>
  </si>
  <si>
    <t>ZST-NYR-SVRSEK-ZUD</t>
  </si>
  <si>
    <t>ZST-NYR-SVRSEK-LIKONA</t>
  </si>
  <si>
    <t>NYR-CHOT-SVRSEK-KAMMA</t>
  </si>
  <si>
    <t>NYR-CHOT-SVRSEK-DIOSS</t>
  </si>
  <si>
    <t>ZST-NYR-SPODEK-LIKONA</t>
  </si>
  <si>
    <t>ZST-NYR-SPODEK-ZUD</t>
  </si>
  <si>
    <t>NYR-CHOT-SPODEK-KAMMA</t>
  </si>
  <si>
    <t>NYR-CHOT-SPODEK-DIOSS</t>
  </si>
  <si>
    <t>D.2.1.4.1.1</t>
  </si>
  <si>
    <t>SO 22-20-01.1</t>
  </si>
  <si>
    <t>Plzeň hl. n. – Vejprnice, most v km 109,152 (ev. km 115,213) - komunikace</t>
  </si>
  <si>
    <t>ŽST Vejprnice, most – podchod v km 111,179 - komunikace</t>
  </si>
  <si>
    <t>ZST-VEJ-PODCHOD-KM111179-KOMUNIKACE</t>
  </si>
  <si>
    <t>PLZ-VEJ-MOST-KM109152-KOMUNIKACE</t>
  </si>
  <si>
    <t>D.2.1.4.5.1</t>
  </si>
  <si>
    <t>SO 24-20-02.1</t>
  </si>
  <si>
    <t>Vejprnice – Nýřany, most v km 115,400 (ev. km 121,449), úprava vodoteče</t>
  </si>
  <si>
    <t>Ing. Tomáš Švec</t>
  </si>
  <si>
    <t>VEJ-NYR-MOST-KM115400-VODOTEC</t>
  </si>
  <si>
    <t>Vejprnice – Nýřany, most – podchod v km 115,983 - přístupové chodníky</t>
  </si>
  <si>
    <t>VEJ-NYR-MOST-KM115983-CHODNIKY</t>
  </si>
  <si>
    <t>ŽST Nýřany, most – podchod v km 116,661 - přístupové chodníky</t>
  </si>
  <si>
    <t>VEJ-NYR-MOST-KM116661-CHODNIKY</t>
  </si>
  <si>
    <t>D.2.1.4.8.1</t>
  </si>
  <si>
    <t>SO 25-20-02.1</t>
  </si>
  <si>
    <t>ŽST Nýřany, most v km 116,840 (ev. km 122,889) - NK pro chodník</t>
  </si>
  <si>
    <t>ZST-NYR-MOST-KM116840-NK-CHODNIK</t>
  </si>
  <si>
    <t>D.2.1.4.10.1</t>
  </si>
  <si>
    <t>SO 26-20-02.1</t>
  </si>
  <si>
    <t>Nýřany – Chotěšov, most v km 118,161 (ev. km 124,210) - komunikace</t>
  </si>
  <si>
    <t>NYR-CHOT-MOST-KM118161-KOMUNIKACE</t>
  </si>
  <si>
    <t>D.2.1.4.13.1</t>
  </si>
  <si>
    <t>SO 26-20-05.1</t>
  </si>
  <si>
    <t>Nýřany – Chotěšov, most v km 120,241 (ev. km 126,288) - komunikace</t>
  </si>
  <si>
    <t>NYR-CHOT-MOST-KM12241-KOMUNIKACE</t>
  </si>
  <si>
    <t>ŽST Nýřany, návěstní lávka v km 0,405, odb. Heřmanova Huť</t>
  </si>
  <si>
    <t>D.2.1.6.16</t>
  </si>
  <si>
    <t>ŽST Vejprnice, kanalizace ve stanici</t>
  </si>
  <si>
    <t>SO 23-50-01</t>
  </si>
  <si>
    <t>D.2.1.6.31</t>
  </si>
  <si>
    <t>SO 23-51-01</t>
  </si>
  <si>
    <t>ŽST Vejprnice - přípojka vody</t>
  </si>
  <si>
    <t>VEJPRNICE-VODA</t>
  </si>
  <si>
    <t>D.2.1.8.7.1</t>
  </si>
  <si>
    <t>ŽST Nýřany, úpravy v ŽST Nýřany, odvodnění</t>
  </si>
  <si>
    <t>NYRANY-UPRAVY-ODVODNENI</t>
  </si>
  <si>
    <t>D.2.2.1.7</t>
  </si>
  <si>
    <t>SO 25-61-04</t>
  </si>
  <si>
    <t>ŽST Nýřany, čerpací stanice</t>
  </si>
  <si>
    <t>ZST-NYR-CERPACI-STANICE</t>
  </si>
  <si>
    <t>D.2.2.2.4.1</t>
  </si>
  <si>
    <t>SO 24-62-02.1</t>
  </si>
  <si>
    <t>Vejprnice - Nýřany, zastřešení výstupů z podchodu v km 115,983 - odvodnění</t>
  </si>
  <si>
    <t>ŽST Vejprnice, zastřešení výstupů z podchodu v km 111,179 - odvodnění</t>
  </si>
  <si>
    <t>Model</t>
  </si>
  <si>
    <t>Data</t>
  </si>
  <si>
    <t>Ing. Filip Nehonský</t>
  </si>
  <si>
    <t>SO 25-30-02.1</t>
  </si>
  <si>
    <t>Ing. Petr Gaja</t>
  </si>
  <si>
    <t>bez modelu</t>
  </si>
  <si>
    <t>IFC4x3</t>
  </si>
  <si>
    <t>PLZ-VEJ-PROPUST-KM108704</t>
  </si>
  <si>
    <t>PLZ-VEJ-PROPUST-KM109922</t>
  </si>
  <si>
    <t>Autodesk Advance Steel</t>
  </si>
  <si>
    <t>ZST-NYR-NAVESTNI-LAVKA</t>
  </si>
  <si>
    <t>Ing. Jan Kočí</t>
  </si>
  <si>
    <t>Ing. Martin Duran</t>
  </si>
  <si>
    <t>D.1.1.7</t>
  </si>
  <si>
    <t>Evropský vlakový zabezpečovací systém (ETCS)</t>
  </si>
  <si>
    <t>D.1.2.3.5.1</t>
  </si>
  <si>
    <t>Plzeň - Chotěšov, informační zařízení na zastávkách, PZTS</t>
  </si>
  <si>
    <t>PLZ-CHOT-INFO-PZTS</t>
  </si>
  <si>
    <t>PS 29-02-31.1</t>
  </si>
  <si>
    <t>D.2.1.1.7.3</t>
  </si>
  <si>
    <t>D.2.1.1.7.4</t>
  </si>
  <si>
    <t>SO 26-10-01.3</t>
  </si>
  <si>
    <t>SO 26-10-01.4</t>
  </si>
  <si>
    <t>D.2.1.1.8.3</t>
  </si>
  <si>
    <t>D.2.1.1.8.4</t>
  </si>
  <si>
    <t>SO 26-11-01.3</t>
  </si>
  <si>
    <t>SO 26-11-01.4</t>
  </si>
  <si>
    <t>D.2.1.3.1.1</t>
  </si>
  <si>
    <t>SO 24-13-01.1</t>
  </si>
  <si>
    <t>D.2.1.3.1.2</t>
  </si>
  <si>
    <t>SO 24-13-01.2</t>
  </si>
  <si>
    <t>D.2.1.3.1.3</t>
  </si>
  <si>
    <t>SO 24-13-01.3</t>
  </si>
  <si>
    <t>D.2.1.3.2.1</t>
  </si>
  <si>
    <t>SO 24-13-02.1</t>
  </si>
  <si>
    <t>D.2.1.3.2.2</t>
  </si>
  <si>
    <t>SO 24-13-02.2</t>
  </si>
  <si>
    <t>D.2.1.3.3.1</t>
  </si>
  <si>
    <t>SO 24-13-03.1</t>
  </si>
  <si>
    <t>D.2.1.3.3.2</t>
  </si>
  <si>
    <t>SO 24-13-03.2</t>
  </si>
  <si>
    <t>D.2.1.3.6.1</t>
  </si>
  <si>
    <t>SO 25-13-02.1</t>
  </si>
  <si>
    <t>D.2.1.3.7.1</t>
  </si>
  <si>
    <t>SO 26-13-01.1</t>
  </si>
  <si>
    <t>D.2.1.3.7.2</t>
  </si>
  <si>
    <t>SO 26-13-01.2</t>
  </si>
  <si>
    <t>D.2.1.3.8.1</t>
  </si>
  <si>
    <t>SO 26-13-02.1</t>
  </si>
  <si>
    <t>Vejprnice - Nýřany, železniční přejezd P599 v km 111,809, komunikace KSÚS</t>
  </si>
  <si>
    <t>Vejprnice - Nýřany, železniční přejezd P599 v km 111,809, odvodnění</t>
  </si>
  <si>
    <t>Vejprnice - Nýřany, železniční přejezd P599 v km 111,809, komunikace obec</t>
  </si>
  <si>
    <t>Vejprnice - Nýřany, železniční přejezd P600 v km 114,538, komunikace</t>
  </si>
  <si>
    <t>Vejprnice - Nýřany, železniční přejezd P600 v km 114,538, odvodnění</t>
  </si>
  <si>
    <t>Vejprnice - Nýřany, železniční přejezd P601 v km 114,578, komunikace KSÚS</t>
  </si>
  <si>
    <t>Vejprnice - Nýřany, železniční přejezd P601 v km 114,578, komunikace obec</t>
  </si>
  <si>
    <t>ŽST Nýřany, železniční přejezd P603 v km 0,485 vlečka, komunikace</t>
  </si>
  <si>
    <t>Nýřany - Chotěšov, železniční přejezd P604 v km 117,564, komunikace KSÚS</t>
  </si>
  <si>
    <t>Nýřany - Chotěšov, železniční přejezd P604 v km 117,564, komunikace obec</t>
  </si>
  <si>
    <t>Nýřany - Chotěšov, železniční přejezd P606 v km 118,836, komunikace</t>
  </si>
  <si>
    <t>VEJ-NYR-P599-ODVODNENI</t>
  </si>
  <si>
    <t>VEJ-NYR-P599-KOMUNIKACE-KSUS</t>
  </si>
  <si>
    <t>VEJ-NYR-P600-KOMUNIKACE-KSUS</t>
  </si>
  <si>
    <t>VEJ-NYR-P600-ODVODNENI</t>
  </si>
  <si>
    <t>VEJ-NYR-P601-KOMUNIKACE-KSUS</t>
  </si>
  <si>
    <t>VEJ-NYR-P599-KOMUNIKACE-OBEC</t>
  </si>
  <si>
    <t>VEJ-NYR-P601-KOMUNIKACE-OBEC</t>
  </si>
  <si>
    <t>ZST-NYR-P603-KOMUNIKACE</t>
  </si>
  <si>
    <t>NYR-CHOT-P605</t>
  </si>
  <si>
    <t>NYR-CHOT-P604-KOMUNIKACE-KSUS</t>
  </si>
  <si>
    <t>NYR-CHOT-P604-KOMUNIKACE-OBEC</t>
  </si>
  <si>
    <t>NYR-CHOT-P605-KOMUNIKACE</t>
  </si>
  <si>
    <t>ŽST Nýřany, most – podchod v km 116,976</t>
  </si>
  <si>
    <t>D.2.1.4.11.1</t>
  </si>
  <si>
    <t>SO 26-20-03.1</t>
  </si>
  <si>
    <t>Nýřany – Chotěšov, most v km 118,374 (ev. km 124,422), vodoteč</t>
  </si>
  <si>
    <t>NYR-CHOT-MOST-KM118374-VODOTOEC</t>
  </si>
  <si>
    <t>ZST-NYR-MOST-KM1168976</t>
  </si>
  <si>
    <t>D.2.1.6.16.1</t>
  </si>
  <si>
    <t>SO 26-50-11.1</t>
  </si>
  <si>
    <t>Nýřany - Chotěšov, rekonstrukce kanalizace 1200/800 v km 123,613, SŽ</t>
  </si>
  <si>
    <t>NYR-CHOT-REKON-KANAL-SZ</t>
  </si>
  <si>
    <t>ŽST Nýřany, vodovod DN400 v km 122,718 - zrušení</t>
  </si>
  <si>
    <t>ZST-NYR-VODA-DN400-ZRUSENI</t>
  </si>
  <si>
    <t>Vejprnice - Nýřany, komunikace u mostu v km 112,045</t>
  </si>
  <si>
    <t>ŽST Nýřany, komunikace k podchodu v km 116,661</t>
  </si>
  <si>
    <t>D.2.1.8.6.1</t>
  </si>
  <si>
    <t>SO 25-30-01.1</t>
  </si>
  <si>
    <t>ŽST Nýřany, komunikace k podchodu v km 116,661, SŽ</t>
  </si>
  <si>
    <t>ZST-NYR-MOST-PODCHOD-SZ</t>
  </si>
  <si>
    <t>D.2.3.6.2.1</t>
  </si>
  <si>
    <t>SO 23-76-02.1</t>
  </si>
  <si>
    <t>ŽST Vejprnice, osvětlení podchodu v km 111,179</t>
  </si>
  <si>
    <t>ZST-VEJ-OSVETLENI</t>
  </si>
  <si>
    <t>ZST-NYR-DDTS-SZDC</t>
  </si>
  <si>
    <t>vše OK</t>
  </si>
  <si>
    <t>pro dané PS/SO model nebude</t>
  </si>
  <si>
    <t>drobné chyby v modelu, nebo v datové náplni</t>
  </si>
  <si>
    <t>D.2.1.5.34</t>
  </si>
  <si>
    <t>SO 24-54-04</t>
  </si>
  <si>
    <t>Vejprnice - Nýřany, osvětlení podchodu v km 115,983</t>
  </si>
  <si>
    <t>IFC4x4</t>
  </si>
  <si>
    <t>VEJ-NYR-VO-PODCHOD-KM115983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</si>
</sst>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</font>
    <font>
      <b/>
      <sz val="11"/>
      <color theme="1"/>
      <name val="Verdana"/>
      <family val="2"/>
    </font>
    <font>
      <sz val="11"/>
      <color theme="1"/>
      <name val="Verdana"/>
      <family val="2"/>
    </font>
    <font>
      <b/>
      <sz val="16"/>
      <color rgb="FFFF0000"/>
      <name val="Verdana"/>
      <family val="2"/>
    </font>
    <font>
      <b/>
      <sz val="10"/>
      <color theme="1"/>
      <name val="Verdana"/>
      <family val="2"/>
    </font>
    <font>
      <sz val="11"/>
      <name val="Verdana"/>
      <family val="2"/>
      <charset val="238"/>
    </font>
    <font>
      <sz val="10"/>
      <name val="Verdana"/>
      <family val="2"/>
      <charset val="238"/>
    </font>
    <font>
      <b/>
      <sz val="10"/>
      <color theme="0"/>
      <name val="Verdana"/>
      <family val="2"/>
    </font>
    <font>
      <b/>
      <sz val="12"/>
      <name val="Verdana"/>
      <family val="2"/>
    </font>
    <font>
      <b/>
      <sz val="11"/>
      <name val="Verdana"/>
      <family val="2"/>
      <charset val="238"/>
    </font>
    <font>
      <b/>
      <sz val="16"/>
      <name val="Verdana"/>
      <family val="2"/>
      <charset val="238"/>
    </font>
    <font>
      <b/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4"/>
      <name val="Verdana"/>
      <family val="2"/>
      <charset val="238"/>
    </font>
    <font>
      <b/>
      <sz val="11"/>
      <name val="Arial"/>
      <family val="2"/>
      <charset val="238"/>
    </font>
    <font>
      <b/>
      <sz val="10"/>
      <color theme="0"/>
      <name val="Verdana"/>
      <family val="2"/>
      <charset val="238"/>
    </font>
    <font>
      <sz val="10"/>
      <color theme="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1">
    <xf numFmtId="0" fontId="0" fillId="0" borderId="0" xfId="0"/>
    <xf numFmtId="0" fontId="9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3" fillId="4" borderId="1" xfId="0" applyFont="1" applyFill="1" applyBorder="1" applyAlignment="1" applyProtection="1">
      <alignment horizontal="left" vertical="center"/>
      <protection locked="0"/>
    </xf>
    <xf numFmtId="0" fontId="13" fillId="4" borderId="1" xfId="0" applyFont="1" applyFill="1" applyBorder="1" applyAlignment="1" applyProtection="1">
      <alignment horizontal="left" vertical="center" textRotation="90" wrapText="1"/>
      <protection locked="0"/>
    </xf>
    <xf numFmtId="0" fontId="13" fillId="4" borderId="1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0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10" fillId="3" borderId="1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4" fillId="0" borderId="0" xfId="0" applyFont="1" applyAlignment="1" applyProtection="1">
      <alignment horizontal="left" vertical="center" wrapText="1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  <protection locked="0"/>
    </xf>
    <xf numFmtId="0" fontId="17" fillId="2" borderId="1" xfId="0" applyFont="1" applyFill="1" applyBorder="1" applyAlignment="1">
      <alignment horizontal="left" vertical="center"/>
    </xf>
    <xf numFmtId="0" fontId="17" fillId="2" borderId="1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/>
    </xf>
    <xf numFmtId="0" fontId="17" fillId="3" borderId="1" xfId="0" applyFont="1" applyFill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2" fillId="0" borderId="1" xfId="0" applyFont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1" xfId="0" applyFont="1" applyFill="1" applyBorder="1" applyAlignment="1" applyProtection="1">
      <alignment horizontal="left" vertical="center"/>
      <protection locked="0"/>
    </xf>
    <xf numFmtId="0" fontId="21" fillId="4" borderId="1" xfId="0" applyFont="1" applyFill="1" applyBorder="1" applyAlignment="1" applyProtection="1">
      <alignment horizontal="left" vertical="center" textRotation="90" wrapText="1"/>
      <protection locked="0"/>
    </xf>
    <xf numFmtId="0" fontId="21" fillId="4" borderId="1" xfId="0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Alignment="1" applyProtection="1">
      <alignment horizontal="left"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horizontal="left" vertical="center"/>
      <protection locked="0"/>
    </xf>
    <xf numFmtId="0" fontId="18" fillId="0" borderId="0" xfId="0" applyFont="1" applyAlignment="1" applyProtection="1">
      <alignment horizontal="center" vertical="center" wrapText="1"/>
      <protection locked="0"/>
    </xf>
    <xf numFmtId="0" fontId="12" fillId="5" borderId="1" xfId="0" applyFont="1" applyFill="1" applyBorder="1" applyAlignment="1">
      <alignment horizontal="left" vertical="center"/>
    </xf>
    <xf numFmtId="0" fontId="12" fillId="6" borderId="1" xfId="0" applyFont="1" applyFill="1" applyBorder="1" applyAlignment="1">
      <alignment horizontal="left" vertical="center"/>
    </xf>
    <xf numFmtId="0" fontId="12" fillId="7" borderId="1" xfId="0" applyFont="1" applyFill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8" borderId="1" xfId="0" applyFont="1" applyFill="1" applyBorder="1" applyAlignment="1">
      <alignment horizontal="left" vertical="center"/>
    </xf>
    <xf numFmtId="0" fontId="18" fillId="8" borderId="0" xfId="0" applyFont="1" applyFill="1" applyAlignment="1" applyProtection="1">
      <alignment horizontal="center" vertical="center" wrapText="1"/>
      <protection locked="0"/>
    </xf>
    <xf numFmtId="0" fontId="18" fillId="5" borderId="0" xfId="0" applyFont="1" applyFill="1" applyAlignment="1" applyProtection="1">
      <alignment horizontal="center" vertical="center" wrapText="1"/>
      <protection locked="0"/>
    </xf>
    <xf numFmtId="0" fontId="18" fillId="7" borderId="0" xfId="0" applyFont="1" applyFill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9" fillId="0" borderId="0" xfId="0" applyFont="1" applyAlignment="1" applyProtection="1">
      <alignment horizontal="left" vertical="center" wrapText="1"/>
      <protection locked="0"/>
    </xf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2" xfId="1" xr:uid="{AE7E229D-7946-43C8-9061-191CB301BEA8}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FEBBA-60D0-4C85-8796-D4DE111CF6E6}">
  <sheetPr>
    <pageSetUpPr fitToPage="1"/>
  </sheetPr>
  <dimension ref="A1:P263"/>
  <sheetViews>
    <sheetView tabSelected="1" topLeftCell="A3" zoomScale="80" zoomScaleNormal="80" workbookViewId="0">
      <pane xSplit="4" ySplit="7" topLeftCell="E106" activePane="bottomRight" state="frozen"/>
      <selection activeCell="A3" sqref="A3"/>
      <selection pane="topRight" activeCell="E3" sqref="E3"/>
      <selection pane="bottomLeft" activeCell="A7" sqref="A7"/>
      <selection pane="bottomRight" activeCell="N155" sqref="N155"/>
    </sheetView>
  </sheetViews>
  <sheetFormatPr defaultColWidth="9.140625" defaultRowHeight="15" outlineLevelRow="1" x14ac:dyDescent="0.25"/>
  <cols>
    <col min="1" max="1" width="11.140625" style="34" bestFit="1" customWidth="1"/>
    <col min="2" max="2" width="12.42578125" style="18" customWidth="1"/>
    <col min="3" max="3" width="15.5703125" style="18" customWidth="1"/>
    <col min="4" max="4" width="81.42578125" style="18" customWidth="1"/>
    <col min="5" max="5" width="7.85546875" style="18" customWidth="1"/>
    <col min="6" max="6" width="7.7109375" style="18" customWidth="1"/>
    <col min="7" max="7" width="63.28515625" style="18" bestFit="1" customWidth="1"/>
    <col min="8" max="8" width="22.28515625" style="18" customWidth="1"/>
    <col min="9" max="9" width="32.5703125" style="18" bestFit="1" customWidth="1"/>
    <col min="10" max="10" width="26" style="18" bestFit="1" customWidth="1"/>
    <col min="11" max="11" width="9.5703125" style="18" bestFit="1" customWidth="1"/>
    <col min="12" max="12" width="11.140625" style="18" bestFit="1" customWidth="1"/>
    <col min="13" max="13" width="8.140625" style="18" bestFit="1" customWidth="1"/>
    <col min="14" max="14" width="43.28515625" style="18" customWidth="1"/>
    <col min="15" max="15" width="8.140625" style="18" customWidth="1"/>
    <col min="16" max="16" width="87.7109375" style="18" bestFit="1" customWidth="1"/>
    <col min="17" max="17" width="23.85546875" style="18" customWidth="1"/>
    <col min="18" max="16384" width="9.140625" style="18"/>
  </cols>
  <sheetData>
    <row r="1" spans="1:16" s="23" customFormat="1" ht="35.1" hidden="1" customHeight="1" x14ac:dyDescent="0.25">
      <c r="A1" s="20"/>
      <c r="B1" s="5"/>
      <c r="C1" s="5"/>
      <c r="D1" s="21" t="s">
        <v>0</v>
      </c>
      <c r="E1" s="21"/>
      <c r="F1" s="21"/>
      <c r="G1" s="21"/>
      <c r="H1" s="22"/>
      <c r="I1" s="21"/>
      <c r="J1" s="22"/>
      <c r="K1" s="22"/>
      <c r="L1" s="22"/>
      <c r="M1" s="22"/>
      <c r="N1" s="22"/>
      <c r="O1" s="22"/>
      <c r="P1" s="22"/>
    </row>
    <row r="2" spans="1:16" s="23" customFormat="1" ht="35.1" hidden="1" customHeight="1" x14ac:dyDescent="0.25">
      <c r="A2" s="20"/>
      <c r="B2" s="5"/>
      <c r="C2" s="5"/>
      <c r="D2" s="21" t="s">
        <v>1</v>
      </c>
      <c r="E2" s="21"/>
      <c r="F2" s="21"/>
      <c r="G2" s="21"/>
      <c r="H2" s="5"/>
      <c r="I2" s="5"/>
      <c r="J2" s="5"/>
      <c r="K2" s="5"/>
      <c r="L2" s="5"/>
      <c r="M2" s="5"/>
      <c r="N2" s="5"/>
      <c r="O2" s="5"/>
      <c r="P2" s="5"/>
    </row>
    <row r="3" spans="1:16" s="23" customFormat="1" ht="15" customHeight="1" x14ac:dyDescent="0.25">
      <c r="A3" s="20"/>
      <c r="B3" s="5"/>
      <c r="C3" s="5"/>
      <c r="D3" s="21"/>
      <c r="E3" s="21"/>
      <c r="F3" s="21"/>
      <c r="G3" s="21"/>
      <c r="H3" s="5"/>
      <c r="I3" s="5"/>
      <c r="J3" s="5"/>
      <c r="K3" s="5"/>
      <c r="L3" s="5"/>
      <c r="M3" s="5"/>
      <c r="N3" s="5"/>
      <c r="O3" s="5"/>
      <c r="P3" s="5"/>
    </row>
    <row r="4" spans="1:16" s="23" customFormat="1" ht="30" customHeight="1" x14ac:dyDescent="0.25">
      <c r="A4" s="58" t="s">
        <v>9</v>
      </c>
      <c r="B4" s="58"/>
      <c r="C4" s="58"/>
      <c r="D4" s="58"/>
      <c r="E4" s="41"/>
      <c r="F4" s="41"/>
      <c r="G4" s="24"/>
      <c r="H4" s="24"/>
      <c r="I4" s="24"/>
      <c r="J4" s="59"/>
      <c r="K4" s="59"/>
      <c r="L4" s="59"/>
      <c r="M4" s="59"/>
      <c r="N4" s="24"/>
      <c r="O4" s="24"/>
      <c r="P4" s="39"/>
    </row>
    <row r="5" spans="1:16" s="23" customFormat="1" ht="15" customHeight="1" x14ac:dyDescent="0.25">
      <c r="A5" s="41"/>
      <c r="B5" s="41"/>
      <c r="C5" s="41"/>
      <c r="D5" s="41"/>
      <c r="E5" s="49"/>
      <c r="G5" s="52" t="s">
        <v>1006</v>
      </c>
      <c r="H5" s="24"/>
      <c r="I5" s="24"/>
      <c r="J5" s="39"/>
      <c r="K5" s="39"/>
      <c r="L5" s="39"/>
      <c r="M5" s="39"/>
      <c r="N5" s="24"/>
      <c r="O5" s="24"/>
      <c r="P5" s="39"/>
    </row>
    <row r="6" spans="1:16" s="23" customFormat="1" ht="15" customHeight="1" x14ac:dyDescent="0.25">
      <c r="A6" s="41"/>
      <c r="B6" s="41"/>
      <c r="C6" s="41"/>
      <c r="D6" s="41"/>
      <c r="E6" s="50"/>
      <c r="G6" s="52" t="s">
        <v>1004</v>
      </c>
      <c r="H6" s="24"/>
      <c r="I6" s="24"/>
      <c r="J6" s="39"/>
      <c r="K6" s="39"/>
      <c r="L6" s="39"/>
      <c r="M6" s="39"/>
      <c r="N6" s="24"/>
      <c r="O6" s="24"/>
      <c r="P6" s="39"/>
    </row>
    <row r="7" spans="1:16" s="23" customFormat="1" ht="15" customHeight="1" x14ac:dyDescent="0.25">
      <c r="A7" s="41"/>
      <c r="B7" s="41"/>
      <c r="C7" s="41"/>
      <c r="D7" s="41"/>
      <c r="E7" s="51"/>
      <c r="F7" s="52"/>
      <c r="G7" s="53" t="s">
        <v>1005</v>
      </c>
      <c r="H7" s="24"/>
      <c r="I7" s="24"/>
      <c r="J7" s="39"/>
      <c r="K7" s="39"/>
      <c r="L7" s="39"/>
      <c r="M7" s="39"/>
      <c r="N7" s="24"/>
      <c r="O7" s="24"/>
      <c r="P7" s="39"/>
    </row>
    <row r="8" spans="1:16" s="23" customFormat="1" ht="15" customHeight="1" x14ac:dyDescent="0.25">
      <c r="A8" s="57"/>
      <c r="B8" s="57"/>
      <c r="C8" s="57"/>
      <c r="D8" s="57"/>
      <c r="E8" s="25"/>
      <c r="F8" s="25"/>
      <c r="G8" s="25"/>
      <c r="H8" s="5"/>
      <c r="I8" s="5"/>
      <c r="J8" s="5"/>
      <c r="K8" s="5"/>
      <c r="L8" s="5"/>
      <c r="M8" s="5"/>
      <c r="N8" s="5"/>
      <c r="O8" s="5"/>
      <c r="P8" s="5"/>
    </row>
    <row r="9" spans="1:16" s="38" customFormat="1" ht="30" customHeight="1" x14ac:dyDescent="0.25">
      <c r="A9" s="35"/>
      <c r="B9" s="36"/>
      <c r="C9" s="37" t="s">
        <v>4</v>
      </c>
      <c r="D9" s="37" t="s">
        <v>5</v>
      </c>
      <c r="E9" s="37" t="s">
        <v>909</v>
      </c>
      <c r="F9" s="37" t="s">
        <v>910</v>
      </c>
      <c r="G9" s="37" t="s">
        <v>394</v>
      </c>
      <c r="H9" s="35" t="s">
        <v>80</v>
      </c>
      <c r="I9" s="35" t="s">
        <v>6</v>
      </c>
      <c r="J9" s="35" t="s">
        <v>393</v>
      </c>
      <c r="K9" s="35" t="s">
        <v>590</v>
      </c>
      <c r="L9" s="35" t="s">
        <v>591</v>
      </c>
      <c r="M9" s="35" t="s">
        <v>592</v>
      </c>
      <c r="N9" s="35" t="s">
        <v>621</v>
      </c>
      <c r="O9" s="35" t="s">
        <v>593</v>
      </c>
      <c r="P9" s="35" t="s">
        <v>594</v>
      </c>
    </row>
    <row r="10" spans="1:16" s="28" customFormat="1" ht="15" customHeight="1" x14ac:dyDescent="0.25">
      <c r="A10" s="26"/>
      <c r="B10" s="27" t="s">
        <v>81</v>
      </c>
      <c r="C10" s="27" t="s">
        <v>2</v>
      </c>
      <c r="D10" s="26" t="s">
        <v>395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</row>
    <row r="11" spans="1:16" s="28" customFormat="1" ht="15" customHeight="1" x14ac:dyDescent="0.25">
      <c r="A11" s="26" t="s">
        <v>394</v>
      </c>
      <c r="B11" s="26" t="s">
        <v>82</v>
      </c>
      <c r="C11" s="26" t="s">
        <v>2</v>
      </c>
      <c r="D11" s="26" t="s">
        <v>396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6" s="28" customFormat="1" ht="15" customHeight="1" outlineLevel="1" x14ac:dyDescent="0.25">
      <c r="A12" s="29"/>
      <c r="B12" s="29" t="s">
        <v>83</v>
      </c>
      <c r="C12" s="29" t="s">
        <v>2</v>
      </c>
      <c r="D12" s="29" t="s">
        <v>397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s="28" customFormat="1" ht="15" customHeight="1" outlineLevel="1" x14ac:dyDescent="0.25">
      <c r="A13" s="30"/>
      <c r="B13" s="31" t="s">
        <v>84</v>
      </c>
      <c r="C13" s="31" t="s">
        <v>10</v>
      </c>
      <c r="D13" s="14" t="s">
        <v>398</v>
      </c>
      <c r="E13" s="42"/>
      <c r="F13" s="14"/>
      <c r="G13" s="14" t="str">
        <f>_xlfn.CONCAT("DiMS_",D$11)</f>
        <v>DiMS_Železniční zabezpečovací zařízení</v>
      </c>
      <c r="H13" s="14" t="s">
        <v>13</v>
      </c>
      <c r="I13" s="14" t="s">
        <v>14</v>
      </c>
      <c r="J13" s="14" t="s">
        <v>586</v>
      </c>
      <c r="K13" s="14"/>
      <c r="L13" s="14" t="s">
        <v>587</v>
      </c>
      <c r="M13" s="14" t="s">
        <v>915</v>
      </c>
      <c r="N13" s="14" t="s">
        <v>622</v>
      </c>
      <c r="O13" s="14" t="s">
        <v>595</v>
      </c>
      <c r="P13" s="14" t="str">
        <f>_xlfn.CONCAT("08101_",REPLACE(C13,3,1,""),"_",N13,"_",O13,"_",IF(ISNUMBER(SEARCH("Civil",J13)),"CIV",IF(ISNUMBER(SEARCH("Revit",J13)),"RVT",IF(ISNUMBER(SEARCH("Microstation",J13)),"MIC",IF(ISNUMBER(SEARCH("Archicad",J13)),"ARC","ND")))),RIGHT(K13,2))</f>
        <v>08101_PS23-01-11_ZST-VEJ-SZZ_ZZZ_MIC</v>
      </c>
    </row>
    <row r="14" spans="1:16" s="28" customFormat="1" ht="15" customHeight="1" outlineLevel="1" x14ac:dyDescent="0.25">
      <c r="A14" s="30"/>
      <c r="B14" s="31" t="s">
        <v>85</v>
      </c>
      <c r="C14" s="31" t="s">
        <v>11</v>
      </c>
      <c r="D14" s="14" t="s">
        <v>399</v>
      </c>
      <c r="E14" s="42"/>
      <c r="F14" s="14"/>
      <c r="G14" s="14" t="str">
        <f t="shared" ref="G14:G15" si="0">_xlfn.CONCAT("DiMS_",D$11)</f>
        <v>DiMS_Železniční zabezpečovací zařízení</v>
      </c>
      <c r="H14" s="14" t="s">
        <v>13</v>
      </c>
      <c r="I14" s="14" t="s">
        <v>14</v>
      </c>
      <c r="J14" s="14" t="s">
        <v>586</v>
      </c>
      <c r="K14" s="14"/>
      <c r="L14" s="14" t="s">
        <v>587</v>
      </c>
      <c r="M14" s="14" t="s">
        <v>915</v>
      </c>
      <c r="N14" s="14" t="s">
        <v>623</v>
      </c>
      <c r="O14" s="14" t="s">
        <v>595</v>
      </c>
      <c r="P14" s="14" t="str">
        <f t="shared" ref="P14" si="1">_xlfn.CONCAT("08101_",REPLACE(C14,3,1,""),"_",N14,"_",O14,"_",IF(ISNUMBER(SEARCH("Civil",J14)),"CIV",IF(ISNUMBER(SEARCH("Revit",J14)),"RVT",IF(ISNUMBER(SEARCH("Microstation",J14)),"MIC",IF(ISNUMBER(SEARCH("Archicad",J14)),"ARC","ND")))),RIGHT(K14,2))</f>
        <v>08101_PS25-01-11_ZST-NYR-SZZ_ZZZ_MIC</v>
      </c>
    </row>
    <row r="15" spans="1:16" s="28" customFormat="1" ht="15" customHeight="1" outlineLevel="1" x14ac:dyDescent="0.25">
      <c r="A15" s="30"/>
      <c r="B15" s="31" t="s">
        <v>86</v>
      </c>
      <c r="C15" s="31" t="s">
        <v>12</v>
      </c>
      <c r="D15" s="14" t="s">
        <v>400</v>
      </c>
      <c r="E15" s="43"/>
      <c r="F15" s="44"/>
      <c r="G15" s="14" t="str">
        <f t="shared" si="0"/>
        <v>DiMS_Železniční zabezpečovací zařízení</v>
      </c>
      <c r="H15" s="14" t="s">
        <v>13</v>
      </c>
      <c r="I15" s="14" t="s">
        <v>14</v>
      </c>
      <c r="J15" s="54" t="s">
        <v>914</v>
      </c>
      <c r="K15" s="55"/>
      <c r="L15" s="55"/>
      <c r="M15" s="55"/>
      <c r="N15" s="55"/>
      <c r="O15" s="55"/>
      <c r="P15" s="56"/>
    </row>
    <row r="16" spans="1:16" s="28" customFormat="1" ht="15" customHeight="1" outlineLevel="1" x14ac:dyDescent="0.25">
      <c r="A16" s="29"/>
      <c r="B16" s="29" t="s">
        <v>87</v>
      </c>
      <c r="C16" s="29" t="s">
        <v>2</v>
      </c>
      <c r="D16" s="29" t="s">
        <v>401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</row>
    <row r="17" spans="1:16" s="28" customFormat="1" ht="15" customHeight="1" outlineLevel="1" x14ac:dyDescent="0.25">
      <c r="A17" s="30"/>
      <c r="B17" s="31" t="s">
        <v>88</v>
      </c>
      <c r="C17" s="31" t="s">
        <v>15</v>
      </c>
      <c r="D17" s="14" t="s">
        <v>402</v>
      </c>
      <c r="E17" s="14"/>
      <c r="F17" s="14"/>
      <c r="G17" s="14" t="str">
        <f>_xlfn.CONCAT("DiMS_",D$11)</f>
        <v>DiMS_Železniční zabezpečovací zařízení</v>
      </c>
      <c r="H17" s="14" t="s">
        <v>13</v>
      </c>
      <c r="I17" s="14" t="s">
        <v>14</v>
      </c>
      <c r="J17" s="14" t="s">
        <v>586</v>
      </c>
      <c r="K17" s="14"/>
      <c r="L17" s="14" t="s">
        <v>587</v>
      </c>
      <c r="M17" s="14" t="s">
        <v>915</v>
      </c>
      <c r="N17" s="14" t="s">
        <v>624</v>
      </c>
      <c r="O17" s="14" t="s">
        <v>595</v>
      </c>
      <c r="P17" s="14" t="str">
        <f>_xlfn.CONCAT("08101_",REPLACE(C17,3,1,""),"_",N17,"_",O17,"_",IF(ISNUMBER(SEARCH("Civil",J17)),"CIV",IF(ISNUMBER(SEARCH("Revit",J17)),"RVT",IF(ISNUMBER(SEARCH("Microstation",J17)),"MIC",IF(ISNUMBER(SEARCH("Archicad",J17)),"ARC","ND")))),RIGHT(K17,2))</f>
        <v>08101_PS22-01-21_PLZ-VEJ-TZZ_ZZZ_MIC</v>
      </c>
    </row>
    <row r="18" spans="1:16" s="28" customFormat="1" ht="15" customHeight="1" outlineLevel="1" x14ac:dyDescent="0.25">
      <c r="A18" s="30"/>
      <c r="B18" s="31" t="s">
        <v>89</v>
      </c>
      <c r="C18" s="31" t="s">
        <v>16</v>
      </c>
      <c r="D18" s="14" t="s">
        <v>403</v>
      </c>
      <c r="E18" s="14"/>
      <c r="F18" s="14"/>
      <c r="G18" s="14" t="str">
        <f>_xlfn.CONCAT("DiMS_",D$11)</f>
        <v>DiMS_Železniční zabezpečovací zařízení</v>
      </c>
      <c r="H18" s="14" t="s">
        <v>13</v>
      </c>
      <c r="I18" s="14" t="s">
        <v>14</v>
      </c>
      <c r="J18" s="14" t="s">
        <v>586</v>
      </c>
      <c r="K18" s="14"/>
      <c r="L18" s="14" t="s">
        <v>587</v>
      </c>
      <c r="M18" s="14" t="s">
        <v>915</v>
      </c>
      <c r="N18" s="14" t="s">
        <v>625</v>
      </c>
      <c r="O18" s="14" t="s">
        <v>595</v>
      </c>
      <c r="P18" s="14" t="str">
        <f>_xlfn.CONCAT("08101_",REPLACE(C18,3,1,""),"_",N18,"_",O18,"_",IF(ISNUMBER(SEARCH("Civil",J18)),"CIV",IF(ISNUMBER(SEARCH("Revit",J18)),"RVT",IF(ISNUMBER(SEARCH("Microstation",J18)),"MIC",IF(ISNUMBER(SEARCH("Archicad",J18)),"ARC","ND")))),RIGHT(K18,2))</f>
        <v>08101_PS24-01-21_VEJ-NYR-TZZ_ZZZ_MIC</v>
      </c>
    </row>
    <row r="19" spans="1:16" s="28" customFormat="1" ht="15" customHeight="1" outlineLevel="1" x14ac:dyDescent="0.25">
      <c r="A19" s="30"/>
      <c r="B19" s="31" t="s">
        <v>90</v>
      </c>
      <c r="C19" s="31" t="s">
        <v>17</v>
      </c>
      <c r="D19" s="14" t="s">
        <v>404</v>
      </c>
      <c r="E19" s="14"/>
      <c r="F19" s="14"/>
      <c r="G19" s="14" t="str">
        <f>_xlfn.CONCAT("DiMS_",D$11)</f>
        <v>DiMS_Železniční zabezpečovací zařízení</v>
      </c>
      <c r="H19" s="14" t="s">
        <v>13</v>
      </c>
      <c r="I19" s="14" t="s">
        <v>14</v>
      </c>
      <c r="J19" s="14" t="s">
        <v>586</v>
      </c>
      <c r="K19" s="14"/>
      <c r="L19" s="14" t="s">
        <v>587</v>
      </c>
      <c r="M19" s="14" t="s">
        <v>915</v>
      </c>
      <c r="N19" s="14" t="s">
        <v>626</v>
      </c>
      <c r="O19" s="14" t="s">
        <v>595</v>
      </c>
      <c r="P19" s="14" t="str">
        <f>_xlfn.CONCAT("08101_",REPLACE(C19,3,1,""),"_",N19,"_",O19,"_",IF(ISNUMBER(SEARCH("Civil",J19)),"CIV",IF(ISNUMBER(SEARCH("Revit",J19)),"RVT",IF(ISNUMBER(SEARCH("Microstation",J19)),"MIC",IF(ISNUMBER(SEARCH("Archicad",J19)),"ARC","ND")))),RIGHT(K19,2))</f>
        <v>08101_PS26-01-21_NYR-CHOT-TZZ_ZZZ_MIC</v>
      </c>
    </row>
    <row r="20" spans="1:16" s="28" customFormat="1" ht="15" customHeight="1" outlineLevel="1" x14ac:dyDescent="0.25">
      <c r="A20" s="29"/>
      <c r="B20" s="29" t="s">
        <v>91</v>
      </c>
      <c r="C20" s="29" t="s">
        <v>2</v>
      </c>
      <c r="D20" s="29" t="s">
        <v>405</v>
      </c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</row>
    <row r="21" spans="1:16" s="28" customFormat="1" ht="15" customHeight="1" outlineLevel="1" x14ac:dyDescent="0.25">
      <c r="A21" s="30"/>
      <c r="B21" s="31" t="s">
        <v>92</v>
      </c>
      <c r="C21" s="31" t="s">
        <v>837</v>
      </c>
      <c r="D21" s="14" t="s">
        <v>406</v>
      </c>
      <c r="E21" s="43"/>
      <c r="F21" s="44"/>
      <c r="G21" s="14" t="str">
        <f>_xlfn.CONCAT("DiMS_",D$11)</f>
        <v>DiMS_Železniční zabezpečovací zařízení</v>
      </c>
      <c r="H21" s="14" t="s">
        <v>13</v>
      </c>
      <c r="I21" s="14" t="s">
        <v>14</v>
      </c>
      <c r="J21" s="54" t="s">
        <v>914</v>
      </c>
      <c r="K21" s="55"/>
      <c r="L21" s="55"/>
      <c r="M21" s="55"/>
      <c r="N21" s="55"/>
      <c r="O21" s="55"/>
      <c r="P21" s="56"/>
    </row>
    <row r="22" spans="1:16" s="28" customFormat="1" ht="15" customHeight="1" outlineLevel="1" x14ac:dyDescent="0.25">
      <c r="A22" s="30"/>
      <c r="B22" s="40" t="s">
        <v>922</v>
      </c>
      <c r="C22" s="40"/>
      <c r="D22" s="30" t="s">
        <v>923</v>
      </c>
      <c r="E22" s="14"/>
      <c r="F22" s="14"/>
      <c r="G22" s="14"/>
      <c r="H22" s="14"/>
      <c r="I22" s="14"/>
      <c r="J22" s="45"/>
      <c r="K22" s="46"/>
      <c r="L22" s="46"/>
      <c r="M22" s="46"/>
      <c r="N22" s="46"/>
      <c r="O22" s="46"/>
      <c r="P22" s="47"/>
    </row>
    <row r="23" spans="1:16" s="28" customFormat="1" ht="15" customHeight="1" outlineLevel="1" x14ac:dyDescent="0.25">
      <c r="A23" s="30"/>
      <c r="B23" s="31" t="s">
        <v>93</v>
      </c>
      <c r="C23" s="31" t="s">
        <v>838</v>
      </c>
      <c r="D23" s="14" t="s">
        <v>407</v>
      </c>
      <c r="E23" s="14"/>
      <c r="F23" s="14"/>
      <c r="G23" s="14" t="str">
        <f>_xlfn.CONCAT("DiMS_",D$11)</f>
        <v>DiMS_Železniční zabezpečovací zařízení</v>
      </c>
      <c r="H23" s="14" t="s">
        <v>13</v>
      </c>
      <c r="I23" s="14" t="s">
        <v>14</v>
      </c>
      <c r="J23" s="14" t="s">
        <v>586</v>
      </c>
      <c r="K23" s="14"/>
      <c r="L23" s="14" t="s">
        <v>587</v>
      </c>
      <c r="M23" s="14" t="s">
        <v>915</v>
      </c>
      <c r="N23" s="14" t="s">
        <v>627</v>
      </c>
      <c r="O23" s="14" t="s">
        <v>595</v>
      </c>
      <c r="P23" s="14" t="str">
        <f>_xlfn.CONCAT("08101_",REPLACE(C23,3,1,""),"_",N23,"_",O23,"_",IF(ISNUMBER(SEARCH("Civil",J23)),"CIV",IF(ISNUMBER(SEARCH("Revit",J23)),"RVT",IF(ISNUMBER(SEARCH("Microstation",J23)),"MIC",IF(ISNUMBER(SEARCH("Archicad",J23)),"ARC","ND")))),RIGHT(K23,2))</f>
        <v>08101_PS29-01-52_PLZ-CHOT-ETCS_ZZZ_MIC</v>
      </c>
    </row>
    <row r="24" spans="1:16" s="28" customFormat="1" ht="15" customHeight="1" x14ac:dyDescent="0.25">
      <c r="A24" s="26" t="s">
        <v>394</v>
      </c>
      <c r="B24" s="26" t="s">
        <v>94</v>
      </c>
      <c r="C24" s="26" t="s">
        <v>2</v>
      </c>
      <c r="D24" s="26" t="s">
        <v>408</v>
      </c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</row>
    <row r="25" spans="1:16" s="28" customFormat="1" ht="15" customHeight="1" outlineLevel="1" x14ac:dyDescent="0.25">
      <c r="A25" s="29"/>
      <c r="B25" s="29" t="s">
        <v>95</v>
      </c>
      <c r="C25" s="29" t="s">
        <v>2</v>
      </c>
      <c r="D25" s="29" t="s">
        <v>409</v>
      </c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</row>
    <row r="26" spans="1:16" s="28" customFormat="1" ht="15" customHeight="1" outlineLevel="1" x14ac:dyDescent="0.25">
      <c r="A26" s="30"/>
      <c r="B26" s="31" t="s">
        <v>96</v>
      </c>
      <c r="C26" s="31" t="s">
        <v>18</v>
      </c>
      <c r="D26" s="14" t="s">
        <v>410</v>
      </c>
      <c r="E26" s="14"/>
      <c r="F26" s="14"/>
      <c r="G26" s="14" t="str">
        <f>_xlfn.CONCAT("DiMS_",D$24)</f>
        <v>DiMS_Železniční sdělovací zařízení</v>
      </c>
      <c r="H26" s="14" t="s">
        <v>13</v>
      </c>
      <c r="I26" s="14" t="s">
        <v>766</v>
      </c>
      <c r="J26" s="14" t="s">
        <v>586</v>
      </c>
      <c r="K26" s="14"/>
      <c r="L26" s="14" t="s">
        <v>587</v>
      </c>
      <c r="M26" s="14" t="s">
        <v>915</v>
      </c>
      <c r="N26" s="14" t="s">
        <v>629</v>
      </c>
      <c r="O26" s="14" t="s">
        <v>596</v>
      </c>
      <c r="P26" s="14" t="str">
        <f t="shared" ref="P26:P30" si="2">_xlfn.CONCAT("08101_",REPLACE(C26,3,1,""),"_",N26,"_",O26,"_",IF(ISNUMBER(SEARCH("Civil",J26)),"CIV",IF(ISNUMBER(SEARCH("Revit",J26)),"RVT",IF(ISNUMBER(SEARCH("Microstation",J26)),"MIC",IF(ISNUMBER(SEARCH("Archicad",J26)),"ARC","ND")))),RIGHT(K26,2))</f>
        <v>08101_PS23-02-11_ZST-VEJ-KABELIZACE_ZSZ_MIC</v>
      </c>
    </row>
    <row r="27" spans="1:16" s="28" customFormat="1" ht="15" customHeight="1" outlineLevel="1" x14ac:dyDescent="0.25">
      <c r="A27" s="30"/>
      <c r="B27" s="31" t="s">
        <v>97</v>
      </c>
      <c r="C27" s="31" t="s">
        <v>19</v>
      </c>
      <c r="D27" s="14" t="s">
        <v>411</v>
      </c>
      <c r="E27" s="14"/>
      <c r="F27" s="14"/>
      <c r="G27" s="14" t="str">
        <f t="shared" ref="G27:G30" si="3">_xlfn.CONCAT("DiMS_",D$24)</f>
        <v>DiMS_Železniční sdělovací zařízení</v>
      </c>
      <c r="H27" s="14" t="s">
        <v>13</v>
      </c>
      <c r="I27" s="14" t="s">
        <v>766</v>
      </c>
      <c r="J27" s="14" t="s">
        <v>586</v>
      </c>
      <c r="K27" s="14"/>
      <c r="L27" s="14" t="s">
        <v>587</v>
      </c>
      <c r="M27" s="14" t="s">
        <v>915</v>
      </c>
      <c r="N27" s="14" t="s">
        <v>628</v>
      </c>
      <c r="O27" s="14" t="s">
        <v>596</v>
      </c>
      <c r="P27" s="14" t="str">
        <f t="shared" si="2"/>
        <v>08101_PS25-02-11_ZST-NYR-KABELIZACE_ZSZ_MIC</v>
      </c>
    </row>
    <row r="28" spans="1:16" s="28" customFormat="1" ht="15" customHeight="1" outlineLevel="1" x14ac:dyDescent="0.25">
      <c r="A28" s="30"/>
      <c r="B28" s="31" t="s">
        <v>98</v>
      </c>
      <c r="C28" s="31" t="s">
        <v>20</v>
      </c>
      <c r="D28" s="14" t="s">
        <v>412</v>
      </c>
      <c r="E28" s="14"/>
      <c r="F28" s="14"/>
      <c r="G28" s="14" t="str">
        <f t="shared" si="3"/>
        <v>DiMS_Železniční sdělovací zařízení</v>
      </c>
      <c r="H28" s="14" t="s">
        <v>13</v>
      </c>
      <c r="I28" s="14" t="s">
        <v>766</v>
      </c>
      <c r="J28" s="14" t="s">
        <v>586</v>
      </c>
      <c r="K28" s="14"/>
      <c r="L28" s="14" t="s">
        <v>587</v>
      </c>
      <c r="M28" s="14" t="s">
        <v>915</v>
      </c>
      <c r="N28" s="14" t="s">
        <v>630</v>
      </c>
      <c r="O28" s="14" t="s">
        <v>596</v>
      </c>
      <c r="P28" s="14" t="str">
        <f t="shared" si="2"/>
        <v>08101_PS29-02-11_PLZ-CHOT-TK_ZSZ_MIC</v>
      </c>
    </row>
    <row r="29" spans="1:16" s="28" customFormat="1" ht="15" customHeight="1" outlineLevel="1" x14ac:dyDescent="0.25">
      <c r="A29" s="30"/>
      <c r="B29" s="31" t="s">
        <v>99</v>
      </c>
      <c r="C29" s="31" t="s">
        <v>21</v>
      </c>
      <c r="D29" s="14" t="s">
        <v>413</v>
      </c>
      <c r="E29" s="14"/>
      <c r="F29" s="14"/>
      <c r="G29" s="14" t="str">
        <f t="shared" si="3"/>
        <v>DiMS_Železniční sdělovací zařízení</v>
      </c>
      <c r="H29" s="14" t="s">
        <v>13</v>
      </c>
      <c r="I29" s="14" t="s">
        <v>766</v>
      </c>
      <c r="J29" s="14" t="s">
        <v>586</v>
      </c>
      <c r="K29" s="14"/>
      <c r="L29" s="14" t="s">
        <v>587</v>
      </c>
      <c r="M29" s="14" t="s">
        <v>915</v>
      </c>
      <c r="N29" s="14" t="s">
        <v>631</v>
      </c>
      <c r="O29" s="14" t="s">
        <v>596</v>
      </c>
      <c r="P29" s="14" t="str">
        <f t="shared" si="2"/>
        <v>08101_PS29-02-12_PLZ-CHOT-DOK_ZSZ_MIC</v>
      </c>
    </row>
    <row r="30" spans="1:16" s="28" customFormat="1" ht="15" customHeight="1" outlineLevel="1" x14ac:dyDescent="0.25">
      <c r="A30" s="30"/>
      <c r="B30" s="31" t="s">
        <v>100</v>
      </c>
      <c r="C30" s="31" t="s">
        <v>22</v>
      </c>
      <c r="D30" s="14" t="s">
        <v>414</v>
      </c>
      <c r="E30" s="14"/>
      <c r="F30" s="14"/>
      <c r="G30" s="14" t="str">
        <f t="shared" si="3"/>
        <v>DiMS_Železniční sdělovací zařízení</v>
      </c>
      <c r="H30" s="14" t="s">
        <v>13</v>
      </c>
      <c r="I30" s="14" t="s">
        <v>766</v>
      </c>
      <c r="J30" s="14" t="s">
        <v>586</v>
      </c>
      <c r="K30" s="14"/>
      <c r="L30" s="14" t="s">
        <v>587</v>
      </c>
      <c r="M30" s="14" t="s">
        <v>915</v>
      </c>
      <c r="N30" s="14" t="s">
        <v>632</v>
      </c>
      <c r="O30" s="14" t="s">
        <v>596</v>
      </c>
      <c r="P30" s="14" t="str">
        <f t="shared" si="2"/>
        <v>08101_PS29-02-13_PLZ-CHOT-PRENOS_ZSZ_MIC</v>
      </c>
    </row>
    <row r="31" spans="1:16" s="28" customFormat="1" ht="15" customHeight="1" outlineLevel="1" x14ac:dyDescent="0.25">
      <c r="A31" s="29"/>
      <c r="B31" s="29" t="s">
        <v>101</v>
      </c>
      <c r="C31" s="29" t="s">
        <v>2</v>
      </c>
      <c r="D31" s="29" t="s">
        <v>415</v>
      </c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s="28" customFormat="1" ht="15" customHeight="1" outlineLevel="1" x14ac:dyDescent="0.25">
      <c r="A32" s="30"/>
      <c r="B32" s="31" t="s">
        <v>102</v>
      </c>
      <c r="C32" s="31" t="s">
        <v>23</v>
      </c>
      <c r="D32" s="14" t="s">
        <v>416</v>
      </c>
      <c r="E32" s="14"/>
      <c r="F32" s="14"/>
      <c r="G32" s="14" t="str">
        <f>_xlfn.CONCAT("DiMS_",D$24)</f>
        <v>DiMS_Železniční sdělovací zařízení</v>
      </c>
      <c r="H32" s="14" t="s">
        <v>13</v>
      </c>
      <c r="I32" s="14" t="s">
        <v>766</v>
      </c>
      <c r="J32" s="14" t="s">
        <v>586</v>
      </c>
      <c r="K32" s="14"/>
      <c r="L32" s="14" t="s">
        <v>587</v>
      </c>
      <c r="M32" s="14" t="s">
        <v>915</v>
      </c>
      <c r="N32" s="14" t="s">
        <v>633</v>
      </c>
      <c r="O32" s="14" t="s">
        <v>596</v>
      </c>
      <c r="P32" s="14" t="str">
        <f t="shared" ref="P32:P35" si="4">_xlfn.CONCAT("08101_",REPLACE(C32,3,1,""),"_",N32,"_",O32,"_",IF(ISNUMBER(SEARCH("Civil",J32)),"CIV",IF(ISNUMBER(SEARCH("Revit",J32)),"RVT",IF(ISNUMBER(SEARCH("Microstation",J32)),"MIC",IF(ISNUMBER(SEARCH("Archicad",J32)),"ARC","ND")))),RIGHT(K32,2))</f>
        <v>08101_PS23-02-21_ZST-VEJ-SDEL_ZSZ_MIC</v>
      </c>
    </row>
    <row r="33" spans="1:16" s="28" customFormat="1" ht="15" customHeight="1" outlineLevel="1" x14ac:dyDescent="0.25">
      <c r="A33" s="30"/>
      <c r="B33" s="31" t="s">
        <v>103</v>
      </c>
      <c r="C33" s="31" t="s">
        <v>24</v>
      </c>
      <c r="D33" s="14" t="s">
        <v>417</v>
      </c>
      <c r="E33" s="14"/>
      <c r="F33" s="14"/>
      <c r="G33" s="14" t="str">
        <f t="shared" ref="G33:G35" si="5">_xlfn.CONCAT("DiMS_",D$24)</f>
        <v>DiMS_Železniční sdělovací zařízení</v>
      </c>
      <c r="H33" s="14" t="s">
        <v>13</v>
      </c>
      <c r="I33" s="14" t="s">
        <v>766</v>
      </c>
      <c r="J33" s="14" t="s">
        <v>586</v>
      </c>
      <c r="K33" s="14"/>
      <c r="L33" s="14" t="s">
        <v>587</v>
      </c>
      <c r="M33" s="14" t="s">
        <v>915</v>
      </c>
      <c r="N33" s="14" t="s">
        <v>634</v>
      </c>
      <c r="O33" s="14" t="s">
        <v>596</v>
      </c>
      <c r="P33" s="14" t="str">
        <f t="shared" si="4"/>
        <v>08101_PS23-02-22_ZST-VEJ-PZTS_ZSZ_MIC</v>
      </c>
    </row>
    <row r="34" spans="1:16" s="28" customFormat="1" ht="15" customHeight="1" outlineLevel="1" x14ac:dyDescent="0.25">
      <c r="A34" s="30"/>
      <c r="B34" s="31" t="s">
        <v>104</v>
      </c>
      <c r="C34" s="31" t="s">
        <v>25</v>
      </c>
      <c r="D34" s="14" t="s">
        <v>418</v>
      </c>
      <c r="E34" s="14"/>
      <c r="F34" s="14"/>
      <c r="G34" s="14" t="str">
        <f t="shared" si="5"/>
        <v>DiMS_Železniční sdělovací zařízení</v>
      </c>
      <c r="H34" s="14" t="s">
        <v>13</v>
      </c>
      <c r="I34" s="14" t="s">
        <v>766</v>
      </c>
      <c r="J34" s="14" t="s">
        <v>586</v>
      </c>
      <c r="K34" s="14"/>
      <c r="L34" s="14" t="s">
        <v>587</v>
      </c>
      <c r="M34" s="14" t="s">
        <v>915</v>
      </c>
      <c r="N34" s="14" t="s">
        <v>635</v>
      </c>
      <c r="O34" s="14" t="s">
        <v>596</v>
      </c>
      <c r="P34" s="14" t="str">
        <f t="shared" si="4"/>
        <v>08101_PS25-02-21_ZST-NYR-SDEL_ZSZ_MIC</v>
      </c>
    </row>
    <row r="35" spans="1:16" s="28" customFormat="1" ht="15" customHeight="1" outlineLevel="1" x14ac:dyDescent="0.25">
      <c r="A35" s="30"/>
      <c r="B35" s="31" t="s">
        <v>105</v>
      </c>
      <c r="C35" s="31" t="s">
        <v>26</v>
      </c>
      <c r="D35" s="14" t="s">
        <v>419</v>
      </c>
      <c r="E35" s="14"/>
      <c r="F35" s="14"/>
      <c r="G35" s="14" t="str">
        <f t="shared" si="5"/>
        <v>DiMS_Železniční sdělovací zařízení</v>
      </c>
      <c r="H35" s="14" t="s">
        <v>13</v>
      </c>
      <c r="I35" s="14" t="s">
        <v>766</v>
      </c>
      <c r="J35" s="14" t="s">
        <v>586</v>
      </c>
      <c r="K35" s="14"/>
      <c r="L35" s="14" t="s">
        <v>587</v>
      </c>
      <c r="M35" s="14" t="s">
        <v>915</v>
      </c>
      <c r="N35" s="14" t="s">
        <v>636</v>
      </c>
      <c r="O35" s="14" t="s">
        <v>596</v>
      </c>
      <c r="P35" s="14" t="str">
        <f t="shared" si="4"/>
        <v>08101_PS25-02-22_ZST-NYR-PZTS_ZSZ_MIC</v>
      </c>
    </row>
    <row r="36" spans="1:16" s="28" customFormat="1" ht="15" customHeight="1" outlineLevel="1" x14ac:dyDescent="0.25">
      <c r="A36" s="29"/>
      <c r="B36" s="29" t="s">
        <v>106</v>
      </c>
      <c r="C36" s="29"/>
      <c r="D36" s="29" t="s">
        <v>420</v>
      </c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</row>
    <row r="37" spans="1:16" s="28" customFormat="1" ht="15" customHeight="1" outlineLevel="1" x14ac:dyDescent="0.25">
      <c r="A37" s="30"/>
      <c r="B37" s="31" t="s">
        <v>107</v>
      </c>
      <c r="C37" s="31" t="s">
        <v>27</v>
      </c>
      <c r="D37" s="14" t="s">
        <v>421</v>
      </c>
      <c r="E37" s="14"/>
      <c r="F37" s="14"/>
      <c r="G37" s="14" t="str">
        <f>_xlfn.CONCAT("DiMS_",D$24)</f>
        <v>DiMS_Železniční sdělovací zařízení</v>
      </c>
      <c r="H37" s="14" t="s">
        <v>13</v>
      </c>
      <c r="I37" s="14" t="s">
        <v>766</v>
      </c>
      <c r="J37" s="14" t="s">
        <v>586</v>
      </c>
      <c r="K37" s="14"/>
      <c r="L37" s="14" t="s">
        <v>587</v>
      </c>
      <c r="M37" s="14" t="s">
        <v>915</v>
      </c>
      <c r="N37" s="14" t="s">
        <v>637</v>
      </c>
      <c r="O37" s="14" t="s">
        <v>596</v>
      </c>
      <c r="P37" s="14" t="str">
        <f t="shared" ref="P37:P41" si="6">_xlfn.CONCAT("08101_",REPLACE(C37,3,1,""),"_",N37,"_",O37,"_",IF(ISNUMBER(SEARCH("Civil",J37)),"CIV",IF(ISNUMBER(SEARCH("Revit",J37)),"RVT",IF(ISNUMBER(SEARCH("Microstation",J37)),"MIC",IF(ISNUMBER(SEARCH("Archicad",J37)),"ARC","ND")))),RIGHT(K37,2))</f>
        <v>08101_PS23-02-31_ZST-VEJ-INFO_ZSZ_MIC</v>
      </c>
    </row>
    <row r="38" spans="1:16" s="28" customFormat="1" ht="15" customHeight="1" outlineLevel="1" x14ac:dyDescent="0.25">
      <c r="A38" s="30"/>
      <c r="B38" s="31" t="s">
        <v>108</v>
      </c>
      <c r="C38" s="31" t="s">
        <v>28</v>
      </c>
      <c r="D38" s="14" t="s">
        <v>422</v>
      </c>
      <c r="E38" s="14"/>
      <c r="F38" s="14"/>
      <c r="G38" s="14" t="str">
        <f t="shared" ref="G38:G41" si="7">_xlfn.CONCAT("DiMS_",D$24)</f>
        <v>DiMS_Železniční sdělovací zařízení</v>
      </c>
      <c r="H38" s="14" t="s">
        <v>13</v>
      </c>
      <c r="I38" s="14" t="s">
        <v>766</v>
      </c>
      <c r="J38" s="14" t="s">
        <v>586</v>
      </c>
      <c r="K38" s="14"/>
      <c r="L38" s="14" t="s">
        <v>587</v>
      </c>
      <c r="M38" s="14" t="s">
        <v>915</v>
      </c>
      <c r="N38" s="14" t="s">
        <v>638</v>
      </c>
      <c r="O38" s="14" t="s">
        <v>596</v>
      </c>
      <c r="P38" s="14" t="str">
        <f t="shared" si="6"/>
        <v>08101_PS23-02-32_ZST-VEJ-KAMERY_ZSZ_MIC</v>
      </c>
    </row>
    <row r="39" spans="1:16" s="28" customFormat="1" ht="15" customHeight="1" outlineLevel="1" x14ac:dyDescent="0.25">
      <c r="A39" s="30"/>
      <c r="B39" s="31" t="s">
        <v>109</v>
      </c>
      <c r="C39" s="31" t="s">
        <v>29</v>
      </c>
      <c r="D39" s="14" t="s">
        <v>423</v>
      </c>
      <c r="E39" s="42"/>
      <c r="F39" s="14"/>
      <c r="G39" s="14" t="str">
        <f t="shared" si="7"/>
        <v>DiMS_Železniční sdělovací zařízení</v>
      </c>
      <c r="H39" s="14" t="s">
        <v>13</v>
      </c>
      <c r="I39" s="14" t="s">
        <v>766</v>
      </c>
      <c r="J39" s="14" t="s">
        <v>586</v>
      </c>
      <c r="K39" s="14"/>
      <c r="L39" s="14" t="s">
        <v>587</v>
      </c>
      <c r="M39" s="14" t="s">
        <v>915</v>
      </c>
      <c r="N39" s="14" t="s">
        <v>639</v>
      </c>
      <c r="O39" s="14" t="s">
        <v>596</v>
      </c>
      <c r="P39" s="14" t="str">
        <f t="shared" si="6"/>
        <v>08101_PS25-02-31_ZST-NYR-INFO_ZSZ_MIC</v>
      </c>
    </row>
    <row r="40" spans="1:16" s="28" customFormat="1" ht="15" customHeight="1" outlineLevel="1" x14ac:dyDescent="0.25">
      <c r="A40" s="30"/>
      <c r="B40" s="31" t="s">
        <v>110</v>
      </c>
      <c r="C40" s="31" t="s">
        <v>30</v>
      </c>
      <c r="D40" s="14" t="s">
        <v>424</v>
      </c>
      <c r="E40" s="42"/>
      <c r="F40" s="14"/>
      <c r="G40" s="14" t="str">
        <f t="shared" si="7"/>
        <v>DiMS_Železniční sdělovací zařízení</v>
      </c>
      <c r="H40" s="14" t="s">
        <v>13</v>
      </c>
      <c r="I40" s="14" t="s">
        <v>766</v>
      </c>
      <c r="J40" s="14" t="s">
        <v>586</v>
      </c>
      <c r="K40" s="14"/>
      <c r="L40" s="14" t="s">
        <v>587</v>
      </c>
      <c r="M40" s="14" t="s">
        <v>915</v>
      </c>
      <c r="N40" s="14" t="s">
        <v>640</v>
      </c>
      <c r="O40" s="14" t="s">
        <v>596</v>
      </c>
      <c r="P40" s="14" t="str">
        <f t="shared" si="6"/>
        <v>08101_PS25-02-32_ZST-NYR-KAMERY_ZSZ_MIC</v>
      </c>
    </row>
    <row r="41" spans="1:16" s="28" customFormat="1" ht="15" customHeight="1" outlineLevel="1" x14ac:dyDescent="0.25">
      <c r="A41" s="30"/>
      <c r="B41" s="31" t="s">
        <v>111</v>
      </c>
      <c r="C41" s="31" t="s">
        <v>31</v>
      </c>
      <c r="D41" s="14" t="s">
        <v>425</v>
      </c>
      <c r="E41" s="14"/>
      <c r="F41" s="14"/>
      <c r="G41" s="14" t="str">
        <f t="shared" si="7"/>
        <v>DiMS_Železniční sdělovací zařízení</v>
      </c>
      <c r="H41" s="14" t="s">
        <v>13</v>
      </c>
      <c r="I41" s="14" t="s">
        <v>766</v>
      </c>
      <c r="J41" s="14" t="s">
        <v>586</v>
      </c>
      <c r="K41" s="14"/>
      <c r="L41" s="14" t="s">
        <v>587</v>
      </c>
      <c r="M41" s="14" t="s">
        <v>915</v>
      </c>
      <c r="N41" s="14" t="s">
        <v>641</v>
      </c>
      <c r="O41" s="14" t="s">
        <v>596</v>
      </c>
      <c r="P41" s="14" t="str">
        <f t="shared" si="6"/>
        <v>08101_PS29-02-31_PLZ-CHOT-INFO_ZSZ_MIC</v>
      </c>
    </row>
    <row r="42" spans="1:16" s="28" customFormat="1" ht="15" customHeight="1" outlineLevel="1" x14ac:dyDescent="0.25">
      <c r="A42" s="30"/>
      <c r="B42" s="31" t="s">
        <v>924</v>
      </c>
      <c r="C42" s="31" t="s">
        <v>927</v>
      </c>
      <c r="D42" s="14" t="s">
        <v>925</v>
      </c>
      <c r="E42" s="14"/>
      <c r="F42" s="14"/>
      <c r="G42" s="14" t="str">
        <f t="shared" ref="G42" si="8">_xlfn.CONCAT("DiMS_",D$24)</f>
        <v>DiMS_Železniční sdělovací zařízení</v>
      </c>
      <c r="H42" s="14" t="s">
        <v>13</v>
      </c>
      <c r="I42" s="14" t="s">
        <v>766</v>
      </c>
      <c r="J42" s="14" t="s">
        <v>586</v>
      </c>
      <c r="K42" s="14"/>
      <c r="L42" s="14" t="s">
        <v>587</v>
      </c>
      <c r="M42" s="14" t="s">
        <v>915</v>
      </c>
      <c r="N42" s="14" t="s">
        <v>926</v>
      </c>
      <c r="O42" s="14" t="s">
        <v>596</v>
      </c>
      <c r="P42" s="14" t="str">
        <f t="shared" ref="P42" si="9">_xlfn.CONCAT("08101_",REPLACE(C42,3,1,""),"_",N42,"_",O42,"_",IF(ISNUMBER(SEARCH("Civil",J42)),"CIV",IF(ISNUMBER(SEARCH("Revit",J42)),"RVT",IF(ISNUMBER(SEARCH("Microstation",J42)),"MIC",IF(ISNUMBER(SEARCH("Archicad",J42)),"ARC","ND")))),RIGHT(K42,2))</f>
        <v>08101_PS29-02-31.1_PLZ-CHOT-INFO-PZTS_ZSZ_MIC</v>
      </c>
    </row>
    <row r="43" spans="1:16" s="28" customFormat="1" ht="15" customHeight="1" outlineLevel="1" x14ac:dyDescent="0.25">
      <c r="A43" s="29"/>
      <c r="B43" s="29" t="s">
        <v>112</v>
      </c>
      <c r="C43" s="29"/>
      <c r="D43" s="29" t="s">
        <v>426</v>
      </c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</row>
    <row r="44" spans="1:16" s="28" customFormat="1" ht="15" customHeight="1" outlineLevel="1" x14ac:dyDescent="0.25">
      <c r="A44" s="30"/>
      <c r="B44" s="31" t="s">
        <v>113</v>
      </c>
      <c r="C44" s="31" t="s">
        <v>32</v>
      </c>
      <c r="D44" s="14" t="s">
        <v>427</v>
      </c>
      <c r="E44" s="14"/>
      <c r="F44" s="14"/>
      <c r="G44" s="14" t="str">
        <f>_xlfn.CONCAT("DiMS_",D$24)</f>
        <v>DiMS_Železniční sdělovací zařízení</v>
      </c>
      <c r="H44" s="14" t="s">
        <v>13</v>
      </c>
      <c r="I44" s="14" t="s">
        <v>766</v>
      </c>
      <c r="J44" s="14" t="s">
        <v>586</v>
      </c>
      <c r="K44" s="14"/>
      <c r="L44" s="14" t="s">
        <v>587</v>
      </c>
      <c r="M44" s="14" t="s">
        <v>915</v>
      </c>
      <c r="N44" s="14" t="s">
        <v>642</v>
      </c>
      <c r="O44" s="14" t="s">
        <v>596</v>
      </c>
      <c r="P44" s="14" t="str">
        <f>_xlfn.CONCAT("08101_",REPLACE(C44,3,1,""),"_",N44,"_",O44,"_",IF(ISNUMBER(SEARCH("Civil",J44)),"CIV",IF(ISNUMBER(SEARCH("Revit",J44)),"RVT",IF(ISNUMBER(SEARCH("Microstation",J44)),"MIC",IF(ISNUMBER(SEARCH("Archicad",J44)),"ARC","ND")))),RIGHT(K44,2))</f>
        <v>08101_PS29-02-41_PLZ-CHOT-GSM_ZSZ_MIC</v>
      </c>
    </row>
    <row r="45" spans="1:16" s="28" customFormat="1" ht="15" customHeight="1" outlineLevel="1" x14ac:dyDescent="0.25">
      <c r="A45" s="29"/>
      <c r="B45" s="29" t="s">
        <v>114</v>
      </c>
      <c r="C45" s="29"/>
      <c r="D45" s="29" t="s">
        <v>428</v>
      </c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</row>
    <row r="46" spans="1:16" s="28" customFormat="1" ht="15" customHeight="1" outlineLevel="1" x14ac:dyDescent="0.25">
      <c r="A46" s="30"/>
      <c r="B46" s="31" t="s">
        <v>115</v>
      </c>
      <c r="C46" s="31" t="s">
        <v>33</v>
      </c>
      <c r="D46" s="14" t="s">
        <v>429</v>
      </c>
      <c r="E46" s="14"/>
      <c r="F46" s="14"/>
      <c r="G46" s="14" t="str">
        <f>_xlfn.CONCAT("DiMS_",D$24)</f>
        <v>DiMS_Železniční sdělovací zařízení</v>
      </c>
      <c r="H46" s="14" t="s">
        <v>13</v>
      </c>
      <c r="I46" s="14" t="s">
        <v>766</v>
      </c>
      <c r="J46" s="14" t="s">
        <v>586</v>
      </c>
      <c r="K46" s="14"/>
      <c r="L46" s="14" t="s">
        <v>587</v>
      </c>
      <c r="M46" s="14" t="s">
        <v>915</v>
      </c>
      <c r="N46" s="14" t="s">
        <v>643</v>
      </c>
      <c r="O46" s="14" t="s">
        <v>596</v>
      </c>
      <c r="P46" s="14" t="str">
        <f t="shared" ref="P46:P47" si="10">_xlfn.CONCAT("08101_",REPLACE(C46,3,1,""),"_",N46,"_",O46,"_",IF(ISNUMBER(SEARCH("Civil",J46)),"CIV",IF(ISNUMBER(SEARCH("Revit",J46)),"RVT",IF(ISNUMBER(SEARCH("Microstation",J46)),"MIC",IF(ISNUMBER(SEARCH("Archicad",J46)),"ARC","ND")))),RIGHT(K46,2))</f>
        <v>08101_PS29-02-51_DOHLED-PRACOVISTE_ZSZ_MIC</v>
      </c>
    </row>
    <row r="47" spans="1:16" s="28" customFormat="1" ht="15" customHeight="1" outlineLevel="1" x14ac:dyDescent="0.25">
      <c r="A47" s="30"/>
      <c r="B47" s="31" t="s">
        <v>116</v>
      </c>
      <c r="C47" s="31" t="s">
        <v>34</v>
      </c>
      <c r="D47" s="14" t="s">
        <v>430</v>
      </c>
      <c r="E47" s="14"/>
      <c r="F47" s="14"/>
      <c r="G47" s="14" t="str">
        <f>_xlfn.CONCAT("DiMS_",D$24)</f>
        <v>DiMS_Železniční sdělovací zařízení</v>
      </c>
      <c r="H47" s="14" t="s">
        <v>13</v>
      </c>
      <c r="I47" s="14" t="s">
        <v>766</v>
      </c>
      <c r="J47" s="14" t="s">
        <v>586</v>
      </c>
      <c r="K47" s="14"/>
      <c r="L47" s="14" t="s">
        <v>587</v>
      </c>
      <c r="M47" s="14" t="s">
        <v>915</v>
      </c>
      <c r="N47" s="14" t="s">
        <v>644</v>
      </c>
      <c r="O47" s="14" t="s">
        <v>596</v>
      </c>
      <c r="P47" s="14" t="str">
        <f t="shared" si="10"/>
        <v>08101_PS29-02-52_DO-SDEL-INFO_ZSZ_MIC</v>
      </c>
    </row>
    <row r="48" spans="1:16" s="28" customFormat="1" ht="15" customHeight="1" outlineLevel="1" x14ac:dyDescent="0.25">
      <c r="A48" s="30"/>
      <c r="B48" s="40" t="s">
        <v>816</v>
      </c>
      <c r="C48" s="31"/>
      <c r="D48" s="30" t="s">
        <v>818</v>
      </c>
      <c r="E48" s="30"/>
      <c r="F48" s="30"/>
      <c r="G48" s="14"/>
      <c r="H48" s="14"/>
      <c r="I48" s="14"/>
      <c r="J48" s="14"/>
      <c r="K48" s="14"/>
      <c r="L48" s="14"/>
      <c r="M48" s="14"/>
      <c r="N48" s="14"/>
      <c r="O48" s="14"/>
      <c r="P48" s="14"/>
    </row>
    <row r="49" spans="1:16" s="28" customFormat="1" ht="15" customHeight="1" outlineLevel="1" x14ac:dyDescent="0.25">
      <c r="A49" s="30"/>
      <c r="B49" s="31" t="s">
        <v>820</v>
      </c>
      <c r="C49" s="31" t="s">
        <v>817</v>
      </c>
      <c r="D49" s="14" t="s">
        <v>819</v>
      </c>
      <c r="E49" s="42"/>
      <c r="F49" s="42"/>
      <c r="G49" s="14" t="str">
        <f>_xlfn.CONCAT("DiMS_",D$24)</f>
        <v>DiMS_Železniční sdělovací zařízení</v>
      </c>
      <c r="H49" s="14" t="s">
        <v>770</v>
      </c>
      <c r="I49" s="14" t="s">
        <v>771</v>
      </c>
      <c r="J49" s="14" t="s">
        <v>768</v>
      </c>
      <c r="K49" s="14">
        <v>2023</v>
      </c>
      <c r="L49" s="14" t="s">
        <v>585</v>
      </c>
      <c r="M49" s="14" t="s">
        <v>779</v>
      </c>
      <c r="N49" s="14" t="s">
        <v>1003</v>
      </c>
      <c r="O49" s="14" t="s">
        <v>596</v>
      </c>
      <c r="P49" s="14" t="str">
        <f>_xlfn.CONCAT("08101_",REPLACE(C49,3,1,""),"_",N49,"_",O49,"_",IF(ISNUMBER(SEARCH("Civil",J49)),"CIV",IF(ISNUMBER(SEARCH("Revit",J49)),"RVT",IF(ISNUMBER(SEARCH("Microstation",J49)),"MIC",IF(ISNUMBER(SEARCH("Archicad",J49)),"ARC","ND")))),RIGHT(K49,2))</f>
        <v>08101_PS29-02-01_ZST-NYR-DDTS-SZDC_ZSZ_RVT23</v>
      </c>
    </row>
    <row r="50" spans="1:16" s="28" customFormat="1" ht="15" customHeight="1" outlineLevel="1" x14ac:dyDescent="0.25">
      <c r="A50" s="30"/>
      <c r="B50" s="31" t="s">
        <v>820</v>
      </c>
      <c r="C50" s="31" t="s">
        <v>817</v>
      </c>
      <c r="D50" s="14" t="s">
        <v>819</v>
      </c>
      <c r="E50" s="42"/>
      <c r="F50" s="42"/>
      <c r="G50" s="14" t="str">
        <f>_xlfn.CONCAT("DiMS_",D$24)</f>
        <v>DiMS_Železniční sdělovací zařízení</v>
      </c>
      <c r="H50" s="14" t="s">
        <v>770</v>
      </c>
      <c r="I50" s="14" t="s">
        <v>771</v>
      </c>
      <c r="J50" s="14" t="s">
        <v>768</v>
      </c>
      <c r="K50" s="14">
        <v>2023</v>
      </c>
      <c r="L50" s="14" t="s">
        <v>585</v>
      </c>
      <c r="M50" s="14" t="s">
        <v>779</v>
      </c>
      <c r="N50" s="14" t="s">
        <v>815</v>
      </c>
      <c r="O50" s="14" t="s">
        <v>596</v>
      </c>
      <c r="P50" s="14" t="str">
        <f>_xlfn.CONCAT("08101_",REPLACE(C50,3,1,""),"_",N50,"_",O50,"_",IF(ISNUMBER(SEARCH("Civil",J50)),"CIV",IF(ISNUMBER(SEARCH("Revit",J50)),"RVT",IF(ISNUMBER(SEARCH("Microstation",J50)),"MIC",IF(ISNUMBER(SEARCH("Archicad",J50)),"ARC","ND")))),RIGHT(K50,2))</f>
        <v>08101_PS29-02-01_ZST-VEJ-DDTS-SZDC_ZSZ_RVT23</v>
      </c>
    </row>
    <row r="51" spans="1:16" s="28" customFormat="1" ht="15" customHeight="1" x14ac:dyDescent="0.25">
      <c r="A51" s="26" t="s">
        <v>394</v>
      </c>
      <c r="B51" s="26" t="s">
        <v>117</v>
      </c>
      <c r="C51" s="26" t="s">
        <v>2</v>
      </c>
      <c r="D51" s="26" t="s">
        <v>431</v>
      </c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</row>
    <row r="52" spans="1:16" s="28" customFormat="1" ht="15" customHeight="1" outlineLevel="1" x14ac:dyDescent="0.25">
      <c r="A52" s="29"/>
      <c r="B52" s="29" t="s">
        <v>118</v>
      </c>
      <c r="C52" s="29" t="s">
        <v>2</v>
      </c>
      <c r="D52" s="29" t="s">
        <v>432</v>
      </c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</row>
    <row r="53" spans="1:16" s="28" customFormat="1" ht="15" customHeight="1" outlineLevel="1" x14ac:dyDescent="0.25">
      <c r="A53" s="30"/>
      <c r="B53" s="31" t="s">
        <v>119</v>
      </c>
      <c r="C53" s="31" t="s">
        <v>35</v>
      </c>
      <c r="D53" s="14" t="s">
        <v>433</v>
      </c>
      <c r="E53" s="42"/>
      <c r="F53" s="42"/>
      <c r="G53" s="14" t="str">
        <f>_xlfn.CONCAT("DiMS_",D$51)</f>
        <v>DiMS_Silnoproudá technologie</v>
      </c>
      <c r="H53" s="14" t="s">
        <v>770</v>
      </c>
      <c r="I53" s="14" t="s">
        <v>771</v>
      </c>
      <c r="J53" s="14" t="s">
        <v>768</v>
      </c>
      <c r="K53" s="14">
        <v>2023</v>
      </c>
      <c r="L53" s="14" t="s">
        <v>585</v>
      </c>
      <c r="M53" s="14" t="s">
        <v>779</v>
      </c>
      <c r="N53" s="14" t="s">
        <v>645</v>
      </c>
      <c r="O53" s="14" t="s">
        <v>597</v>
      </c>
      <c r="P53" s="14" t="str">
        <f t="shared" ref="P53:P54" si="11">_xlfn.CONCAT("08101_",REPLACE(C53,3,1,""),"_",N53,"_",O53,"_",IF(ISNUMBER(SEARCH("Civil",J53)),"CIV",IF(ISNUMBER(SEARCH("Revit",J53)),"RVT",IF(ISNUMBER(SEARCH("Microstation",J53)),"MIC",IF(ISNUMBER(SEARCH("Archicad",J53)),"ARC","ND")))),RIGHT(K53,2))</f>
        <v>08101_PS23-03-11_ZST-VEJ-DRT_SIL_RVT23</v>
      </c>
    </row>
    <row r="54" spans="1:16" s="28" customFormat="1" ht="15" customHeight="1" outlineLevel="1" x14ac:dyDescent="0.25">
      <c r="A54" s="30"/>
      <c r="B54" s="31" t="s">
        <v>120</v>
      </c>
      <c r="C54" s="31" t="s">
        <v>36</v>
      </c>
      <c r="D54" s="14" t="s">
        <v>434</v>
      </c>
      <c r="E54" s="42"/>
      <c r="F54" s="42"/>
      <c r="G54" s="14" t="str">
        <f t="shared" ref="G54:G55" si="12">_xlfn.CONCAT("DiMS_",D$51)</f>
        <v>DiMS_Silnoproudá technologie</v>
      </c>
      <c r="H54" s="14" t="s">
        <v>770</v>
      </c>
      <c r="I54" s="14" t="s">
        <v>771</v>
      </c>
      <c r="J54" s="14" t="s">
        <v>768</v>
      </c>
      <c r="K54" s="14">
        <v>2023</v>
      </c>
      <c r="L54" s="14" t="s">
        <v>585</v>
      </c>
      <c r="M54" s="14" t="s">
        <v>779</v>
      </c>
      <c r="N54" s="14" t="s">
        <v>646</v>
      </c>
      <c r="O54" s="14" t="s">
        <v>597</v>
      </c>
      <c r="P54" s="14" t="str">
        <f t="shared" si="11"/>
        <v>08101_PS25-03-11_ZST-NYR-DRT_SIL_RVT23</v>
      </c>
    </row>
    <row r="55" spans="1:16" s="28" customFormat="1" ht="15" customHeight="1" outlineLevel="1" x14ac:dyDescent="0.25">
      <c r="A55" s="30"/>
      <c r="B55" s="31" t="s">
        <v>121</v>
      </c>
      <c r="C55" s="31" t="s">
        <v>37</v>
      </c>
      <c r="D55" s="14" t="s">
        <v>435</v>
      </c>
      <c r="E55" s="43"/>
      <c r="F55" s="44"/>
      <c r="G55" s="14" t="str">
        <f t="shared" si="12"/>
        <v>DiMS_Silnoproudá technologie</v>
      </c>
      <c r="H55" s="14" t="s">
        <v>770</v>
      </c>
      <c r="I55" s="14" t="s">
        <v>771</v>
      </c>
      <c r="J55" s="54" t="s">
        <v>588</v>
      </c>
      <c r="K55" s="55"/>
      <c r="L55" s="55"/>
      <c r="M55" s="55"/>
      <c r="N55" s="55"/>
      <c r="O55" s="55"/>
      <c r="P55" s="56"/>
    </row>
    <row r="56" spans="1:16" s="28" customFormat="1" ht="15" customHeight="1" outlineLevel="1" x14ac:dyDescent="0.25">
      <c r="A56" s="29"/>
      <c r="B56" s="29" t="s">
        <v>122</v>
      </c>
      <c r="C56" s="29"/>
      <c r="D56" s="29" t="s">
        <v>436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</row>
    <row r="57" spans="1:16" s="28" customFormat="1" ht="15" customHeight="1" outlineLevel="1" x14ac:dyDescent="0.25">
      <c r="A57" s="30"/>
      <c r="B57" s="31" t="s">
        <v>123</v>
      </c>
      <c r="C57" s="31" t="s">
        <v>38</v>
      </c>
      <c r="D57" s="14" t="s">
        <v>437</v>
      </c>
      <c r="E57" s="42"/>
      <c r="F57" s="42"/>
      <c r="G57" s="14" t="str">
        <f>_xlfn.CONCAT("DiMS_",D$51)</f>
        <v>DiMS_Silnoproudá technologie</v>
      </c>
      <c r="H57" s="14" t="s">
        <v>13</v>
      </c>
      <c r="I57" s="14" t="s">
        <v>763</v>
      </c>
      <c r="J57" s="14" t="s">
        <v>586</v>
      </c>
      <c r="K57" s="14"/>
      <c r="L57" s="14" t="s">
        <v>587</v>
      </c>
      <c r="M57" s="14" t="s">
        <v>915</v>
      </c>
      <c r="N57" s="14" t="s">
        <v>647</v>
      </c>
      <c r="O57" s="14" t="s">
        <v>597</v>
      </c>
      <c r="P57" s="14" t="str">
        <f t="shared" ref="P57:P61" si="13">_xlfn.CONCAT("08101_",REPLACE(C57,3,1,""),"_",N57,"_",O57,"_",IF(ISNUMBER(SEARCH("Civil",J57)),"CIV",IF(ISNUMBER(SEARCH("Revit",J57)),"RVT",IF(ISNUMBER(SEARCH("Microstation",J57)),"MIC",IF(ISNUMBER(SEARCH("Archicad",J57)),"ARC","ND")))),RIGHT(K57,2))</f>
        <v>08101_PS23-03-51_ZST-VEJ-TS-22-04_SIL_MIC</v>
      </c>
    </row>
    <row r="58" spans="1:16" s="28" customFormat="1" ht="15" customHeight="1" outlineLevel="1" x14ac:dyDescent="0.25">
      <c r="A58" s="30"/>
      <c r="B58" s="31" t="s">
        <v>124</v>
      </c>
      <c r="C58" s="31" t="s">
        <v>39</v>
      </c>
      <c r="D58" s="14" t="s">
        <v>780</v>
      </c>
      <c r="E58" s="14"/>
      <c r="F58" s="14"/>
      <c r="G58" s="14" t="str">
        <f t="shared" ref="G58:G61" si="14">_xlfn.CONCAT("DiMS_",D$51)</f>
        <v>DiMS_Silnoproudá technologie</v>
      </c>
      <c r="H58" s="14" t="s">
        <v>13</v>
      </c>
      <c r="I58" s="14" t="s">
        <v>763</v>
      </c>
      <c r="J58" s="14" t="s">
        <v>586</v>
      </c>
      <c r="K58" s="14"/>
      <c r="L58" s="14" t="s">
        <v>587</v>
      </c>
      <c r="M58" s="14" t="s">
        <v>915</v>
      </c>
      <c r="N58" s="14" t="s">
        <v>785</v>
      </c>
      <c r="O58" s="14" t="s">
        <v>597</v>
      </c>
      <c r="P58" s="14" t="str">
        <f t="shared" si="13"/>
        <v>08101_PS23-03-52_ZST-VEJ-TS-25-046_SIL_MIC</v>
      </c>
    </row>
    <row r="59" spans="1:16" s="28" customFormat="1" ht="15" customHeight="1" outlineLevel="1" x14ac:dyDescent="0.25">
      <c r="A59" s="30"/>
      <c r="B59" s="31" t="s">
        <v>125</v>
      </c>
      <c r="C59" s="31" t="s">
        <v>40</v>
      </c>
      <c r="D59" s="14" t="s">
        <v>438</v>
      </c>
      <c r="E59" s="42"/>
      <c r="F59" s="42"/>
      <c r="G59" s="14" t="str">
        <f t="shared" si="14"/>
        <v>DiMS_Silnoproudá technologie</v>
      </c>
      <c r="H59" s="14" t="s">
        <v>13</v>
      </c>
      <c r="I59" s="14" t="s">
        <v>763</v>
      </c>
      <c r="J59" s="14" t="s">
        <v>586</v>
      </c>
      <c r="K59" s="14"/>
      <c r="L59" s="14" t="s">
        <v>587</v>
      </c>
      <c r="M59" s="14" t="s">
        <v>915</v>
      </c>
      <c r="N59" s="14" t="s">
        <v>648</v>
      </c>
      <c r="O59" s="14" t="s">
        <v>597</v>
      </c>
      <c r="P59" s="14" t="str">
        <f t="shared" si="13"/>
        <v>08101_PS25-03-51_ZST-NYR-TS-22-04_SIL_MIC</v>
      </c>
    </row>
    <row r="60" spans="1:16" s="28" customFormat="1" ht="15" customHeight="1" outlineLevel="1" x14ac:dyDescent="0.25">
      <c r="A60" s="30"/>
      <c r="B60" s="31" t="s">
        <v>126</v>
      </c>
      <c r="C60" s="31" t="s">
        <v>781</v>
      </c>
      <c r="D60" s="14" t="s">
        <v>783</v>
      </c>
      <c r="E60" s="14"/>
      <c r="F60" s="14"/>
      <c r="G60" s="14" t="str">
        <f t="shared" ref="G60" si="15">_xlfn.CONCAT("DiMS_",D$51)</f>
        <v>DiMS_Silnoproudá technologie</v>
      </c>
      <c r="H60" s="14" t="s">
        <v>13</v>
      </c>
      <c r="I60" s="14" t="s">
        <v>763</v>
      </c>
      <c r="J60" s="14" t="s">
        <v>586</v>
      </c>
      <c r="K60" s="14"/>
      <c r="L60" s="14" t="s">
        <v>587</v>
      </c>
      <c r="M60" s="14" t="s">
        <v>915</v>
      </c>
      <c r="N60" s="14" t="s">
        <v>786</v>
      </c>
      <c r="O60" s="14" t="s">
        <v>597</v>
      </c>
      <c r="P60" s="14" t="str">
        <f t="shared" ref="P60" si="16">_xlfn.CONCAT("08101_",REPLACE(C60,3,1,""),"_",N60,"_",O60,"_",IF(ISNUMBER(SEARCH("Civil",J60)),"CIV",IF(ISNUMBER(SEARCH("Revit",J60)),"RVT",IF(ISNUMBER(SEARCH("Microstation",J60)),"MIC",IF(ISNUMBER(SEARCH("Archicad",J60)),"ARC","ND")))),RIGHT(K60,2))</f>
        <v>08101_PS25-03-52.1_ZST-NYR-TS-25-046_SIL_MIC</v>
      </c>
    </row>
    <row r="61" spans="1:16" s="28" customFormat="1" ht="15" customHeight="1" outlineLevel="1" x14ac:dyDescent="0.25">
      <c r="A61" s="30"/>
      <c r="B61" s="31" t="s">
        <v>126</v>
      </c>
      <c r="C61" s="31" t="s">
        <v>782</v>
      </c>
      <c r="D61" s="14" t="s">
        <v>784</v>
      </c>
      <c r="E61" s="14"/>
      <c r="F61" s="14"/>
      <c r="G61" s="14" t="str">
        <f t="shared" si="14"/>
        <v>DiMS_Silnoproudá technologie</v>
      </c>
      <c r="H61" s="14" t="s">
        <v>13</v>
      </c>
      <c r="I61" s="14" t="s">
        <v>763</v>
      </c>
      <c r="J61" s="14" t="s">
        <v>586</v>
      </c>
      <c r="K61" s="14"/>
      <c r="L61" s="14" t="s">
        <v>587</v>
      </c>
      <c r="M61" s="14" t="s">
        <v>915</v>
      </c>
      <c r="N61" s="14" t="s">
        <v>787</v>
      </c>
      <c r="O61" s="14" t="s">
        <v>597</v>
      </c>
      <c r="P61" s="14" t="str">
        <f t="shared" si="13"/>
        <v>08101_PS25-03-52.2_ZST-NYR-TS-25-04_SIL_MIC</v>
      </c>
    </row>
    <row r="62" spans="1:16" s="28" customFormat="1" ht="15" customHeight="1" x14ac:dyDescent="0.25">
      <c r="A62" s="26" t="s">
        <v>394</v>
      </c>
      <c r="B62" s="26" t="s">
        <v>127</v>
      </c>
      <c r="C62" s="26" t="s">
        <v>2</v>
      </c>
      <c r="D62" s="26" t="s">
        <v>439</v>
      </c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</row>
    <row r="63" spans="1:16" s="28" customFormat="1" ht="15" customHeight="1" outlineLevel="1" x14ac:dyDescent="0.25">
      <c r="A63" s="29"/>
      <c r="B63" s="29" t="s">
        <v>128</v>
      </c>
      <c r="C63" s="29" t="s">
        <v>2</v>
      </c>
      <c r="D63" s="29" t="s">
        <v>440</v>
      </c>
      <c r="E63" s="29"/>
      <c r="F63" s="29"/>
      <c r="G63" s="29"/>
      <c r="H63" s="29"/>
      <c r="I63" s="29"/>
      <c r="J63" s="29"/>
      <c r="K63" s="29"/>
      <c r="L63" s="29"/>
      <c r="M63" s="14"/>
      <c r="N63" s="29"/>
      <c r="O63" s="29"/>
      <c r="P63" s="29"/>
    </row>
    <row r="64" spans="1:16" s="28" customFormat="1" ht="15" customHeight="1" outlineLevel="1" x14ac:dyDescent="0.25">
      <c r="A64" s="30"/>
      <c r="B64" s="31" t="s">
        <v>129</v>
      </c>
      <c r="C64" s="31" t="s">
        <v>42</v>
      </c>
      <c r="D64" s="14" t="s">
        <v>441</v>
      </c>
      <c r="E64" s="42"/>
      <c r="F64" s="14"/>
      <c r="G64" s="14" t="str">
        <f t="shared" ref="G64" si="17">_xlfn.CONCAT("DiMS_",D$51)</f>
        <v>DiMS_Silnoproudá technologie</v>
      </c>
      <c r="H64" s="14" t="s">
        <v>7</v>
      </c>
      <c r="I64" s="14" t="s">
        <v>921</v>
      </c>
      <c r="J64" s="14" t="s">
        <v>768</v>
      </c>
      <c r="K64" s="14">
        <v>2023</v>
      </c>
      <c r="L64" s="14" t="s">
        <v>585</v>
      </c>
      <c r="M64" s="14" t="s">
        <v>779</v>
      </c>
      <c r="N64" s="14" t="s">
        <v>649</v>
      </c>
      <c r="O64" s="14" t="s">
        <v>598</v>
      </c>
      <c r="P64" s="14" t="str">
        <f>_xlfn.CONCAT("08101_",REPLACE(C64,3,1,""),"_",N64,"_",O64,"_",IF(ISNUMBER(SEARCH("Civil",J64)),"CIV",IF(ISNUMBER(SEARCH("Revit",J64)),"RVT",IF(ISNUMBER(SEARCH("Microstation",J64)),"MIC",IF(ISNUMBER(SEARCH("Archicad",J64)),"ARC","ND")))),RIGHT(K64,2))</f>
        <v>08101_PS25-04-11_ZST-NYR-VYTAHY_OTZ_RVT23</v>
      </c>
    </row>
    <row r="65" spans="1:16" s="28" customFormat="1" ht="15" customHeight="1" x14ac:dyDescent="0.25">
      <c r="A65" s="26"/>
      <c r="B65" s="27" t="s">
        <v>130</v>
      </c>
      <c r="C65" s="27" t="s">
        <v>2</v>
      </c>
      <c r="D65" s="26" t="s">
        <v>442</v>
      </c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</row>
    <row r="66" spans="1:16" s="28" customFormat="1" ht="15" customHeight="1" x14ac:dyDescent="0.25">
      <c r="A66" s="26"/>
      <c r="B66" s="26" t="s">
        <v>131</v>
      </c>
      <c r="C66" s="26" t="s">
        <v>2</v>
      </c>
      <c r="D66" s="26" t="s">
        <v>443</v>
      </c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</row>
    <row r="67" spans="1:16" s="28" customFormat="1" ht="15" customHeight="1" x14ac:dyDescent="0.25">
      <c r="A67" s="26" t="s">
        <v>394</v>
      </c>
      <c r="B67" s="26" t="s">
        <v>132</v>
      </c>
      <c r="C67" s="26" t="s">
        <v>2</v>
      </c>
      <c r="D67" s="26" t="s">
        <v>444</v>
      </c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</row>
    <row r="68" spans="1:16" s="28" customFormat="1" ht="15" customHeight="1" outlineLevel="1" x14ac:dyDescent="0.25">
      <c r="A68" s="30"/>
      <c r="B68" s="31" t="s">
        <v>133</v>
      </c>
      <c r="C68" s="31" t="s">
        <v>43</v>
      </c>
      <c r="D68" s="14" t="s">
        <v>445</v>
      </c>
      <c r="E68" s="42"/>
      <c r="F68" s="14"/>
      <c r="G68" s="14" t="str">
        <f>_xlfn.CONCAT("DiMS_",D$67)</f>
        <v>DiMS_Železniční svršek a spodek</v>
      </c>
      <c r="H68" s="14" t="s">
        <v>7</v>
      </c>
      <c r="I68" s="14" t="s">
        <v>65</v>
      </c>
      <c r="J68" s="14" t="s">
        <v>772</v>
      </c>
      <c r="K68" s="14">
        <v>2020</v>
      </c>
      <c r="L68" s="14" t="s">
        <v>587</v>
      </c>
      <c r="M68" s="14" t="s">
        <v>915</v>
      </c>
      <c r="N68" s="14" t="s">
        <v>650</v>
      </c>
      <c r="O68" s="14" t="s">
        <v>599</v>
      </c>
      <c r="P68" s="14" t="str">
        <f t="shared" ref="P68:P73" si="18">_xlfn.CONCAT("08101_",REPLACE(C68,3,1,""),"_",N68,"_",O68,"_",IF(ISNUMBER(SEARCH("Civil",J68)),"CIV",IF(ISNUMBER(SEARCH("Revit",J68)),"RVT",IF(ISNUMBER(SEARCH("Microstation",J68)),"MIC",IF(ISNUMBER(SEARCH("Archicad",J68)),"ARC",IF(ISNUMBER(SEARCH("OpenRail",J68)),"ORL",IF(ISNUMBER(SEARCH("Power Rail",J68)),"PRT","ND")))))),RIGHT(K68,2))</f>
        <v>08101_SO22-10-01_PLZ-VEJ-SVRSEK_ZSS_ORL20</v>
      </c>
    </row>
    <row r="69" spans="1:16" s="28" customFormat="1" ht="15" customHeight="1" outlineLevel="1" x14ac:dyDescent="0.25">
      <c r="A69" s="30"/>
      <c r="B69" s="31" t="s">
        <v>134</v>
      </c>
      <c r="C69" s="31" t="s">
        <v>44</v>
      </c>
      <c r="D69" s="14" t="s">
        <v>446</v>
      </c>
      <c r="E69" s="42"/>
      <c r="F69" s="14"/>
      <c r="G69" s="14" t="str">
        <f t="shared" ref="G69:G86" si="19">_xlfn.CONCAT("DiMS_",D$67)</f>
        <v>DiMS_Železniční svršek a spodek</v>
      </c>
      <c r="H69" s="14" t="s">
        <v>7</v>
      </c>
      <c r="I69" s="14" t="s">
        <v>65</v>
      </c>
      <c r="J69" s="14" t="s">
        <v>772</v>
      </c>
      <c r="K69" s="14">
        <v>2020</v>
      </c>
      <c r="L69" s="14" t="s">
        <v>587</v>
      </c>
      <c r="M69" s="14" t="s">
        <v>915</v>
      </c>
      <c r="N69" s="14" t="s">
        <v>651</v>
      </c>
      <c r="O69" s="14" t="s">
        <v>599</v>
      </c>
      <c r="P69" s="14" t="str">
        <f t="shared" si="18"/>
        <v>08101_SO22-11-01_PLZ-VEJ-SPODEK_ZSS_ORL20</v>
      </c>
    </row>
    <row r="70" spans="1:16" s="28" customFormat="1" ht="15" customHeight="1" outlineLevel="1" x14ac:dyDescent="0.25">
      <c r="A70" s="30"/>
      <c r="B70" s="31" t="s">
        <v>135</v>
      </c>
      <c r="C70" s="31" t="s">
        <v>45</v>
      </c>
      <c r="D70" s="14" t="s">
        <v>447</v>
      </c>
      <c r="E70" s="42"/>
      <c r="F70" s="14"/>
      <c r="G70" s="14" t="str">
        <f t="shared" si="19"/>
        <v>DiMS_Železniční svršek a spodek</v>
      </c>
      <c r="H70" s="14" t="s">
        <v>7</v>
      </c>
      <c r="I70" s="14" t="s">
        <v>65</v>
      </c>
      <c r="J70" s="14" t="s">
        <v>772</v>
      </c>
      <c r="K70" s="14">
        <v>2020</v>
      </c>
      <c r="L70" s="14" t="s">
        <v>587</v>
      </c>
      <c r="M70" s="14" t="s">
        <v>915</v>
      </c>
      <c r="N70" s="14" t="s">
        <v>652</v>
      </c>
      <c r="O70" s="14" t="s">
        <v>599</v>
      </c>
      <c r="P70" s="14" t="str">
        <f t="shared" si="18"/>
        <v>08101_SO23-10-01_ZST-VEJ-SVRSEK_ZSS_ORL20</v>
      </c>
    </row>
    <row r="71" spans="1:16" s="28" customFormat="1" ht="15" customHeight="1" outlineLevel="1" x14ac:dyDescent="0.25">
      <c r="A71" s="30"/>
      <c r="B71" s="31" t="s">
        <v>136</v>
      </c>
      <c r="C71" s="31" t="s">
        <v>46</v>
      </c>
      <c r="D71" s="14" t="s">
        <v>448</v>
      </c>
      <c r="E71" s="42"/>
      <c r="F71" s="14"/>
      <c r="G71" s="14" t="str">
        <f t="shared" si="19"/>
        <v>DiMS_Železniční svršek a spodek</v>
      </c>
      <c r="H71" s="14" t="s">
        <v>7</v>
      </c>
      <c r="I71" s="14" t="s">
        <v>65</v>
      </c>
      <c r="J71" s="14" t="s">
        <v>772</v>
      </c>
      <c r="K71" s="14">
        <v>2020</v>
      </c>
      <c r="L71" s="14" t="s">
        <v>587</v>
      </c>
      <c r="M71" s="14" t="s">
        <v>915</v>
      </c>
      <c r="N71" s="14" t="s">
        <v>653</v>
      </c>
      <c r="O71" s="14" t="s">
        <v>599</v>
      </c>
      <c r="P71" s="14" t="str">
        <f t="shared" si="18"/>
        <v>08101_SO23-11-01_ZST-VEJ-SPODEK_ZSS_ORL20</v>
      </c>
    </row>
    <row r="72" spans="1:16" s="28" customFormat="1" ht="15" customHeight="1" outlineLevel="1" x14ac:dyDescent="0.25">
      <c r="A72" s="30"/>
      <c r="B72" s="31" t="s">
        <v>137</v>
      </c>
      <c r="C72" s="31" t="s">
        <v>47</v>
      </c>
      <c r="D72" s="14" t="s">
        <v>449</v>
      </c>
      <c r="E72" s="42"/>
      <c r="F72" s="14"/>
      <c r="G72" s="14" t="str">
        <f t="shared" si="19"/>
        <v>DiMS_Železniční svršek a spodek</v>
      </c>
      <c r="H72" s="14" t="s">
        <v>7</v>
      </c>
      <c r="I72" s="14" t="s">
        <v>65</v>
      </c>
      <c r="J72" s="14" t="s">
        <v>772</v>
      </c>
      <c r="K72" s="14">
        <v>2020</v>
      </c>
      <c r="L72" s="14" t="s">
        <v>587</v>
      </c>
      <c r="M72" s="14" t="s">
        <v>915</v>
      </c>
      <c r="N72" s="14" t="s">
        <v>654</v>
      </c>
      <c r="O72" s="14" t="s">
        <v>599</v>
      </c>
      <c r="P72" s="14" t="str">
        <f t="shared" si="18"/>
        <v>08101_SO24-10-01_VEJ-NYR-SVRSEK_ZSS_ORL20</v>
      </c>
    </row>
    <row r="73" spans="1:16" s="28" customFormat="1" ht="15" customHeight="1" outlineLevel="1" x14ac:dyDescent="0.25">
      <c r="A73" s="30"/>
      <c r="B73" s="31" t="s">
        <v>138</v>
      </c>
      <c r="C73" s="31" t="s">
        <v>48</v>
      </c>
      <c r="D73" s="14" t="s">
        <v>450</v>
      </c>
      <c r="E73" s="42"/>
      <c r="F73" s="14"/>
      <c r="G73" s="14" t="str">
        <f t="shared" si="19"/>
        <v>DiMS_Železniční svršek a spodek</v>
      </c>
      <c r="H73" s="14" t="s">
        <v>7</v>
      </c>
      <c r="I73" s="14" t="s">
        <v>65</v>
      </c>
      <c r="J73" s="14" t="s">
        <v>772</v>
      </c>
      <c r="K73" s="14">
        <v>2020</v>
      </c>
      <c r="L73" s="14" t="s">
        <v>587</v>
      </c>
      <c r="M73" s="14" t="s">
        <v>915</v>
      </c>
      <c r="N73" s="14" t="s">
        <v>655</v>
      </c>
      <c r="O73" s="14" t="s">
        <v>599</v>
      </c>
      <c r="P73" s="14" t="str">
        <f t="shared" si="18"/>
        <v>08101_SO24-11-01_VEJ-NYR-SPODEK_ZSS_ORL20</v>
      </c>
    </row>
    <row r="74" spans="1:16" s="28" customFormat="1" ht="15" customHeight="1" outlineLevel="1" x14ac:dyDescent="0.25">
      <c r="A74" s="30"/>
      <c r="B74" s="31" t="s">
        <v>139</v>
      </c>
      <c r="C74" s="31" t="s">
        <v>49</v>
      </c>
      <c r="D74" s="14" t="s">
        <v>451</v>
      </c>
      <c r="E74" s="42"/>
      <c r="F74" s="14"/>
      <c r="G74" s="14" t="str">
        <f t="shared" si="19"/>
        <v>DiMS_Železniční svršek a spodek</v>
      </c>
      <c r="H74" s="14" t="s">
        <v>7</v>
      </c>
      <c r="I74" s="14" t="s">
        <v>66</v>
      </c>
      <c r="J74" s="14" t="s">
        <v>775</v>
      </c>
      <c r="K74" s="14" t="s">
        <v>776</v>
      </c>
      <c r="L74" s="14" t="s">
        <v>587</v>
      </c>
      <c r="M74" s="14" t="s">
        <v>915</v>
      </c>
      <c r="N74" s="14" t="s">
        <v>656</v>
      </c>
      <c r="O74" s="14" t="s">
        <v>599</v>
      </c>
      <c r="P74" s="14" t="str">
        <f>_xlfn.CONCAT("08101_",REPLACE(C74,3,1,""),"_",N74,"_",O74,"_",IF(ISNUMBER(SEARCH("Civil",J74)),"CIV",IF(ISNUMBER(SEARCH("Revit",J74)),"RVT",IF(ISNUMBER(SEARCH("Microstation",J74)),"MIC",IF(ISNUMBER(SEARCH("Archicad",J74)),"ARC",IF(ISNUMBER(SEARCH("OpenRail",J74)),"ORL",IF(ISNUMBER(SEARCH("Power Rail",J74)),"PRT","ND")))))),RIGHT(K74,2))</f>
        <v>08101_SO25-10-01_ZST-NYR-SVRSEK_ZSS_PRTV8</v>
      </c>
    </row>
    <row r="75" spans="1:16" s="28" customFormat="1" ht="15" customHeight="1" outlineLevel="1" x14ac:dyDescent="0.25">
      <c r="A75" s="30"/>
      <c r="B75" s="31" t="s">
        <v>843</v>
      </c>
      <c r="C75" s="31" t="s">
        <v>839</v>
      </c>
      <c r="D75" s="14" t="s">
        <v>840</v>
      </c>
      <c r="E75" s="14"/>
      <c r="F75" s="14"/>
      <c r="G75" s="14" t="str">
        <f t="shared" ref="G75:G85" si="20">_xlfn.CONCAT("DiMS_",D$67)</f>
        <v>DiMS_Železniční svršek a spodek</v>
      </c>
      <c r="H75" s="14" t="s">
        <v>7</v>
      </c>
      <c r="I75" s="14" t="s">
        <v>66</v>
      </c>
      <c r="J75" s="14" t="s">
        <v>775</v>
      </c>
      <c r="K75" s="14" t="s">
        <v>776</v>
      </c>
      <c r="L75" s="14" t="s">
        <v>587</v>
      </c>
      <c r="M75" s="14" t="s">
        <v>915</v>
      </c>
      <c r="N75" s="14" t="s">
        <v>855</v>
      </c>
      <c r="O75" s="14" t="s">
        <v>599</v>
      </c>
      <c r="P75" s="14" t="str">
        <f t="shared" ref="P75:P85" si="21">_xlfn.CONCAT("08101_",REPLACE(C75,3,1,""),"_",N75,"_",O75,"_",IF(ISNUMBER(SEARCH("Civil",J75)),"CIV",IF(ISNUMBER(SEARCH("Revit",J75)),"RVT",IF(ISNUMBER(SEARCH("Microstation",J75)),"MIC",IF(ISNUMBER(SEARCH("Archicad",J75)),"ARC",IF(ISNUMBER(SEARCH("OpenRail",J75)),"ORL",IF(ISNUMBER(SEARCH("Power Rail",J75)),"PRT","ND")))))),RIGHT(K75,2))</f>
        <v>08101_SO25-10-01.1_ZST-NYR-SVRSEK-ZUD_ZSS_PRTV8</v>
      </c>
    </row>
    <row r="76" spans="1:16" s="28" customFormat="1" ht="15" customHeight="1" outlineLevel="1" x14ac:dyDescent="0.25">
      <c r="A76" s="30"/>
      <c r="B76" s="31" t="s">
        <v>844</v>
      </c>
      <c r="C76" s="31" t="s">
        <v>841</v>
      </c>
      <c r="D76" s="14" t="s">
        <v>842</v>
      </c>
      <c r="E76" s="14"/>
      <c r="F76" s="14"/>
      <c r="G76" s="14" t="str">
        <f t="shared" si="20"/>
        <v>DiMS_Železniční svršek a spodek</v>
      </c>
      <c r="H76" s="14" t="s">
        <v>7</v>
      </c>
      <c r="I76" s="14" t="s">
        <v>66</v>
      </c>
      <c r="J76" s="14" t="s">
        <v>775</v>
      </c>
      <c r="K76" s="14" t="s">
        <v>776</v>
      </c>
      <c r="L76" s="14" t="s">
        <v>587</v>
      </c>
      <c r="M76" s="14" t="s">
        <v>915</v>
      </c>
      <c r="N76" s="14" t="s">
        <v>856</v>
      </c>
      <c r="O76" s="14" t="s">
        <v>599</v>
      </c>
      <c r="P76" s="14" t="str">
        <f t="shared" si="21"/>
        <v>08101_SO25-10-01.2_ZST-NYR-SVRSEK-LIKONA_ZSS_PRTV8</v>
      </c>
    </row>
    <row r="77" spans="1:16" s="28" customFormat="1" ht="15" customHeight="1" outlineLevel="1" x14ac:dyDescent="0.25">
      <c r="A77" s="30"/>
      <c r="B77" s="31" t="s">
        <v>928</v>
      </c>
      <c r="C77" s="31" t="s">
        <v>930</v>
      </c>
      <c r="D77" s="14" t="s">
        <v>851</v>
      </c>
      <c r="E77" s="14"/>
      <c r="F77" s="14"/>
      <c r="G77" s="14" t="str">
        <f t="shared" si="20"/>
        <v>DiMS_Železniční svršek a spodek</v>
      </c>
      <c r="H77" s="14" t="s">
        <v>7</v>
      </c>
      <c r="I77" s="14" t="s">
        <v>66</v>
      </c>
      <c r="J77" s="14" t="s">
        <v>775</v>
      </c>
      <c r="K77" s="14" t="s">
        <v>776</v>
      </c>
      <c r="L77" s="14" t="s">
        <v>587</v>
      </c>
      <c r="M77" s="14" t="s">
        <v>915</v>
      </c>
      <c r="N77" s="14" t="s">
        <v>857</v>
      </c>
      <c r="O77" s="14" t="s">
        <v>599</v>
      </c>
      <c r="P77" s="14" t="str">
        <f>_xlfn.CONCAT("08101_",REPLACE(C77,3,1,""),"_",N77,"_",O77,"_",IF(ISNUMBER(SEARCH("Civil",J77)),"CIV",IF(ISNUMBER(SEARCH("Revit",J77)),"RVT",IF(ISNUMBER(SEARCH("Microstation",J77)),"MIC",IF(ISNUMBER(SEARCH("Archicad",J77)),"ARC",IF(ISNUMBER(SEARCH("OpenRail",J77)),"ORL",IF(ISNUMBER(SEARCH("Power Rail",J77)),"PRT","ND")))))),RIGHT(K77,2))</f>
        <v>08101_SO26-10-01.3_NYR-CHOT-SVRSEK-KAMMA_ZSS_PRTV8</v>
      </c>
    </row>
    <row r="78" spans="1:16" s="28" customFormat="1" ht="15" customHeight="1" outlineLevel="1" x14ac:dyDescent="0.25">
      <c r="A78" s="30"/>
      <c r="B78" s="31" t="s">
        <v>929</v>
      </c>
      <c r="C78" s="31" t="s">
        <v>931</v>
      </c>
      <c r="D78" s="14" t="s">
        <v>852</v>
      </c>
      <c r="E78" s="14"/>
      <c r="F78" s="14"/>
      <c r="G78" s="14" t="str">
        <f t="shared" si="20"/>
        <v>DiMS_Železniční svršek a spodek</v>
      </c>
      <c r="H78" s="14" t="s">
        <v>7</v>
      </c>
      <c r="I78" s="14" t="s">
        <v>66</v>
      </c>
      <c r="J78" s="14" t="s">
        <v>775</v>
      </c>
      <c r="K78" s="14" t="s">
        <v>776</v>
      </c>
      <c r="L78" s="14" t="s">
        <v>587</v>
      </c>
      <c r="M78" s="14" t="s">
        <v>915</v>
      </c>
      <c r="N78" s="14" t="s">
        <v>858</v>
      </c>
      <c r="O78" s="14" t="s">
        <v>599</v>
      </c>
      <c r="P78" s="14" t="str">
        <f>_xlfn.CONCAT("08101_",REPLACE(C78,3,1,""),"_",N78,"_",O78,"_",IF(ISNUMBER(SEARCH("Civil",J78)),"CIV",IF(ISNUMBER(SEARCH("Revit",J78)),"RVT",IF(ISNUMBER(SEARCH("Microstation",J78)),"MIC",IF(ISNUMBER(SEARCH("Archicad",J78)),"ARC",IF(ISNUMBER(SEARCH("OpenRail",J78)),"ORL",IF(ISNUMBER(SEARCH("Power Rail",J78)),"PRT","ND")))))),RIGHT(K78,2))</f>
        <v>08101_SO26-10-01.4_NYR-CHOT-SVRSEK-DIOSS_ZSS_PRTV8</v>
      </c>
    </row>
    <row r="79" spans="1:16" s="28" customFormat="1" ht="15" customHeight="1" outlineLevel="1" x14ac:dyDescent="0.25">
      <c r="A79" s="30"/>
      <c r="B79" s="31" t="s">
        <v>140</v>
      </c>
      <c r="C79" s="31" t="s">
        <v>50</v>
      </c>
      <c r="D79" s="14" t="s">
        <v>452</v>
      </c>
      <c r="E79" s="42"/>
      <c r="F79" s="14"/>
      <c r="G79" s="14" t="str">
        <f t="shared" si="20"/>
        <v>DiMS_Železniční svršek a spodek</v>
      </c>
      <c r="H79" s="14" t="s">
        <v>7</v>
      </c>
      <c r="I79" s="14" t="s">
        <v>66</v>
      </c>
      <c r="J79" s="14" t="s">
        <v>775</v>
      </c>
      <c r="K79" s="14" t="s">
        <v>776</v>
      </c>
      <c r="L79" s="14" t="s">
        <v>587</v>
      </c>
      <c r="M79" s="14" t="s">
        <v>915</v>
      </c>
      <c r="N79" s="14" t="s">
        <v>657</v>
      </c>
      <c r="O79" s="14" t="s">
        <v>599</v>
      </c>
      <c r="P79" s="14" t="str">
        <f t="shared" si="21"/>
        <v>08101_SO25-11-01_ZST-NYR-SPODEK_ZSS_PRTV8</v>
      </c>
    </row>
    <row r="80" spans="1:16" s="28" customFormat="1" ht="15" customHeight="1" outlineLevel="1" x14ac:dyDescent="0.25">
      <c r="A80" s="30"/>
      <c r="B80" s="31" t="s">
        <v>845</v>
      </c>
      <c r="C80" s="31" t="s">
        <v>846</v>
      </c>
      <c r="D80" s="14" t="s">
        <v>847</v>
      </c>
      <c r="E80" s="14"/>
      <c r="F80" s="14"/>
      <c r="G80" s="14" t="str">
        <f t="shared" si="20"/>
        <v>DiMS_Železniční svršek a spodek</v>
      </c>
      <c r="H80" s="14" t="s">
        <v>7</v>
      </c>
      <c r="I80" s="14" t="s">
        <v>66</v>
      </c>
      <c r="J80" s="14" t="s">
        <v>775</v>
      </c>
      <c r="K80" s="14" t="s">
        <v>776</v>
      </c>
      <c r="L80" s="14" t="s">
        <v>587</v>
      </c>
      <c r="M80" s="14" t="s">
        <v>915</v>
      </c>
      <c r="N80" s="14" t="s">
        <v>860</v>
      </c>
      <c r="O80" s="14" t="s">
        <v>599</v>
      </c>
      <c r="P80" s="14" t="str">
        <f t="shared" si="21"/>
        <v>08101_SO25-11-01.1_ZST-NYR-SPODEK-ZUD_ZSS_PRTV8</v>
      </c>
    </row>
    <row r="81" spans="1:16" s="28" customFormat="1" ht="15" customHeight="1" outlineLevel="1" x14ac:dyDescent="0.25">
      <c r="A81" s="30"/>
      <c r="B81" s="31" t="s">
        <v>848</v>
      </c>
      <c r="C81" s="31" t="s">
        <v>849</v>
      </c>
      <c r="D81" s="14" t="s">
        <v>850</v>
      </c>
      <c r="E81" s="14"/>
      <c r="F81" s="14"/>
      <c r="G81" s="14" t="str">
        <f t="shared" si="20"/>
        <v>DiMS_Železniční svršek a spodek</v>
      </c>
      <c r="H81" s="14" t="s">
        <v>7</v>
      </c>
      <c r="I81" s="14" t="s">
        <v>66</v>
      </c>
      <c r="J81" s="14" t="s">
        <v>775</v>
      </c>
      <c r="K81" s="14" t="s">
        <v>776</v>
      </c>
      <c r="L81" s="14" t="s">
        <v>587</v>
      </c>
      <c r="M81" s="14" t="s">
        <v>915</v>
      </c>
      <c r="N81" s="14" t="s">
        <v>859</v>
      </c>
      <c r="O81" s="14" t="s">
        <v>599</v>
      </c>
      <c r="P81" s="14" t="str">
        <f t="shared" si="21"/>
        <v>08101_SO25-11-01.2_ZST-NYR-SPODEK-LIKONA_ZSS_PRTV8</v>
      </c>
    </row>
    <row r="82" spans="1:16" s="28" customFormat="1" ht="15" customHeight="1" outlineLevel="1" x14ac:dyDescent="0.25">
      <c r="A82" s="30"/>
      <c r="B82" s="31" t="s">
        <v>932</v>
      </c>
      <c r="C82" s="31" t="s">
        <v>934</v>
      </c>
      <c r="D82" s="14" t="s">
        <v>853</v>
      </c>
      <c r="E82" s="14"/>
      <c r="F82" s="14"/>
      <c r="G82" s="14" t="str">
        <f t="shared" si="20"/>
        <v>DiMS_Železniční svršek a spodek</v>
      </c>
      <c r="H82" s="14" t="s">
        <v>7</v>
      </c>
      <c r="I82" s="14" t="s">
        <v>66</v>
      </c>
      <c r="J82" s="14" t="s">
        <v>775</v>
      </c>
      <c r="K82" s="14" t="s">
        <v>776</v>
      </c>
      <c r="L82" s="14" t="s">
        <v>587</v>
      </c>
      <c r="M82" s="14" t="s">
        <v>915</v>
      </c>
      <c r="N82" s="14" t="s">
        <v>861</v>
      </c>
      <c r="O82" s="14" t="s">
        <v>599</v>
      </c>
      <c r="P82" s="14" t="str">
        <f>_xlfn.CONCAT("08101_",REPLACE(C82,3,1,""),"_",N82,"_",O82,"_",IF(ISNUMBER(SEARCH("Civil",J82)),"CIV",IF(ISNUMBER(SEARCH("Revit",J82)),"RVT",IF(ISNUMBER(SEARCH("Microstation",J82)),"MIC",IF(ISNUMBER(SEARCH("Archicad",J82)),"ARC",IF(ISNUMBER(SEARCH("OpenRail",J82)),"ORL",IF(ISNUMBER(SEARCH("Power Rail",J82)),"PRT","ND")))))),RIGHT(K82,2))</f>
        <v>08101_SO26-11-01.3_NYR-CHOT-SPODEK-KAMMA_ZSS_PRTV8</v>
      </c>
    </row>
    <row r="83" spans="1:16" s="28" customFormat="1" ht="15" customHeight="1" outlineLevel="1" x14ac:dyDescent="0.25">
      <c r="A83" s="30"/>
      <c r="B83" s="31" t="s">
        <v>933</v>
      </c>
      <c r="C83" s="31" t="s">
        <v>935</v>
      </c>
      <c r="D83" s="14" t="s">
        <v>854</v>
      </c>
      <c r="E83" s="14"/>
      <c r="F83" s="14"/>
      <c r="G83" s="14" t="str">
        <f t="shared" si="20"/>
        <v>DiMS_Železniční svršek a spodek</v>
      </c>
      <c r="H83" s="14" t="s">
        <v>7</v>
      </c>
      <c r="I83" s="14" t="s">
        <v>66</v>
      </c>
      <c r="J83" s="14" t="s">
        <v>775</v>
      </c>
      <c r="K83" s="14" t="s">
        <v>776</v>
      </c>
      <c r="L83" s="14" t="s">
        <v>587</v>
      </c>
      <c r="M83" s="14" t="s">
        <v>915</v>
      </c>
      <c r="N83" s="14" t="s">
        <v>862</v>
      </c>
      <c r="O83" s="14" t="s">
        <v>599</v>
      </c>
      <c r="P83" s="14" t="str">
        <f>_xlfn.CONCAT("08101_",REPLACE(C83,3,1,""),"_",N83,"_",O83,"_",IF(ISNUMBER(SEARCH("Civil",J83)),"CIV",IF(ISNUMBER(SEARCH("Revit",J83)),"RVT",IF(ISNUMBER(SEARCH("Microstation",J83)),"MIC",IF(ISNUMBER(SEARCH("Archicad",J83)),"ARC",IF(ISNUMBER(SEARCH("OpenRail",J83)),"ORL",IF(ISNUMBER(SEARCH("Power Rail",J83)),"PRT","ND")))))),RIGHT(K83,2))</f>
        <v>08101_SO26-11-01.4_NYR-CHOT-SPODEK-DIOSS_ZSS_PRTV8</v>
      </c>
    </row>
    <row r="84" spans="1:16" s="28" customFormat="1" ht="15" customHeight="1" outlineLevel="1" x14ac:dyDescent="0.25">
      <c r="A84" s="30"/>
      <c r="B84" s="31" t="s">
        <v>141</v>
      </c>
      <c r="C84" s="31" t="s">
        <v>51</v>
      </c>
      <c r="D84" s="14" t="s">
        <v>453</v>
      </c>
      <c r="E84" s="42"/>
      <c r="F84" s="14"/>
      <c r="G84" s="14" t="str">
        <f t="shared" si="20"/>
        <v>DiMS_Železniční svršek a spodek</v>
      </c>
      <c r="H84" s="14" t="s">
        <v>7</v>
      </c>
      <c r="I84" s="14" t="s">
        <v>66</v>
      </c>
      <c r="J84" s="14" t="s">
        <v>775</v>
      </c>
      <c r="K84" s="14" t="s">
        <v>776</v>
      </c>
      <c r="L84" s="14" t="s">
        <v>587</v>
      </c>
      <c r="M84" s="14" t="s">
        <v>915</v>
      </c>
      <c r="N84" s="14" t="s">
        <v>658</v>
      </c>
      <c r="O84" s="14" t="s">
        <v>599</v>
      </c>
      <c r="P84" s="14" t="str">
        <f t="shared" si="21"/>
        <v>08101_SO26-10-01_NYR-CHOT-SVRSEK_ZSS_PRTV8</v>
      </c>
    </row>
    <row r="85" spans="1:16" s="28" customFormat="1" ht="15" customHeight="1" outlineLevel="1" x14ac:dyDescent="0.25">
      <c r="A85" s="30"/>
      <c r="B85" s="31" t="s">
        <v>142</v>
      </c>
      <c r="C85" s="31" t="s">
        <v>52</v>
      </c>
      <c r="D85" s="14" t="s">
        <v>454</v>
      </c>
      <c r="E85" s="42"/>
      <c r="F85" s="14"/>
      <c r="G85" s="14" t="str">
        <f t="shared" si="20"/>
        <v>DiMS_Železniční svršek a spodek</v>
      </c>
      <c r="H85" s="14" t="s">
        <v>7</v>
      </c>
      <c r="I85" s="14" t="s">
        <v>66</v>
      </c>
      <c r="J85" s="14" t="s">
        <v>775</v>
      </c>
      <c r="K85" s="14" t="s">
        <v>776</v>
      </c>
      <c r="L85" s="14" t="s">
        <v>587</v>
      </c>
      <c r="M85" s="14" t="s">
        <v>915</v>
      </c>
      <c r="N85" s="14" t="s">
        <v>659</v>
      </c>
      <c r="O85" s="14" t="s">
        <v>599</v>
      </c>
      <c r="P85" s="14" t="str">
        <f t="shared" si="21"/>
        <v>08101_SO26-11-01_NYR-CHOT-SPODEK_ZSS_PRTV8</v>
      </c>
    </row>
    <row r="86" spans="1:16" s="28" customFormat="1" ht="15" customHeight="1" outlineLevel="1" x14ac:dyDescent="0.25">
      <c r="A86" s="30"/>
      <c r="B86" s="31" t="s">
        <v>143</v>
      </c>
      <c r="C86" s="31" t="s">
        <v>53</v>
      </c>
      <c r="D86" s="14" t="s">
        <v>455</v>
      </c>
      <c r="E86" s="14"/>
      <c r="F86" s="14"/>
      <c r="G86" s="14" t="str">
        <f t="shared" si="19"/>
        <v>DiMS_Železniční svršek a spodek</v>
      </c>
      <c r="H86" s="14" t="s">
        <v>7</v>
      </c>
      <c r="I86" s="14" t="s">
        <v>66</v>
      </c>
      <c r="J86" s="14" t="s">
        <v>775</v>
      </c>
      <c r="K86" s="14" t="s">
        <v>776</v>
      </c>
      <c r="L86" s="14" t="s">
        <v>587</v>
      </c>
      <c r="M86" s="14" t="s">
        <v>915</v>
      </c>
      <c r="N86" s="14" t="s">
        <v>660</v>
      </c>
      <c r="O86" s="14" t="s">
        <v>599</v>
      </c>
      <c r="P86" s="14" t="str">
        <f t="shared" ref="P86" si="22">_xlfn.CONCAT("08101_",REPLACE(C86,3,1,""),"_",N86,"_",O86,"_",IF(ISNUMBER(SEARCH("Civil",J86)),"CIV",IF(ISNUMBER(SEARCH("Revit",J86)),"RVT",IF(ISNUMBER(SEARCH("Microstation",J86)),"MIC",IF(ISNUMBER(SEARCH("Archicad",J86)),"ARC",IF(ISNUMBER(SEARCH("OpenRail",J86)),"ORL",IF(ISNUMBER(SEARCH("Power Rail",J86)),"PRT","ND")))))),RIGHT(K86,2))</f>
        <v>08101_SO29-14-01_PLZ-CHOT-VYSTROJ_ZSS_PRTV8</v>
      </c>
    </row>
    <row r="87" spans="1:16" s="28" customFormat="1" ht="15" customHeight="1" x14ac:dyDescent="0.25">
      <c r="A87" s="26" t="s">
        <v>394</v>
      </c>
      <c r="B87" s="26" t="s">
        <v>144</v>
      </c>
      <c r="C87" s="26"/>
      <c r="D87" s="26" t="s">
        <v>456</v>
      </c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</row>
    <row r="88" spans="1:16" s="28" customFormat="1" ht="15" customHeight="1" outlineLevel="1" x14ac:dyDescent="0.25">
      <c r="A88" s="30"/>
      <c r="B88" s="31" t="s">
        <v>145</v>
      </c>
      <c r="C88" s="31" t="s">
        <v>54</v>
      </c>
      <c r="D88" s="14" t="s">
        <v>457</v>
      </c>
      <c r="E88" s="42"/>
      <c r="F88" s="42"/>
      <c r="G88" s="14" t="str">
        <f>_xlfn.CONCAT("DiMS_",D$87)</f>
        <v>DiMS_Nástupiště</v>
      </c>
      <c r="H88" s="14" t="s">
        <v>7</v>
      </c>
      <c r="I88" s="14" t="s">
        <v>67</v>
      </c>
      <c r="J88" s="14" t="s">
        <v>768</v>
      </c>
      <c r="K88" s="14">
        <v>2023</v>
      </c>
      <c r="L88" s="14" t="s">
        <v>585</v>
      </c>
      <c r="M88" s="14" t="s">
        <v>779</v>
      </c>
      <c r="N88" s="14" t="s">
        <v>661</v>
      </c>
      <c r="O88" s="14" t="s">
        <v>600</v>
      </c>
      <c r="P88" s="14" t="str">
        <f t="shared" ref="P88:P90" si="23">_xlfn.CONCAT("08101_",REPLACE(C88,3,1,""),"_",N88,"_",O88,"_",IF(ISNUMBER(SEARCH("Civil",J88)),"CIV",IF(ISNUMBER(SEARCH("Revit",J88)),"RVT",IF(ISNUMBER(SEARCH("Microstation",J88)),"MIC",IF(ISNUMBER(SEARCH("Archicad",J88)),"ARC","ND")))),RIGHT(K88,2))</f>
        <v>08101_SO23-12-01_ZST-VEJ-NASTUPISTE_NAS_RVT23</v>
      </c>
    </row>
    <row r="89" spans="1:16" s="28" customFormat="1" ht="15" customHeight="1" outlineLevel="1" x14ac:dyDescent="0.25">
      <c r="A89" s="30"/>
      <c r="B89" s="31" t="s">
        <v>146</v>
      </c>
      <c r="C89" s="31" t="s">
        <v>55</v>
      </c>
      <c r="D89" s="14" t="s">
        <v>458</v>
      </c>
      <c r="E89" s="42"/>
      <c r="F89" s="42"/>
      <c r="G89" s="14" t="str">
        <f t="shared" ref="G89:G90" si="24">_xlfn.CONCAT("DiMS_",D$87)</f>
        <v>DiMS_Nástupiště</v>
      </c>
      <c r="H89" s="14" t="s">
        <v>7</v>
      </c>
      <c r="I89" s="14" t="s">
        <v>67</v>
      </c>
      <c r="J89" s="14" t="s">
        <v>768</v>
      </c>
      <c r="K89" s="14">
        <v>2023</v>
      </c>
      <c r="L89" s="14" t="s">
        <v>585</v>
      </c>
      <c r="M89" s="14" t="s">
        <v>779</v>
      </c>
      <c r="N89" s="14" t="s">
        <v>758</v>
      </c>
      <c r="O89" s="14" t="s">
        <v>600</v>
      </c>
      <c r="P89" s="14" t="str">
        <f t="shared" si="23"/>
        <v>08101_SO24-12-01_TLUCNA-NASTUPISTE_NAS_RVT23</v>
      </c>
    </row>
    <row r="90" spans="1:16" s="28" customFormat="1" ht="15" customHeight="1" outlineLevel="1" x14ac:dyDescent="0.25">
      <c r="A90" s="30"/>
      <c r="B90" s="31" t="s">
        <v>147</v>
      </c>
      <c r="C90" s="31" t="s">
        <v>56</v>
      </c>
      <c r="D90" s="14" t="s">
        <v>459</v>
      </c>
      <c r="E90" s="42"/>
      <c r="F90" s="42"/>
      <c r="G90" s="14" t="str">
        <f t="shared" si="24"/>
        <v>DiMS_Nástupiště</v>
      </c>
      <c r="H90" s="14" t="s">
        <v>7</v>
      </c>
      <c r="I90" s="14" t="s">
        <v>67</v>
      </c>
      <c r="J90" s="14" t="s">
        <v>768</v>
      </c>
      <c r="K90" s="14">
        <v>2023</v>
      </c>
      <c r="L90" s="14" t="s">
        <v>585</v>
      </c>
      <c r="M90" s="14" t="s">
        <v>779</v>
      </c>
      <c r="N90" s="14" t="s">
        <v>662</v>
      </c>
      <c r="O90" s="14" t="s">
        <v>600</v>
      </c>
      <c r="P90" s="14" t="str">
        <f t="shared" si="23"/>
        <v>08101_SO25-12-01_ZST-NYR-NASTUPISTE_NAS_RVT23</v>
      </c>
    </row>
    <row r="91" spans="1:16" s="28" customFormat="1" ht="15" customHeight="1" x14ac:dyDescent="0.25">
      <c r="A91" s="26" t="s">
        <v>394</v>
      </c>
      <c r="B91" s="26" t="s">
        <v>148</v>
      </c>
      <c r="C91" s="26"/>
      <c r="D91" s="26" t="s">
        <v>460</v>
      </c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</row>
    <row r="92" spans="1:16" s="28" customFormat="1" ht="15" customHeight="1" outlineLevel="1" x14ac:dyDescent="0.25">
      <c r="A92" s="30"/>
      <c r="B92" s="31" t="s">
        <v>149</v>
      </c>
      <c r="C92" s="31" t="s">
        <v>57</v>
      </c>
      <c r="D92" s="14" t="s">
        <v>461</v>
      </c>
      <c r="E92" s="14"/>
      <c r="F92" s="14"/>
      <c r="G92" s="14" t="str">
        <f>_xlfn.CONCAT("DiMS_",D$91)</f>
        <v>DiMS_Železniční přejezdy</v>
      </c>
      <c r="H92" s="14" t="s">
        <v>7</v>
      </c>
      <c r="I92" s="14" t="s">
        <v>68</v>
      </c>
      <c r="J92" s="14" t="s">
        <v>767</v>
      </c>
      <c r="K92" s="14"/>
      <c r="L92" s="14" t="s">
        <v>769</v>
      </c>
      <c r="M92" s="14" t="s">
        <v>915</v>
      </c>
      <c r="N92" s="14" t="s">
        <v>663</v>
      </c>
      <c r="O92" s="14" t="s">
        <v>601</v>
      </c>
      <c r="P92" s="14" t="str">
        <f t="shared" ref="P92:P103" si="25">_xlfn.CONCAT("08101_",REPLACE(C92,3,1,""),"_",N92,"_",O92,"_",IF(ISNUMBER(SEARCH("Civil",J92)),"CIV",IF(ISNUMBER(SEARCH("Revit",J92)),"RVT",IF(ISNUMBER(SEARCH("Microstation",J92)),"MIC",IF(ISNUMBER(SEARCH("Archicad",J92)),"ARC","ND")))),RIGHT(K92,2))</f>
        <v>08101_SO24-13-01_VEJ-NYR-P599_ZPR_CIV</v>
      </c>
    </row>
    <row r="93" spans="1:16" s="28" customFormat="1" ht="15" customHeight="1" outlineLevel="1" x14ac:dyDescent="0.25">
      <c r="A93" s="30"/>
      <c r="B93" s="31" t="s">
        <v>936</v>
      </c>
      <c r="C93" s="31" t="s">
        <v>937</v>
      </c>
      <c r="D93" s="14" t="s">
        <v>958</v>
      </c>
      <c r="E93" s="14"/>
      <c r="F93" s="14"/>
      <c r="G93" s="14" t="str">
        <f t="shared" ref="G93:G105" si="26">_xlfn.CONCAT("DiMS_",D$91)</f>
        <v>DiMS_Železniční přejezdy</v>
      </c>
      <c r="H93" s="14" t="s">
        <v>7</v>
      </c>
      <c r="I93" s="14" t="s">
        <v>68</v>
      </c>
      <c r="J93" s="14" t="s">
        <v>767</v>
      </c>
      <c r="K93" s="14"/>
      <c r="L93" s="14" t="s">
        <v>769</v>
      </c>
      <c r="M93" s="14" t="s">
        <v>915</v>
      </c>
      <c r="N93" s="14" t="s">
        <v>970</v>
      </c>
      <c r="O93" s="14" t="s">
        <v>601</v>
      </c>
      <c r="P93" s="14" t="str">
        <f t="shared" si="25"/>
        <v>08101_SO24-13-01.1_VEJ-NYR-P599-KOMUNIKACE-KSUS_ZPR_CIV</v>
      </c>
    </row>
    <row r="94" spans="1:16" s="28" customFormat="1" ht="15" customHeight="1" outlineLevel="1" x14ac:dyDescent="0.25">
      <c r="A94" s="30"/>
      <c r="B94" s="31" t="s">
        <v>938</v>
      </c>
      <c r="C94" s="31" t="s">
        <v>939</v>
      </c>
      <c r="D94" s="14" t="s">
        <v>959</v>
      </c>
      <c r="E94" s="14"/>
      <c r="F94" s="14"/>
      <c r="G94" s="14" t="str">
        <f t="shared" si="26"/>
        <v>DiMS_Železniční přejezdy</v>
      </c>
      <c r="H94" s="14" t="s">
        <v>72</v>
      </c>
      <c r="I94" s="14" t="s">
        <v>788</v>
      </c>
      <c r="J94" s="14" t="s">
        <v>768</v>
      </c>
      <c r="K94" s="14">
        <v>2022</v>
      </c>
      <c r="L94" s="14" t="s">
        <v>585</v>
      </c>
      <c r="M94" s="14" t="s">
        <v>779</v>
      </c>
      <c r="N94" s="14" t="s">
        <v>969</v>
      </c>
      <c r="O94" s="14" t="s">
        <v>604</v>
      </c>
      <c r="P94" s="14" t="str">
        <f t="shared" si="25"/>
        <v>08101_SO24-13-01.2_VEJ-NYR-P599-ODVODNENI_KAN_RVT22</v>
      </c>
    </row>
    <row r="95" spans="1:16" s="28" customFormat="1" ht="15" customHeight="1" outlineLevel="1" x14ac:dyDescent="0.25">
      <c r="A95" s="30"/>
      <c r="B95" s="31" t="s">
        <v>940</v>
      </c>
      <c r="C95" s="31" t="s">
        <v>941</v>
      </c>
      <c r="D95" s="14" t="s">
        <v>960</v>
      </c>
      <c r="E95" s="14"/>
      <c r="F95" s="14"/>
      <c r="G95" s="14" t="str">
        <f t="shared" si="26"/>
        <v>DiMS_Železniční přejezdy</v>
      </c>
      <c r="H95" s="14" t="s">
        <v>7</v>
      </c>
      <c r="I95" s="14" t="s">
        <v>68</v>
      </c>
      <c r="J95" s="14" t="s">
        <v>767</v>
      </c>
      <c r="K95" s="14"/>
      <c r="L95" s="14" t="s">
        <v>769</v>
      </c>
      <c r="M95" s="14" t="s">
        <v>915</v>
      </c>
      <c r="N95" s="14" t="s">
        <v>974</v>
      </c>
      <c r="O95" s="14" t="s">
        <v>601</v>
      </c>
      <c r="P95" s="14" t="str">
        <f t="shared" si="25"/>
        <v>08101_SO24-13-01.3_VEJ-NYR-P599-KOMUNIKACE-OBEC_ZPR_CIV</v>
      </c>
    </row>
    <row r="96" spans="1:16" s="28" customFormat="1" ht="15" customHeight="1" outlineLevel="1" x14ac:dyDescent="0.25">
      <c r="A96" s="30"/>
      <c r="B96" s="31" t="s">
        <v>150</v>
      </c>
      <c r="C96" s="31" t="s">
        <v>58</v>
      </c>
      <c r="D96" s="14" t="s">
        <v>462</v>
      </c>
      <c r="E96" s="14"/>
      <c r="F96" s="14"/>
      <c r="G96" s="14" t="str">
        <f t="shared" si="26"/>
        <v>DiMS_Železniční přejezdy</v>
      </c>
      <c r="H96" s="14" t="s">
        <v>7</v>
      </c>
      <c r="I96" s="14" t="s">
        <v>68</v>
      </c>
      <c r="J96" s="14" t="s">
        <v>767</v>
      </c>
      <c r="K96" s="14"/>
      <c r="L96" s="14" t="s">
        <v>769</v>
      </c>
      <c r="M96" s="14" t="s">
        <v>915</v>
      </c>
      <c r="N96" s="14" t="s">
        <v>664</v>
      </c>
      <c r="O96" s="14" t="s">
        <v>601</v>
      </c>
      <c r="P96" s="14" t="str">
        <f t="shared" si="25"/>
        <v>08101_SO24-13-02_VEJ-NYR-P600_ZPR_CIV</v>
      </c>
    </row>
    <row r="97" spans="1:16" s="28" customFormat="1" ht="15" customHeight="1" outlineLevel="1" x14ac:dyDescent="0.25">
      <c r="A97" s="30"/>
      <c r="B97" s="31" t="s">
        <v>942</v>
      </c>
      <c r="C97" s="31" t="s">
        <v>943</v>
      </c>
      <c r="D97" s="14" t="s">
        <v>961</v>
      </c>
      <c r="E97" s="14"/>
      <c r="F97" s="14"/>
      <c r="G97" s="14" t="str">
        <f t="shared" si="26"/>
        <v>DiMS_Železniční přejezdy</v>
      </c>
      <c r="H97" s="14" t="s">
        <v>7</v>
      </c>
      <c r="I97" s="14" t="s">
        <v>68</v>
      </c>
      <c r="J97" s="14" t="s">
        <v>767</v>
      </c>
      <c r="K97" s="14"/>
      <c r="L97" s="14" t="s">
        <v>769</v>
      </c>
      <c r="M97" s="14" t="s">
        <v>915</v>
      </c>
      <c r="N97" s="14" t="s">
        <v>971</v>
      </c>
      <c r="O97" s="14" t="s">
        <v>601</v>
      </c>
      <c r="P97" s="14" t="str">
        <f t="shared" si="25"/>
        <v>08101_SO24-13-02.1_VEJ-NYR-P600-KOMUNIKACE-KSUS_ZPR_CIV</v>
      </c>
    </row>
    <row r="98" spans="1:16" s="28" customFormat="1" ht="15" customHeight="1" outlineLevel="1" x14ac:dyDescent="0.25">
      <c r="A98" s="30"/>
      <c r="B98" s="31" t="s">
        <v>944</v>
      </c>
      <c r="C98" s="31" t="s">
        <v>945</v>
      </c>
      <c r="D98" s="14" t="s">
        <v>962</v>
      </c>
      <c r="E98" s="14"/>
      <c r="F98" s="14"/>
      <c r="G98" s="14" t="str">
        <f t="shared" si="26"/>
        <v>DiMS_Železniční přejezdy</v>
      </c>
      <c r="H98" s="14" t="s">
        <v>72</v>
      </c>
      <c r="I98" s="14" t="s">
        <v>788</v>
      </c>
      <c r="J98" s="14" t="s">
        <v>768</v>
      </c>
      <c r="K98" s="14">
        <v>2022</v>
      </c>
      <c r="L98" s="14" t="s">
        <v>585</v>
      </c>
      <c r="M98" s="14" t="s">
        <v>779</v>
      </c>
      <c r="N98" s="14" t="s">
        <v>972</v>
      </c>
      <c r="O98" s="14" t="s">
        <v>604</v>
      </c>
      <c r="P98" s="14" t="str">
        <f t="shared" si="25"/>
        <v>08101_SO24-13-02.2_VEJ-NYR-P600-ODVODNENI_KAN_RVT22</v>
      </c>
    </row>
    <row r="99" spans="1:16" s="28" customFormat="1" ht="15" customHeight="1" outlineLevel="1" x14ac:dyDescent="0.25">
      <c r="A99" s="30"/>
      <c r="B99" s="31" t="s">
        <v>151</v>
      </c>
      <c r="C99" s="31" t="s">
        <v>59</v>
      </c>
      <c r="D99" s="14" t="s">
        <v>463</v>
      </c>
      <c r="E99" s="14"/>
      <c r="F99" s="14"/>
      <c r="G99" s="14" t="str">
        <f t="shared" si="26"/>
        <v>DiMS_Železniční přejezdy</v>
      </c>
      <c r="H99" s="14" t="s">
        <v>7</v>
      </c>
      <c r="I99" s="14" t="s">
        <v>68</v>
      </c>
      <c r="J99" s="14" t="s">
        <v>767</v>
      </c>
      <c r="K99" s="14"/>
      <c r="L99" s="14" t="s">
        <v>769</v>
      </c>
      <c r="M99" s="14" t="s">
        <v>915</v>
      </c>
      <c r="N99" s="14" t="s">
        <v>665</v>
      </c>
      <c r="O99" s="14" t="s">
        <v>601</v>
      </c>
      <c r="P99" s="14" t="str">
        <f t="shared" si="25"/>
        <v>08101_SO24-13-03_VEJ-NYR-P601_ZPR_CIV</v>
      </c>
    </row>
    <row r="100" spans="1:16" s="28" customFormat="1" ht="15" customHeight="1" outlineLevel="1" x14ac:dyDescent="0.25">
      <c r="A100" s="30"/>
      <c r="B100" s="31" t="s">
        <v>946</v>
      </c>
      <c r="C100" s="31" t="s">
        <v>947</v>
      </c>
      <c r="D100" s="14" t="s">
        <v>963</v>
      </c>
      <c r="E100" s="14"/>
      <c r="F100" s="14"/>
      <c r="G100" s="14" t="str">
        <f t="shared" si="26"/>
        <v>DiMS_Železniční přejezdy</v>
      </c>
      <c r="H100" s="14" t="s">
        <v>7</v>
      </c>
      <c r="I100" s="14" t="s">
        <v>68</v>
      </c>
      <c r="J100" s="14" t="s">
        <v>767</v>
      </c>
      <c r="K100" s="14"/>
      <c r="L100" s="14" t="s">
        <v>769</v>
      </c>
      <c r="M100" s="14" t="s">
        <v>915</v>
      </c>
      <c r="N100" s="14" t="s">
        <v>973</v>
      </c>
      <c r="O100" s="14" t="s">
        <v>601</v>
      </c>
      <c r="P100" s="14" t="str">
        <f t="shared" si="25"/>
        <v>08101_SO24-13-03.1_VEJ-NYR-P601-KOMUNIKACE-KSUS_ZPR_CIV</v>
      </c>
    </row>
    <row r="101" spans="1:16" s="28" customFormat="1" ht="15" customHeight="1" outlineLevel="1" x14ac:dyDescent="0.25">
      <c r="A101" s="30"/>
      <c r="B101" s="31" t="s">
        <v>948</v>
      </c>
      <c r="C101" s="31" t="s">
        <v>949</v>
      </c>
      <c r="D101" s="14" t="s">
        <v>964</v>
      </c>
      <c r="E101" s="14"/>
      <c r="F101" s="14"/>
      <c r="G101" s="14" t="str">
        <f t="shared" si="26"/>
        <v>DiMS_Železniční přejezdy</v>
      </c>
      <c r="H101" s="14" t="s">
        <v>7</v>
      </c>
      <c r="I101" s="14" t="s">
        <v>68</v>
      </c>
      <c r="J101" s="14" t="s">
        <v>767</v>
      </c>
      <c r="K101" s="14"/>
      <c r="L101" s="14" t="s">
        <v>769</v>
      </c>
      <c r="M101" s="14" t="s">
        <v>915</v>
      </c>
      <c r="N101" s="14" t="s">
        <v>975</v>
      </c>
      <c r="O101" s="14" t="s">
        <v>601</v>
      </c>
      <c r="P101" s="14" t="str">
        <f t="shared" si="25"/>
        <v>08101_SO24-13-03.2_VEJ-NYR-P601-KOMUNIKACE-OBEC_ZPR_CIV</v>
      </c>
    </row>
    <row r="102" spans="1:16" s="28" customFormat="1" ht="15" customHeight="1" outlineLevel="1" x14ac:dyDescent="0.25">
      <c r="A102" s="30"/>
      <c r="B102" s="31" t="s">
        <v>152</v>
      </c>
      <c r="C102" s="31" t="s">
        <v>60</v>
      </c>
      <c r="D102" s="14" t="s">
        <v>464</v>
      </c>
      <c r="E102" s="14"/>
      <c r="F102" s="14"/>
      <c r="G102" s="14" t="str">
        <f t="shared" si="26"/>
        <v>DiMS_Železniční přejezdy</v>
      </c>
      <c r="H102" s="14" t="s">
        <v>7</v>
      </c>
      <c r="I102" s="14" t="s">
        <v>68</v>
      </c>
      <c r="J102" s="14" t="s">
        <v>767</v>
      </c>
      <c r="K102" s="14"/>
      <c r="L102" s="14" t="s">
        <v>769</v>
      </c>
      <c r="M102" s="14" t="s">
        <v>915</v>
      </c>
      <c r="N102" s="14" t="s">
        <v>666</v>
      </c>
      <c r="O102" s="14" t="s">
        <v>601</v>
      </c>
      <c r="P102" s="14" t="str">
        <f t="shared" si="25"/>
        <v>08101_SO24-13-04_VEJ-NYR-P602-RUSENI_ZPR_CIV</v>
      </c>
    </row>
    <row r="103" spans="1:16" s="28" customFormat="1" ht="15" customHeight="1" outlineLevel="1" x14ac:dyDescent="0.25">
      <c r="A103" s="30"/>
      <c r="B103" s="31" t="s">
        <v>153</v>
      </c>
      <c r="C103" s="31" t="s">
        <v>61</v>
      </c>
      <c r="D103" s="14" t="s">
        <v>465</v>
      </c>
      <c r="E103" s="14"/>
      <c r="F103" s="14"/>
      <c r="G103" s="14" t="str">
        <f t="shared" si="26"/>
        <v>DiMS_Železniční přejezdy</v>
      </c>
      <c r="H103" s="14" t="s">
        <v>7</v>
      </c>
      <c r="I103" s="14" t="s">
        <v>68</v>
      </c>
      <c r="J103" s="14" t="s">
        <v>767</v>
      </c>
      <c r="K103" s="14"/>
      <c r="L103" s="14" t="s">
        <v>769</v>
      </c>
      <c r="M103" s="14" t="s">
        <v>915</v>
      </c>
      <c r="N103" s="14" t="s">
        <v>667</v>
      </c>
      <c r="O103" s="14" t="s">
        <v>601</v>
      </c>
      <c r="P103" s="14" t="str">
        <f t="shared" si="25"/>
        <v>08101_SO25-13-01_ZST-NYR-P603-RUSENI_ZPR_CIV</v>
      </c>
    </row>
    <row r="104" spans="1:16" s="28" customFormat="1" ht="15" customHeight="1" outlineLevel="1" x14ac:dyDescent="0.25">
      <c r="A104" s="30"/>
      <c r="B104" s="31" t="s">
        <v>154</v>
      </c>
      <c r="C104" s="31" t="s">
        <v>62</v>
      </c>
      <c r="D104" s="14" t="s">
        <v>466</v>
      </c>
      <c r="E104" s="14"/>
      <c r="F104" s="14"/>
      <c r="G104" s="14" t="str">
        <f t="shared" si="26"/>
        <v>DiMS_Železniční přejezdy</v>
      </c>
      <c r="H104" s="14" t="s">
        <v>7</v>
      </c>
      <c r="I104" s="14" t="s">
        <v>68</v>
      </c>
      <c r="J104" s="14" t="s">
        <v>767</v>
      </c>
      <c r="K104" s="14"/>
      <c r="L104" s="14" t="s">
        <v>769</v>
      </c>
      <c r="M104" s="14" t="s">
        <v>915</v>
      </c>
      <c r="N104" s="14" t="s">
        <v>668</v>
      </c>
      <c r="O104" s="14" t="s">
        <v>601</v>
      </c>
      <c r="P104" s="14" t="str">
        <f t="shared" ref="P104:P110" si="27">_xlfn.CONCAT("08101_",REPLACE(C104,3,1,""),"_",N104,"_",O104,"_",IF(ISNUMBER(SEARCH("Civil",J104)),"CIV",IF(ISNUMBER(SEARCH("Revit",J104)),"RVT",IF(ISNUMBER(SEARCH("Microstation",J104)),"MIC",IF(ISNUMBER(SEARCH("Archicad",J104)),"ARC","ND")))),RIGHT(K104,2))</f>
        <v>08101_SO25-13-02_ZST-NYR-P603_ZPR_CIV</v>
      </c>
    </row>
    <row r="105" spans="1:16" s="28" customFormat="1" ht="15" customHeight="1" outlineLevel="1" x14ac:dyDescent="0.25">
      <c r="A105" s="30"/>
      <c r="B105" s="31" t="s">
        <v>950</v>
      </c>
      <c r="C105" s="31" t="s">
        <v>951</v>
      </c>
      <c r="D105" s="14" t="s">
        <v>965</v>
      </c>
      <c r="E105" s="14"/>
      <c r="F105" s="14"/>
      <c r="G105" s="14" t="str">
        <f t="shared" si="26"/>
        <v>DiMS_Železniční přejezdy</v>
      </c>
      <c r="H105" s="14" t="s">
        <v>7</v>
      </c>
      <c r="I105" s="14" t="s">
        <v>68</v>
      </c>
      <c r="J105" s="14" t="s">
        <v>767</v>
      </c>
      <c r="K105" s="14"/>
      <c r="L105" s="14" t="s">
        <v>769</v>
      </c>
      <c r="M105" s="14" t="s">
        <v>915</v>
      </c>
      <c r="N105" s="14" t="s">
        <v>976</v>
      </c>
      <c r="O105" s="14" t="s">
        <v>601</v>
      </c>
      <c r="P105" s="14" t="str">
        <f t="shared" si="27"/>
        <v>08101_SO25-13-02.1_ZST-NYR-P603-KOMUNIKACE_ZPR_CIV</v>
      </c>
    </row>
    <row r="106" spans="1:16" s="28" customFormat="1" ht="15" customHeight="1" outlineLevel="1" x14ac:dyDescent="0.25">
      <c r="A106" s="30"/>
      <c r="B106" s="31" t="s">
        <v>155</v>
      </c>
      <c r="C106" s="31" t="s">
        <v>64</v>
      </c>
      <c r="D106" s="14" t="s">
        <v>467</v>
      </c>
      <c r="E106" s="14"/>
      <c r="F106" s="14"/>
      <c r="G106" s="14" t="str">
        <f t="shared" ref="G106:G110" si="28">_xlfn.CONCAT("DiMS_",D$91)</f>
        <v>DiMS_Železniční přejezdy</v>
      </c>
      <c r="H106" s="14" t="s">
        <v>7</v>
      </c>
      <c r="I106" s="14" t="s">
        <v>68</v>
      </c>
      <c r="J106" s="14" t="s">
        <v>767</v>
      </c>
      <c r="K106" s="14"/>
      <c r="L106" s="14" t="s">
        <v>769</v>
      </c>
      <c r="M106" s="14" t="s">
        <v>915</v>
      </c>
      <c r="N106" s="14" t="s">
        <v>669</v>
      </c>
      <c r="O106" s="14" t="s">
        <v>601</v>
      </c>
      <c r="P106" s="14" t="str">
        <f t="shared" si="27"/>
        <v>08101_SO26-13-01_NYR-CHOT-P604_ZPR_CIV</v>
      </c>
    </row>
    <row r="107" spans="1:16" s="28" customFormat="1" ht="15" customHeight="1" outlineLevel="1" x14ac:dyDescent="0.25">
      <c r="A107" s="30"/>
      <c r="B107" s="31" t="s">
        <v>952</v>
      </c>
      <c r="C107" s="31" t="s">
        <v>953</v>
      </c>
      <c r="D107" s="14" t="s">
        <v>966</v>
      </c>
      <c r="E107" s="14"/>
      <c r="F107" s="14"/>
      <c r="G107" s="14" t="str">
        <f t="shared" si="28"/>
        <v>DiMS_Železniční přejezdy</v>
      </c>
      <c r="H107" s="14" t="s">
        <v>7</v>
      </c>
      <c r="I107" s="14" t="s">
        <v>68</v>
      </c>
      <c r="J107" s="14" t="s">
        <v>767</v>
      </c>
      <c r="K107" s="14"/>
      <c r="L107" s="14" t="s">
        <v>769</v>
      </c>
      <c r="M107" s="14" t="s">
        <v>915</v>
      </c>
      <c r="N107" s="14" t="s">
        <v>978</v>
      </c>
      <c r="O107" s="14" t="s">
        <v>601</v>
      </c>
      <c r="P107" s="14" t="str">
        <f t="shared" si="27"/>
        <v>08101_SO26-13-01.1_NYR-CHOT-P604-KOMUNIKACE-KSUS_ZPR_CIV</v>
      </c>
    </row>
    <row r="108" spans="1:16" s="28" customFormat="1" ht="15" customHeight="1" outlineLevel="1" x14ac:dyDescent="0.25">
      <c r="A108" s="30"/>
      <c r="B108" s="31" t="s">
        <v>954</v>
      </c>
      <c r="C108" s="31" t="s">
        <v>955</v>
      </c>
      <c r="D108" s="14" t="s">
        <v>967</v>
      </c>
      <c r="E108" s="14"/>
      <c r="F108" s="14"/>
      <c r="G108" s="14" t="str">
        <f t="shared" si="28"/>
        <v>DiMS_Železniční přejezdy</v>
      </c>
      <c r="H108" s="14" t="s">
        <v>7</v>
      </c>
      <c r="I108" s="14" t="s">
        <v>68</v>
      </c>
      <c r="J108" s="14" t="s">
        <v>767</v>
      </c>
      <c r="K108" s="14"/>
      <c r="L108" s="14" t="s">
        <v>769</v>
      </c>
      <c r="M108" s="14" t="s">
        <v>915</v>
      </c>
      <c r="N108" s="14" t="s">
        <v>979</v>
      </c>
      <c r="O108" s="14" t="s">
        <v>601</v>
      </c>
      <c r="P108" s="14" t="str">
        <f t="shared" si="27"/>
        <v>08101_SO26-13-01.2_NYR-CHOT-P604-KOMUNIKACE-OBEC_ZPR_CIV</v>
      </c>
    </row>
    <row r="109" spans="1:16" s="28" customFormat="1" ht="15" customHeight="1" outlineLevel="1" x14ac:dyDescent="0.25">
      <c r="A109" s="30"/>
      <c r="B109" s="31" t="s">
        <v>156</v>
      </c>
      <c r="C109" s="31" t="s">
        <v>63</v>
      </c>
      <c r="D109" s="14" t="s">
        <v>468</v>
      </c>
      <c r="E109" s="14"/>
      <c r="F109" s="14"/>
      <c r="G109" s="14" t="str">
        <f t="shared" si="28"/>
        <v>DiMS_Železniční přejezdy</v>
      </c>
      <c r="H109" s="14" t="s">
        <v>7</v>
      </c>
      <c r="I109" s="14" t="s">
        <v>68</v>
      </c>
      <c r="J109" s="14" t="s">
        <v>767</v>
      </c>
      <c r="K109" s="14"/>
      <c r="L109" s="14" t="s">
        <v>769</v>
      </c>
      <c r="M109" s="14" t="s">
        <v>915</v>
      </c>
      <c r="N109" s="14" t="s">
        <v>977</v>
      </c>
      <c r="O109" s="14" t="s">
        <v>601</v>
      </c>
      <c r="P109" s="14" t="str">
        <f t="shared" si="27"/>
        <v>08101_SO26-13-02_NYR-CHOT-P605_ZPR_CIV</v>
      </c>
    </row>
    <row r="110" spans="1:16" s="28" customFormat="1" ht="15" customHeight="1" outlineLevel="1" x14ac:dyDescent="0.25">
      <c r="A110" s="30"/>
      <c r="B110" s="31" t="s">
        <v>956</v>
      </c>
      <c r="C110" s="31" t="s">
        <v>957</v>
      </c>
      <c r="D110" s="14" t="s">
        <v>968</v>
      </c>
      <c r="E110" s="14"/>
      <c r="F110" s="14"/>
      <c r="G110" s="14" t="str">
        <f t="shared" si="28"/>
        <v>DiMS_Železniční přejezdy</v>
      </c>
      <c r="H110" s="14" t="s">
        <v>7</v>
      </c>
      <c r="I110" s="14" t="s">
        <v>68</v>
      </c>
      <c r="J110" s="14" t="s">
        <v>767</v>
      </c>
      <c r="K110" s="14"/>
      <c r="L110" s="14" t="s">
        <v>769</v>
      </c>
      <c r="M110" s="14" t="s">
        <v>915</v>
      </c>
      <c r="N110" s="14" t="s">
        <v>980</v>
      </c>
      <c r="O110" s="14" t="s">
        <v>601</v>
      </c>
      <c r="P110" s="14" t="str">
        <f t="shared" si="27"/>
        <v>08101_SO26-13-02.1_NYR-CHOT-P605-KOMUNIKACE_ZPR_CIV</v>
      </c>
    </row>
    <row r="111" spans="1:16" s="28" customFormat="1" ht="15" customHeight="1" x14ac:dyDescent="0.25">
      <c r="A111" s="26" t="s">
        <v>394</v>
      </c>
      <c r="B111" s="26" t="s">
        <v>157</v>
      </c>
      <c r="C111" s="26" t="s">
        <v>2</v>
      </c>
      <c r="D111" s="26" t="s">
        <v>469</v>
      </c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</row>
    <row r="112" spans="1:16" s="28" customFormat="1" ht="15" customHeight="1" outlineLevel="1" x14ac:dyDescent="0.25">
      <c r="A112" s="30"/>
      <c r="B112" s="31" t="s">
        <v>158</v>
      </c>
      <c r="C112" s="31" t="s">
        <v>285</v>
      </c>
      <c r="D112" s="14" t="s">
        <v>470</v>
      </c>
      <c r="E112" s="14"/>
      <c r="F112" s="14"/>
      <c r="G112" s="14" t="str">
        <f t="shared" ref="G112:G120" si="29">_xlfn.CONCAT("DiMS_",D$111)</f>
        <v>DiMS_Mosty, propustky, zdi</v>
      </c>
      <c r="H112" s="14" t="s">
        <v>69</v>
      </c>
      <c r="I112" s="14" t="s">
        <v>765</v>
      </c>
      <c r="J112" s="14" t="s">
        <v>768</v>
      </c>
      <c r="K112" s="14">
        <v>2024</v>
      </c>
      <c r="L112" s="14" t="s">
        <v>585</v>
      </c>
      <c r="M112" s="14" t="s">
        <v>779</v>
      </c>
      <c r="N112" s="14" t="s">
        <v>728</v>
      </c>
      <c r="O112" s="14" t="s">
        <v>602</v>
      </c>
      <c r="P112" s="14" t="str">
        <f t="shared" ref="P112:P120" si="30">_xlfn.CONCAT("08101_",REPLACE(C112,3,1,""),"_",N112,"_",O112,"_",IF(ISNUMBER(SEARCH("Civil",J112)),"CIV",IF(ISNUMBER(SEARCH("Revit",J112)),"RVT",IF(ISNUMBER(SEARCH("Microstation",J112)),"MIC",IF(ISNUMBER(SEARCH("Archicad",J112)),"ARC","ND")))),RIGHT(K112,2))</f>
        <v>08101_SO22-20-01_PLZ-VEJ-MOST-KM109152_MOS_RVT24</v>
      </c>
    </row>
    <row r="113" spans="1:16" s="28" customFormat="1" ht="15" customHeight="1" outlineLevel="1" x14ac:dyDescent="0.25">
      <c r="A113" s="30"/>
      <c r="B113" s="31" t="s">
        <v>863</v>
      </c>
      <c r="C113" s="31" t="s">
        <v>864</v>
      </c>
      <c r="D113" s="14" t="s">
        <v>865</v>
      </c>
      <c r="E113" s="14"/>
      <c r="F113" s="14"/>
      <c r="G113" s="14" t="str">
        <f t="shared" si="29"/>
        <v>DiMS_Mosty, propustky, zdi</v>
      </c>
      <c r="H113" s="14" t="s">
        <v>69</v>
      </c>
      <c r="I113" s="14" t="s">
        <v>765</v>
      </c>
      <c r="J113" s="14" t="s">
        <v>768</v>
      </c>
      <c r="K113" s="14">
        <v>2024</v>
      </c>
      <c r="L113" s="14" t="s">
        <v>585</v>
      </c>
      <c r="M113" s="14" t="s">
        <v>779</v>
      </c>
      <c r="N113" s="14" t="s">
        <v>868</v>
      </c>
      <c r="O113" s="14" t="s">
        <v>602</v>
      </c>
      <c r="P113" s="14" t="str">
        <f t="shared" si="30"/>
        <v>08101_SO22-20-01.1_PLZ-VEJ-MOST-KM109152-KOMUNIKACE_MOS_RVT24</v>
      </c>
    </row>
    <row r="114" spans="1:16" s="28" customFormat="1" ht="15" customHeight="1" outlineLevel="1" x14ac:dyDescent="0.25">
      <c r="A114" s="30"/>
      <c r="B114" s="31" t="s">
        <v>159</v>
      </c>
      <c r="C114" s="31" t="s">
        <v>286</v>
      </c>
      <c r="D114" s="14" t="s">
        <v>471</v>
      </c>
      <c r="E114" s="14"/>
      <c r="F114" s="14"/>
      <c r="G114" s="14" t="str">
        <f t="shared" si="29"/>
        <v>DiMS_Mosty, propustky, zdi</v>
      </c>
      <c r="H114" s="14" t="s">
        <v>69</v>
      </c>
      <c r="I114" s="14" t="s">
        <v>765</v>
      </c>
      <c r="J114" s="14" t="s">
        <v>768</v>
      </c>
      <c r="K114" s="14">
        <v>2024</v>
      </c>
      <c r="L114" s="14" t="s">
        <v>585</v>
      </c>
      <c r="M114" s="14" t="s">
        <v>779</v>
      </c>
      <c r="N114" s="14" t="s">
        <v>729</v>
      </c>
      <c r="O114" s="14" t="s">
        <v>602</v>
      </c>
      <c r="P114" s="14" t="str">
        <f t="shared" si="30"/>
        <v>08101_SO22-20-02_PLZ-VEJ-MOST-KM110469_MOS_RVT24</v>
      </c>
    </row>
    <row r="115" spans="1:16" s="28" customFormat="1" ht="15" customHeight="1" outlineLevel="1" x14ac:dyDescent="0.25">
      <c r="A115" s="30"/>
      <c r="B115" s="31" t="s">
        <v>160</v>
      </c>
      <c r="C115" s="31" t="s">
        <v>287</v>
      </c>
      <c r="D115" s="14" t="s">
        <v>472</v>
      </c>
      <c r="E115" s="14"/>
      <c r="F115" s="14"/>
      <c r="G115" s="14" t="str">
        <f t="shared" si="29"/>
        <v>DiMS_Mosty, propustky, zdi</v>
      </c>
      <c r="H115" s="14" t="s">
        <v>69</v>
      </c>
      <c r="I115" s="14" t="s">
        <v>765</v>
      </c>
      <c r="J115" s="14" t="s">
        <v>768</v>
      </c>
      <c r="K115" s="14">
        <v>2024</v>
      </c>
      <c r="L115" s="14" t="s">
        <v>585</v>
      </c>
      <c r="M115" s="14" t="s">
        <v>779</v>
      </c>
      <c r="N115" s="14" t="s">
        <v>730</v>
      </c>
      <c r="O115" s="14" t="s">
        <v>602</v>
      </c>
      <c r="P115" s="14" t="str">
        <f t="shared" si="30"/>
        <v>08101_SO23-20-01_ZST-VEJ-PODCHOD-KM111179_MOS_RVT24</v>
      </c>
    </row>
    <row r="116" spans="1:16" s="28" customFormat="1" ht="15" customHeight="1" outlineLevel="1" x14ac:dyDescent="0.25">
      <c r="A116" s="30"/>
      <c r="B116" s="31" t="s">
        <v>790</v>
      </c>
      <c r="C116" s="31" t="s">
        <v>791</v>
      </c>
      <c r="D116" s="14" t="s">
        <v>866</v>
      </c>
      <c r="E116" s="14"/>
      <c r="F116" s="14"/>
      <c r="G116" s="14" t="str">
        <f t="shared" si="29"/>
        <v>DiMS_Mosty, propustky, zdi</v>
      </c>
      <c r="H116" s="14" t="s">
        <v>69</v>
      </c>
      <c r="I116" s="14" t="s">
        <v>765</v>
      </c>
      <c r="J116" s="14" t="s">
        <v>768</v>
      </c>
      <c r="K116" s="14">
        <v>2024</v>
      </c>
      <c r="L116" s="14" t="s">
        <v>585</v>
      </c>
      <c r="M116" s="14" t="s">
        <v>779</v>
      </c>
      <c r="N116" s="14" t="s">
        <v>867</v>
      </c>
      <c r="O116" s="14" t="s">
        <v>602</v>
      </c>
      <c r="P116" s="14" t="str">
        <f t="shared" si="30"/>
        <v>08101_SO23-20-01.1_ZST-VEJ-PODCHOD-KM111179-KOMUNIKACE_MOS_RVT24</v>
      </c>
    </row>
    <row r="117" spans="1:16" s="28" customFormat="1" ht="15" customHeight="1" outlineLevel="1" x14ac:dyDescent="0.25">
      <c r="A117" s="30"/>
      <c r="B117" s="31" t="s">
        <v>161</v>
      </c>
      <c r="C117" s="31" t="s">
        <v>288</v>
      </c>
      <c r="D117" s="14" t="s">
        <v>473</v>
      </c>
      <c r="E117" s="42"/>
      <c r="F117" s="42"/>
      <c r="G117" s="14" t="str">
        <f t="shared" si="29"/>
        <v>DiMS_Mosty, propustky, zdi</v>
      </c>
      <c r="H117" s="14" t="s">
        <v>7</v>
      </c>
      <c r="I117" s="14" t="s">
        <v>70</v>
      </c>
      <c r="J117" s="14" t="s">
        <v>768</v>
      </c>
      <c r="K117" s="14">
        <v>2023</v>
      </c>
      <c r="L117" s="14" t="s">
        <v>585</v>
      </c>
      <c r="M117" s="14" t="s">
        <v>779</v>
      </c>
      <c r="N117" s="14" t="s">
        <v>731</v>
      </c>
      <c r="O117" s="14" t="s">
        <v>602</v>
      </c>
      <c r="P117" s="14" t="str">
        <f t="shared" si="30"/>
        <v>08101_SO24-20-01_VEJ-NYR-MOST-KM112045_MOS_RVT23</v>
      </c>
    </row>
    <row r="118" spans="1:16" s="28" customFormat="1" ht="15" customHeight="1" outlineLevel="1" x14ac:dyDescent="0.25">
      <c r="A118" s="30"/>
      <c r="B118" s="31" t="s">
        <v>162</v>
      </c>
      <c r="C118" s="31" t="s">
        <v>289</v>
      </c>
      <c r="D118" s="14" t="s">
        <v>474</v>
      </c>
      <c r="E118" s="42"/>
      <c r="F118" s="42"/>
      <c r="G118" s="14" t="str">
        <f t="shared" si="29"/>
        <v>DiMS_Mosty, propustky, zdi</v>
      </c>
      <c r="H118" s="14" t="s">
        <v>7</v>
      </c>
      <c r="I118" s="14" t="s">
        <v>70</v>
      </c>
      <c r="J118" s="14" t="s">
        <v>768</v>
      </c>
      <c r="K118" s="14">
        <v>2023</v>
      </c>
      <c r="L118" s="14" t="s">
        <v>585</v>
      </c>
      <c r="M118" s="14" t="s">
        <v>779</v>
      </c>
      <c r="N118" s="14" t="s">
        <v>732</v>
      </c>
      <c r="O118" s="14" t="s">
        <v>602</v>
      </c>
      <c r="P118" s="14" t="str">
        <f t="shared" si="30"/>
        <v>08101_SO24-20-02_VEJ-NYR-MOST-KM115400_MOS_RVT23</v>
      </c>
    </row>
    <row r="119" spans="1:16" s="28" customFormat="1" ht="15" customHeight="1" outlineLevel="1" x14ac:dyDescent="0.25">
      <c r="A119" s="30"/>
      <c r="B119" s="31" t="s">
        <v>869</v>
      </c>
      <c r="C119" s="31" t="s">
        <v>870</v>
      </c>
      <c r="D119" s="14" t="s">
        <v>871</v>
      </c>
      <c r="E119" s="14"/>
      <c r="F119" s="14"/>
      <c r="G119" s="14" t="str">
        <f t="shared" si="29"/>
        <v>DiMS_Mosty, propustky, zdi</v>
      </c>
      <c r="H119" s="14" t="s">
        <v>7</v>
      </c>
      <c r="I119" s="14" t="s">
        <v>872</v>
      </c>
      <c r="J119" s="14" t="s">
        <v>768</v>
      </c>
      <c r="K119" s="14">
        <v>2023</v>
      </c>
      <c r="L119" s="14" t="s">
        <v>585</v>
      </c>
      <c r="M119" s="14" t="s">
        <v>779</v>
      </c>
      <c r="N119" s="14" t="s">
        <v>873</v>
      </c>
      <c r="O119" s="14" t="s">
        <v>602</v>
      </c>
      <c r="P119" s="14" t="str">
        <f t="shared" si="30"/>
        <v>08101_SO24-20-02.1_VEJ-NYR-MOST-KM115400-VODOTEC_MOS_RVT23</v>
      </c>
    </row>
    <row r="120" spans="1:16" s="28" customFormat="1" ht="15" customHeight="1" outlineLevel="1" x14ac:dyDescent="0.25">
      <c r="A120" s="30"/>
      <c r="B120" s="31" t="s">
        <v>163</v>
      </c>
      <c r="C120" s="31" t="s">
        <v>290</v>
      </c>
      <c r="D120" s="14" t="s">
        <v>475</v>
      </c>
      <c r="E120" s="42"/>
      <c r="F120" s="14"/>
      <c r="G120" s="14" t="str">
        <f t="shared" si="29"/>
        <v>DiMS_Mosty, propustky, zdi</v>
      </c>
      <c r="H120" s="14" t="s">
        <v>69</v>
      </c>
      <c r="I120" s="14" t="s">
        <v>765</v>
      </c>
      <c r="J120" s="14" t="s">
        <v>768</v>
      </c>
      <c r="K120" s="14">
        <v>2024</v>
      </c>
      <c r="L120" s="14" t="s">
        <v>585</v>
      </c>
      <c r="M120" s="14" t="s">
        <v>779</v>
      </c>
      <c r="N120" s="14" t="s">
        <v>733</v>
      </c>
      <c r="O120" s="14" t="s">
        <v>602</v>
      </c>
      <c r="P120" s="14" t="str">
        <f t="shared" si="30"/>
        <v>08101_SO24-20-03_VEJ-NYR-MOST-KM115983_MOS_RVT24</v>
      </c>
    </row>
    <row r="121" spans="1:16" s="28" customFormat="1" ht="15" customHeight="1" outlineLevel="1" x14ac:dyDescent="0.25">
      <c r="A121" s="30"/>
      <c r="B121" s="31" t="s">
        <v>793</v>
      </c>
      <c r="C121" s="31" t="s">
        <v>794</v>
      </c>
      <c r="D121" s="14" t="s">
        <v>874</v>
      </c>
      <c r="E121" s="14"/>
      <c r="F121" s="14"/>
      <c r="G121" s="14" t="str">
        <f t="shared" ref="G121" si="31">_xlfn.CONCAT("DiMS_",D$111)</f>
        <v>DiMS_Mosty, propustky, zdi</v>
      </c>
      <c r="H121" s="14" t="s">
        <v>69</v>
      </c>
      <c r="I121" s="14" t="s">
        <v>765</v>
      </c>
      <c r="J121" s="14" t="s">
        <v>768</v>
      </c>
      <c r="K121" s="14">
        <v>2024</v>
      </c>
      <c r="L121" s="14" t="s">
        <v>585</v>
      </c>
      <c r="M121" s="14" t="s">
        <v>779</v>
      </c>
      <c r="N121" s="14" t="s">
        <v>875</v>
      </c>
      <c r="O121" s="14" t="s">
        <v>602</v>
      </c>
      <c r="P121" s="14" t="str">
        <f t="shared" ref="P121" si="32">_xlfn.CONCAT("08101_",REPLACE(C121,3,1,""),"_",N121,"_",O121,"_",IF(ISNUMBER(SEARCH("Civil",J121)),"CIV",IF(ISNUMBER(SEARCH("Revit",J121)),"RVT",IF(ISNUMBER(SEARCH("Microstation",J121)),"MIC",IF(ISNUMBER(SEARCH("Archicad",J121)),"ARC","ND")))),RIGHT(K121,2))</f>
        <v>08101_SO24-20-03.1_VEJ-NYR-MOST-KM115983-CHODNIKY_MOS_RVT24</v>
      </c>
    </row>
    <row r="122" spans="1:16" s="28" customFormat="1" ht="15" customHeight="1" outlineLevel="1" x14ac:dyDescent="0.25">
      <c r="A122" s="30"/>
      <c r="B122" s="31" t="s">
        <v>164</v>
      </c>
      <c r="C122" s="31" t="s">
        <v>291</v>
      </c>
      <c r="D122" s="14" t="s">
        <v>476</v>
      </c>
      <c r="E122" s="14"/>
      <c r="F122" s="14"/>
      <c r="G122" s="14" t="str">
        <f>_xlfn.CONCAT("DiMS_",D$111)</f>
        <v>DiMS_Mosty, propustky, zdi</v>
      </c>
      <c r="H122" s="14" t="s">
        <v>69</v>
      </c>
      <c r="I122" s="14" t="s">
        <v>765</v>
      </c>
      <c r="J122" s="14" t="s">
        <v>768</v>
      </c>
      <c r="K122" s="14">
        <v>2024</v>
      </c>
      <c r="L122" s="14" t="s">
        <v>585</v>
      </c>
      <c r="M122" s="14" t="s">
        <v>779</v>
      </c>
      <c r="N122" s="14" t="s">
        <v>734</v>
      </c>
      <c r="O122" s="14" t="s">
        <v>602</v>
      </c>
      <c r="P122" s="14" t="str">
        <f>_xlfn.CONCAT("08101_",REPLACE(C122,3,1,""),"_",N122,"_",O122,"_",IF(ISNUMBER(SEARCH("Civil",J122)),"CIV",IF(ISNUMBER(SEARCH("Revit",J122)),"RVT",IF(ISNUMBER(SEARCH("Microstation",J122)),"MIC",IF(ISNUMBER(SEARCH("Archicad",J122)),"ARC","ND")))),RIGHT(K122,2))</f>
        <v>08101_SO25-20-01_ZST-NYR-MOST-KM116661_MOS_RVT24</v>
      </c>
    </row>
    <row r="123" spans="1:16" s="28" customFormat="1" ht="15" customHeight="1" outlineLevel="1" x14ac:dyDescent="0.25">
      <c r="A123" s="30"/>
      <c r="B123" s="31" t="s">
        <v>795</v>
      </c>
      <c r="C123" s="31" t="s">
        <v>796</v>
      </c>
      <c r="D123" s="14" t="s">
        <v>876</v>
      </c>
      <c r="E123" s="14"/>
      <c r="F123" s="14"/>
      <c r="G123" s="14" t="str">
        <f>_xlfn.CONCAT("DiMS_",D$111)</f>
        <v>DiMS_Mosty, propustky, zdi</v>
      </c>
      <c r="H123" s="14" t="s">
        <v>69</v>
      </c>
      <c r="I123" s="14" t="s">
        <v>765</v>
      </c>
      <c r="J123" s="14" t="s">
        <v>768</v>
      </c>
      <c r="K123" s="14">
        <v>2024</v>
      </c>
      <c r="L123" s="14" t="s">
        <v>585</v>
      </c>
      <c r="M123" s="14" t="s">
        <v>779</v>
      </c>
      <c r="N123" s="14" t="s">
        <v>877</v>
      </c>
      <c r="O123" s="14" t="s">
        <v>602</v>
      </c>
      <c r="P123" s="14" t="str">
        <f>_xlfn.CONCAT("08101_",REPLACE(C123,3,1,""),"_",N123,"_",O123,"_",IF(ISNUMBER(SEARCH("Civil",J123)),"CIV",IF(ISNUMBER(SEARCH("Revit",J123)),"RVT",IF(ISNUMBER(SEARCH("Microstation",J123)),"MIC",IF(ISNUMBER(SEARCH("Archicad",J123)),"ARC","ND")))),RIGHT(K123,2))</f>
        <v>08101_SO25-20-01.1_VEJ-NYR-MOST-KM116661-CHODNIKY_MOS_RVT24</v>
      </c>
    </row>
    <row r="124" spans="1:16" s="28" customFormat="1" ht="15" customHeight="1" outlineLevel="1" x14ac:dyDescent="0.25">
      <c r="A124" s="30"/>
      <c r="B124" s="31" t="s">
        <v>165</v>
      </c>
      <c r="C124" s="31" t="s">
        <v>292</v>
      </c>
      <c r="D124" s="14" t="s">
        <v>477</v>
      </c>
      <c r="E124" s="14"/>
      <c r="F124" s="14"/>
      <c r="G124" s="14" t="str">
        <f>_xlfn.CONCAT("DiMS_",D$111)</f>
        <v>DiMS_Mosty, propustky, zdi</v>
      </c>
      <c r="H124" s="14" t="s">
        <v>69</v>
      </c>
      <c r="I124" s="14" t="s">
        <v>765</v>
      </c>
      <c r="J124" s="14" t="s">
        <v>768</v>
      </c>
      <c r="K124" s="14">
        <v>2024</v>
      </c>
      <c r="L124" s="14" t="s">
        <v>585</v>
      </c>
      <c r="M124" s="14" t="s">
        <v>779</v>
      </c>
      <c r="N124" s="14" t="s">
        <v>735</v>
      </c>
      <c r="O124" s="14" t="s">
        <v>602</v>
      </c>
      <c r="P124" s="14" t="str">
        <f>_xlfn.CONCAT("08101_",REPLACE(C124,3,1,""),"_",N124,"_",O124,"_",IF(ISNUMBER(SEARCH("Civil",J124)),"CIV",IF(ISNUMBER(SEARCH("Revit",J124)),"RVT",IF(ISNUMBER(SEARCH("Microstation",J124)),"MIC",IF(ISNUMBER(SEARCH("Archicad",J124)),"ARC","ND")))),RIGHT(K124,2))</f>
        <v>08101_SO25-20-02_ZST-NYR-MOST-KM116840_MOS_RVT24</v>
      </c>
    </row>
    <row r="125" spans="1:16" s="28" customFormat="1" ht="15" customHeight="1" outlineLevel="1" x14ac:dyDescent="0.25">
      <c r="A125" s="30"/>
      <c r="B125" s="31" t="s">
        <v>878</v>
      </c>
      <c r="C125" s="31" t="s">
        <v>879</v>
      </c>
      <c r="D125" s="14" t="s">
        <v>880</v>
      </c>
      <c r="E125" s="14"/>
      <c r="F125" s="14"/>
      <c r="G125" s="14" t="str">
        <f t="shared" ref="G125" si="33">_xlfn.CONCAT("DiMS_",D$111)</f>
        <v>DiMS_Mosty, propustky, zdi</v>
      </c>
      <c r="H125" s="14" t="s">
        <v>69</v>
      </c>
      <c r="I125" s="14" t="s">
        <v>765</v>
      </c>
      <c r="J125" s="14" t="s">
        <v>768</v>
      </c>
      <c r="K125" s="14">
        <v>2024</v>
      </c>
      <c r="L125" s="14" t="s">
        <v>585</v>
      </c>
      <c r="M125" s="14" t="s">
        <v>779</v>
      </c>
      <c r="N125" s="14" t="s">
        <v>881</v>
      </c>
      <c r="O125" s="14" t="s">
        <v>602</v>
      </c>
      <c r="P125" s="14" t="str">
        <f t="shared" ref="P125" si="34">_xlfn.CONCAT("08101_",REPLACE(C125,3,1,""),"_",N125,"_",O125,"_",IF(ISNUMBER(SEARCH("Civil",J125)),"CIV",IF(ISNUMBER(SEARCH("Revit",J125)),"RVT",IF(ISNUMBER(SEARCH("Microstation",J125)),"MIC",IF(ISNUMBER(SEARCH("Archicad",J125)),"ARC","ND")))),RIGHT(K125,2))</f>
        <v>08101_SO25-20-02.1_ZST-NYR-MOST-KM116840-NK-CHODNIK_MOS_RVT24</v>
      </c>
    </row>
    <row r="126" spans="1:16" s="28" customFormat="1" ht="15" customHeight="1" outlineLevel="1" x14ac:dyDescent="0.25">
      <c r="A126" s="30"/>
      <c r="B126" s="31" t="s">
        <v>166</v>
      </c>
      <c r="C126" s="31" t="s">
        <v>293</v>
      </c>
      <c r="D126" s="14" t="s">
        <v>981</v>
      </c>
      <c r="E126" s="42"/>
      <c r="F126" s="48"/>
      <c r="G126" s="14" t="str">
        <f t="shared" ref="G126:G148" si="35">_xlfn.CONCAT("DiMS_",D$111)</f>
        <v>DiMS_Mosty, propustky, zdi</v>
      </c>
      <c r="H126" s="14" t="s">
        <v>69</v>
      </c>
      <c r="I126" s="14" t="s">
        <v>765</v>
      </c>
      <c r="J126" s="14" t="s">
        <v>768</v>
      </c>
      <c r="K126" s="14">
        <v>2024</v>
      </c>
      <c r="L126" s="14" t="s">
        <v>585</v>
      </c>
      <c r="M126" s="14" t="s">
        <v>779</v>
      </c>
      <c r="N126" s="14" t="s">
        <v>986</v>
      </c>
      <c r="O126" s="14" t="s">
        <v>602</v>
      </c>
      <c r="P126" s="14" t="str">
        <f>_xlfn.CONCAT("08101_",REPLACE(C126,3,1,""),"_",N126,"_",O126,"_",IF(ISNUMBER(SEARCH("Civil",J126)),"CIV",IF(ISNUMBER(SEARCH("Revit",J126)),"RVT",IF(ISNUMBER(SEARCH("Microstation",J126)),"MIC",IF(ISNUMBER(SEARCH("Archicad",J126)),"ARC","ND")))),RIGHT(K126,2))</f>
        <v>08101_SO25-20-03_ZST-NYR-MOST-KM1168976_MOS_RVT24</v>
      </c>
    </row>
    <row r="127" spans="1:16" s="28" customFormat="1" ht="15" customHeight="1" outlineLevel="1" x14ac:dyDescent="0.25">
      <c r="A127" s="30"/>
      <c r="B127" s="31" t="s">
        <v>167</v>
      </c>
      <c r="C127" s="31" t="s">
        <v>294</v>
      </c>
      <c r="D127" s="14" t="s">
        <v>478</v>
      </c>
      <c r="E127" s="42"/>
      <c r="F127" s="42"/>
      <c r="G127" s="14" t="str">
        <f t="shared" si="35"/>
        <v>DiMS_Mosty, propustky, zdi</v>
      </c>
      <c r="H127" s="14" t="s">
        <v>7</v>
      </c>
      <c r="I127" s="14" t="s">
        <v>70</v>
      </c>
      <c r="J127" s="14" t="s">
        <v>768</v>
      </c>
      <c r="K127" s="14">
        <v>2023</v>
      </c>
      <c r="L127" s="14" t="s">
        <v>585</v>
      </c>
      <c r="M127" s="14" t="s">
        <v>779</v>
      </c>
      <c r="N127" s="14" t="s">
        <v>736</v>
      </c>
      <c r="O127" s="14" t="s">
        <v>602</v>
      </c>
      <c r="P127" s="14" t="str">
        <f>_xlfn.CONCAT("08101_",REPLACE(C127,3,1,""),"_",N127,"_",O127,"_",IF(ISNUMBER(SEARCH("Civil",J127)),"CIV",IF(ISNUMBER(SEARCH("Revit",J127)),"RVT",IF(ISNUMBER(SEARCH("Microstation",J127)),"MIC",IF(ISNUMBER(SEARCH("Archicad",J127)),"ARC","ND")))),RIGHT(K127,2))</f>
        <v>08101_SO26-20-02_NYR-CHOT-MOST-KM118161_MOS_RVT23</v>
      </c>
    </row>
    <row r="128" spans="1:16" s="28" customFormat="1" ht="15" customHeight="1" outlineLevel="1" x14ac:dyDescent="0.25">
      <c r="A128" s="30"/>
      <c r="B128" s="31" t="s">
        <v>882</v>
      </c>
      <c r="C128" s="31" t="s">
        <v>883</v>
      </c>
      <c r="D128" s="14" t="s">
        <v>884</v>
      </c>
      <c r="E128" s="14"/>
      <c r="F128" s="14"/>
      <c r="G128" s="14" t="str">
        <f t="shared" si="35"/>
        <v>DiMS_Mosty, propustky, zdi</v>
      </c>
      <c r="H128" s="14" t="s">
        <v>7</v>
      </c>
      <c r="I128" s="14" t="s">
        <v>70</v>
      </c>
      <c r="J128" s="14" t="s">
        <v>768</v>
      </c>
      <c r="K128" s="14">
        <v>2023</v>
      </c>
      <c r="L128" s="14" t="s">
        <v>585</v>
      </c>
      <c r="M128" s="14" t="s">
        <v>779</v>
      </c>
      <c r="N128" s="14" t="s">
        <v>885</v>
      </c>
      <c r="O128" s="14" t="s">
        <v>602</v>
      </c>
      <c r="P128" s="14" t="str">
        <f t="shared" ref="P128" si="36">_xlfn.CONCAT("08101_",REPLACE(C128,3,1,""),"_",N128,"_",O128,"_",IF(ISNUMBER(SEARCH("Civil",J128)),"CIV",IF(ISNUMBER(SEARCH("Revit",J128)),"RVT",IF(ISNUMBER(SEARCH("Microstation",J128)),"MIC",IF(ISNUMBER(SEARCH("Archicad",J128)),"ARC","ND")))),RIGHT(K128,2))</f>
        <v>08101_SO26-20-02.1_NYR-CHOT-MOST-KM118161-KOMUNIKACE_MOS_RVT23</v>
      </c>
    </row>
    <row r="129" spans="1:16" s="28" customFormat="1" ht="15" customHeight="1" outlineLevel="1" x14ac:dyDescent="0.25">
      <c r="A129" s="30"/>
      <c r="B129" s="31" t="s">
        <v>168</v>
      </c>
      <c r="C129" s="31" t="s">
        <v>295</v>
      </c>
      <c r="D129" s="14" t="s">
        <v>479</v>
      </c>
      <c r="E129" s="42"/>
      <c r="F129" s="42"/>
      <c r="G129" s="14" t="str">
        <f t="shared" si="35"/>
        <v>DiMS_Mosty, propustky, zdi</v>
      </c>
      <c r="H129" s="14" t="s">
        <v>7</v>
      </c>
      <c r="I129" s="14" t="s">
        <v>70</v>
      </c>
      <c r="J129" s="14" t="s">
        <v>768</v>
      </c>
      <c r="K129" s="14">
        <v>2023</v>
      </c>
      <c r="L129" s="14" t="s">
        <v>585</v>
      </c>
      <c r="M129" s="14" t="s">
        <v>779</v>
      </c>
      <c r="N129" s="14" t="s">
        <v>737</v>
      </c>
      <c r="O129" s="14" t="s">
        <v>602</v>
      </c>
      <c r="P129" s="14" t="str">
        <f>_xlfn.CONCAT("08101_",REPLACE(C129,3,1,""),"_",N129,"_",O129,"_",IF(ISNUMBER(SEARCH("Civil",J129)),"CIV",IF(ISNUMBER(SEARCH("Revit",J129)),"RVT",IF(ISNUMBER(SEARCH("Microstation",J129)),"MIC",IF(ISNUMBER(SEARCH("Archicad",J129)),"ARC","ND")))),RIGHT(K129,2))</f>
        <v>08101_SO26-20-03_NYR-CHOT-MOST-KM118374_MOS_RVT23</v>
      </c>
    </row>
    <row r="130" spans="1:16" s="28" customFormat="1" ht="15" customHeight="1" outlineLevel="1" x14ac:dyDescent="0.25">
      <c r="A130" s="30"/>
      <c r="B130" s="31" t="s">
        <v>982</v>
      </c>
      <c r="C130" s="31" t="s">
        <v>983</v>
      </c>
      <c r="D130" s="14" t="s">
        <v>984</v>
      </c>
      <c r="E130" s="14"/>
      <c r="F130" s="14"/>
      <c r="G130" s="14" t="str">
        <f t="shared" ref="G130" si="37">_xlfn.CONCAT("DiMS_",D$111)</f>
        <v>DiMS_Mosty, propustky, zdi</v>
      </c>
      <c r="H130" s="14" t="s">
        <v>7</v>
      </c>
      <c r="I130" s="14" t="s">
        <v>70</v>
      </c>
      <c r="J130" s="14" t="s">
        <v>768</v>
      </c>
      <c r="K130" s="14">
        <v>2023</v>
      </c>
      <c r="L130" s="14" t="s">
        <v>585</v>
      </c>
      <c r="M130" s="14" t="s">
        <v>779</v>
      </c>
      <c r="N130" s="14" t="s">
        <v>985</v>
      </c>
      <c r="O130" s="14" t="s">
        <v>602</v>
      </c>
      <c r="P130" s="14" t="str">
        <f>_xlfn.CONCAT("08101_",REPLACE(C130,3,1,""),"_",N130,"_",O130,"_",IF(ISNUMBER(SEARCH("Civil",J130)),"CIV",IF(ISNUMBER(SEARCH("Revit",J130)),"RVT",IF(ISNUMBER(SEARCH("Microstation",J130)),"MIC",IF(ISNUMBER(SEARCH("Archicad",J130)),"ARC","ND")))),RIGHT(K130,2))</f>
        <v>08101_SO26-20-03.1_NYR-CHOT-MOST-KM118374-VODOTOEC_MOS_RVT23</v>
      </c>
    </row>
    <row r="131" spans="1:16" s="28" customFormat="1" ht="15" customHeight="1" outlineLevel="1" x14ac:dyDescent="0.25">
      <c r="A131" s="30"/>
      <c r="B131" s="31" t="s">
        <v>169</v>
      </c>
      <c r="C131" s="31" t="s">
        <v>296</v>
      </c>
      <c r="D131" s="14" t="s">
        <v>480</v>
      </c>
      <c r="E131" s="42"/>
      <c r="F131" s="42"/>
      <c r="G131" s="14" t="str">
        <f t="shared" si="35"/>
        <v>DiMS_Mosty, propustky, zdi</v>
      </c>
      <c r="H131" s="14" t="s">
        <v>7</v>
      </c>
      <c r="I131" s="14" t="s">
        <v>70</v>
      </c>
      <c r="J131" s="14" t="s">
        <v>768</v>
      </c>
      <c r="K131" s="14">
        <v>2023</v>
      </c>
      <c r="L131" s="14" t="s">
        <v>585</v>
      </c>
      <c r="M131" s="14" t="s">
        <v>779</v>
      </c>
      <c r="N131" s="14" t="s">
        <v>738</v>
      </c>
      <c r="O131" s="14" t="s">
        <v>602</v>
      </c>
      <c r="P131" s="14" t="str">
        <f>_xlfn.CONCAT("08101_",REPLACE(C131,3,1,""),"_",N131,"_",O131,"_",IF(ISNUMBER(SEARCH("Civil",J131)),"CIV",IF(ISNUMBER(SEARCH("Revit",J131)),"RVT",IF(ISNUMBER(SEARCH("Microstation",J131)),"MIC",IF(ISNUMBER(SEARCH("Archicad",J131)),"ARC","ND")))),RIGHT(K131,2))</f>
        <v>08101_SO26-20-04_NYR-CHOT-MOST-KM119332_MOS_RVT23</v>
      </c>
    </row>
    <row r="132" spans="1:16" s="28" customFormat="1" ht="15" customHeight="1" outlineLevel="1" x14ac:dyDescent="0.25">
      <c r="A132" s="30"/>
      <c r="B132" s="31" t="s">
        <v>170</v>
      </c>
      <c r="C132" s="31" t="s">
        <v>297</v>
      </c>
      <c r="D132" s="14" t="s">
        <v>481</v>
      </c>
      <c r="E132" s="42"/>
      <c r="F132" s="42"/>
      <c r="G132" s="14" t="str">
        <f t="shared" si="35"/>
        <v>DiMS_Mosty, propustky, zdi</v>
      </c>
      <c r="H132" s="14" t="s">
        <v>7</v>
      </c>
      <c r="I132" s="14" t="s">
        <v>70</v>
      </c>
      <c r="J132" s="14" t="s">
        <v>768</v>
      </c>
      <c r="K132" s="14">
        <v>2023</v>
      </c>
      <c r="L132" s="14" t="s">
        <v>585</v>
      </c>
      <c r="M132" s="14" t="s">
        <v>779</v>
      </c>
      <c r="N132" s="14" t="s">
        <v>739</v>
      </c>
      <c r="O132" s="14" t="s">
        <v>602</v>
      </c>
      <c r="P132" s="14" t="str">
        <f>_xlfn.CONCAT("08101_",REPLACE(C132,3,1,""),"_",N132,"_",O132,"_",IF(ISNUMBER(SEARCH("Civil",J132)),"CIV",IF(ISNUMBER(SEARCH("Revit",J132)),"RVT",IF(ISNUMBER(SEARCH("Microstation",J132)),"MIC",IF(ISNUMBER(SEARCH("Archicad",J132)),"ARC","ND")))),RIGHT(K132,2))</f>
        <v>08101_SO26-20-05_NYR-CHOT-MOST-KM12241_MOS_RVT23</v>
      </c>
    </row>
    <row r="133" spans="1:16" s="28" customFormat="1" ht="15" customHeight="1" outlineLevel="1" x14ac:dyDescent="0.25">
      <c r="A133" s="30"/>
      <c r="B133" s="31" t="s">
        <v>886</v>
      </c>
      <c r="C133" s="31" t="s">
        <v>887</v>
      </c>
      <c r="D133" s="14" t="s">
        <v>888</v>
      </c>
      <c r="E133" s="14"/>
      <c r="F133" s="14"/>
      <c r="G133" s="14" t="str">
        <f t="shared" si="35"/>
        <v>DiMS_Mosty, propustky, zdi</v>
      </c>
      <c r="H133" s="14" t="s">
        <v>7</v>
      </c>
      <c r="I133" s="14" t="s">
        <v>70</v>
      </c>
      <c r="J133" s="14" t="s">
        <v>768</v>
      </c>
      <c r="K133" s="14">
        <v>2023</v>
      </c>
      <c r="L133" s="14" t="s">
        <v>585</v>
      </c>
      <c r="M133" s="14" t="s">
        <v>779</v>
      </c>
      <c r="N133" s="14" t="s">
        <v>889</v>
      </c>
      <c r="O133" s="14" t="s">
        <v>602</v>
      </c>
      <c r="P133" s="14" t="str">
        <f t="shared" ref="P133" si="38">_xlfn.CONCAT("08101_",REPLACE(C133,3,1,""),"_",N133,"_",O133,"_",IF(ISNUMBER(SEARCH("Civil",J133)),"CIV",IF(ISNUMBER(SEARCH("Revit",J133)),"RVT",IF(ISNUMBER(SEARCH("Microstation",J133)),"MIC",IF(ISNUMBER(SEARCH("Archicad",J133)),"ARC","ND")))),RIGHT(K133,2))</f>
        <v>08101_SO26-20-05.1_NYR-CHOT-MOST-KM12241-KOMUNIKACE_MOS_RVT23</v>
      </c>
    </row>
    <row r="134" spans="1:16" s="28" customFormat="1" ht="15" customHeight="1" outlineLevel="1" x14ac:dyDescent="0.25">
      <c r="A134" s="30"/>
      <c r="B134" s="31" t="s">
        <v>171</v>
      </c>
      <c r="C134" s="31" t="s">
        <v>298</v>
      </c>
      <c r="D134" s="14" t="s">
        <v>482</v>
      </c>
      <c r="E134" s="42"/>
      <c r="F134" s="48"/>
      <c r="G134" s="14" t="str">
        <f t="shared" si="35"/>
        <v>DiMS_Mosty, propustky, zdi</v>
      </c>
      <c r="H134" s="14" t="s">
        <v>69</v>
      </c>
      <c r="I134" s="14" t="s">
        <v>765</v>
      </c>
      <c r="J134" s="14" t="s">
        <v>768</v>
      </c>
      <c r="K134" s="14">
        <v>2024</v>
      </c>
      <c r="L134" s="14" t="s">
        <v>585</v>
      </c>
      <c r="M134" s="14" t="s">
        <v>779</v>
      </c>
      <c r="N134" s="14" t="s">
        <v>916</v>
      </c>
      <c r="O134" s="14" t="s">
        <v>602</v>
      </c>
      <c r="P134" s="14" t="str">
        <f t="shared" ref="P134:P147" si="39">_xlfn.CONCAT("08101_",REPLACE(C134,3,1,""),"_",N134,"_",O134,"_",IF(ISNUMBER(SEARCH("Civil",J134)),"CIV",IF(ISNUMBER(SEARCH("Revit",J134)),"RVT",IF(ISNUMBER(SEARCH("Microstation",J134)),"MIC",IF(ISNUMBER(SEARCH("Archicad",J134)),"ARC","ND")))),RIGHT(K134,2))</f>
        <v>08101_SO22-21-01_PLZ-VEJ-PROPUST-KM108704_MOS_RVT24</v>
      </c>
    </row>
    <row r="135" spans="1:16" s="28" customFormat="1" ht="15" customHeight="1" outlineLevel="1" x14ac:dyDescent="0.25">
      <c r="A135" s="30"/>
      <c r="B135" s="31" t="s">
        <v>172</v>
      </c>
      <c r="C135" s="31" t="s">
        <v>299</v>
      </c>
      <c r="D135" s="14" t="s">
        <v>483</v>
      </c>
      <c r="E135" s="42"/>
      <c r="F135" s="48"/>
      <c r="G135" s="14" t="str">
        <f t="shared" si="35"/>
        <v>DiMS_Mosty, propustky, zdi</v>
      </c>
      <c r="H135" s="14" t="s">
        <v>69</v>
      </c>
      <c r="I135" s="14" t="s">
        <v>765</v>
      </c>
      <c r="J135" s="14" t="s">
        <v>768</v>
      </c>
      <c r="K135" s="14">
        <v>2024</v>
      </c>
      <c r="L135" s="14" t="s">
        <v>585</v>
      </c>
      <c r="M135" s="14" t="s">
        <v>779</v>
      </c>
      <c r="N135" s="14" t="s">
        <v>917</v>
      </c>
      <c r="O135" s="14" t="s">
        <v>602</v>
      </c>
      <c r="P135" s="14" t="str">
        <f t="shared" si="39"/>
        <v>08101_SO22-21-02_PLZ-VEJ-PROPUST-KM109922_MOS_RVT24</v>
      </c>
    </row>
    <row r="136" spans="1:16" s="28" customFormat="1" ht="15" customHeight="1" outlineLevel="1" x14ac:dyDescent="0.25">
      <c r="A136" s="30"/>
      <c r="B136" s="31" t="s">
        <v>173</v>
      </c>
      <c r="C136" s="31" t="s">
        <v>300</v>
      </c>
      <c r="D136" s="14" t="s">
        <v>484</v>
      </c>
      <c r="E136" s="42"/>
      <c r="F136" s="48"/>
      <c r="G136" s="14" t="str">
        <f t="shared" si="35"/>
        <v>DiMS_Mosty, propustky, zdi</v>
      </c>
      <c r="H136" s="14" t="s">
        <v>69</v>
      </c>
      <c r="I136" s="14" t="s">
        <v>765</v>
      </c>
      <c r="J136" s="14" t="s">
        <v>768</v>
      </c>
      <c r="K136" s="14">
        <v>2024</v>
      </c>
      <c r="L136" s="14" t="s">
        <v>585</v>
      </c>
      <c r="M136" s="14" t="s">
        <v>779</v>
      </c>
      <c r="N136" s="14" t="s">
        <v>740</v>
      </c>
      <c r="O136" s="14" t="s">
        <v>602</v>
      </c>
      <c r="P136" s="14" t="str">
        <f t="shared" si="39"/>
        <v>08101_SO24-21-01_VEJ-NYR-PROPUST-KM111832_MOS_RVT24</v>
      </c>
    </row>
    <row r="137" spans="1:16" s="28" customFormat="1" ht="15" customHeight="1" outlineLevel="1" x14ac:dyDescent="0.25">
      <c r="A137" s="30"/>
      <c r="B137" s="31" t="s">
        <v>174</v>
      </c>
      <c r="C137" s="31" t="s">
        <v>301</v>
      </c>
      <c r="D137" s="14" t="s">
        <v>485</v>
      </c>
      <c r="E137" s="42"/>
      <c r="F137" s="48"/>
      <c r="G137" s="14" t="str">
        <f t="shared" si="35"/>
        <v>DiMS_Mosty, propustky, zdi</v>
      </c>
      <c r="H137" s="14" t="s">
        <v>69</v>
      </c>
      <c r="I137" s="14" t="s">
        <v>765</v>
      </c>
      <c r="J137" s="14" t="s">
        <v>768</v>
      </c>
      <c r="K137" s="14">
        <v>2024</v>
      </c>
      <c r="L137" s="14" t="s">
        <v>585</v>
      </c>
      <c r="M137" s="14" t="s">
        <v>779</v>
      </c>
      <c r="N137" s="14" t="s">
        <v>741</v>
      </c>
      <c r="O137" s="14" t="s">
        <v>602</v>
      </c>
      <c r="P137" s="14" t="str">
        <f t="shared" si="39"/>
        <v>08101_SO24-21-02_VEJ-NYR-PROPUST-KM112545_MOS_RVT24</v>
      </c>
    </row>
    <row r="138" spans="1:16" s="28" customFormat="1" ht="15" customHeight="1" outlineLevel="1" x14ac:dyDescent="0.25">
      <c r="A138" s="30"/>
      <c r="B138" s="31" t="s">
        <v>175</v>
      </c>
      <c r="C138" s="31" t="s">
        <v>302</v>
      </c>
      <c r="D138" s="14" t="s">
        <v>486</v>
      </c>
      <c r="E138" s="42"/>
      <c r="F138" s="48"/>
      <c r="G138" s="14" t="str">
        <f t="shared" si="35"/>
        <v>DiMS_Mosty, propustky, zdi</v>
      </c>
      <c r="H138" s="14" t="s">
        <v>69</v>
      </c>
      <c r="I138" s="14" t="s">
        <v>765</v>
      </c>
      <c r="J138" s="14" t="s">
        <v>768</v>
      </c>
      <c r="K138" s="14">
        <v>2024</v>
      </c>
      <c r="L138" s="14" t="s">
        <v>585</v>
      </c>
      <c r="M138" s="14" t="s">
        <v>779</v>
      </c>
      <c r="N138" s="14" t="s">
        <v>742</v>
      </c>
      <c r="O138" s="14" t="s">
        <v>602</v>
      </c>
      <c r="P138" s="14" t="str">
        <f t="shared" si="39"/>
        <v>08101_SO24-21-03_VEJ-NYR-PROPUST-KM113145_MOS_RVT24</v>
      </c>
    </row>
    <row r="139" spans="1:16" s="28" customFormat="1" ht="15" customHeight="1" outlineLevel="1" x14ac:dyDescent="0.25">
      <c r="A139" s="30"/>
      <c r="B139" s="31" t="s">
        <v>176</v>
      </c>
      <c r="C139" s="31" t="s">
        <v>303</v>
      </c>
      <c r="D139" s="14" t="s">
        <v>487</v>
      </c>
      <c r="E139" s="42"/>
      <c r="F139" s="48"/>
      <c r="G139" s="14" t="str">
        <f t="shared" si="35"/>
        <v>DiMS_Mosty, propustky, zdi</v>
      </c>
      <c r="H139" s="14" t="s">
        <v>69</v>
      </c>
      <c r="I139" s="14" t="s">
        <v>765</v>
      </c>
      <c r="J139" s="14" t="s">
        <v>768</v>
      </c>
      <c r="K139" s="14">
        <v>2024</v>
      </c>
      <c r="L139" s="14" t="s">
        <v>585</v>
      </c>
      <c r="M139" s="14" t="s">
        <v>779</v>
      </c>
      <c r="N139" s="14" t="s">
        <v>743</v>
      </c>
      <c r="O139" s="14" t="s">
        <v>602</v>
      </c>
      <c r="P139" s="14" t="str">
        <f t="shared" si="39"/>
        <v>08101_SO24-21-04_VEJ-NYR-PROPUST-KM113630_MOS_RVT24</v>
      </c>
    </row>
    <row r="140" spans="1:16" s="28" customFormat="1" ht="15" customHeight="1" outlineLevel="1" x14ac:dyDescent="0.25">
      <c r="A140" s="30"/>
      <c r="B140" s="31" t="s">
        <v>177</v>
      </c>
      <c r="C140" s="31" t="s">
        <v>304</v>
      </c>
      <c r="D140" s="14" t="s">
        <v>488</v>
      </c>
      <c r="E140" s="42"/>
      <c r="F140" s="48"/>
      <c r="G140" s="14" t="str">
        <f t="shared" si="35"/>
        <v>DiMS_Mosty, propustky, zdi</v>
      </c>
      <c r="H140" s="14" t="s">
        <v>69</v>
      </c>
      <c r="I140" s="14" t="s">
        <v>765</v>
      </c>
      <c r="J140" s="14" t="s">
        <v>768</v>
      </c>
      <c r="K140" s="14">
        <v>2024</v>
      </c>
      <c r="L140" s="14" t="s">
        <v>585</v>
      </c>
      <c r="M140" s="14" t="s">
        <v>779</v>
      </c>
      <c r="N140" s="14" t="s">
        <v>744</v>
      </c>
      <c r="O140" s="14" t="s">
        <v>602</v>
      </c>
      <c r="P140" s="14" t="str">
        <f t="shared" si="39"/>
        <v>08101_SO24-21-05_VEJ-NYR-PROPUST-KM114284_MOS_RVT24</v>
      </c>
    </row>
    <row r="141" spans="1:16" s="28" customFormat="1" ht="15" customHeight="1" outlineLevel="1" x14ac:dyDescent="0.25">
      <c r="A141" s="30"/>
      <c r="B141" s="31" t="s">
        <v>178</v>
      </c>
      <c r="C141" s="31" t="s">
        <v>305</v>
      </c>
      <c r="D141" s="14" t="s">
        <v>489</v>
      </c>
      <c r="E141" s="42"/>
      <c r="F141" s="48"/>
      <c r="G141" s="14" t="str">
        <f t="shared" si="35"/>
        <v>DiMS_Mosty, propustky, zdi</v>
      </c>
      <c r="H141" s="14" t="s">
        <v>69</v>
      </c>
      <c r="I141" s="14" t="s">
        <v>765</v>
      </c>
      <c r="J141" s="14" t="s">
        <v>768</v>
      </c>
      <c r="K141" s="14">
        <v>2024</v>
      </c>
      <c r="L141" s="14" t="s">
        <v>585</v>
      </c>
      <c r="M141" s="14" t="s">
        <v>779</v>
      </c>
      <c r="N141" s="14" t="s">
        <v>745</v>
      </c>
      <c r="O141" s="14" t="s">
        <v>602</v>
      </c>
      <c r="P141" s="14" t="str">
        <f t="shared" si="39"/>
        <v>08101_SO24-21-06_VEJ-NYR-PROPUST-KM114470_MOS_RVT24</v>
      </c>
    </row>
    <row r="142" spans="1:16" s="28" customFormat="1" ht="15" customHeight="1" outlineLevel="1" x14ac:dyDescent="0.25">
      <c r="A142" s="30"/>
      <c r="B142" s="31" t="s">
        <v>179</v>
      </c>
      <c r="C142" s="31" t="s">
        <v>306</v>
      </c>
      <c r="D142" s="14" t="s">
        <v>490</v>
      </c>
      <c r="E142" s="42"/>
      <c r="F142" s="48"/>
      <c r="G142" s="14" t="str">
        <f t="shared" si="35"/>
        <v>DiMS_Mosty, propustky, zdi</v>
      </c>
      <c r="H142" s="14" t="s">
        <v>69</v>
      </c>
      <c r="I142" s="14" t="s">
        <v>765</v>
      </c>
      <c r="J142" s="14" t="s">
        <v>768</v>
      </c>
      <c r="K142" s="14">
        <v>2024</v>
      </c>
      <c r="L142" s="14" t="s">
        <v>585</v>
      </c>
      <c r="M142" s="14" t="s">
        <v>779</v>
      </c>
      <c r="N142" s="14" t="s">
        <v>746</v>
      </c>
      <c r="O142" s="14" t="s">
        <v>602</v>
      </c>
      <c r="P142" s="14" t="str">
        <f t="shared" si="39"/>
        <v>08101_SO24-21-07_VEJ-NYR-PROPUST-KM114600_MOS_RVT24</v>
      </c>
    </row>
    <row r="143" spans="1:16" s="28" customFormat="1" ht="15" customHeight="1" outlineLevel="1" x14ac:dyDescent="0.25">
      <c r="A143" s="30"/>
      <c r="B143" s="31" t="s">
        <v>180</v>
      </c>
      <c r="C143" s="31" t="s">
        <v>307</v>
      </c>
      <c r="D143" s="14" t="s">
        <v>491</v>
      </c>
      <c r="E143" s="42"/>
      <c r="F143" s="48"/>
      <c r="G143" s="14" t="str">
        <f t="shared" si="35"/>
        <v>DiMS_Mosty, propustky, zdi</v>
      </c>
      <c r="H143" s="14" t="s">
        <v>69</v>
      </c>
      <c r="I143" s="14" t="s">
        <v>765</v>
      </c>
      <c r="J143" s="14" t="s">
        <v>768</v>
      </c>
      <c r="K143" s="14">
        <v>2024</v>
      </c>
      <c r="L143" s="14" t="s">
        <v>585</v>
      </c>
      <c r="M143" s="14" t="s">
        <v>779</v>
      </c>
      <c r="N143" s="14" t="s">
        <v>747</v>
      </c>
      <c r="O143" s="14" t="s">
        <v>602</v>
      </c>
      <c r="P143" s="14" t="str">
        <f t="shared" si="39"/>
        <v>08101_SO25-21-01_ZST-NYR-PROPUST-KM116475_MOS_RVT24</v>
      </c>
    </row>
    <row r="144" spans="1:16" s="28" customFormat="1" ht="15" customHeight="1" outlineLevel="1" x14ac:dyDescent="0.25">
      <c r="A144" s="30"/>
      <c r="B144" s="31" t="s">
        <v>181</v>
      </c>
      <c r="C144" s="31" t="s">
        <v>308</v>
      </c>
      <c r="D144" s="14" t="s">
        <v>492</v>
      </c>
      <c r="E144" s="42"/>
      <c r="F144" s="48"/>
      <c r="G144" s="14" t="str">
        <f t="shared" si="35"/>
        <v>DiMS_Mosty, propustky, zdi</v>
      </c>
      <c r="H144" s="14" t="s">
        <v>69</v>
      </c>
      <c r="I144" s="14" t="s">
        <v>765</v>
      </c>
      <c r="J144" s="14" t="s">
        <v>768</v>
      </c>
      <c r="K144" s="14">
        <v>2024</v>
      </c>
      <c r="L144" s="14" t="s">
        <v>585</v>
      </c>
      <c r="M144" s="14" t="s">
        <v>779</v>
      </c>
      <c r="N144" s="14" t="s">
        <v>748</v>
      </c>
      <c r="O144" s="14" t="s">
        <v>602</v>
      </c>
      <c r="P144" s="14" t="str">
        <f t="shared" si="39"/>
        <v>08101_SO25-21-02_ZST-NYR-PROPUST-EV-KM0105_MOS_RVT24</v>
      </c>
    </row>
    <row r="145" spans="1:16" s="28" customFormat="1" ht="15" customHeight="1" outlineLevel="1" x14ac:dyDescent="0.25">
      <c r="A145" s="30"/>
      <c r="B145" s="31" t="s">
        <v>182</v>
      </c>
      <c r="C145" s="31" t="s">
        <v>309</v>
      </c>
      <c r="D145" s="14" t="s">
        <v>493</v>
      </c>
      <c r="E145" s="42"/>
      <c r="F145" s="48"/>
      <c r="G145" s="14" t="str">
        <f t="shared" si="35"/>
        <v>DiMS_Mosty, propustky, zdi</v>
      </c>
      <c r="H145" s="14" t="s">
        <v>69</v>
      </c>
      <c r="I145" s="14" t="s">
        <v>765</v>
      </c>
      <c r="J145" s="14" t="s">
        <v>768</v>
      </c>
      <c r="K145" s="14">
        <v>2024</v>
      </c>
      <c r="L145" s="14" t="s">
        <v>585</v>
      </c>
      <c r="M145" s="14" t="s">
        <v>779</v>
      </c>
      <c r="N145" s="14" t="s">
        <v>749</v>
      </c>
      <c r="O145" s="14" t="s">
        <v>602</v>
      </c>
      <c r="P145" s="14" t="str">
        <f t="shared" si="39"/>
        <v>08101_SO26-21-01_NYR-CHOT-PROPUST-KM112045_MOS_RVT24</v>
      </c>
    </row>
    <row r="146" spans="1:16" s="28" customFormat="1" ht="15" customHeight="1" outlineLevel="1" x14ac:dyDescent="0.25">
      <c r="A146" s="30"/>
      <c r="B146" s="31" t="s">
        <v>183</v>
      </c>
      <c r="C146" s="31" t="s">
        <v>310</v>
      </c>
      <c r="D146" s="14" t="s">
        <v>494</v>
      </c>
      <c r="E146" s="42"/>
      <c r="F146" s="48"/>
      <c r="G146" s="14" t="str">
        <f t="shared" si="35"/>
        <v>DiMS_Mosty, propustky, zdi</v>
      </c>
      <c r="H146" s="14" t="s">
        <v>69</v>
      </c>
      <c r="I146" s="14" t="s">
        <v>765</v>
      </c>
      <c r="J146" s="14" t="s">
        <v>768</v>
      </c>
      <c r="K146" s="14">
        <v>2024</v>
      </c>
      <c r="L146" s="14" t="s">
        <v>585</v>
      </c>
      <c r="M146" s="14" t="s">
        <v>779</v>
      </c>
      <c r="N146" s="14" t="s">
        <v>750</v>
      </c>
      <c r="O146" s="14" t="s">
        <v>602</v>
      </c>
      <c r="P146" s="14" t="str">
        <f t="shared" si="39"/>
        <v>08101_SO26-21-02_NYR-CHOT-PROPUST-KM120926_MOS_RVT24</v>
      </c>
    </row>
    <row r="147" spans="1:16" s="28" customFormat="1" ht="15" customHeight="1" outlineLevel="1" x14ac:dyDescent="0.25">
      <c r="A147" s="30"/>
      <c r="B147" s="31" t="s">
        <v>184</v>
      </c>
      <c r="C147" s="31" t="s">
        <v>311</v>
      </c>
      <c r="D147" s="14" t="s">
        <v>797</v>
      </c>
      <c r="E147" s="42"/>
      <c r="F147" s="48"/>
      <c r="G147" s="14" t="str">
        <f t="shared" si="35"/>
        <v>DiMS_Mosty, propustky, zdi</v>
      </c>
      <c r="H147" s="14" t="s">
        <v>777</v>
      </c>
      <c r="I147" s="14" t="s">
        <v>778</v>
      </c>
      <c r="J147" s="14" t="s">
        <v>768</v>
      </c>
      <c r="K147" s="14">
        <v>2022</v>
      </c>
      <c r="L147" s="14" t="s">
        <v>585</v>
      </c>
      <c r="M147" s="14" t="s">
        <v>779</v>
      </c>
      <c r="N147" s="14" t="s">
        <v>798</v>
      </c>
      <c r="O147" s="14" t="s">
        <v>602</v>
      </c>
      <c r="P147" s="14" t="str">
        <f t="shared" si="39"/>
        <v>08101_SO24-23-01_VEJ-NYR-OPERKA-KM111980_MOS_RVT22</v>
      </c>
    </row>
    <row r="148" spans="1:16" s="28" customFormat="1" ht="15" customHeight="1" outlineLevel="1" x14ac:dyDescent="0.25">
      <c r="A148" s="30"/>
      <c r="B148" s="31" t="s">
        <v>185</v>
      </c>
      <c r="C148" s="31" t="s">
        <v>312</v>
      </c>
      <c r="D148" s="14" t="s">
        <v>890</v>
      </c>
      <c r="E148" s="42"/>
      <c r="F148" s="48"/>
      <c r="G148" s="14" t="str">
        <f t="shared" si="35"/>
        <v>DiMS_Mosty, propustky, zdi</v>
      </c>
      <c r="H148" s="14" t="s">
        <v>7</v>
      </c>
      <c r="I148" s="14" t="s">
        <v>71</v>
      </c>
      <c r="J148" s="14" t="s">
        <v>918</v>
      </c>
      <c r="K148" s="14">
        <v>2021</v>
      </c>
      <c r="L148" s="14" t="s">
        <v>769</v>
      </c>
      <c r="M148" s="14" t="s">
        <v>789</v>
      </c>
      <c r="N148" s="14" t="s">
        <v>919</v>
      </c>
      <c r="O148" s="14" t="s">
        <v>602</v>
      </c>
      <c r="P148" s="14" t="str">
        <f>_xlfn.CONCAT("08101_",REPLACE(C148,3,1,""),"_",N148,"_",O148,"_",IF(ISNUMBER(SEARCH("Civil",J148)),"CIV",IF(ISNUMBER(SEARCH("Revit",J148)),"RVT",IF(ISNUMBER(SEARCH("Microstation",J148)),"MIC",IF(ISNUMBER(SEARCH("Advance",J148)),"AST",IF(ISNUMBER(SEARCH("Archicad",J148)),"ARC","ND"))))),RIGHT(K148,2))</f>
        <v>08101_SO25-26-01_ZST-NYR-NAVESTNI-LAVKA_MOS_AST21</v>
      </c>
    </row>
    <row r="149" spans="1:16" s="28" customFormat="1" ht="15" customHeight="1" x14ac:dyDescent="0.25">
      <c r="A149" s="26" t="s">
        <v>394</v>
      </c>
      <c r="B149" s="26" t="s">
        <v>186</v>
      </c>
      <c r="C149" s="26" t="s">
        <v>2</v>
      </c>
      <c r="D149" s="26" t="s">
        <v>495</v>
      </c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</row>
    <row r="150" spans="1:16" s="28" customFormat="1" ht="15" customHeight="1" outlineLevel="1" x14ac:dyDescent="0.25">
      <c r="A150" s="30"/>
      <c r="B150" s="31" t="s">
        <v>187</v>
      </c>
      <c r="C150" s="31" t="s">
        <v>313</v>
      </c>
      <c r="D150" s="14" t="s">
        <v>496</v>
      </c>
      <c r="E150" s="14"/>
      <c r="F150" s="14"/>
      <c r="G150" s="14" t="str">
        <f t="shared" ref="G150:G157" si="40">_xlfn.CONCAT("DiMS_",D$149)</f>
        <v>DiMS_Ostatní inženýrské objekty</v>
      </c>
      <c r="H150" s="14" t="s">
        <v>13</v>
      </c>
      <c r="I150" s="14" t="s">
        <v>766</v>
      </c>
      <c r="J150" s="14" t="s">
        <v>586</v>
      </c>
      <c r="K150" s="14"/>
      <c r="L150" s="14" t="s">
        <v>587</v>
      </c>
      <c r="M150" s="14" t="s">
        <v>915</v>
      </c>
      <c r="N150" s="14" t="s">
        <v>751</v>
      </c>
      <c r="O150" s="14" t="s">
        <v>603</v>
      </c>
      <c r="P150" s="14" t="str">
        <f t="shared" ref="P150:P157" si="41">_xlfn.CONCAT("08101_",REPLACE(C150,3,1,""),"_",N150,"_",O150,"_",IF(ISNUMBER(SEARCH("Civil",J150)),"CIV",IF(ISNUMBER(SEARCH("Revit",J150)),"RVT",IF(ISNUMBER(SEARCH("Microstation",J150)),"MIC",IF(ISNUMBER(SEARCH("Archicad",J150)),"ARC","ND")))),RIGHT(K150,2))</f>
        <v>08101_SO24-53-03_VEJ-NYR-TMOBILE-KM113650_OIO_MIC</v>
      </c>
    </row>
    <row r="151" spans="1:16" s="28" customFormat="1" ht="15" customHeight="1" outlineLevel="1" x14ac:dyDescent="0.25">
      <c r="A151" s="30"/>
      <c r="B151" s="31" t="s">
        <v>188</v>
      </c>
      <c r="C151" s="31" t="s">
        <v>314</v>
      </c>
      <c r="D151" s="14" t="s">
        <v>497</v>
      </c>
      <c r="E151" s="14"/>
      <c r="F151" s="14"/>
      <c r="G151" s="14" t="str">
        <f t="shared" si="40"/>
        <v>DiMS_Ostatní inženýrské objekty</v>
      </c>
      <c r="H151" s="14" t="s">
        <v>13</v>
      </c>
      <c r="I151" s="14" t="s">
        <v>792</v>
      </c>
      <c r="J151" s="14" t="s">
        <v>586</v>
      </c>
      <c r="K151" s="14"/>
      <c r="L151" s="14" t="s">
        <v>587</v>
      </c>
      <c r="M151" s="14" t="s">
        <v>915</v>
      </c>
      <c r="N151" s="14" t="s">
        <v>752</v>
      </c>
      <c r="O151" s="14" t="s">
        <v>603</v>
      </c>
      <c r="P151" s="14" t="str">
        <f t="shared" si="41"/>
        <v>08101_SO24-54-01_VEJ-NYR-VO-KM11810_OIO_MIC</v>
      </c>
    </row>
    <row r="152" spans="1:16" s="28" customFormat="1" ht="15" customHeight="1" outlineLevel="1" x14ac:dyDescent="0.25">
      <c r="A152" s="30"/>
      <c r="B152" s="31" t="s">
        <v>189</v>
      </c>
      <c r="C152" s="31" t="s">
        <v>315</v>
      </c>
      <c r="D152" s="14" t="s">
        <v>498</v>
      </c>
      <c r="E152" s="14"/>
      <c r="F152" s="14"/>
      <c r="G152" s="14" t="str">
        <f t="shared" si="40"/>
        <v>DiMS_Ostatní inženýrské objekty</v>
      </c>
      <c r="H152" s="14" t="s">
        <v>13</v>
      </c>
      <c r="I152" s="14" t="s">
        <v>792</v>
      </c>
      <c r="J152" s="14" t="s">
        <v>586</v>
      </c>
      <c r="K152" s="14"/>
      <c r="L152" s="14" t="s">
        <v>587</v>
      </c>
      <c r="M152" s="14" t="s">
        <v>915</v>
      </c>
      <c r="N152" s="14" t="s">
        <v>753</v>
      </c>
      <c r="O152" s="14" t="s">
        <v>603</v>
      </c>
      <c r="P152" s="14" t="str">
        <f t="shared" si="41"/>
        <v>08101_SO24-54-02_VEJ-NYR-VO-KM112044_OIO_MIC</v>
      </c>
    </row>
    <row r="153" spans="1:16" s="28" customFormat="1" ht="15" customHeight="1" outlineLevel="1" x14ac:dyDescent="0.25">
      <c r="A153" s="30"/>
      <c r="B153" s="31" t="s">
        <v>190</v>
      </c>
      <c r="C153" s="31" t="s">
        <v>316</v>
      </c>
      <c r="D153" s="14" t="s">
        <v>499</v>
      </c>
      <c r="E153" s="14"/>
      <c r="F153" s="14"/>
      <c r="G153" s="14" t="str">
        <f t="shared" si="40"/>
        <v>DiMS_Ostatní inženýrské objekty</v>
      </c>
      <c r="H153" s="14" t="s">
        <v>13</v>
      </c>
      <c r="I153" s="14" t="s">
        <v>792</v>
      </c>
      <c r="J153" s="14" t="s">
        <v>586</v>
      </c>
      <c r="K153" s="14"/>
      <c r="L153" s="14" t="s">
        <v>587</v>
      </c>
      <c r="M153" s="14" t="s">
        <v>915</v>
      </c>
      <c r="N153" s="14" t="s">
        <v>754</v>
      </c>
      <c r="O153" s="14" t="s">
        <v>603</v>
      </c>
      <c r="P153" s="14" t="str">
        <f t="shared" si="41"/>
        <v>08101_SO24-54-03_VEJ-NYR-VO-KM114700_OIO_MIC</v>
      </c>
    </row>
    <row r="154" spans="1:16" s="28" customFormat="1" ht="15" customHeight="1" outlineLevel="1" x14ac:dyDescent="0.25">
      <c r="A154" s="30"/>
      <c r="B154" s="31" t="s">
        <v>1007</v>
      </c>
      <c r="C154" s="31" t="s">
        <v>1008</v>
      </c>
      <c r="D154" s="14" t="s">
        <v>1009</v>
      </c>
      <c r="E154" s="14"/>
      <c r="F154" s="14"/>
      <c r="G154" s="14" t="str">
        <f t="shared" ref="G154" si="42">_xlfn.CONCAT("DiMS_",D$149)</f>
        <v>DiMS_Ostatní inženýrské objekty</v>
      </c>
      <c r="H154" s="14" t="s">
        <v>13</v>
      </c>
      <c r="I154" s="14" t="s">
        <v>792</v>
      </c>
      <c r="J154" s="14" t="s">
        <v>586</v>
      </c>
      <c r="K154" s="14"/>
      <c r="L154" s="14" t="s">
        <v>587</v>
      </c>
      <c r="M154" s="14" t="s">
        <v>1010</v>
      </c>
      <c r="N154" s="14" t="s">
        <v>1011</v>
      </c>
      <c r="O154" s="14" t="s">
        <v>603</v>
      </c>
      <c r="P154" s="14" t="str">
        <f t="shared" ref="P154" si="43">_xlfn.CONCAT("08101_",REPLACE(C154,3,1,""),"_",N154,"_",O154,"_",IF(ISNUMBER(SEARCH("Civil",J154)),"CIV",IF(ISNUMBER(SEARCH("Revit",J154)),"RVT",IF(ISNUMBER(SEARCH("Microstation",J154)),"MIC",IF(ISNUMBER(SEARCH("Archicad",J154)),"ARC","ND")))),RIGHT(K154,2))</f>
        <v>08101_SO24-54-04_VEJ-NYR-VO-PODCHOD-KM115983_OIO_MIC</v>
      </c>
    </row>
    <row r="155" spans="1:16" s="28" customFormat="1" ht="15" customHeight="1" outlineLevel="1" x14ac:dyDescent="0.25">
      <c r="A155" s="30"/>
      <c r="B155" s="31" t="s">
        <v>191</v>
      </c>
      <c r="C155" s="31" t="s">
        <v>317</v>
      </c>
      <c r="D155" s="14" t="s">
        <v>500</v>
      </c>
      <c r="E155" s="14"/>
      <c r="F155" s="14"/>
      <c r="G155" s="14" t="str">
        <f t="shared" si="40"/>
        <v>DiMS_Ostatní inženýrské objekty</v>
      </c>
      <c r="H155" s="14" t="s">
        <v>13</v>
      </c>
      <c r="I155" s="14" t="s">
        <v>792</v>
      </c>
      <c r="J155" s="14" t="s">
        <v>586</v>
      </c>
      <c r="K155" s="14"/>
      <c r="L155" s="14" t="s">
        <v>587</v>
      </c>
      <c r="M155" s="14" t="s">
        <v>915</v>
      </c>
      <c r="N155" s="14" t="s">
        <v>755</v>
      </c>
      <c r="O155" s="14" t="s">
        <v>603</v>
      </c>
      <c r="P155" s="14" t="str">
        <f t="shared" si="41"/>
        <v>08101_SO24-54-05_VEJ-NYR-VO-KM116010_OIO_MIC</v>
      </c>
    </row>
    <row r="156" spans="1:16" s="28" customFormat="1" ht="15" customHeight="1" outlineLevel="1" x14ac:dyDescent="0.25">
      <c r="A156" s="30"/>
      <c r="B156" s="31" t="s">
        <v>192</v>
      </c>
      <c r="C156" s="31" t="s">
        <v>318</v>
      </c>
      <c r="D156" s="14" t="s">
        <v>799</v>
      </c>
      <c r="E156" s="14"/>
      <c r="F156" s="14"/>
      <c r="G156" s="14" t="str">
        <f t="shared" si="40"/>
        <v>DiMS_Ostatní inženýrské objekty</v>
      </c>
      <c r="H156" s="14" t="s">
        <v>13</v>
      </c>
      <c r="I156" s="14" t="s">
        <v>792</v>
      </c>
      <c r="J156" s="14" t="s">
        <v>586</v>
      </c>
      <c r="K156" s="14"/>
      <c r="L156" s="14" t="s">
        <v>587</v>
      </c>
      <c r="M156" s="14" t="s">
        <v>915</v>
      </c>
      <c r="N156" s="14" t="s">
        <v>756</v>
      </c>
      <c r="O156" s="14" t="s">
        <v>603</v>
      </c>
      <c r="P156" s="14" t="str">
        <f t="shared" si="41"/>
        <v>08101_SO25-54-01_ZST-NYR-VO-KM116660_OIO_MIC</v>
      </c>
    </row>
    <row r="157" spans="1:16" s="28" customFormat="1" ht="15" customHeight="1" outlineLevel="1" x14ac:dyDescent="0.25">
      <c r="A157" s="30"/>
      <c r="B157" s="31" t="s">
        <v>193</v>
      </c>
      <c r="C157" s="31" t="s">
        <v>319</v>
      </c>
      <c r="D157" s="14" t="s">
        <v>501</v>
      </c>
      <c r="E157" s="14"/>
      <c r="F157" s="14"/>
      <c r="G157" s="14" t="str">
        <f t="shared" si="40"/>
        <v>DiMS_Ostatní inženýrské objekty</v>
      </c>
      <c r="H157" s="14" t="s">
        <v>13</v>
      </c>
      <c r="I157" s="14" t="s">
        <v>792</v>
      </c>
      <c r="J157" s="14" t="s">
        <v>586</v>
      </c>
      <c r="K157" s="14"/>
      <c r="L157" s="14" t="s">
        <v>587</v>
      </c>
      <c r="M157" s="14" t="s">
        <v>915</v>
      </c>
      <c r="N157" s="14" t="s">
        <v>757</v>
      </c>
      <c r="O157" s="14" t="s">
        <v>603</v>
      </c>
      <c r="P157" s="14" t="str">
        <f t="shared" si="41"/>
        <v>08101_SO25-54-02_ZST-NYR-VO-KM117600_OIO_MIC</v>
      </c>
    </row>
    <row r="158" spans="1:16" s="28" customFormat="1" ht="15" customHeight="1" x14ac:dyDescent="0.25">
      <c r="A158" s="26" t="s">
        <v>394</v>
      </c>
      <c r="B158" s="26" t="s">
        <v>194</v>
      </c>
      <c r="C158" s="26" t="s">
        <v>2</v>
      </c>
      <c r="D158" s="26" t="s">
        <v>502</v>
      </c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</row>
    <row r="159" spans="1:16" s="28" customFormat="1" ht="15" customHeight="1" outlineLevel="1" x14ac:dyDescent="0.25">
      <c r="A159" s="30"/>
      <c r="B159" s="31" t="s">
        <v>195</v>
      </c>
      <c r="C159" s="31" t="s">
        <v>893</v>
      </c>
      <c r="D159" s="14" t="s">
        <v>892</v>
      </c>
      <c r="E159" s="44"/>
      <c r="F159" s="44"/>
      <c r="G159" s="14" t="str">
        <f>_xlfn.CONCAT("DiMS_",D$158)</f>
        <v>DiMS_Potrubní vedení</v>
      </c>
      <c r="H159" s="14" t="s">
        <v>72</v>
      </c>
      <c r="I159" s="14" t="s">
        <v>788</v>
      </c>
      <c r="J159" s="54" t="s">
        <v>914</v>
      </c>
      <c r="K159" s="55"/>
      <c r="L159" s="55"/>
      <c r="M159" s="55"/>
      <c r="N159" s="55"/>
      <c r="O159" s="55"/>
      <c r="P159" s="56"/>
    </row>
    <row r="160" spans="1:16" s="28" customFormat="1" ht="15" customHeight="1" outlineLevel="1" x14ac:dyDescent="0.25">
      <c r="A160" s="30"/>
      <c r="B160" s="31" t="s">
        <v>196</v>
      </c>
      <c r="C160" s="31" t="s">
        <v>320</v>
      </c>
      <c r="D160" s="14" t="s">
        <v>503</v>
      </c>
      <c r="E160" s="42"/>
      <c r="F160" s="42"/>
      <c r="G160" s="14" t="str">
        <f>_xlfn.CONCAT("DiMS_",D$158)</f>
        <v>DiMS_Potrubní vedení</v>
      </c>
      <c r="H160" s="14" t="s">
        <v>72</v>
      </c>
      <c r="I160" s="14" t="s">
        <v>788</v>
      </c>
      <c r="J160" s="14" t="s">
        <v>768</v>
      </c>
      <c r="K160" s="14">
        <v>2022</v>
      </c>
      <c r="L160" s="14" t="s">
        <v>585</v>
      </c>
      <c r="M160" s="14" t="s">
        <v>779</v>
      </c>
      <c r="N160" s="14" t="s">
        <v>727</v>
      </c>
      <c r="O160" s="14" t="s">
        <v>604</v>
      </c>
      <c r="P160" s="14" t="str">
        <f t="shared" ref="P160" si="44">_xlfn.CONCAT("08101_",REPLACE(C160,3,1,""),"_",N160,"_",O160,"_",IF(ISNUMBER(SEARCH("Civil",J160)),"CIV",IF(ISNUMBER(SEARCH("Revit",J160)),"RVT",IF(ISNUMBER(SEARCH("Microstation",J160)),"MIC",IF(ISNUMBER(SEARCH("Archicad",J160)),"ARC","ND")))),RIGHT(K160,2))</f>
        <v>08101_SO24-50-11_VEJ-NYR-KANAL-DN600_KAN_RVT22</v>
      </c>
    </row>
    <row r="161" spans="1:16" s="28" customFormat="1" ht="15" customHeight="1" outlineLevel="1" x14ac:dyDescent="0.25">
      <c r="A161" s="30"/>
      <c r="B161" s="31" t="s">
        <v>197</v>
      </c>
      <c r="C161" s="31" t="s">
        <v>321</v>
      </c>
      <c r="D161" s="14" t="s">
        <v>504</v>
      </c>
      <c r="E161" s="42"/>
      <c r="F161" s="42"/>
      <c r="G161" s="14" t="str">
        <f t="shared" ref="G161:G186" si="45">_xlfn.CONCAT("DiMS_",D$158)</f>
        <v>DiMS_Potrubní vedení</v>
      </c>
      <c r="H161" s="14" t="s">
        <v>72</v>
      </c>
      <c r="I161" s="14" t="s">
        <v>788</v>
      </c>
      <c r="J161" s="14" t="s">
        <v>768</v>
      </c>
      <c r="K161" s="14">
        <v>2022</v>
      </c>
      <c r="L161" s="14" t="s">
        <v>585</v>
      </c>
      <c r="M161" s="14" t="s">
        <v>779</v>
      </c>
      <c r="N161" s="14" t="s">
        <v>726</v>
      </c>
      <c r="O161" s="14" t="s">
        <v>604</v>
      </c>
      <c r="P161" s="14" t="str">
        <f>_xlfn.CONCAT("08101_",REPLACE(C161,3,1,""),"_",N161,"_",O161,"_",IF(ISNUMBER(SEARCH("Civil",J161)),"CIV",IF(ISNUMBER(SEARCH("Revit",J161)),"RVT",IF(ISNUMBER(SEARCH("Microstation",J161)),"MIC",IF(ISNUMBER(SEARCH("Archicad",J161)),"ARC","ND")))),RIGHT(K161,2))</f>
        <v>08101_SO25-50-01_ZST-NYR-KANAL-PRIPOJKY_KAN_RVT22</v>
      </c>
    </row>
    <row r="162" spans="1:16" s="28" customFormat="1" ht="15" customHeight="1" outlineLevel="1" x14ac:dyDescent="0.25">
      <c r="A162" s="30"/>
      <c r="B162" s="31" t="s">
        <v>198</v>
      </c>
      <c r="C162" s="31" t="s">
        <v>322</v>
      </c>
      <c r="D162" s="14" t="s">
        <v>505</v>
      </c>
      <c r="E162" s="42"/>
      <c r="F162" s="42"/>
      <c r="G162" s="14" t="str">
        <f t="shared" si="45"/>
        <v>DiMS_Potrubní vedení</v>
      </c>
      <c r="H162" s="14" t="s">
        <v>72</v>
      </c>
      <c r="I162" s="14" t="s">
        <v>788</v>
      </c>
      <c r="J162" s="14" t="s">
        <v>768</v>
      </c>
      <c r="K162" s="14">
        <v>2022</v>
      </c>
      <c r="L162" s="14" t="s">
        <v>585</v>
      </c>
      <c r="M162" s="14" t="s">
        <v>779</v>
      </c>
      <c r="N162" s="14" t="s">
        <v>725</v>
      </c>
      <c r="O162" s="14" t="s">
        <v>604</v>
      </c>
      <c r="P162" s="14" t="str">
        <f>_xlfn.CONCAT("08101_",REPLACE(C162,3,1,""),"_",N162,"_",O162,"_",IF(ISNUMBER(SEARCH("Civil",J162)),"CIV",IF(ISNUMBER(SEARCH("Revit",J162)),"RVT",IF(ISNUMBER(SEARCH("Microstation",J162)),"MIC",IF(ISNUMBER(SEARCH("Archicad",J162)),"ARC","ND")))),RIGHT(K162,2))</f>
        <v>08101_SO25-50-02_ZST-NYR-KANAL-STANICE_KAN_RVT22</v>
      </c>
    </row>
    <row r="163" spans="1:16" s="28" customFormat="1" ht="15" customHeight="1" outlineLevel="1" x14ac:dyDescent="0.25">
      <c r="A163" s="30"/>
      <c r="B163" s="31" t="s">
        <v>199</v>
      </c>
      <c r="C163" s="31" t="s">
        <v>323</v>
      </c>
      <c r="D163" s="14" t="s">
        <v>506</v>
      </c>
      <c r="E163" s="42"/>
      <c r="F163" s="42"/>
      <c r="G163" s="14" t="str">
        <f t="shared" si="45"/>
        <v>DiMS_Potrubní vedení</v>
      </c>
      <c r="H163" s="14" t="s">
        <v>72</v>
      </c>
      <c r="I163" s="14" t="s">
        <v>788</v>
      </c>
      <c r="J163" s="14" t="s">
        <v>768</v>
      </c>
      <c r="K163" s="14">
        <v>2022</v>
      </c>
      <c r="L163" s="14" t="s">
        <v>585</v>
      </c>
      <c r="M163" s="14" t="s">
        <v>779</v>
      </c>
      <c r="N163" s="14" t="s">
        <v>724</v>
      </c>
      <c r="O163" s="14" t="s">
        <v>604</v>
      </c>
      <c r="P163" s="14" t="str">
        <f>_xlfn.CONCAT("08101_",REPLACE(C163,3,1,""),"_",N163,"_",O163,"_",IF(ISNUMBER(SEARCH("Civil",J163)),"CIV",IF(ISNUMBER(SEARCH("Revit",J163)),"RVT",IF(ISNUMBER(SEARCH("Microstation",J163)),"MIC",IF(ISNUMBER(SEARCH("Archicad",J163)),"ARC","ND")))),RIGHT(K163,2))</f>
        <v>08101_SO25-50-15_ZST-NYR-KANAL-HAVIRSKA_KAN_RVT22</v>
      </c>
    </row>
    <row r="164" spans="1:16" s="28" customFormat="1" ht="15" customHeight="1" outlineLevel="1" x14ac:dyDescent="0.25">
      <c r="A164" s="30"/>
      <c r="B164" s="31" t="s">
        <v>891</v>
      </c>
      <c r="C164" s="31" t="s">
        <v>324</v>
      </c>
      <c r="D164" s="14" t="s">
        <v>507</v>
      </c>
      <c r="E164" s="42"/>
      <c r="F164" s="42"/>
      <c r="G164" s="14" t="str">
        <f t="shared" si="45"/>
        <v>DiMS_Potrubní vedení</v>
      </c>
      <c r="H164" s="14" t="s">
        <v>72</v>
      </c>
      <c r="I164" s="14" t="s">
        <v>788</v>
      </c>
      <c r="J164" s="14" t="s">
        <v>768</v>
      </c>
      <c r="K164" s="14">
        <v>2022</v>
      </c>
      <c r="L164" s="14" t="s">
        <v>585</v>
      </c>
      <c r="M164" s="14" t="s">
        <v>779</v>
      </c>
      <c r="N164" s="14" t="s">
        <v>810</v>
      </c>
      <c r="O164" s="14" t="s">
        <v>604</v>
      </c>
      <c r="P164" s="14" t="str">
        <f>_xlfn.CONCAT("08101_",REPLACE(C164,3,1,""),"_",N164,"_",O164,"_",IF(ISNUMBER(SEARCH("Civil",J164)),"CIV",IF(ISNUMBER(SEARCH("Revit",J164)),"RVT",IF(ISNUMBER(SEARCH("Microstation",J164)),"MIC",IF(ISNUMBER(SEARCH("Archicad",J164)),"ARC","ND")))),RIGHT(K164,2))</f>
        <v>08101_SO26-50-11_NYR-CHOT-REKON-KANAL1_KAN_RVT22</v>
      </c>
    </row>
    <row r="165" spans="1:16" s="28" customFormat="1" ht="15" customHeight="1" outlineLevel="1" x14ac:dyDescent="0.25">
      <c r="A165" s="30"/>
      <c r="B165" s="31" t="s">
        <v>891</v>
      </c>
      <c r="C165" s="31" t="s">
        <v>324</v>
      </c>
      <c r="D165" s="14" t="s">
        <v>507</v>
      </c>
      <c r="E165" s="42"/>
      <c r="F165" s="42"/>
      <c r="G165" s="14" t="str">
        <f t="shared" ref="G165:G168" si="46">_xlfn.CONCAT("DiMS_",D$158)</f>
        <v>DiMS_Potrubní vedení</v>
      </c>
      <c r="H165" s="14" t="s">
        <v>72</v>
      </c>
      <c r="I165" s="14" t="s">
        <v>788</v>
      </c>
      <c r="J165" s="14" t="s">
        <v>768</v>
      </c>
      <c r="K165" s="14">
        <v>2022</v>
      </c>
      <c r="L165" s="14" t="s">
        <v>585</v>
      </c>
      <c r="M165" s="14" t="s">
        <v>779</v>
      </c>
      <c r="N165" s="14" t="s">
        <v>811</v>
      </c>
      <c r="O165" s="14" t="s">
        <v>604</v>
      </c>
      <c r="P165" s="14" t="str">
        <f t="shared" ref="P165:P168" si="47">_xlfn.CONCAT("08101_",REPLACE(C165,3,1,""),"_",N165,"_",O165,"_",IF(ISNUMBER(SEARCH("Civil",J165)),"CIV",IF(ISNUMBER(SEARCH("Revit",J165)),"RVT",IF(ISNUMBER(SEARCH("Microstation",J165)),"MIC",IF(ISNUMBER(SEARCH("Archicad",J165)),"ARC","ND")))),RIGHT(K165,2))</f>
        <v>08101_SO26-50-11_NYR-CHOT-REKON-KANAL2_KAN_RVT22</v>
      </c>
    </row>
    <row r="166" spans="1:16" s="28" customFormat="1" ht="15" customHeight="1" outlineLevel="1" x14ac:dyDescent="0.25">
      <c r="A166" s="30"/>
      <c r="B166" s="31" t="s">
        <v>891</v>
      </c>
      <c r="C166" s="31" t="s">
        <v>324</v>
      </c>
      <c r="D166" s="14" t="s">
        <v>507</v>
      </c>
      <c r="E166" s="42"/>
      <c r="F166" s="42"/>
      <c r="G166" s="14" t="str">
        <f t="shared" si="46"/>
        <v>DiMS_Potrubní vedení</v>
      </c>
      <c r="H166" s="14" t="s">
        <v>72</v>
      </c>
      <c r="I166" s="14" t="s">
        <v>788</v>
      </c>
      <c r="J166" s="14" t="s">
        <v>768</v>
      </c>
      <c r="K166" s="14">
        <v>2022</v>
      </c>
      <c r="L166" s="14" t="s">
        <v>585</v>
      </c>
      <c r="M166" s="14" t="s">
        <v>779</v>
      </c>
      <c r="N166" s="14" t="s">
        <v>812</v>
      </c>
      <c r="O166" s="14" t="s">
        <v>604</v>
      </c>
      <c r="P166" s="14" t="str">
        <f t="shared" si="47"/>
        <v>08101_SO26-50-11_NYR-CHOT-REKON-KANAL3_KAN_RVT22</v>
      </c>
    </row>
    <row r="167" spans="1:16" s="28" customFormat="1" ht="15" customHeight="1" outlineLevel="1" x14ac:dyDescent="0.25">
      <c r="A167" s="30"/>
      <c r="B167" s="31" t="s">
        <v>987</v>
      </c>
      <c r="C167" s="31" t="s">
        <v>988</v>
      </c>
      <c r="D167" s="14" t="s">
        <v>989</v>
      </c>
      <c r="E167" s="14"/>
      <c r="F167" s="14"/>
      <c r="G167" s="14" t="str">
        <f t="shared" ref="G167" si="48">_xlfn.CONCAT("DiMS_",D$158)</f>
        <v>DiMS_Potrubní vedení</v>
      </c>
      <c r="H167" s="14" t="s">
        <v>72</v>
      </c>
      <c r="I167" s="14" t="s">
        <v>788</v>
      </c>
      <c r="J167" s="14" t="s">
        <v>768</v>
      </c>
      <c r="K167" s="14">
        <v>2022</v>
      </c>
      <c r="L167" s="14" t="s">
        <v>585</v>
      </c>
      <c r="M167" s="14" t="s">
        <v>779</v>
      </c>
      <c r="N167" s="14" t="s">
        <v>990</v>
      </c>
      <c r="O167" s="14" t="s">
        <v>604</v>
      </c>
      <c r="P167" s="14" t="str">
        <f t="shared" ref="P167" si="49">_xlfn.CONCAT("08101_",REPLACE(C167,3,1,""),"_",N167,"_",O167,"_",IF(ISNUMBER(SEARCH("Civil",J167)),"CIV",IF(ISNUMBER(SEARCH("Revit",J167)),"RVT",IF(ISNUMBER(SEARCH("Microstation",J167)),"MIC",IF(ISNUMBER(SEARCH("Archicad",J167)),"ARC","ND")))),RIGHT(K167,2))</f>
        <v>08101_SO26-50-11.1_NYR-CHOT-REKON-KANAL-SZ_KAN_RVT22</v>
      </c>
    </row>
    <row r="168" spans="1:16" s="28" customFormat="1" ht="15" customHeight="1" outlineLevel="1" x14ac:dyDescent="0.25">
      <c r="A168" s="30"/>
      <c r="B168" s="31" t="s">
        <v>894</v>
      </c>
      <c r="C168" s="31" t="s">
        <v>895</v>
      </c>
      <c r="D168" s="14" t="s">
        <v>896</v>
      </c>
      <c r="E168" s="42"/>
      <c r="F168" s="42"/>
      <c r="G168" s="14" t="str">
        <f t="shared" si="46"/>
        <v>DiMS_Potrubní vedení</v>
      </c>
      <c r="H168" s="14" t="s">
        <v>72</v>
      </c>
      <c r="I168" s="14" t="s">
        <v>788</v>
      </c>
      <c r="J168" s="14" t="s">
        <v>768</v>
      </c>
      <c r="K168" s="14">
        <v>2022</v>
      </c>
      <c r="L168" s="14" t="s">
        <v>585</v>
      </c>
      <c r="M168" s="14" t="s">
        <v>779</v>
      </c>
      <c r="N168" s="14" t="s">
        <v>897</v>
      </c>
      <c r="O168" s="14" t="s">
        <v>605</v>
      </c>
      <c r="P168" s="14" t="str">
        <f t="shared" si="47"/>
        <v>08101_SO23-51-01_VEJPRNICE-VODA_VOD_RVT22</v>
      </c>
    </row>
    <row r="169" spans="1:16" s="28" customFormat="1" ht="15" customHeight="1" outlineLevel="1" x14ac:dyDescent="0.25">
      <c r="A169" s="30"/>
      <c r="B169" s="31" t="s">
        <v>200</v>
      </c>
      <c r="C169" s="31" t="s">
        <v>325</v>
      </c>
      <c r="D169" s="14" t="s">
        <v>508</v>
      </c>
      <c r="E169" s="42"/>
      <c r="F169" s="42"/>
      <c r="G169" s="14" t="str">
        <f t="shared" si="45"/>
        <v>DiMS_Potrubní vedení</v>
      </c>
      <c r="H169" s="14" t="s">
        <v>72</v>
      </c>
      <c r="I169" s="14" t="s">
        <v>788</v>
      </c>
      <c r="J169" s="14" t="s">
        <v>768</v>
      </c>
      <c r="K169" s="14">
        <v>2022</v>
      </c>
      <c r="L169" s="14" t="s">
        <v>585</v>
      </c>
      <c r="M169" s="14" t="s">
        <v>779</v>
      </c>
      <c r="N169" s="14" t="s">
        <v>723</v>
      </c>
      <c r="O169" s="14" t="s">
        <v>605</v>
      </c>
      <c r="P169" s="14" t="str">
        <f t="shared" ref="P169:P185" si="50">_xlfn.CONCAT("08101_",REPLACE(C169,3,1,""),"_",N169,"_",O169,"_",IF(ISNUMBER(SEARCH("Civil",J169)),"CIV",IF(ISNUMBER(SEARCH("Revit",J169)),"RVT",IF(ISNUMBER(SEARCH("Microstation",J169)),"MIC",IF(ISNUMBER(SEARCH("Archicad",J169)),"ARC","ND")))),RIGHT(K169,2))</f>
        <v>08101_SO24-51-11_VEJ-NYR-VODA-DN100_VOD_RVT22</v>
      </c>
    </row>
    <row r="170" spans="1:16" s="28" customFormat="1" ht="15" customHeight="1" outlineLevel="1" x14ac:dyDescent="0.25">
      <c r="A170" s="30"/>
      <c r="B170" s="31" t="s">
        <v>201</v>
      </c>
      <c r="C170" s="31" t="s">
        <v>326</v>
      </c>
      <c r="D170" s="14" t="s">
        <v>509</v>
      </c>
      <c r="E170" s="42"/>
      <c r="F170" s="42"/>
      <c r="G170" s="14" t="str">
        <f t="shared" si="45"/>
        <v>DiMS_Potrubní vedení</v>
      </c>
      <c r="H170" s="14" t="s">
        <v>72</v>
      </c>
      <c r="I170" s="14" t="s">
        <v>788</v>
      </c>
      <c r="J170" s="14" t="s">
        <v>768</v>
      </c>
      <c r="K170" s="14">
        <v>2022</v>
      </c>
      <c r="L170" s="14" t="s">
        <v>585</v>
      </c>
      <c r="M170" s="14" t="s">
        <v>779</v>
      </c>
      <c r="N170" s="14" t="s">
        <v>722</v>
      </c>
      <c r="O170" s="14" t="s">
        <v>605</v>
      </c>
      <c r="P170" s="14" t="str">
        <f t="shared" si="50"/>
        <v>08101_SO24-51-12_VEJ-NYR-VODA-DN150_VOD_RVT22</v>
      </c>
    </row>
    <row r="171" spans="1:16" s="28" customFormat="1" ht="15" customHeight="1" outlineLevel="1" x14ac:dyDescent="0.25">
      <c r="A171" s="30"/>
      <c r="B171" s="31" t="s">
        <v>202</v>
      </c>
      <c r="C171" s="31" t="s">
        <v>327</v>
      </c>
      <c r="D171" s="14" t="s">
        <v>510</v>
      </c>
      <c r="E171" s="42"/>
      <c r="F171" s="42"/>
      <c r="G171" s="14" t="str">
        <f t="shared" si="45"/>
        <v>DiMS_Potrubní vedení</v>
      </c>
      <c r="H171" s="14" t="s">
        <v>72</v>
      </c>
      <c r="I171" s="14" t="s">
        <v>788</v>
      </c>
      <c r="J171" s="14" t="s">
        <v>768</v>
      </c>
      <c r="K171" s="14">
        <v>2022</v>
      </c>
      <c r="L171" s="14" t="s">
        <v>585</v>
      </c>
      <c r="M171" s="14" t="s">
        <v>779</v>
      </c>
      <c r="N171" s="14" t="s">
        <v>721</v>
      </c>
      <c r="O171" s="14" t="s">
        <v>605</v>
      </c>
      <c r="P171" s="14" t="str">
        <f t="shared" si="50"/>
        <v>08101_SO24-51-13_VEJ-NYR-VODA-DN200_VOD_RVT22</v>
      </c>
    </row>
    <row r="172" spans="1:16" s="28" customFormat="1" ht="15" customHeight="1" outlineLevel="1" x14ac:dyDescent="0.25">
      <c r="A172" s="30"/>
      <c r="B172" s="31" t="s">
        <v>203</v>
      </c>
      <c r="C172" s="31" t="s">
        <v>328</v>
      </c>
      <c r="D172" s="14" t="s">
        <v>511</v>
      </c>
      <c r="E172" s="42"/>
      <c r="F172" s="42"/>
      <c r="G172" s="14" t="str">
        <f t="shared" si="45"/>
        <v>DiMS_Potrubní vedení</v>
      </c>
      <c r="H172" s="14" t="s">
        <v>72</v>
      </c>
      <c r="I172" s="14" t="s">
        <v>788</v>
      </c>
      <c r="J172" s="14" t="s">
        <v>768</v>
      </c>
      <c r="K172" s="14">
        <v>2022</v>
      </c>
      <c r="L172" s="14" t="s">
        <v>585</v>
      </c>
      <c r="M172" s="14" t="s">
        <v>779</v>
      </c>
      <c r="N172" s="14" t="s">
        <v>720</v>
      </c>
      <c r="O172" s="14" t="s">
        <v>605</v>
      </c>
      <c r="P172" s="14" t="str">
        <f t="shared" si="50"/>
        <v>08101_SO24-51-14_VEJ-NYR-VODA-160PVC_VOD_RVT22</v>
      </c>
    </row>
    <row r="173" spans="1:16" s="28" customFormat="1" ht="15" customHeight="1" outlineLevel="1" x14ac:dyDescent="0.25">
      <c r="A173" s="30"/>
      <c r="B173" s="31" t="s">
        <v>204</v>
      </c>
      <c r="C173" s="31" t="s">
        <v>329</v>
      </c>
      <c r="D173" s="14" t="s">
        <v>991</v>
      </c>
      <c r="E173" s="14"/>
      <c r="F173" s="14"/>
      <c r="G173" s="14" t="str">
        <f t="shared" si="45"/>
        <v>DiMS_Potrubní vedení</v>
      </c>
      <c r="H173" s="14" t="s">
        <v>72</v>
      </c>
      <c r="I173" s="14" t="s">
        <v>788</v>
      </c>
      <c r="J173" s="14" t="s">
        <v>768</v>
      </c>
      <c r="K173" s="14">
        <v>2022</v>
      </c>
      <c r="L173" s="14" t="s">
        <v>585</v>
      </c>
      <c r="M173" s="14" t="s">
        <v>779</v>
      </c>
      <c r="N173" s="14" t="s">
        <v>992</v>
      </c>
      <c r="O173" s="14" t="s">
        <v>605</v>
      </c>
      <c r="P173" s="14" t="str">
        <f t="shared" si="50"/>
        <v>08101_SO25-51-11_ZST-NYR-VODA-DN400-ZRUSENI_VOD_RVT22</v>
      </c>
    </row>
    <row r="174" spans="1:16" s="28" customFormat="1" ht="15" customHeight="1" outlineLevel="1" x14ac:dyDescent="0.25">
      <c r="A174" s="30"/>
      <c r="B174" s="31" t="s">
        <v>205</v>
      </c>
      <c r="C174" s="31" t="s">
        <v>330</v>
      </c>
      <c r="D174" s="14" t="s">
        <v>512</v>
      </c>
      <c r="E174" s="42"/>
      <c r="F174" s="42"/>
      <c r="G174" s="14" t="str">
        <f t="shared" si="45"/>
        <v>DiMS_Potrubní vedení</v>
      </c>
      <c r="H174" s="14" t="s">
        <v>72</v>
      </c>
      <c r="I174" s="14" t="s">
        <v>788</v>
      </c>
      <c r="J174" s="14" t="s">
        <v>768</v>
      </c>
      <c r="K174" s="14">
        <v>2022</v>
      </c>
      <c r="L174" s="14" t="s">
        <v>585</v>
      </c>
      <c r="M174" s="14" t="s">
        <v>779</v>
      </c>
      <c r="N174" s="14" t="s">
        <v>719</v>
      </c>
      <c r="O174" s="14" t="s">
        <v>605</v>
      </c>
      <c r="P174" s="14" t="str">
        <f t="shared" si="50"/>
        <v>08101_SO25-51-12_ZST-NYR-VODA-HAVIRSKA_VOD_RVT22</v>
      </c>
    </row>
    <row r="175" spans="1:16" s="28" customFormat="1" ht="15" customHeight="1" outlineLevel="1" x14ac:dyDescent="0.25">
      <c r="A175" s="30"/>
      <c r="B175" s="31" t="s">
        <v>206</v>
      </c>
      <c r="C175" s="31" t="s">
        <v>331</v>
      </c>
      <c r="D175" s="14" t="s">
        <v>513</v>
      </c>
      <c r="E175" s="42"/>
      <c r="F175" s="42"/>
      <c r="G175" s="14" t="str">
        <f t="shared" si="45"/>
        <v>DiMS_Potrubní vedení</v>
      </c>
      <c r="H175" s="14" t="s">
        <v>72</v>
      </c>
      <c r="I175" s="14" t="s">
        <v>788</v>
      </c>
      <c r="J175" s="14" t="s">
        <v>768</v>
      </c>
      <c r="K175" s="14">
        <v>2022</v>
      </c>
      <c r="L175" s="14" t="s">
        <v>585</v>
      </c>
      <c r="M175" s="14" t="s">
        <v>779</v>
      </c>
      <c r="N175" s="14" t="s">
        <v>717</v>
      </c>
      <c r="O175" s="14" t="s">
        <v>605</v>
      </c>
      <c r="P175" s="14" t="str">
        <f t="shared" si="50"/>
        <v>08101_SO26-51-11_NYR-CHOT-VODA-DN150_VOD_RVT22</v>
      </c>
    </row>
    <row r="176" spans="1:16" s="28" customFormat="1" ht="15" customHeight="1" outlineLevel="1" x14ac:dyDescent="0.25">
      <c r="A176" s="30"/>
      <c r="B176" s="31" t="s">
        <v>207</v>
      </c>
      <c r="C176" s="31" t="s">
        <v>332</v>
      </c>
      <c r="D176" s="14" t="s">
        <v>514</v>
      </c>
      <c r="E176" s="42"/>
      <c r="F176" s="42"/>
      <c r="G176" s="14" t="str">
        <f t="shared" si="45"/>
        <v>DiMS_Potrubní vedení</v>
      </c>
      <c r="H176" s="14" t="s">
        <v>72</v>
      </c>
      <c r="I176" s="14" t="s">
        <v>788</v>
      </c>
      <c r="J176" s="14" t="s">
        <v>768</v>
      </c>
      <c r="K176" s="14">
        <v>2022</v>
      </c>
      <c r="L176" s="14" t="s">
        <v>585</v>
      </c>
      <c r="M176" s="14" t="s">
        <v>779</v>
      </c>
      <c r="N176" s="14" t="s">
        <v>718</v>
      </c>
      <c r="O176" s="14" t="s">
        <v>605</v>
      </c>
      <c r="P176" s="14" t="str">
        <f t="shared" si="50"/>
        <v>08101_SO26-51-12_NYR-CHOT-VODA-DN200_VOD_RVT22</v>
      </c>
    </row>
    <row r="177" spans="1:16" s="28" customFormat="1" ht="15" customHeight="1" outlineLevel="1" x14ac:dyDescent="0.25">
      <c r="A177" s="30"/>
      <c r="B177" s="31" t="s">
        <v>208</v>
      </c>
      <c r="C177" s="31" t="s">
        <v>333</v>
      </c>
      <c r="D177" s="14" t="s">
        <v>515</v>
      </c>
      <c r="E177" s="42"/>
      <c r="F177" s="42"/>
      <c r="G177" s="14" t="str">
        <f t="shared" si="45"/>
        <v>DiMS_Potrubní vedení</v>
      </c>
      <c r="H177" s="14" t="s">
        <v>72</v>
      </c>
      <c r="I177" s="14" t="s">
        <v>788</v>
      </c>
      <c r="J177" s="14" t="s">
        <v>768</v>
      </c>
      <c r="K177" s="14">
        <v>2022</v>
      </c>
      <c r="L177" s="14" t="s">
        <v>585</v>
      </c>
      <c r="M177" s="14" t="s">
        <v>779</v>
      </c>
      <c r="N177" s="14" t="s">
        <v>717</v>
      </c>
      <c r="O177" s="14" t="s">
        <v>605</v>
      </c>
      <c r="P177" s="14" t="str">
        <f t="shared" si="50"/>
        <v>08101_SO26-51-13_NYR-CHOT-VODA-DN150_VOD_RVT22</v>
      </c>
    </row>
    <row r="178" spans="1:16" s="28" customFormat="1" ht="15" customHeight="1" outlineLevel="1" x14ac:dyDescent="0.25">
      <c r="A178" s="30"/>
      <c r="B178" s="31" t="s">
        <v>209</v>
      </c>
      <c r="C178" s="31" t="s">
        <v>334</v>
      </c>
      <c r="D178" s="14" t="s">
        <v>516</v>
      </c>
      <c r="E178" s="42"/>
      <c r="F178" s="42"/>
      <c r="G178" s="14" t="str">
        <f t="shared" si="45"/>
        <v>DiMS_Potrubní vedení</v>
      </c>
      <c r="H178" s="14" t="s">
        <v>72</v>
      </c>
      <c r="I178" s="14" t="s">
        <v>788</v>
      </c>
      <c r="J178" s="14" t="s">
        <v>768</v>
      </c>
      <c r="K178" s="14">
        <v>2022</v>
      </c>
      <c r="L178" s="14" t="s">
        <v>585</v>
      </c>
      <c r="M178" s="14" t="s">
        <v>779</v>
      </c>
      <c r="N178" s="14" t="s">
        <v>716</v>
      </c>
      <c r="O178" s="14" t="s">
        <v>605</v>
      </c>
      <c r="P178" s="14" t="str">
        <f t="shared" si="50"/>
        <v>08101_SO26-51-14_NYR-CHOT-VODA-90PVC_VOD_RVT22</v>
      </c>
    </row>
    <row r="179" spans="1:16" s="28" customFormat="1" ht="15" customHeight="1" outlineLevel="1" x14ac:dyDescent="0.25">
      <c r="A179" s="30"/>
      <c r="B179" s="31" t="s">
        <v>210</v>
      </c>
      <c r="C179" s="31" t="s">
        <v>335</v>
      </c>
      <c r="D179" s="14" t="s">
        <v>517</v>
      </c>
      <c r="E179" s="44"/>
      <c r="F179" s="44"/>
      <c r="G179" s="14" t="str">
        <f t="shared" si="45"/>
        <v>DiMS_Potrubní vedení</v>
      </c>
      <c r="H179" s="14" t="s">
        <v>72</v>
      </c>
      <c r="I179" s="14" t="s">
        <v>913</v>
      </c>
      <c r="J179" s="54" t="s">
        <v>914</v>
      </c>
      <c r="K179" s="55"/>
      <c r="L179" s="55"/>
      <c r="M179" s="55"/>
      <c r="N179" s="55"/>
      <c r="O179" s="55"/>
      <c r="P179" s="56"/>
    </row>
    <row r="180" spans="1:16" s="28" customFormat="1" ht="15" customHeight="1" outlineLevel="1" x14ac:dyDescent="0.25">
      <c r="A180" s="30"/>
      <c r="B180" s="31" t="s">
        <v>211</v>
      </c>
      <c r="C180" s="31" t="s">
        <v>336</v>
      </c>
      <c r="D180" s="14" t="s">
        <v>518</v>
      </c>
      <c r="E180" s="44"/>
      <c r="F180" s="44"/>
      <c r="G180" s="14" t="str">
        <f t="shared" si="45"/>
        <v>DiMS_Potrubní vedení</v>
      </c>
      <c r="H180" s="14" t="s">
        <v>72</v>
      </c>
      <c r="I180" s="14" t="s">
        <v>913</v>
      </c>
      <c r="J180" s="54" t="s">
        <v>914</v>
      </c>
      <c r="K180" s="55"/>
      <c r="L180" s="55"/>
      <c r="M180" s="55"/>
      <c r="N180" s="55"/>
      <c r="O180" s="55"/>
      <c r="P180" s="56"/>
    </row>
    <row r="181" spans="1:16" s="28" customFormat="1" ht="15" customHeight="1" outlineLevel="1" x14ac:dyDescent="0.25">
      <c r="A181" s="30"/>
      <c r="B181" s="31" t="s">
        <v>212</v>
      </c>
      <c r="C181" s="31" t="s">
        <v>337</v>
      </c>
      <c r="D181" s="14" t="s">
        <v>519</v>
      </c>
      <c r="E181" s="42"/>
      <c r="F181" s="42"/>
      <c r="G181" s="14" t="str">
        <f t="shared" si="45"/>
        <v>DiMS_Potrubní vedení</v>
      </c>
      <c r="H181" s="14" t="s">
        <v>72</v>
      </c>
      <c r="I181" s="14" t="s">
        <v>913</v>
      </c>
      <c r="J181" s="14" t="s">
        <v>768</v>
      </c>
      <c r="K181" s="14">
        <v>2022</v>
      </c>
      <c r="L181" s="14" t="s">
        <v>585</v>
      </c>
      <c r="M181" s="14" t="s">
        <v>779</v>
      </c>
      <c r="N181" s="14" t="s">
        <v>715</v>
      </c>
      <c r="O181" s="14" t="s">
        <v>606</v>
      </c>
      <c r="P181" s="14" t="str">
        <f t="shared" si="50"/>
        <v>08101_SO24-52-02_VEJ-NYR-VTL-DN700_PLY_RVT22</v>
      </c>
    </row>
    <row r="182" spans="1:16" s="28" customFormat="1" ht="15" customHeight="1" outlineLevel="1" x14ac:dyDescent="0.25">
      <c r="A182" s="30"/>
      <c r="B182" s="31" t="s">
        <v>213</v>
      </c>
      <c r="C182" s="31" t="s">
        <v>338</v>
      </c>
      <c r="D182" s="14" t="s">
        <v>520</v>
      </c>
      <c r="E182" s="44"/>
      <c r="F182" s="44"/>
      <c r="G182" s="14" t="str">
        <f t="shared" si="45"/>
        <v>DiMS_Potrubní vedení</v>
      </c>
      <c r="H182" s="14" t="s">
        <v>72</v>
      </c>
      <c r="I182" s="14" t="s">
        <v>913</v>
      </c>
      <c r="J182" s="54" t="s">
        <v>914</v>
      </c>
      <c r="K182" s="55"/>
      <c r="L182" s="55"/>
      <c r="M182" s="55"/>
      <c r="N182" s="55"/>
      <c r="O182" s="55"/>
      <c r="P182" s="56"/>
    </row>
    <row r="183" spans="1:16" s="28" customFormat="1" ht="15" customHeight="1" outlineLevel="1" x14ac:dyDescent="0.25">
      <c r="A183" s="30"/>
      <c r="B183" s="31" t="s">
        <v>214</v>
      </c>
      <c r="C183" s="31" t="s">
        <v>339</v>
      </c>
      <c r="D183" s="14" t="s">
        <v>521</v>
      </c>
      <c r="E183" s="42"/>
      <c r="F183" s="42"/>
      <c r="G183" s="14" t="str">
        <f t="shared" si="45"/>
        <v>DiMS_Potrubní vedení</v>
      </c>
      <c r="H183" s="14" t="s">
        <v>72</v>
      </c>
      <c r="I183" s="14" t="s">
        <v>913</v>
      </c>
      <c r="J183" s="14" t="s">
        <v>768</v>
      </c>
      <c r="K183" s="14">
        <v>2022</v>
      </c>
      <c r="L183" s="14" t="s">
        <v>585</v>
      </c>
      <c r="M183" s="14" t="s">
        <v>779</v>
      </c>
      <c r="N183" s="14" t="s">
        <v>714</v>
      </c>
      <c r="O183" s="14" t="s">
        <v>606</v>
      </c>
      <c r="P183" s="14" t="str">
        <f t="shared" si="50"/>
        <v>08101_SO24-52-04_VEJ-NYR-STL-DN90_PLY_RVT22</v>
      </c>
    </row>
    <row r="184" spans="1:16" s="28" customFormat="1" ht="15" customHeight="1" outlineLevel="1" x14ac:dyDescent="0.25">
      <c r="A184" s="30"/>
      <c r="B184" s="31" t="s">
        <v>215</v>
      </c>
      <c r="C184" s="31" t="s">
        <v>340</v>
      </c>
      <c r="D184" s="14" t="s">
        <v>522</v>
      </c>
      <c r="E184" s="44"/>
      <c r="F184" s="44"/>
      <c r="G184" s="14" t="str">
        <f t="shared" si="45"/>
        <v>DiMS_Potrubní vedení</v>
      </c>
      <c r="H184" s="14" t="s">
        <v>72</v>
      </c>
      <c r="I184" s="14" t="s">
        <v>913</v>
      </c>
      <c r="J184" s="54" t="s">
        <v>914</v>
      </c>
      <c r="K184" s="55"/>
      <c r="L184" s="55"/>
      <c r="M184" s="55"/>
      <c r="N184" s="55"/>
      <c r="O184" s="55"/>
      <c r="P184" s="56"/>
    </row>
    <row r="185" spans="1:16" s="28" customFormat="1" ht="15" customHeight="1" outlineLevel="1" x14ac:dyDescent="0.25">
      <c r="A185" s="30"/>
      <c r="B185" s="31" t="s">
        <v>216</v>
      </c>
      <c r="C185" s="31" t="s">
        <v>341</v>
      </c>
      <c r="D185" s="14" t="s">
        <v>523</v>
      </c>
      <c r="E185" s="42"/>
      <c r="F185" s="42"/>
      <c r="G185" s="14" t="str">
        <f t="shared" si="45"/>
        <v>DiMS_Potrubní vedení</v>
      </c>
      <c r="H185" s="14" t="s">
        <v>72</v>
      </c>
      <c r="I185" s="14" t="s">
        <v>913</v>
      </c>
      <c r="J185" s="14" t="s">
        <v>768</v>
      </c>
      <c r="K185" s="14">
        <v>2022</v>
      </c>
      <c r="L185" s="14" t="s">
        <v>585</v>
      </c>
      <c r="M185" s="14" t="s">
        <v>779</v>
      </c>
      <c r="N185" s="14" t="s">
        <v>713</v>
      </c>
      <c r="O185" s="14" t="s">
        <v>606</v>
      </c>
      <c r="P185" s="14" t="str">
        <f t="shared" si="50"/>
        <v>08101_SO26-52-02_NYR-CHOT-VTL-DN150_PLY_RVT22</v>
      </c>
    </row>
    <row r="186" spans="1:16" s="28" customFormat="1" ht="15" customHeight="1" outlineLevel="1" x14ac:dyDescent="0.25">
      <c r="A186" s="30"/>
      <c r="B186" s="31" t="s">
        <v>217</v>
      </c>
      <c r="C186" s="31" t="s">
        <v>342</v>
      </c>
      <c r="D186" s="14" t="s">
        <v>524</v>
      </c>
      <c r="E186" s="44"/>
      <c r="F186" s="44"/>
      <c r="G186" s="14" t="str">
        <f t="shared" si="45"/>
        <v>DiMS_Potrubní vedení</v>
      </c>
      <c r="H186" s="14" t="s">
        <v>72</v>
      </c>
      <c r="I186" s="14" t="s">
        <v>913</v>
      </c>
      <c r="J186" s="54" t="s">
        <v>914</v>
      </c>
      <c r="K186" s="55"/>
      <c r="L186" s="55"/>
      <c r="M186" s="55"/>
      <c r="N186" s="55"/>
      <c r="O186" s="55"/>
      <c r="P186" s="56"/>
    </row>
    <row r="187" spans="1:16" s="28" customFormat="1" ht="15" customHeight="1" x14ac:dyDescent="0.25">
      <c r="A187" s="26" t="s">
        <v>394</v>
      </c>
      <c r="B187" s="26" t="s">
        <v>218</v>
      </c>
      <c r="C187" s="26" t="s">
        <v>2</v>
      </c>
      <c r="D187" s="26" t="s">
        <v>525</v>
      </c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</row>
    <row r="188" spans="1:16" s="28" customFormat="1" ht="15" customHeight="1" outlineLevel="1" x14ac:dyDescent="0.25">
      <c r="A188" s="30"/>
      <c r="B188" s="31" t="s">
        <v>219</v>
      </c>
      <c r="C188" s="31" t="s">
        <v>343</v>
      </c>
      <c r="D188" s="14" t="s">
        <v>526</v>
      </c>
      <c r="E188" s="14"/>
      <c r="F188" s="14"/>
      <c r="G188" s="14" t="str">
        <f>_xlfn.CONCAT("DiMS_",D$187)</f>
        <v>DiMS_Pozemní komunikace</v>
      </c>
      <c r="H188" s="14" t="s">
        <v>7</v>
      </c>
      <c r="I188" s="14" t="s">
        <v>68</v>
      </c>
      <c r="J188" s="14" t="s">
        <v>767</v>
      </c>
      <c r="K188" s="14"/>
      <c r="L188" s="14" t="s">
        <v>769</v>
      </c>
      <c r="M188" s="14" t="s">
        <v>915</v>
      </c>
      <c r="N188" s="14" t="s">
        <v>712</v>
      </c>
      <c r="O188" s="14" t="s">
        <v>607</v>
      </c>
      <c r="P188" s="14" t="str">
        <f>_xlfn.CONCAT("08101_",REPLACE(C188,3,1,""),"_",N188,"_",O188,"_",IF(ISNUMBER(SEARCH("Civil",J188)),"CIV",IF(ISNUMBER(SEARCH("Revit",J188)),"RVT",IF(ISNUMBER(SEARCH("Microstation",J188)),"MIC",IF(ISNUMBER(SEARCH("Archicad",J188)),"ARC","ND")))),RIGHT(K188,2))</f>
        <v>08101_SO23-30-01_ZST-VEJ-UPRAVY_KOM_CIV</v>
      </c>
    </row>
    <row r="189" spans="1:16" s="28" customFormat="1" ht="15" customHeight="1" outlineLevel="1" x14ac:dyDescent="0.25">
      <c r="A189" s="30"/>
      <c r="B189" s="31" t="s">
        <v>220</v>
      </c>
      <c r="C189" s="31" t="s">
        <v>344</v>
      </c>
      <c r="D189" s="14" t="s">
        <v>993</v>
      </c>
      <c r="E189" s="14"/>
      <c r="F189" s="14"/>
      <c r="G189" s="14" t="str">
        <f t="shared" ref="G189:G194" si="51">_xlfn.CONCAT("DiMS_",D$187)</f>
        <v>DiMS_Pozemní komunikace</v>
      </c>
      <c r="H189" s="14" t="s">
        <v>7</v>
      </c>
      <c r="I189" s="14" t="s">
        <v>68</v>
      </c>
      <c r="J189" s="14" t="s">
        <v>767</v>
      </c>
      <c r="K189" s="14"/>
      <c r="L189" s="14" t="s">
        <v>769</v>
      </c>
      <c r="M189" s="14" t="s">
        <v>915</v>
      </c>
      <c r="N189" s="14" t="s">
        <v>711</v>
      </c>
      <c r="O189" s="14" t="s">
        <v>607</v>
      </c>
      <c r="P189" s="14" t="str">
        <f>_xlfn.CONCAT("08101_",REPLACE(C189,3,1,""),"_",N189,"_",O189,"_",IF(ISNUMBER(SEARCH("Civil",J189)),"CIV",IF(ISNUMBER(SEARCH("Revit",J189)),"RVT",IF(ISNUMBER(SEARCH("Microstation",J189)),"MIC",IF(ISNUMBER(SEARCH("Archicad",J189)),"ARC","ND")))),RIGHT(K189,2))</f>
        <v>08101_SO24-30-01_VEJ-NYR-PODJEZD-KM112045_KOM_CIV</v>
      </c>
    </row>
    <row r="190" spans="1:16" s="28" customFormat="1" ht="15" customHeight="1" outlineLevel="1" x14ac:dyDescent="0.25">
      <c r="A190" s="30"/>
      <c r="B190" s="31" t="s">
        <v>221</v>
      </c>
      <c r="C190" s="31" t="s">
        <v>345</v>
      </c>
      <c r="D190" s="14" t="s">
        <v>527</v>
      </c>
      <c r="E190" s="14"/>
      <c r="F190" s="14"/>
      <c r="G190" s="14" t="str">
        <f t="shared" si="51"/>
        <v>DiMS_Pozemní komunikace</v>
      </c>
      <c r="H190" s="14" t="s">
        <v>7</v>
      </c>
      <c r="I190" s="14" t="s">
        <v>68</v>
      </c>
      <c r="J190" s="14" t="s">
        <v>767</v>
      </c>
      <c r="K190" s="14"/>
      <c r="L190" s="14" t="s">
        <v>769</v>
      </c>
      <c r="M190" s="14" t="s">
        <v>915</v>
      </c>
      <c r="N190" s="14" t="s">
        <v>710</v>
      </c>
      <c r="O190" s="14" t="s">
        <v>607</v>
      </c>
      <c r="P190" s="14" t="str">
        <f>_xlfn.CONCAT("08101_",REPLACE(C190,3,1,""),"_",N190,"_",O190,"_",IF(ISNUMBER(SEARCH("Civil",J190)),"CIV",IF(ISNUMBER(SEARCH("Revit",J190)),"RVT",IF(ISNUMBER(SEARCH("Microstation",J190)),"MIC",IF(ISNUMBER(SEARCH("Archicad",J190)),"ARC","ND")))),RIGHT(K190,2))</f>
        <v>08101_SO24-30-02_TLUCNA-UPRAVY_KOM_CIV</v>
      </c>
    </row>
    <row r="191" spans="1:16" s="28" customFormat="1" ht="15" customHeight="1" outlineLevel="1" x14ac:dyDescent="0.25">
      <c r="A191" s="30"/>
      <c r="B191" s="31" t="s">
        <v>222</v>
      </c>
      <c r="C191" s="31" t="s">
        <v>346</v>
      </c>
      <c r="D191" s="14" t="s">
        <v>994</v>
      </c>
      <c r="E191" s="14"/>
      <c r="F191" s="14"/>
      <c r="G191" s="14" t="str">
        <f t="shared" si="51"/>
        <v>DiMS_Pozemní komunikace</v>
      </c>
      <c r="H191" s="14" t="s">
        <v>7</v>
      </c>
      <c r="I191" s="14" t="s">
        <v>68</v>
      </c>
      <c r="J191" s="14" t="s">
        <v>767</v>
      </c>
      <c r="K191" s="14"/>
      <c r="L191" s="14" t="s">
        <v>769</v>
      </c>
      <c r="M191" s="14" t="s">
        <v>915</v>
      </c>
      <c r="N191" s="14" t="s">
        <v>709</v>
      </c>
      <c r="O191" s="14" t="s">
        <v>607</v>
      </c>
      <c r="P191" s="14" t="str">
        <f>_xlfn.CONCAT("08101_",REPLACE(C191,3,1,""),"_",N191,"_",O191,"_",IF(ISNUMBER(SEARCH("Civil",J191)),"CIV",IF(ISNUMBER(SEARCH("Revit",J191)),"RVT",IF(ISNUMBER(SEARCH("Microstation",J191)),"MIC",IF(ISNUMBER(SEARCH("Archicad",J191)),"ARC","ND")))),RIGHT(K191,2))</f>
        <v>08101_SO25-30-01_ZST-NYR-MOST-PODCHOD_KOM_CIV</v>
      </c>
    </row>
    <row r="192" spans="1:16" s="28" customFormat="1" ht="15" customHeight="1" outlineLevel="1" x14ac:dyDescent="0.25">
      <c r="A192" s="30"/>
      <c r="B192" s="31" t="s">
        <v>995</v>
      </c>
      <c r="C192" s="31" t="s">
        <v>996</v>
      </c>
      <c r="D192" s="14" t="s">
        <v>997</v>
      </c>
      <c r="E192" s="14"/>
      <c r="F192" s="14"/>
      <c r="G192" s="14" t="str">
        <f t="shared" ref="G192" si="52">_xlfn.CONCAT("DiMS_",D$187)</f>
        <v>DiMS_Pozemní komunikace</v>
      </c>
      <c r="H192" s="14" t="s">
        <v>7</v>
      </c>
      <c r="I192" s="14" t="s">
        <v>68</v>
      </c>
      <c r="J192" s="14" t="s">
        <v>767</v>
      </c>
      <c r="K192" s="14"/>
      <c r="L192" s="14" t="s">
        <v>769</v>
      </c>
      <c r="M192" s="14" t="s">
        <v>915</v>
      </c>
      <c r="N192" s="14" t="s">
        <v>998</v>
      </c>
      <c r="O192" s="14" t="s">
        <v>607</v>
      </c>
      <c r="P192" s="14" t="str">
        <f>_xlfn.CONCAT("08101_",REPLACE(C192,3,1,""),"_",N192,"_",O192,"_",IF(ISNUMBER(SEARCH("Civil",J192)),"CIV",IF(ISNUMBER(SEARCH("Revit",J192)),"RVT",IF(ISNUMBER(SEARCH("Microstation",J192)),"MIC",IF(ISNUMBER(SEARCH("Archicad",J192)),"ARC","ND")))),RIGHT(K192,2))</f>
        <v>08101_SO25-30-01.1_ZST-NYR-MOST-PODCHOD-SZ_KOM_CIV</v>
      </c>
    </row>
    <row r="193" spans="1:16" s="28" customFormat="1" ht="15" customHeight="1" outlineLevel="1" x14ac:dyDescent="0.25">
      <c r="A193" s="30"/>
      <c r="B193" s="31" t="s">
        <v>223</v>
      </c>
      <c r="C193" s="31" t="s">
        <v>347</v>
      </c>
      <c r="D193" s="14" t="s">
        <v>528</v>
      </c>
      <c r="E193" s="14"/>
      <c r="F193" s="14"/>
      <c r="G193" s="14" t="str">
        <f t="shared" ref="G193" si="53">_xlfn.CONCAT("DiMS_",D$187)</f>
        <v>DiMS_Pozemní komunikace</v>
      </c>
      <c r="H193" s="14" t="s">
        <v>7</v>
      </c>
      <c r="I193" s="14" t="s">
        <v>68</v>
      </c>
      <c r="J193" s="14" t="s">
        <v>767</v>
      </c>
      <c r="K193" s="14"/>
      <c r="L193" s="14" t="s">
        <v>769</v>
      </c>
      <c r="M193" s="14" t="s">
        <v>915</v>
      </c>
      <c r="N193" s="14" t="s">
        <v>708</v>
      </c>
      <c r="O193" s="14" t="s">
        <v>607</v>
      </c>
      <c r="P193" s="14" t="str">
        <f t="shared" ref="P193:P194" si="54">_xlfn.CONCAT("08101_",REPLACE(C193,3,1,""),"_",N193,"_",O193,"_",IF(ISNUMBER(SEARCH("Civil",J193)),"CIV",IF(ISNUMBER(SEARCH("Revit",J193)),"RVT",IF(ISNUMBER(SEARCH("Microstation",J193)),"MIC",IF(ISNUMBER(SEARCH("Archicad",J193)),"ARC","ND")))),RIGHT(K193,2))</f>
        <v>08101_SO25-30-02_ZST-NYR-UPRAVY_KOM_CIV</v>
      </c>
    </row>
    <row r="194" spans="1:16" s="28" customFormat="1" ht="15" customHeight="1" outlineLevel="1" x14ac:dyDescent="0.25">
      <c r="A194" s="30"/>
      <c r="B194" s="31" t="s">
        <v>898</v>
      </c>
      <c r="C194" s="31" t="s">
        <v>912</v>
      </c>
      <c r="D194" s="14" t="s">
        <v>899</v>
      </c>
      <c r="E194" s="42"/>
      <c r="F194" s="48"/>
      <c r="G194" s="14" t="str">
        <f t="shared" si="51"/>
        <v>DiMS_Pozemní komunikace</v>
      </c>
      <c r="H194" s="14" t="s">
        <v>72</v>
      </c>
      <c r="I194" s="14" t="s">
        <v>788</v>
      </c>
      <c r="J194" s="14" t="s">
        <v>768</v>
      </c>
      <c r="K194" s="14">
        <v>2022</v>
      </c>
      <c r="L194" s="14" t="s">
        <v>585</v>
      </c>
      <c r="M194" s="14" t="s">
        <v>779</v>
      </c>
      <c r="N194" s="14" t="s">
        <v>900</v>
      </c>
      <c r="O194" s="14" t="s">
        <v>604</v>
      </c>
      <c r="P194" s="14" t="str">
        <f t="shared" si="54"/>
        <v>08101_SO25-30-02.1_NYRANY-UPRAVY-ODVODNENI_KAN_RVT22</v>
      </c>
    </row>
    <row r="195" spans="1:16" s="28" customFormat="1" ht="15" customHeight="1" x14ac:dyDescent="0.25">
      <c r="A195" s="26" t="s">
        <v>394</v>
      </c>
      <c r="B195" s="26" t="s">
        <v>224</v>
      </c>
      <c r="C195" s="26" t="s">
        <v>2</v>
      </c>
      <c r="D195" s="26" t="s">
        <v>529</v>
      </c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</row>
    <row r="196" spans="1:16" s="28" customFormat="1" ht="15" customHeight="1" outlineLevel="1" x14ac:dyDescent="0.25">
      <c r="A196" s="30"/>
      <c r="B196" s="31" t="s">
        <v>225</v>
      </c>
      <c r="C196" s="31" t="s">
        <v>348</v>
      </c>
      <c r="D196" s="14" t="s">
        <v>530</v>
      </c>
      <c r="E196" s="42"/>
      <c r="F196" s="14"/>
      <c r="G196" s="14" t="str">
        <f>_xlfn.CONCAT("DiMS_",D$195)</f>
        <v>DiMS_Kabelovody, kolektory</v>
      </c>
      <c r="H196" s="14" t="s">
        <v>73</v>
      </c>
      <c r="I196" s="14" t="s">
        <v>74</v>
      </c>
      <c r="J196" s="14" t="s">
        <v>774</v>
      </c>
      <c r="K196" s="14">
        <v>2020</v>
      </c>
      <c r="L196" s="14" t="s">
        <v>773</v>
      </c>
      <c r="M196" s="14" t="s">
        <v>789</v>
      </c>
      <c r="N196" s="14" t="s">
        <v>707</v>
      </c>
      <c r="O196" s="14" t="s">
        <v>608</v>
      </c>
      <c r="P196" s="14" t="str">
        <f>_xlfn.CONCAT("08101_",REPLACE(C196,3,1,""),"_",N196,"_",O196,"_",IF(ISNUMBER(SEARCH("Civil",J196)),"CIV",IF(ISNUMBER(SEARCH("Revit",J196)),"RVT",IF(ISNUMBER(SEARCH("Microstation",J196)),"MIC",IF(ISNUMBER(SEARCH("Archicad",J196)),"ARC",IF(ISNUMBER(SEARCH("SketchUp",J196)),"SKP","ND"))))),RIGHT(K196,2))</f>
        <v>08101_SO25-40-01_ZST-NYR-MULTIKANAL_KAB_SKP20</v>
      </c>
    </row>
    <row r="197" spans="1:16" s="28" customFormat="1" ht="15" customHeight="1" x14ac:dyDescent="0.25">
      <c r="A197" s="32"/>
      <c r="B197" s="26" t="s">
        <v>226</v>
      </c>
      <c r="C197" s="26" t="s">
        <v>2</v>
      </c>
      <c r="D197" s="26" t="s">
        <v>531</v>
      </c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</row>
    <row r="198" spans="1:16" s="28" customFormat="1" ht="15" customHeight="1" x14ac:dyDescent="0.25">
      <c r="A198" s="26" t="s">
        <v>394</v>
      </c>
      <c r="B198" s="26" t="s">
        <v>227</v>
      </c>
      <c r="C198" s="26" t="s">
        <v>2</v>
      </c>
      <c r="D198" s="26" t="s">
        <v>532</v>
      </c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</row>
    <row r="199" spans="1:16" s="28" customFormat="1" ht="15" customHeight="1" outlineLevel="1" x14ac:dyDescent="0.25">
      <c r="A199" s="30"/>
      <c r="B199" s="31" t="s">
        <v>228</v>
      </c>
      <c r="C199" s="31" t="s">
        <v>349</v>
      </c>
      <c r="D199" s="14" t="s">
        <v>800</v>
      </c>
      <c r="E199" s="14"/>
      <c r="F199" s="14"/>
      <c r="G199" s="14" t="str">
        <f>_xlfn.CONCAT("DiMS_",D$198)</f>
        <v>DiMS_Pozemní objekty budov</v>
      </c>
      <c r="H199" s="14" t="s">
        <v>75</v>
      </c>
      <c r="I199" s="14" t="s">
        <v>911</v>
      </c>
      <c r="J199" s="14" t="s">
        <v>768</v>
      </c>
      <c r="K199" s="14">
        <v>2024</v>
      </c>
      <c r="L199" s="14" t="s">
        <v>585</v>
      </c>
      <c r="M199" s="14" t="s">
        <v>779</v>
      </c>
      <c r="N199" s="14" t="s">
        <v>706</v>
      </c>
      <c r="O199" s="14" t="s">
        <v>609</v>
      </c>
      <c r="P199" s="14" t="str">
        <f t="shared" ref="P199:P205" si="55">_xlfn.CONCAT("08101_",REPLACE(C199,3,1,""),"_",N199,"_",O199,"_",IF(ISNUMBER(SEARCH("Civil",J199)),"CIV",IF(ISNUMBER(SEARCH("Revit",J199)),"RVT",IF(ISNUMBER(SEARCH("Microstation",J199)),"MIC",IF(ISNUMBER(SEARCH("Archicad",J199)),"ARC","ND")))),RIGHT(K199,2))</f>
        <v>08101_SO23-61-01_ZST-VEJ-TECH-OBJEKT_POZ_RVT24</v>
      </c>
    </row>
    <row r="200" spans="1:16" s="28" customFormat="1" ht="15" customHeight="1" outlineLevel="1" x14ac:dyDescent="0.25">
      <c r="A200" s="30"/>
      <c r="B200" s="31" t="s">
        <v>229</v>
      </c>
      <c r="C200" s="31" t="s">
        <v>350</v>
      </c>
      <c r="D200" s="14" t="s">
        <v>801</v>
      </c>
      <c r="E200" s="42"/>
      <c r="F200" s="14"/>
      <c r="G200" s="14" t="str">
        <f t="shared" ref="G200:G205" si="56">_xlfn.CONCAT("DiMS_",D$198)</f>
        <v>DiMS_Pozemní objekty budov</v>
      </c>
      <c r="H200" s="14" t="s">
        <v>75</v>
      </c>
      <c r="I200" s="14" t="s">
        <v>804</v>
      </c>
      <c r="J200" s="14" t="s">
        <v>813</v>
      </c>
      <c r="K200" s="14"/>
      <c r="L200" s="14" t="s">
        <v>814</v>
      </c>
      <c r="M200" s="14" t="s">
        <v>789</v>
      </c>
      <c r="N200" s="14" t="s">
        <v>805</v>
      </c>
      <c r="O200" s="14" t="s">
        <v>609</v>
      </c>
      <c r="P200" s="14" t="str">
        <f t="shared" si="55"/>
        <v>08101_SO23-61-03_ZST-VEJ-TS-25-046-04_POZ_ARC</v>
      </c>
    </row>
    <row r="201" spans="1:16" s="28" customFormat="1" ht="15" customHeight="1" outlineLevel="1" x14ac:dyDescent="0.25">
      <c r="A201" s="30"/>
      <c r="B201" s="31" t="s">
        <v>230</v>
      </c>
      <c r="C201" s="31" t="s">
        <v>351</v>
      </c>
      <c r="D201" s="14" t="s">
        <v>533</v>
      </c>
      <c r="E201" s="14"/>
      <c r="F201" s="14"/>
      <c r="G201" s="14" t="str">
        <f t="shared" si="56"/>
        <v>DiMS_Pozemní objekty budov</v>
      </c>
      <c r="H201" s="14" t="s">
        <v>75</v>
      </c>
      <c r="I201" s="14" t="s">
        <v>804</v>
      </c>
      <c r="J201" s="14" t="s">
        <v>813</v>
      </c>
      <c r="K201" s="14"/>
      <c r="L201" s="14" t="s">
        <v>814</v>
      </c>
      <c r="M201" s="14" t="s">
        <v>789</v>
      </c>
      <c r="N201" s="14" t="s">
        <v>705</v>
      </c>
      <c r="O201" s="14" t="s">
        <v>609</v>
      </c>
      <c r="P201" s="14" t="str">
        <f t="shared" si="55"/>
        <v>08101_SO24-61-01_TLUCNA-VYPRAVNI_POZ_ARC</v>
      </c>
    </row>
    <row r="202" spans="1:16" s="28" customFormat="1" ht="15" customHeight="1" outlineLevel="1" x14ac:dyDescent="0.25">
      <c r="A202" s="30"/>
      <c r="B202" s="31" t="s">
        <v>231</v>
      </c>
      <c r="C202" s="31" t="s">
        <v>352</v>
      </c>
      <c r="D202" s="14" t="s">
        <v>534</v>
      </c>
      <c r="E202" s="14"/>
      <c r="F202" s="14"/>
      <c r="G202" s="14" t="str">
        <f t="shared" si="56"/>
        <v>DiMS_Pozemní objekty budov</v>
      </c>
      <c r="H202" s="14" t="s">
        <v>75</v>
      </c>
      <c r="I202" s="14" t="s">
        <v>804</v>
      </c>
      <c r="J202" s="14" t="s">
        <v>813</v>
      </c>
      <c r="K202" s="14"/>
      <c r="L202" s="14" t="s">
        <v>814</v>
      </c>
      <c r="M202" s="14" t="s">
        <v>789</v>
      </c>
      <c r="N202" s="14" t="s">
        <v>704</v>
      </c>
      <c r="O202" s="14" t="s">
        <v>609</v>
      </c>
      <c r="P202" s="14" t="str">
        <f t="shared" si="55"/>
        <v>08101_SO25-61-01_ZST-NYR-TECH-OBJEKT_POZ_ARC</v>
      </c>
    </row>
    <row r="203" spans="1:16" s="28" customFormat="1" ht="15" customHeight="1" outlineLevel="1" x14ac:dyDescent="0.25">
      <c r="A203" s="30"/>
      <c r="B203" s="31" t="s">
        <v>232</v>
      </c>
      <c r="C203" s="31" t="s">
        <v>353</v>
      </c>
      <c r="D203" s="14" t="s">
        <v>802</v>
      </c>
      <c r="E203" s="42"/>
      <c r="F203" s="14"/>
      <c r="G203" s="14" t="str">
        <f t="shared" si="56"/>
        <v>DiMS_Pozemní objekty budov</v>
      </c>
      <c r="H203" s="14" t="s">
        <v>75</v>
      </c>
      <c r="I203" s="14" t="s">
        <v>804</v>
      </c>
      <c r="J203" s="14" t="s">
        <v>813</v>
      </c>
      <c r="K203" s="14"/>
      <c r="L203" s="14" t="s">
        <v>814</v>
      </c>
      <c r="M203" s="14" t="s">
        <v>789</v>
      </c>
      <c r="N203" s="14" t="s">
        <v>648</v>
      </c>
      <c r="O203" s="14" t="s">
        <v>609</v>
      </c>
      <c r="P203" s="14" t="str">
        <f t="shared" si="55"/>
        <v>08101_SO25-61-02_ZST-NYR-TS-22-04_POZ_ARC</v>
      </c>
    </row>
    <row r="204" spans="1:16" s="28" customFormat="1" ht="15" customHeight="1" outlineLevel="1" x14ac:dyDescent="0.25">
      <c r="A204" s="30"/>
      <c r="B204" s="31" t="s">
        <v>233</v>
      </c>
      <c r="C204" s="31" t="s">
        <v>354</v>
      </c>
      <c r="D204" s="14" t="s">
        <v>803</v>
      </c>
      <c r="E204" s="42"/>
      <c r="F204" s="14"/>
      <c r="G204" s="14" t="str">
        <f t="shared" ref="G204" si="57">_xlfn.CONCAT("DiMS_",D$198)</f>
        <v>DiMS_Pozemní objekty budov</v>
      </c>
      <c r="H204" s="14" t="s">
        <v>75</v>
      </c>
      <c r="I204" s="14" t="s">
        <v>804</v>
      </c>
      <c r="J204" s="14" t="s">
        <v>813</v>
      </c>
      <c r="K204" s="14"/>
      <c r="L204" s="14" t="s">
        <v>814</v>
      </c>
      <c r="M204" s="14" t="s">
        <v>789</v>
      </c>
      <c r="N204" s="14" t="s">
        <v>806</v>
      </c>
      <c r="O204" s="14" t="s">
        <v>609</v>
      </c>
      <c r="P204" s="14" t="str">
        <f t="shared" ref="P204" si="58">_xlfn.CONCAT("08101_",REPLACE(C204,3,1,""),"_",N204,"_",O204,"_",IF(ISNUMBER(SEARCH("Civil",J204)),"CIV",IF(ISNUMBER(SEARCH("Revit",J204)),"RVT",IF(ISNUMBER(SEARCH("Microstation",J204)),"MIC",IF(ISNUMBER(SEARCH("Archicad",J204)),"ARC","ND")))),RIGHT(K204,2))</f>
        <v>08101_SO25-61-03_ZST-NYR-TS-25-046-04_POZ_ARC</v>
      </c>
    </row>
    <row r="205" spans="1:16" s="28" customFormat="1" ht="15" customHeight="1" outlineLevel="1" x14ac:dyDescent="0.25">
      <c r="A205" s="30"/>
      <c r="B205" s="31" t="s">
        <v>901</v>
      </c>
      <c r="C205" s="31" t="s">
        <v>902</v>
      </c>
      <c r="D205" s="14" t="s">
        <v>903</v>
      </c>
      <c r="E205" s="14"/>
      <c r="F205" s="14"/>
      <c r="G205" s="14" t="str">
        <f t="shared" si="56"/>
        <v>DiMS_Pozemní objekty budov</v>
      </c>
      <c r="H205" s="14" t="s">
        <v>7</v>
      </c>
      <c r="I205" s="14" t="s">
        <v>921</v>
      </c>
      <c r="J205" s="14" t="s">
        <v>768</v>
      </c>
      <c r="K205" s="14">
        <v>2023</v>
      </c>
      <c r="L205" s="14" t="s">
        <v>585</v>
      </c>
      <c r="M205" s="14" t="s">
        <v>779</v>
      </c>
      <c r="N205" s="14" t="s">
        <v>904</v>
      </c>
      <c r="O205" s="14" t="s">
        <v>609</v>
      </c>
      <c r="P205" s="14" t="str">
        <f t="shared" si="55"/>
        <v>08101_SO25-61-04_ZST-NYR-CERPACI-STANICE_POZ_RVT23</v>
      </c>
    </row>
    <row r="206" spans="1:16" s="28" customFormat="1" ht="15" customHeight="1" x14ac:dyDescent="0.25">
      <c r="A206" s="26" t="s">
        <v>394</v>
      </c>
      <c r="B206" s="26" t="s">
        <v>234</v>
      </c>
      <c r="C206" s="26" t="s">
        <v>2</v>
      </c>
      <c r="D206" s="26" t="s">
        <v>535</v>
      </c>
      <c r="E206" s="26"/>
      <c r="F206" s="26"/>
      <c r="G206" s="26"/>
      <c r="H206" s="33"/>
      <c r="I206" s="33"/>
      <c r="J206" s="33"/>
      <c r="K206" s="33"/>
      <c r="L206" s="33"/>
      <c r="M206" s="33"/>
      <c r="N206" s="33"/>
      <c r="O206" s="33"/>
      <c r="P206" s="33"/>
    </row>
    <row r="207" spans="1:16" s="28" customFormat="1" ht="15" customHeight="1" outlineLevel="1" x14ac:dyDescent="0.25">
      <c r="A207" s="30"/>
      <c r="B207" s="31" t="s">
        <v>235</v>
      </c>
      <c r="C207" s="31" t="s">
        <v>355</v>
      </c>
      <c r="D207" s="14" t="s">
        <v>536</v>
      </c>
      <c r="E207" s="42"/>
      <c r="F207" s="14"/>
      <c r="G207" s="14" t="str">
        <f>_xlfn.CONCAT("DiMS_",D$206)</f>
        <v>DiMS_Zastřešení a přístřešky na nástupištích</v>
      </c>
      <c r="H207" s="14" t="s">
        <v>73</v>
      </c>
      <c r="I207" s="14" t="s">
        <v>74</v>
      </c>
      <c r="J207" s="14" t="s">
        <v>774</v>
      </c>
      <c r="K207" s="14">
        <v>2020</v>
      </c>
      <c r="L207" s="14" t="s">
        <v>773</v>
      </c>
      <c r="M207" s="14" t="s">
        <v>789</v>
      </c>
      <c r="N207" s="14" t="s">
        <v>703</v>
      </c>
      <c r="O207" s="14" t="s">
        <v>610</v>
      </c>
      <c r="P207" s="14" t="str">
        <f t="shared" ref="P207:P214" si="59">_xlfn.CONCAT("08101_",REPLACE(C207,3,1,""),"_",N207,"_",O207,"_",IF(ISNUMBER(SEARCH("Civil",J207)),"CIV",IF(ISNUMBER(SEARCH("Revit",J207)),"RVT",IF(ISNUMBER(SEARCH("Microstation",J207)),"MIC",IF(ISNUMBER(SEARCH("Archicad",J207)),"ARC",IF(ISNUMBER(SEARCH("SketchUp",J207)),"SKP","ND"))))),RIGHT(K207,2))</f>
        <v>08101_SO23-62-01_ZST-VEJ-STRECHA-NASTUP_ZAS_SKP20</v>
      </c>
    </row>
    <row r="208" spans="1:16" s="28" customFormat="1" ht="15" customHeight="1" outlineLevel="1" x14ac:dyDescent="0.25">
      <c r="A208" s="30"/>
      <c r="B208" s="31" t="s">
        <v>236</v>
      </c>
      <c r="C208" s="31" t="s">
        <v>356</v>
      </c>
      <c r="D208" s="14" t="s">
        <v>537</v>
      </c>
      <c r="E208" s="42"/>
      <c r="F208" s="14"/>
      <c r="G208" s="14" t="str">
        <f t="shared" ref="G208:G214" si="60">_xlfn.CONCAT("DiMS_",D$206)</f>
        <v>DiMS_Zastřešení a přístřešky na nástupištích</v>
      </c>
      <c r="H208" s="14" t="s">
        <v>73</v>
      </c>
      <c r="I208" s="14" t="s">
        <v>74</v>
      </c>
      <c r="J208" s="14" t="s">
        <v>774</v>
      </c>
      <c r="K208" s="14">
        <v>2020</v>
      </c>
      <c r="L208" s="14" t="s">
        <v>773</v>
      </c>
      <c r="M208" s="14" t="s">
        <v>789</v>
      </c>
      <c r="N208" s="14" t="s">
        <v>702</v>
      </c>
      <c r="O208" s="14" t="s">
        <v>610</v>
      </c>
      <c r="P208" s="14" t="str">
        <f t="shared" si="59"/>
        <v>08101_SO23-62-02_ZST-VEJ-STRECHA-PODCHOD_ZAS_SKP20</v>
      </c>
    </row>
    <row r="209" spans="1:16" s="28" customFormat="1" ht="15" customHeight="1" outlineLevel="1" x14ac:dyDescent="0.25">
      <c r="A209" s="30"/>
      <c r="B209" s="31" t="s">
        <v>821</v>
      </c>
      <c r="C209" s="31" t="s">
        <v>822</v>
      </c>
      <c r="D209" s="14" t="s">
        <v>908</v>
      </c>
      <c r="E209" s="42"/>
      <c r="F209" s="48"/>
      <c r="G209" s="14" t="str">
        <f t="shared" si="60"/>
        <v>DiMS_Zastřešení a přístřešky na nástupištích</v>
      </c>
      <c r="H209" s="14" t="s">
        <v>72</v>
      </c>
      <c r="I209" s="14" t="s">
        <v>788</v>
      </c>
      <c r="J209" s="14" t="s">
        <v>768</v>
      </c>
      <c r="K209" s="14">
        <v>2022</v>
      </c>
      <c r="L209" s="14" t="s">
        <v>585</v>
      </c>
      <c r="M209" s="14" t="s">
        <v>779</v>
      </c>
      <c r="N209" s="14" t="s">
        <v>823</v>
      </c>
      <c r="O209" s="14" t="s">
        <v>604</v>
      </c>
      <c r="P209" s="14" t="str">
        <f t="shared" ref="P209" si="61">_xlfn.CONCAT("08101_",REPLACE(C209,3,1,""),"_",N209,"_",O209,"_",IF(ISNUMBER(SEARCH("Civil",J209)),"CIV",IF(ISNUMBER(SEARCH("Revit",J209)),"RVT",IF(ISNUMBER(SEARCH("Microstation",J209)),"MIC",IF(ISNUMBER(SEARCH("Archicad",J209)),"ARC","ND")))),RIGHT(K209,2))</f>
        <v>08101_SO23-62-02.1_ZST-VEJ-STRECHA-PODCHOD-ODVODNENI_KAN_RVT22</v>
      </c>
    </row>
    <row r="210" spans="1:16" s="28" customFormat="1" ht="15" customHeight="1" outlineLevel="1" x14ac:dyDescent="0.25">
      <c r="A210" s="30"/>
      <c r="B210" s="31" t="s">
        <v>237</v>
      </c>
      <c r="C210" s="31" t="s">
        <v>357</v>
      </c>
      <c r="D210" s="14" t="s">
        <v>538</v>
      </c>
      <c r="E210" s="42"/>
      <c r="F210" s="14"/>
      <c r="G210" s="14" t="str">
        <f t="shared" si="60"/>
        <v>DiMS_Zastřešení a přístřešky na nástupištích</v>
      </c>
      <c r="H210" s="14" t="s">
        <v>73</v>
      </c>
      <c r="I210" s="14" t="s">
        <v>74</v>
      </c>
      <c r="J210" s="14" t="s">
        <v>774</v>
      </c>
      <c r="K210" s="14">
        <v>2020</v>
      </c>
      <c r="L210" s="14" t="s">
        <v>773</v>
      </c>
      <c r="M210" s="14" t="s">
        <v>789</v>
      </c>
      <c r="N210" s="14" t="s">
        <v>700</v>
      </c>
      <c r="O210" s="14" t="s">
        <v>610</v>
      </c>
      <c r="P210" s="14" t="str">
        <f t="shared" si="59"/>
        <v>08101_SO24-62-01_TLUCNA-STRECHA-NASTUP_ZAS_SKP20</v>
      </c>
    </row>
    <row r="211" spans="1:16" s="28" customFormat="1" ht="15" customHeight="1" outlineLevel="1" x14ac:dyDescent="0.25">
      <c r="A211" s="30"/>
      <c r="B211" s="31" t="s">
        <v>238</v>
      </c>
      <c r="C211" s="31" t="s">
        <v>358</v>
      </c>
      <c r="D211" s="14" t="s">
        <v>539</v>
      </c>
      <c r="E211" s="42"/>
      <c r="F211" s="14"/>
      <c r="G211" s="14" t="str">
        <f t="shared" si="60"/>
        <v>DiMS_Zastřešení a přístřešky na nástupištích</v>
      </c>
      <c r="H211" s="14" t="s">
        <v>73</v>
      </c>
      <c r="I211" s="14" t="s">
        <v>74</v>
      </c>
      <c r="J211" s="14" t="s">
        <v>774</v>
      </c>
      <c r="K211" s="14">
        <v>2020</v>
      </c>
      <c r="L211" s="14" t="s">
        <v>773</v>
      </c>
      <c r="M211" s="14" t="s">
        <v>789</v>
      </c>
      <c r="N211" s="14" t="s">
        <v>701</v>
      </c>
      <c r="O211" s="14" t="s">
        <v>610</v>
      </c>
      <c r="P211" s="14" t="str">
        <f t="shared" si="59"/>
        <v>08101_SO24-62-02_TLUCNA-STRECHA-PODCHOD_ZAS_SKP20</v>
      </c>
    </row>
    <row r="212" spans="1:16" s="28" customFormat="1" ht="15" customHeight="1" outlineLevel="1" x14ac:dyDescent="0.25">
      <c r="A212" s="30"/>
      <c r="B212" s="31" t="s">
        <v>905</v>
      </c>
      <c r="C212" s="31" t="s">
        <v>906</v>
      </c>
      <c r="D212" s="14" t="s">
        <v>907</v>
      </c>
      <c r="E212" s="44"/>
      <c r="F212" s="44"/>
      <c r="G212" s="14" t="str">
        <f t="shared" ref="G212" si="62">_xlfn.CONCAT("DiMS_",D$206)</f>
        <v>DiMS_Zastřešení a přístřešky na nástupištích</v>
      </c>
      <c r="H212" s="14" t="s">
        <v>72</v>
      </c>
      <c r="I212" s="14" t="s">
        <v>788</v>
      </c>
      <c r="J212" s="54" t="s">
        <v>914</v>
      </c>
      <c r="K212" s="55"/>
      <c r="L212" s="55"/>
      <c r="M212" s="55"/>
      <c r="N212" s="55"/>
      <c r="O212" s="55"/>
      <c r="P212" s="56"/>
    </row>
    <row r="213" spans="1:16" s="28" customFormat="1" ht="15" customHeight="1" outlineLevel="1" x14ac:dyDescent="0.25">
      <c r="A213" s="30"/>
      <c r="B213" s="31" t="s">
        <v>239</v>
      </c>
      <c r="C213" s="31" t="s">
        <v>359</v>
      </c>
      <c r="D213" s="14" t="s">
        <v>540</v>
      </c>
      <c r="E213" s="42"/>
      <c r="F213" s="14"/>
      <c r="G213" s="14" t="str">
        <f t="shared" si="60"/>
        <v>DiMS_Zastřešení a přístřešky na nástupištích</v>
      </c>
      <c r="H213" s="14" t="s">
        <v>73</v>
      </c>
      <c r="I213" s="14" t="s">
        <v>74</v>
      </c>
      <c r="J213" s="14" t="s">
        <v>774</v>
      </c>
      <c r="K213" s="14">
        <v>2020</v>
      </c>
      <c r="L213" s="14" t="s">
        <v>773</v>
      </c>
      <c r="M213" s="14" t="s">
        <v>789</v>
      </c>
      <c r="N213" s="14" t="s">
        <v>699</v>
      </c>
      <c r="O213" s="14" t="s">
        <v>610</v>
      </c>
      <c r="P213" s="14" t="str">
        <f t="shared" si="59"/>
        <v>08101_SO25-62-01_ZST-NYR-STRECHA-PODCHOD_ZAS_SKP20</v>
      </c>
    </row>
    <row r="214" spans="1:16" s="28" customFormat="1" ht="15" customHeight="1" outlineLevel="1" x14ac:dyDescent="0.25">
      <c r="A214" s="30"/>
      <c r="B214" s="31" t="s">
        <v>240</v>
      </c>
      <c r="C214" s="31" t="s">
        <v>360</v>
      </c>
      <c r="D214" s="14" t="s">
        <v>541</v>
      </c>
      <c r="E214" s="42"/>
      <c r="F214" s="14"/>
      <c r="G214" s="14" t="str">
        <f t="shared" si="60"/>
        <v>DiMS_Zastřešení a přístřešky na nástupištích</v>
      </c>
      <c r="H214" s="14" t="s">
        <v>73</v>
      </c>
      <c r="I214" s="14" t="s">
        <v>74</v>
      </c>
      <c r="J214" s="14" t="s">
        <v>774</v>
      </c>
      <c r="K214" s="14">
        <v>2020</v>
      </c>
      <c r="L214" s="14" t="s">
        <v>773</v>
      </c>
      <c r="M214" s="14" t="s">
        <v>789</v>
      </c>
      <c r="N214" s="14" t="s">
        <v>698</v>
      </c>
      <c r="O214" s="14" t="s">
        <v>610</v>
      </c>
      <c r="P214" s="14" t="str">
        <f t="shared" si="59"/>
        <v>08101_SO25-62-02_ZST-NYR-STRECHA-NASTUP_ZAS_SKP20</v>
      </c>
    </row>
    <row r="215" spans="1:16" s="28" customFormat="1" ht="15" customHeight="1" x14ac:dyDescent="0.25">
      <c r="A215" s="26" t="s">
        <v>394</v>
      </c>
      <c r="B215" s="26" t="s">
        <v>241</v>
      </c>
      <c r="C215" s="26" t="s">
        <v>2</v>
      </c>
      <c r="D215" s="26" t="s">
        <v>542</v>
      </c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</row>
    <row r="216" spans="1:16" s="28" customFormat="1" ht="15" customHeight="1" outlineLevel="1" x14ac:dyDescent="0.25">
      <c r="A216" s="30"/>
      <c r="B216" s="31" t="s">
        <v>242</v>
      </c>
      <c r="C216" s="31" t="s">
        <v>361</v>
      </c>
      <c r="D216" s="14" t="s">
        <v>543</v>
      </c>
      <c r="E216" s="14"/>
      <c r="F216" s="14"/>
      <c r="G216" s="14" t="str">
        <f>_xlfn.CONCAT("DiMS_",D$215)</f>
        <v>DiMS_Orientační systém</v>
      </c>
      <c r="H216" s="14" t="s">
        <v>7</v>
      </c>
      <c r="I216" s="14" t="s">
        <v>920</v>
      </c>
      <c r="J216" s="14" t="s">
        <v>768</v>
      </c>
      <c r="K216" s="14">
        <v>2023</v>
      </c>
      <c r="L216" s="14" t="s">
        <v>585</v>
      </c>
      <c r="M216" s="14" t="s">
        <v>779</v>
      </c>
      <c r="N216" s="14" t="s">
        <v>697</v>
      </c>
      <c r="O216" s="14" t="s">
        <v>611</v>
      </c>
      <c r="P216" s="14" t="str">
        <f t="shared" ref="P216:P218" si="63">_xlfn.CONCAT("08101_",REPLACE(C216,3,1,""),"_",N216,"_",O216,"_",IF(ISNUMBER(SEARCH("Civil",J216)),"CIV",IF(ISNUMBER(SEARCH("Revit",J216)),"RVT",IF(ISNUMBER(SEARCH("Microstation",J216)),"MIC",IF(ISNUMBER(SEARCH("Archicad",J216)),"ARC","ND")))),RIGHT(K216,2))</f>
        <v>08101_SO23-64-01_ZST-VEJ-ORIENTACE_ORI_RVT23</v>
      </c>
    </row>
    <row r="217" spans="1:16" s="28" customFormat="1" ht="15" customHeight="1" outlineLevel="1" x14ac:dyDescent="0.25">
      <c r="A217" s="30"/>
      <c r="B217" s="31" t="s">
        <v>243</v>
      </c>
      <c r="C217" s="31" t="s">
        <v>362</v>
      </c>
      <c r="D217" s="14" t="s">
        <v>544</v>
      </c>
      <c r="E217" s="14"/>
      <c r="F217" s="14"/>
      <c r="G217" s="14" t="str">
        <f t="shared" ref="G217:G218" si="64">_xlfn.CONCAT("DiMS_",D$215)</f>
        <v>DiMS_Orientační systém</v>
      </c>
      <c r="H217" s="14" t="s">
        <v>7</v>
      </c>
      <c r="I217" s="14" t="s">
        <v>920</v>
      </c>
      <c r="J217" s="14" t="s">
        <v>768</v>
      </c>
      <c r="K217" s="14">
        <v>2023</v>
      </c>
      <c r="L217" s="14" t="s">
        <v>585</v>
      </c>
      <c r="M217" s="14" t="s">
        <v>779</v>
      </c>
      <c r="N217" s="14" t="s">
        <v>759</v>
      </c>
      <c r="O217" s="14" t="s">
        <v>611</v>
      </c>
      <c r="P217" s="14" t="str">
        <f t="shared" si="63"/>
        <v>08101_SO24-64-01_TLUCNA-ORIENTACE_ORI_RVT23</v>
      </c>
    </row>
    <row r="218" spans="1:16" s="28" customFormat="1" ht="15" customHeight="1" outlineLevel="1" x14ac:dyDescent="0.25">
      <c r="A218" s="30"/>
      <c r="B218" s="31" t="s">
        <v>244</v>
      </c>
      <c r="C218" s="31" t="s">
        <v>363</v>
      </c>
      <c r="D218" s="14" t="s">
        <v>545</v>
      </c>
      <c r="E218" s="14"/>
      <c r="F218" s="14"/>
      <c r="G218" s="14" t="str">
        <f t="shared" si="64"/>
        <v>DiMS_Orientační systém</v>
      </c>
      <c r="H218" s="14" t="s">
        <v>7</v>
      </c>
      <c r="I218" s="14" t="s">
        <v>920</v>
      </c>
      <c r="J218" s="14" t="s">
        <v>768</v>
      </c>
      <c r="K218" s="14">
        <v>2023</v>
      </c>
      <c r="L218" s="14" t="s">
        <v>585</v>
      </c>
      <c r="M218" s="14" t="s">
        <v>779</v>
      </c>
      <c r="N218" s="14" t="s">
        <v>696</v>
      </c>
      <c r="O218" s="14" t="s">
        <v>611</v>
      </c>
      <c r="P218" s="14" t="str">
        <f t="shared" si="63"/>
        <v>08101_SO25-64-01_ZST-NYR-ORIENTACE_ORI_RVT23</v>
      </c>
    </row>
    <row r="219" spans="1:16" s="28" customFormat="1" ht="15" customHeight="1" x14ac:dyDescent="0.25">
      <c r="A219" s="26" t="s">
        <v>394</v>
      </c>
      <c r="B219" s="26" t="s">
        <v>245</v>
      </c>
      <c r="C219" s="26" t="s">
        <v>2</v>
      </c>
      <c r="D219" s="26" t="s">
        <v>546</v>
      </c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</row>
    <row r="220" spans="1:16" s="28" customFormat="1" ht="15" customHeight="1" outlineLevel="1" x14ac:dyDescent="0.25">
      <c r="A220" s="30"/>
      <c r="B220" s="31" t="s">
        <v>246</v>
      </c>
      <c r="C220" s="31" t="s">
        <v>364</v>
      </c>
      <c r="D220" s="14" t="s">
        <v>547</v>
      </c>
      <c r="E220" s="14"/>
      <c r="F220" s="14"/>
      <c r="G220" s="14" t="str">
        <f>_xlfn.CONCAT("DiMS_",D$219)</f>
        <v>DiMS_Demolice</v>
      </c>
      <c r="H220" s="14" t="s">
        <v>7</v>
      </c>
      <c r="I220" s="14" t="s">
        <v>76</v>
      </c>
      <c r="J220" s="14"/>
      <c r="K220" s="14"/>
      <c r="L220" s="14"/>
      <c r="M220" s="14" t="s">
        <v>789</v>
      </c>
      <c r="N220" s="14" t="s">
        <v>695</v>
      </c>
      <c r="O220" s="14" t="s">
        <v>612</v>
      </c>
      <c r="P220" s="14" t="str">
        <f t="shared" ref="P220:P222" si="65">_xlfn.CONCAT("08101_",REPLACE(C220,3,1,""),"_",N220,"_",O220,"_",IF(ISNUMBER(SEARCH("Civil",J220)),"CIV",IF(ISNUMBER(SEARCH("Revit",J220)),"RVT",IF(ISNUMBER(SEARCH("Microstation",J220)),"MIC",IF(ISNUMBER(SEARCH("Archicad",J220)),"ARC","ND")))),RIGHT(K220,2))</f>
        <v>08101_SO23-65-01_ZST-VEJ-NEMOLICE_DEM_ND</v>
      </c>
    </row>
    <row r="221" spans="1:16" s="28" customFormat="1" ht="15" customHeight="1" outlineLevel="1" x14ac:dyDescent="0.25">
      <c r="A221" s="30"/>
      <c r="B221" s="31" t="s">
        <v>247</v>
      </c>
      <c r="C221" s="31" t="s">
        <v>824</v>
      </c>
      <c r="D221" s="14" t="s">
        <v>825</v>
      </c>
      <c r="E221" s="14"/>
      <c r="F221" s="14"/>
      <c r="G221" s="14" t="str">
        <f>_xlfn.CONCAT("DiMS_",D$219)</f>
        <v>DiMS_Demolice</v>
      </c>
      <c r="H221" s="14" t="s">
        <v>7</v>
      </c>
      <c r="I221" s="14" t="s">
        <v>76</v>
      </c>
      <c r="J221" s="14"/>
      <c r="K221" s="14"/>
      <c r="L221" s="14"/>
      <c r="M221" s="14" t="s">
        <v>789</v>
      </c>
      <c r="N221" s="14" t="s">
        <v>827</v>
      </c>
      <c r="O221" s="14" t="s">
        <v>612</v>
      </c>
      <c r="P221" s="14" t="str">
        <f t="shared" ref="P221" si="66">_xlfn.CONCAT("08101_",REPLACE(C221,3,1,""),"_",N221,"_",O221,"_",IF(ISNUMBER(SEARCH("Civil",J221)),"CIV",IF(ISNUMBER(SEARCH("Revit",J221)),"RVT",IF(ISNUMBER(SEARCH("Microstation",J221)),"MIC",IF(ISNUMBER(SEARCH("Archicad",J221)),"ARC","ND")))),RIGHT(K221,2))</f>
        <v>08101_SO24-65-01_TLUCNA-DEMOLICE_DEM_ND</v>
      </c>
    </row>
    <row r="222" spans="1:16" s="28" customFormat="1" ht="15" customHeight="1" outlineLevel="1" x14ac:dyDescent="0.25">
      <c r="A222" s="30"/>
      <c r="B222" s="31" t="s">
        <v>826</v>
      </c>
      <c r="C222" s="31" t="s">
        <v>365</v>
      </c>
      <c r="D222" s="14" t="s">
        <v>548</v>
      </c>
      <c r="E222" s="14"/>
      <c r="F222" s="14"/>
      <c r="G222" s="14" t="str">
        <f>_xlfn.CONCAT("DiMS_",D$219)</f>
        <v>DiMS_Demolice</v>
      </c>
      <c r="H222" s="14" t="s">
        <v>7</v>
      </c>
      <c r="I222" s="14" t="s">
        <v>76</v>
      </c>
      <c r="J222" s="14"/>
      <c r="K222" s="14"/>
      <c r="L222" s="14"/>
      <c r="M222" s="14" t="s">
        <v>789</v>
      </c>
      <c r="N222" s="14" t="s">
        <v>694</v>
      </c>
      <c r="O222" s="14" t="s">
        <v>612</v>
      </c>
      <c r="P222" s="14" t="str">
        <f t="shared" si="65"/>
        <v>08101_SO25-65-01_ZST-NYR-DEMOLICE_DEM_ND</v>
      </c>
    </row>
    <row r="223" spans="1:16" s="28" customFormat="1" ht="15" customHeight="1" x14ac:dyDescent="0.25">
      <c r="A223" s="26" t="s">
        <v>394</v>
      </c>
      <c r="B223" s="26" t="s">
        <v>248</v>
      </c>
      <c r="C223" s="26" t="s">
        <v>2</v>
      </c>
      <c r="D223" s="26" t="s">
        <v>549</v>
      </c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</row>
    <row r="224" spans="1:16" s="28" customFormat="1" ht="15" customHeight="1" outlineLevel="1" x14ac:dyDescent="0.25">
      <c r="A224" s="30"/>
      <c r="B224" s="31" t="s">
        <v>249</v>
      </c>
      <c r="C224" s="31" t="s">
        <v>366</v>
      </c>
      <c r="D224" s="14" t="s">
        <v>550</v>
      </c>
      <c r="E224" s="42"/>
      <c r="F224" s="42"/>
      <c r="G224" s="14" t="str">
        <f>_xlfn.CONCAT("DiMS_",D$223)</f>
        <v>DiMS_Drobná architektura</v>
      </c>
      <c r="H224" s="14" t="s">
        <v>7</v>
      </c>
      <c r="I224" s="14" t="s">
        <v>3</v>
      </c>
      <c r="J224" s="14" t="s">
        <v>768</v>
      </c>
      <c r="K224" s="14">
        <v>2023</v>
      </c>
      <c r="L224" s="14" t="s">
        <v>585</v>
      </c>
      <c r="M224" s="14" t="s">
        <v>779</v>
      </c>
      <c r="N224" s="14" t="s">
        <v>693</v>
      </c>
      <c r="O224" s="14" t="s">
        <v>613</v>
      </c>
      <c r="P224" s="14" t="str">
        <f>_xlfn.CONCAT("08101_",REPLACE(C224,3,1,""),"_",N224,"_",O224,"_",IF(ISNUMBER(SEARCH("Civil",J224)),"CIV",IF(ISNUMBER(SEARCH("Revit",J224)),"RVT",IF(ISNUMBER(SEARCH("Microstation",J224)),"MIC",IF(ISNUMBER(SEARCH("Archicad",J224)),"ARC",IF(ISNUMBER(SEARCH("AutoCAD",J224)),"CAD","ND"))))),RIGHT(K224,2))</f>
        <v>08101_SO23-79-01_ZST-VEJ-ARCHITEKTURA_ARS_RVT23</v>
      </c>
    </row>
    <row r="225" spans="1:16" s="28" customFormat="1" ht="15" customHeight="1" outlineLevel="1" x14ac:dyDescent="0.25">
      <c r="A225" s="30"/>
      <c r="B225" s="31" t="s">
        <v>250</v>
      </c>
      <c r="C225" s="31" t="s">
        <v>367</v>
      </c>
      <c r="D225" s="14" t="s">
        <v>551</v>
      </c>
      <c r="E225" s="42"/>
      <c r="F225" s="42"/>
      <c r="G225" s="14" t="str">
        <f t="shared" ref="G225:G226" si="67">_xlfn.CONCAT("DiMS_",D$223)</f>
        <v>DiMS_Drobná architektura</v>
      </c>
      <c r="H225" s="14" t="s">
        <v>7</v>
      </c>
      <c r="I225" s="14" t="s">
        <v>3</v>
      </c>
      <c r="J225" s="14" t="s">
        <v>768</v>
      </c>
      <c r="K225" s="14">
        <v>2023</v>
      </c>
      <c r="L225" s="14" t="s">
        <v>585</v>
      </c>
      <c r="M225" s="14" t="s">
        <v>779</v>
      </c>
      <c r="N225" s="14" t="s">
        <v>760</v>
      </c>
      <c r="O225" s="14" t="s">
        <v>613</v>
      </c>
      <c r="P225" s="14" t="str">
        <f t="shared" ref="P225:P226" si="68">_xlfn.CONCAT("08101_",REPLACE(C225,3,1,""),"_",N225,"_",O225,"_",IF(ISNUMBER(SEARCH("Civil",J225)),"CIV",IF(ISNUMBER(SEARCH("Revit",J225)),"RVT",IF(ISNUMBER(SEARCH("Microstation",J225)),"MIC",IF(ISNUMBER(SEARCH("Archicad",J225)),"ARC",IF(ISNUMBER(SEARCH("AutoCAD",J225)),"CAD","ND"))))),RIGHT(K225,2))</f>
        <v>08101_SO24-79-01_TLUCNA-ARCHITEKTURA_ARS_RVT23</v>
      </c>
    </row>
    <row r="226" spans="1:16" s="28" customFormat="1" ht="15" customHeight="1" outlineLevel="1" x14ac:dyDescent="0.25">
      <c r="A226" s="30"/>
      <c r="B226" s="31" t="s">
        <v>251</v>
      </c>
      <c r="C226" s="31" t="s">
        <v>368</v>
      </c>
      <c r="D226" s="14" t="s">
        <v>552</v>
      </c>
      <c r="E226" s="42"/>
      <c r="F226" s="42"/>
      <c r="G226" s="14" t="str">
        <f t="shared" si="67"/>
        <v>DiMS_Drobná architektura</v>
      </c>
      <c r="H226" s="14" t="s">
        <v>7</v>
      </c>
      <c r="I226" s="14" t="s">
        <v>3</v>
      </c>
      <c r="J226" s="14" t="s">
        <v>768</v>
      </c>
      <c r="K226" s="14">
        <v>2023</v>
      </c>
      <c r="L226" s="14" t="s">
        <v>585</v>
      </c>
      <c r="M226" s="14" t="s">
        <v>779</v>
      </c>
      <c r="N226" s="14" t="s">
        <v>692</v>
      </c>
      <c r="O226" s="14" t="s">
        <v>613</v>
      </c>
      <c r="P226" s="14" t="str">
        <f t="shared" si="68"/>
        <v>08101_SO25-79-01_ZST-NYR-ARCHITEKTURA_ARS_RVT23</v>
      </c>
    </row>
    <row r="227" spans="1:16" s="28" customFormat="1" ht="15" customHeight="1" x14ac:dyDescent="0.25">
      <c r="A227" s="26"/>
      <c r="B227" s="26" t="s">
        <v>252</v>
      </c>
      <c r="C227" s="26" t="s">
        <v>2</v>
      </c>
      <c r="D227" s="26" t="s">
        <v>553</v>
      </c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</row>
    <row r="228" spans="1:16" s="28" customFormat="1" ht="15" customHeight="1" x14ac:dyDescent="0.25">
      <c r="A228" s="26" t="s">
        <v>394</v>
      </c>
      <c r="B228" s="26" t="s">
        <v>253</v>
      </c>
      <c r="C228" s="26" t="s">
        <v>2</v>
      </c>
      <c r="D228" s="26" t="s">
        <v>554</v>
      </c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</row>
    <row r="229" spans="1:16" s="28" customFormat="1" ht="15" customHeight="1" outlineLevel="1" x14ac:dyDescent="0.25">
      <c r="A229" s="30"/>
      <c r="B229" s="31" t="s">
        <v>254</v>
      </c>
      <c r="C229" s="31" t="s">
        <v>369</v>
      </c>
      <c r="D229" s="14" t="s">
        <v>555</v>
      </c>
      <c r="E229" s="42"/>
      <c r="F229" s="48"/>
      <c r="G229" s="14" t="str">
        <f>_xlfn.CONCAT("DiMS_",D$228)</f>
        <v>DiMS_Trakční vedení</v>
      </c>
      <c r="H229" s="14" t="s">
        <v>41</v>
      </c>
      <c r="I229" s="14" t="s">
        <v>764</v>
      </c>
      <c r="J229" s="14" t="s">
        <v>767</v>
      </c>
      <c r="K229" s="14">
        <v>2023</v>
      </c>
      <c r="L229" s="14" t="s">
        <v>769</v>
      </c>
      <c r="M229" s="14" t="s">
        <v>915</v>
      </c>
      <c r="N229" s="14" t="s">
        <v>691</v>
      </c>
      <c r="O229" s="14" t="s">
        <v>614</v>
      </c>
      <c r="P229" s="14" t="str">
        <f t="shared" ref="P229:P234" si="69">_xlfn.CONCAT("08101_",REPLACE(C229,3,1,""),"_",N229,"_",O229,"_",IF(ISNUMBER(SEARCH("Civil",J229)),"CIV",IF(ISNUMBER(SEARCH("Revit",J229)),"RVT",IF(ISNUMBER(SEARCH("Microstation",J229)),"MIC",IF(ISNUMBER(SEARCH("Archicad",J229)),"ARC","ND")))),RIGHT(K229,2))</f>
        <v>08101_SO22-71-01_PLZ-VEJ-TRAKCE_TRA_CIV23</v>
      </c>
    </row>
    <row r="230" spans="1:16" s="28" customFormat="1" ht="15" customHeight="1" outlineLevel="1" x14ac:dyDescent="0.25">
      <c r="A230" s="30"/>
      <c r="B230" s="31" t="s">
        <v>255</v>
      </c>
      <c r="C230" s="31" t="s">
        <v>370</v>
      </c>
      <c r="D230" s="14" t="s">
        <v>556</v>
      </c>
      <c r="E230" s="42"/>
      <c r="F230" s="48"/>
      <c r="G230" s="14" t="str">
        <f t="shared" ref="G230:G235" si="70">_xlfn.CONCAT("DiMS_",D$228)</f>
        <v>DiMS_Trakční vedení</v>
      </c>
      <c r="H230" s="14" t="s">
        <v>41</v>
      </c>
      <c r="I230" s="14" t="s">
        <v>764</v>
      </c>
      <c r="J230" s="14" t="s">
        <v>767</v>
      </c>
      <c r="K230" s="14">
        <v>2023</v>
      </c>
      <c r="L230" s="14" t="s">
        <v>769</v>
      </c>
      <c r="M230" s="14" t="s">
        <v>915</v>
      </c>
      <c r="N230" s="14" t="s">
        <v>690</v>
      </c>
      <c r="O230" s="14" t="s">
        <v>614</v>
      </c>
      <c r="P230" s="14" t="str">
        <f t="shared" si="69"/>
        <v>08101_SO23-71-01_ZST-VEJ-TRAKCE_TRA_CIV23</v>
      </c>
    </row>
    <row r="231" spans="1:16" s="28" customFormat="1" ht="15" customHeight="1" outlineLevel="1" x14ac:dyDescent="0.25">
      <c r="A231" s="30"/>
      <c r="B231" s="31" t="s">
        <v>256</v>
      </c>
      <c r="C231" s="31" t="s">
        <v>371</v>
      </c>
      <c r="D231" s="14" t="s">
        <v>557</v>
      </c>
      <c r="E231" s="14"/>
      <c r="F231" s="14"/>
      <c r="G231" s="14" t="str">
        <f t="shared" si="70"/>
        <v>DiMS_Trakční vedení</v>
      </c>
      <c r="H231" s="14" t="s">
        <v>77</v>
      </c>
      <c r="I231" s="14" t="s">
        <v>78</v>
      </c>
      <c r="J231" s="14" t="s">
        <v>586</v>
      </c>
      <c r="K231" s="14"/>
      <c r="L231" s="14" t="s">
        <v>587</v>
      </c>
      <c r="M231" s="14" t="s">
        <v>915</v>
      </c>
      <c r="N231" s="14" t="s">
        <v>689</v>
      </c>
      <c r="O231" s="14" t="s">
        <v>614</v>
      </c>
      <c r="P231" s="14" t="str">
        <f t="shared" si="69"/>
        <v>08101_SO24-71-01_VEJ-NYR-TRAKCE_TRA_MIC</v>
      </c>
    </row>
    <row r="232" spans="1:16" s="28" customFormat="1" ht="15" customHeight="1" outlineLevel="1" x14ac:dyDescent="0.25">
      <c r="A232" s="30"/>
      <c r="B232" s="31" t="s">
        <v>828</v>
      </c>
      <c r="C232" s="31" t="s">
        <v>829</v>
      </c>
      <c r="D232" s="14" t="s">
        <v>830</v>
      </c>
      <c r="E232" s="14"/>
      <c r="F232" s="14"/>
      <c r="G232" s="14" t="str">
        <f t="shared" si="70"/>
        <v>DiMS_Trakční vedení</v>
      </c>
      <c r="H232" s="14" t="s">
        <v>7</v>
      </c>
      <c r="I232" s="14" t="s">
        <v>834</v>
      </c>
      <c r="J232" s="14"/>
      <c r="K232" s="14"/>
      <c r="L232" s="14"/>
      <c r="M232" s="14" t="s">
        <v>789</v>
      </c>
      <c r="N232" s="14" t="s">
        <v>835</v>
      </c>
      <c r="O232" s="14" t="s">
        <v>614</v>
      </c>
      <c r="P232" s="14" t="str">
        <f t="shared" si="69"/>
        <v>08101_SO24-71-01.1_VEJ-NYR-TRAKCE-OCHRANNE-SITE_TRA_ND</v>
      </c>
    </row>
    <row r="233" spans="1:16" s="28" customFormat="1" ht="15" customHeight="1" outlineLevel="1" x14ac:dyDescent="0.25">
      <c r="A233" s="30"/>
      <c r="B233" s="31" t="s">
        <v>257</v>
      </c>
      <c r="C233" s="31" t="s">
        <v>372</v>
      </c>
      <c r="D233" s="14" t="s">
        <v>558</v>
      </c>
      <c r="E233" s="42"/>
      <c r="F233" s="48"/>
      <c r="G233" s="14" t="str">
        <f t="shared" si="70"/>
        <v>DiMS_Trakční vedení</v>
      </c>
      <c r="H233" s="14" t="s">
        <v>41</v>
      </c>
      <c r="I233" s="14" t="s">
        <v>764</v>
      </c>
      <c r="J233" s="14" t="s">
        <v>767</v>
      </c>
      <c r="K233" s="14">
        <v>2023</v>
      </c>
      <c r="L233" s="14" t="s">
        <v>769</v>
      </c>
      <c r="M233" s="14" t="s">
        <v>915</v>
      </c>
      <c r="N233" s="14" t="s">
        <v>688</v>
      </c>
      <c r="O233" s="14" t="s">
        <v>614</v>
      </c>
      <c r="P233" s="14" t="str">
        <f t="shared" si="69"/>
        <v>08101_SO25-71-01_ZST-NYR-TRAKCE_TRA_CIV23</v>
      </c>
    </row>
    <row r="234" spans="1:16" s="28" customFormat="1" ht="15" customHeight="1" outlineLevel="1" x14ac:dyDescent="0.25">
      <c r="A234" s="30"/>
      <c r="B234" s="31" t="s">
        <v>258</v>
      </c>
      <c r="C234" s="31" t="s">
        <v>373</v>
      </c>
      <c r="D234" s="14" t="s">
        <v>559</v>
      </c>
      <c r="E234" s="14"/>
      <c r="F234" s="14"/>
      <c r="G234" s="14" t="str">
        <f t="shared" si="70"/>
        <v>DiMS_Trakční vedení</v>
      </c>
      <c r="H234" s="14" t="s">
        <v>77</v>
      </c>
      <c r="I234" s="14" t="s">
        <v>78</v>
      </c>
      <c r="J234" s="14" t="s">
        <v>586</v>
      </c>
      <c r="K234" s="14"/>
      <c r="L234" s="14" t="s">
        <v>587</v>
      </c>
      <c r="M234" s="14" t="s">
        <v>915</v>
      </c>
      <c r="N234" s="14" t="s">
        <v>687</v>
      </c>
      <c r="O234" s="14" t="s">
        <v>614</v>
      </c>
      <c r="P234" s="14" t="str">
        <f t="shared" si="69"/>
        <v>08101_SO26-71-01_NYR-CHOT-TRAKCE_TRA_MIC</v>
      </c>
    </row>
    <row r="235" spans="1:16" s="28" customFormat="1" ht="15" customHeight="1" outlineLevel="1" x14ac:dyDescent="0.25">
      <c r="A235" s="30"/>
      <c r="B235" s="31" t="s">
        <v>831</v>
      </c>
      <c r="C235" s="31" t="s">
        <v>832</v>
      </c>
      <c r="D235" s="14" t="s">
        <v>833</v>
      </c>
      <c r="E235" s="14"/>
      <c r="F235" s="14"/>
      <c r="G235" s="14" t="str">
        <f t="shared" si="70"/>
        <v>DiMS_Trakční vedení</v>
      </c>
      <c r="H235" s="14" t="s">
        <v>7</v>
      </c>
      <c r="I235" s="14" t="s">
        <v>834</v>
      </c>
      <c r="J235" s="14"/>
      <c r="K235" s="14"/>
      <c r="L235" s="14"/>
      <c r="M235" s="14" t="s">
        <v>789</v>
      </c>
      <c r="N235" s="14" t="s">
        <v>836</v>
      </c>
      <c r="O235" s="14" t="s">
        <v>614</v>
      </c>
      <c r="P235" s="14" t="str">
        <f t="shared" ref="P235" si="71">_xlfn.CONCAT("08101_",REPLACE(C235,3,1,""),"_",N235,"_",O235,"_",IF(ISNUMBER(SEARCH("Civil",J235)),"CIV",IF(ISNUMBER(SEARCH("Revit",J235)),"RVT",IF(ISNUMBER(SEARCH("Microstation",J235)),"MIC",IF(ISNUMBER(SEARCH("Archicad",J235)),"ARC","ND")))),RIGHT(K235,2))</f>
        <v>08101_SO26-71-01.1_NYR-CHOT-TRAKCE-OCHRANNE-SITE_TRA_ND</v>
      </c>
    </row>
    <row r="236" spans="1:16" s="28" customFormat="1" ht="15" customHeight="1" x14ac:dyDescent="0.25">
      <c r="A236" s="26" t="s">
        <v>394</v>
      </c>
      <c r="B236" s="26" t="s">
        <v>259</v>
      </c>
      <c r="C236" s="26" t="s">
        <v>2</v>
      </c>
      <c r="D236" s="26" t="s">
        <v>560</v>
      </c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</row>
    <row r="237" spans="1:16" s="28" customFormat="1" ht="15" customHeight="1" outlineLevel="1" x14ac:dyDescent="0.25">
      <c r="A237" s="30"/>
      <c r="B237" s="31" t="s">
        <v>260</v>
      </c>
      <c r="C237" s="31" t="s">
        <v>374</v>
      </c>
      <c r="D237" s="14" t="s">
        <v>561</v>
      </c>
      <c r="E237" s="14"/>
      <c r="F237" s="14"/>
      <c r="G237" s="14" t="str">
        <f>_xlfn.CONCAT("DiMS_",D$236)</f>
        <v>DiMS_Ohřev výměn (EOV)</v>
      </c>
      <c r="H237" s="14" t="s">
        <v>7</v>
      </c>
      <c r="I237" s="14" t="s">
        <v>809</v>
      </c>
      <c r="J237" s="14" t="s">
        <v>586</v>
      </c>
      <c r="K237" s="14"/>
      <c r="L237" s="14" t="s">
        <v>587</v>
      </c>
      <c r="M237" s="14" t="s">
        <v>915</v>
      </c>
      <c r="N237" s="14" t="s">
        <v>686</v>
      </c>
      <c r="O237" s="14" t="s">
        <v>615</v>
      </c>
      <c r="P237" s="14" t="str">
        <f t="shared" ref="P237:P238" si="72">_xlfn.CONCAT("08101_",REPLACE(C237,3,1,""),"_",N237,"_",O237,"_",IF(ISNUMBER(SEARCH("Civil",J237)),"CIV",IF(ISNUMBER(SEARCH("Revit",J237)),"RVT",IF(ISNUMBER(SEARCH("Microstation",J237)),"MIC",IF(ISNUMBER(SEARCH("Archicad",J237)),"ARC","ND")))),RIGHT(K237,2))</f>
        <v>08101_SO23-74-01_ZST-VEJ-EOV_EOV_MIC</v>
      </c>
    </row>
    <row r="238" spans="1:16" s="28" customFormat="1" ht="15" customHeight="1" outlineLevel="1" x14ac:dyDescent="0.25">
      <c r="A238" s="30"/>
      <c r="B238" s="31" t="s">
        <v>261</v>
      </c>
      <c r="C238" s="31" t="s">
        <v>375</v>
      </c>
      <c r="D238" s="14" t="s">
        <v>562</v>
      </c>
      <c r="E238" s="14"/>
      <c r="F238" s="14"/>
      <c r="G238" s="14" t="str">
        <f>_xlfn.CONCAT("DiMS_",D$236)</f>
        <v>DiMS_Ohřev výměn (EOV)</v>
      </c>
      <c r="H238" s="14" t="s">
        <v>7</v>
      </c>
      <c r="I238" s="14" t="s">
        <v>809</v>
      </c>
      <c r="J238" s="14" t="s">
        <v>586</v>
      </c>
      <c r="K238" s="14"/>
      <c r="L238" s="14" t="s">
        <v>587</v>
      </c>
      <c r="M238" s="14" t="s">
        <v>915</v>
      </c>
      <c r="N238" s="14" t="s">
        <v>685</v>
      </c>
      <c r="O238" s="14" t="s">
        <v>615</v>
      </c>
      <c r="P238" s="14" t="str">
        <f t="shared" si="72"/>
        <v>08101_SO25-74-01_ZST-NYR-EOV_EOV_MIC</v>
      </c>
    </row>
    <row r="239" spans="1:16" s="28" customFormat="1" ht="15" customHeight="1" x14ac:dyDescent="0.25">
      <c r="A239" s="26" t="s">
        <v>394</v>
      </c>
      <c r="B239" s="26" t="s">
        <v>262</v>
      </c>
      <c r="C239" s="26" t="s">
        <v>2</v>
      </c>
      <c r="D239" s="26" t="s">
        <v>589</v>
      </c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</row>
    <row r="240" spans="1:16" s="28" customFormat="1" ht="15" customHeight="1" outlineLevel="1" x14ac:dyDescent="0.25">
      <c r="A240" s="30"/>
      <c r="B240" s="31" t="s">
        <v>263</v>
      </c>
      <c r="C240" s="31" t="s">
        <v>376</v>
      </c>
      <c r="D240" s="14" t="s">
        <v>563</v>
      </c>
      <c r="E240" s="14"/>
      <c r="F240" s="14"/>
      <c r="G240" s="14" t="str">
        <f>_xlfn.CONCAT("DiMS_",D$239)</f>
        <v>DiMS_Rozvody VN, NN, osvětlení a dálkové ovládání odpojovačů</v>
      </c>
      <c r="H240" s="14" t="s">
        <v>79</v>
      </c>
      <c r="I240" s="14" t="s">
        <v>763</v>
      </c>
      <c r="J240" s="14" t="s">
        <v>586</v>
      </c>
      <c r="K240" s="14"/>
      <c r="L240" s="14" t="s">
        <v>587</v>
      </c>
      <c r="M240" s="14" t="s">
        <v>915</v>
      </c>
      <c r="N240" s="14" t="s">
        <v>684</v>
      </c>
      <c r="O240" s="14" t="s">
        <v>616</v>
      </c>
      <c r="P240" s="14" t="str">
        <f t="shared" ref="P240:P247" si="73">_xlfn.CONCAT("08101_",REPLACE(C240,3,1,""),"_",N240,"_",O240,"_",IF(ISNUMBER(SEARCH("Civil",J240)),"CIV",IF(ISNUMBER(SEARCH("Revit",J240)),"RVT",IF(ISNUMBER(SEARCH("Microstation",J240)),"MIC",IF(ISNUMBER(SEARCH("Archicad",J240)),"ARC","ND")))),RIGHT(K240,2))</f>
        <v>08101_SO23-76-01_ZST-VEJ-VN_ROZ_MIC</v>
      </c>
    </row>
    <row r="241" spans="1:16" s="28" customFormat="1" ht="15" customHeight="1" outlineLevel="1" x14ac:dyDescent="0.25">
      <c r="A241" s="30"/>
      <c r="B241" s="31" t="s">
        <v>264</v>
      </c>
      <c r="C241" s="31" t="s">
        <v>377</v>
      </c>
      <c r="D241" s="14" t="s">
        <v>564</v>
      </c>
      <c r="E241" s="42"/>
      <c r="F241" s="42"/>
      <c r="G241" s="14" t="str">
        <f t="shared" ref="G241:G247" si="74">_xlfn.CONCAT("DiMS_",D$239)</f>
        <v>DiMS_Rozvody VN, NN, osvětlení a dálkové ovládání odpojovačů</v>
      </c>
      <c r="H241" s="14" t="s">
        <v>79</v>
      </c>
      <c r="I241" s="14" t="s">
        <v>763</v>
      </c>
      <c r="J241" s="14" t="s">
        <v>586</v>
      </c>
      <c r="K241" s="14"/>
      <c r="L241" s="14" t="s">
        <v>587</v>
      </c>
      <c r="M241" s="14" t="s">
        <v>915</v>
      </c>
      <c r="N241" s="14" t="s">
        <v>683</v>
      </c>
      <c r="O241" s="14" t="s">
        <v>616</v>
      </c>
      <c r="P241" s="14" t="str">
        <f t="shared" si="73"/>
        <v>08101_SO23-76-02_ZST-VEJ-NN_ROZ_MIC</v>
      </c>
    </row>
    <row r="242" spans="1:16" s="28" customFormat="1" ht="15" customHeight="1" outlineLevel="1" x14ac:dyDescent="0.25">
      <c r="A242" s="30"/>
      <c r="B242" s="31" t="s">
        <v>999</v>
      </c>
      <c r="C242" s="31" t="s">
        <v>1000</v>
      </c>
      <c r="D242" s="14" t="s">
        <v>1001</v>
      </c>
      <c r="E242" s="14"/>
      <c r="F242" s="14"/>
      <c r="G242" s="14" t="str">
        <f t="shared" ref="G242" si="75">_xlfn.CONCAT("DiMS_",D$239)</f>
        <v>DiMS_Rozvody VN, NN, osvětlení a dálkové ovládání odpojovačů</v>
      </c>
      <c r="H242" s="14" t="s">
        <v>79</v>
      </c>
      <c r="I242" s="14" t="s">
        <v>763</v>
      </c>
      <c r="J242" s="14" t="s">
        <v>586</v>
      </c>
      <c r="K242" s="14"/>
      <c r="L242" s="14" t="s">
        <v>587</v>
      </c>
      <c r="M242" s="14" t="s">
        <v>915</v>
      </c>
      <c r="N242" s="14" t="s">
        <v>1002</v>
      </c>
      <c r="O242" s="14" t="s">
        <v>616</v>
      </c>
      <c r="P242" s="14" t="str">
        <f t="shared" si="73"/>
        <v>08101_SO23-76-02.1_ZST-VEJ-OSVETLENI_ROZ_MIC</v>
      </c>
    </row>
    <row r="243" spans="1:16" s="28" customFormat="1" ht="15" customHeight="1" outlineLevel="1" x14ac:dyDescent="0.25">
      <c r="A243" s="30"/>
      <c r="B243" s="31" t="s">
        <v>265</v>
      </c>
      <c r="C243" s="31" t="s">
        <v>378</v>
      </c>
      <c r="D243" s="14" t="s">
        <v>565</v>
      </c>
      <c r="E243" s="42"/>
      <c r="F243" s="42"/>
      <c r="G243" s="14" t="str">
        <f t="shared" si="74"/>
        <v>DiMS_Rozvody VN, NN, osvětlení a dálkové ovládání odpojovačů</v>
      </c>
      <c r="H243" s="14" t="s">
        <v>79</v>
      </c>
      <c r="I243" s="14" t="s">
        <v>763</v>
      </c>
      <c r="J243" s="14" t="s">
        <v>586</v>
      </c>
      <c r="K243" s="14"/>
      <c r="L243" s="14" t="s">
        <v>587</v>
      </c>
      <c r="M243" s="14" t="s">
        <v>915</v>
      </c>
      <c r="N243" s="14" t="s">
        <v>682</v>
      </c>
      <c r="O243" s="14" t="s">
        <v>616</v>
      </c>
      <c r="P243" s="14" t="str">
        <f t="shared" si="73"/>
        <v>08101_SO23-76-03_ZST-VEJ-DOUO_ROZ_MIC</v>
      </c>
    </row>
    <row r="244" spans="1:16" s="28" customFormat="1" ht="15" customHeight="1" outlineLevel="1" x14ac:dyDescent="0.25">
      <c r="A244" s="30"/>
      <c r="B244" s="31" t="s">
        <v>266</v>
      </c>
      <c r="C244" s="31" t="s">
        <v>379</v>
      </c>
      <c r="D244" s="14" t="s">
        <v>566</v>
      </c>
      <c r="E244" s="42"/>
      <c r="F244" s="42"/>
      <c r="G244" s="14" t="str">
        <f t="shared" si="74"/>
        <v>DiMS_Rozvody VN, NN, osvětlení a dálkové ovládání odpojovačů</v>
      </c>
      <c r="H244" s="14" t="s">
        <v>79</v>
      </c>
      <c r="I244" s="14" t="s">
        <v>763</v>
      </c>
      <c r="J244" s="14" t="s">
        <v>586</v>
      </c>
      <c r="K244" s="14"/>
      <c r="L244" s="14" t="s">
        <v>587</v>
      </c>
      <c r="M244" s="14" t="s">
        <v>915</v>
      </c>
      <c r="N244" s="14" t="s">
        <v>761</v>
      </c>
      <c r="O244" s="14" t="s">
        <v>616</v>
      </c>
      <c r="P244" s="14" t="str">
        <f t="shared" si="73"/>
        <v>08101_SO24-76-01_TLUCNA-NN_ROZ_MIC</v>
      </c>
    </row>
    <row r="245" spans="1:16" s="28" customFormat="1" ht="15" customHeight="1" outlineLevel="1" x14ac:dyDescent="0.25">
      <c r="A245" s="30"/>
      <c r="B245" s="31" t="s">
        <v>267</v>
      </c>
      <c r="C245" s="31" t="s">
        <v>380</v>
      </c>
      <c r="D245" s="14" t="s">
        <v>567</v>
      </c>
      <c r="E245" s="14"/>
      <c r="F245" s="14"/>
      <c r="G245" s="14" t="str">
        <f t="shared" si="74"/>
        <v>DiMS_Rozvody VN, NN, osvětlení a dálkové ovládání odpojovačů</v>
      </c>
      <c r="H245" s="14" t="s">
        <v>79</v>
      </c>
      <c r="I245" s="14" t="s">
        <v>763</v>
      </c>
      <c r="J245" s="14" t="s">
        <v>586</v>
      </c>
      <c r="K245" s="14"/>
      <c r="L245" s="14" t="s">
        <v>587</v>
      </c>
      <c r="M245" s="14" t="s">
        <v>915</v>
      </c>
      <c r="N245" s="14" t="s">
        <v>680</v>
      </c>
      <c r="O245" s="14" t="s">
        <v>616</v>
      </c>
      <c r="P245" s="14" t="str">
        <f t="shared" si="73"/>
        <v>08101_SO25-76-01_ZST-NYR-VN_ROZ_MIC</v>
      </c>
    </row>
    <row r="246" spans="1:16" s="28" customFormat="1" ht="15" customHeight="1" outlineLevel="1" x14ac:dyDescent="0.25">
      <c r="A246" s="30"/>
      <c r="B246" s="31" t="s">
        <v>268</v>
      </c>
      <c r="C246" s="31" t="s">
        <v>381</v>
      </c>
      <c r="D246" s="14" t="s">
        <v>568</v>
      </c>
      <c r="E246" s="42"/>
      <c r="F246" s="42"/>
      <c r="G246" s="14" t="str">
        <f t="shared" si="74"/>
        <v>DiMS_Rozvody VN, NN, osvětlení a dálkové ovládání odpojovačů</v>
      </c>
      <c r="H246" s="14" t="s">
        <v>79</v>
      </c>
      <c r="I246" s="14" t="s">
        <v>763</v>
      </c>
      <c r="J246" s="14" t="s">
        <v>586</v>
      </c>
      <c r="K246" s="14"/>
      <c r="L246" s="14" t="s">
        <v>587</v>
      </c>
      <c r="M246" s="14" t="s">
        <v>915</v>
      </c>
      <c r="N246" s="14" t="s">
        <v>681</v>
      </c>
      <c r="O246" s="14" t="s">
        <v>616</v>
      </c>
      <c r="P246" s="14" t="str">
        <f t="shared" si="73"/>
        <v>08101_SO25-76-02_ZST-NYR-NN_ROZ_MIC</v>
      </c>
    </row>
    <row r="247" spans="1:16" s="28" customFormat="1" ht="15" customHeight="1" outlineLevel="1" x14ac:dyDescent="0.25">
      <c r="A247" s="30"/>
      <c r="B247" s="31" t="s">
        <v>269</v>
      </c>
      <c r="C247" s="31" t="s">
        <v>382</v>
      </c>
      <c r="D247" s="14" t="s">
        <v>569</v>
      </c>
      <c r="E247" s="42"/>
      <c r="F247" s="42"/>
      <c r="G247" s="14" t="str">
        <f t="shared" si="74"/>
        <v>DiMS_Rozvody VN, NN, osvětlení a dálkové ovládání odpojovačů</v>
      </c>
      <c r="H247" s="14" t="s">
        <v>79</v>
      </c>
      <c r="I247" s="14" t="s">
        <v>763</v>
      </c>
      <c r="J247" s="14" t="s">
        <v>586</v>
      </c>
      <c r="K247" s="14"/>
      <c r="L247" s="14" t="s">
        <v>587</v>
      </c>
      <c r="M247" s="14" t="s">
        <v>915</v>
      </c>
      <c r="N247" s="14" t="s">
        <v>679</v>
      </c>
      <c r="O247" s="14" t="s">
        <v>616</v>
      </c>
      <c r="P247" s="14" t="str">
        <f t="shared" si="73"/>
        <v>08101_SO25-76-03_ZST-NYR-DOUO_ROZ_MIC</v>
      </c>
    </row>
    <row r="248" spans="1:16" s="28" customFormat="1" ht="15" customHeight="1" x14ac:dyDescent="0.25">
      <c r="A248" s="26" t="s">
        <v>394</v>
      </c>
      <c r="B248" s="26" t="s">
        <v>270</v>
      </c>
      <c r="C248" s="26" t="s">
        <v>2</v>
      </c>
      <c r="D248" s="26" t="s">
        <v>570</v>
      </c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</row>
    <row r="249" spans="1:16" s="28" customFormat="1" ht="15" customHeight="1" outlineLevel="1" x14ac:dyDescent="0.25">
      <c r="A249" s="30"/>
      <c r="B249" s="31" t="s">
        <v>271</v>
      </c>
      <c r="C249" s="31" t="s">
        <v>383</v>
      </c>
      <c r="D249" s="14" t="s">
        <v>571</v>
      </c>
      <c r="E249" s="14"/>
      <c r="F249" s="14"/>
      <c r="G249" s="14" t="str">
        <f>_xlfn.CONCAT("DiMS_",D$248)</f>
        <v>DiMS_Ukolejnění kovových konstrukcí</v>
      </c>
      <c r="H249" s="14" t="s">
        <v>41</v>
      </c>
      <c r="I249" s="14" t="s">
        <v>764</v>
      </c>
      <c r="J249" s="14" t="s">
        <v>767</v>
      </c>
      <c r="K249" s="14">
        <v>2023</v>
      </c>
      <c r="L249" s="14" t="s">
        <v>769</v>
      </c>
      <c r="M249" s="14" t="s">
        <v>915</v>
      </c>
      <c r="N249" s="14" t="s">
        <v>678</v>
      </c>
      <c r="O249" s="14" t="s">
        <v>617</v>
      </c>
      <c r="P249" s="14" t="str">
        <f t="shared" ref="P249:P253" si="76">_xlfn.CONCAT("08101_",REPLACE(C249,3,1,""),"_",N249,"_",O249,"_",IF(ISNUMBER(SEARCH("Civil",J249)),"CIV",IF(ISNUMBER(SEARCH("Revit",J249)),"RVT",IF(ISNUMBER(SEARCH("Microstation",J249)),"MIC",IF(ISNUMBER(SEARCH("Archicad",J249)),"ARC","ND")))),RIGHT(K249,2))</f>
        <v>08101_SO22-77-01_PLZ-VEJ-UKOLEJNENI_UKO_CIV23</v>
      </c>
    </row>
    <row r="250" spans="1:16" s="28" customFormat="1" ht="15" customHeight="1" outlineLevel="1" x14ac:dyDescent="0.25">
      <c r="A250" s="30"/>
      <c r="B250" s="31" t="s">
        <v>272</v>
      </c>
      <c r="C250" s="31" t="s">
        <v>384</v>
      </c>
      <c r="D250" s="14" t="s">
        <v>572</v>
      </c>
      <c r="E250" s="14"/>
      <c r="F250" s="14"/>
      <c r="G250" s="14" t="str">
        <f t="shared" ref="G250:G252" si="77">_xlfn.CONCAT("DiMS_",D$248)</f>
        <v>DiMS_Ukolejnění kovových konstrukcí</v>
      </c>
      <c r="H250" s="14" t="s">
        <v>41</v>
      </c>
      <c r="I250" s="14" t="s">
        <v>764</v>
      </c>
      <c r="J250" s="14" t="s">
        <v>767</v>
      </c>
      <c r="K250" s="14">
        <v>2023</v>
      </c>
      <c r="L250" s="14" t="s">
        <v>769</v>
      </c>
      <c r="M250" s="14" t="s">
        <v>915</v>
      </c>
      <c r="N250" s="14" t="s">
        <v>677</v>
      </c>
      <c r="O250" s="14" t="s">
        <v>617</v>
      </c>
      <c r="P250" s="14" t="str">
        <f t="shared" si="76"/>
        <v>08101_SO23-77-01_ZST-VEJ-UKOLEJNENI_UKO_CIV23</v>
      </c>
    </row>
    <row r="251" spans="1:16" s="28" customFormat="1" ht="15" customHeight="1" outlineLevel="1" x14ac:dyDescent="0.25">
      <c r="A251" s="30"/>
      <c r="B251" s="31" t="s">
        <v>273</v>
      </c>
      <c r="C251" s="31" t="s">
        <v>385</v>
      </c>
      <c r="D251" s="14" t="s">
        <v>573</v>
      </c>
      <c r="E251" s="14"/>
      <c r="F251" s="14"/>
      <c r="G251" s="14" t="str">
        <f t="shared" si="77"/>
        <v>DiMS_Ukolejnění kovových konstrukcí</v>
      </c>
      <c r="H251" s="14" t="s">
        <v>77</v>
      </c>
      <c r="I251" s="14" t="s">
        <v>78</v>
      </c>
      <c r="J251" s="14" t="s">
        <v>586</v>
      </c>
      <c r="K251" s="14"/>
      <c r="L251" s="14" t="s">
        <v>587</v>
      </c>
      <c r="M251" s="14" t="s">
        <v>915</v>
      </c>
      <c r="N251" s="14" t="s">
        <v>676</v>
      </c>
      <c r="O251" s="14" t="s">
        <v>617</v>
      </c>
      <c r="P251" s="14" t="str">
        <f t="shared" si="76"/>
        <v>08101_SO24-77-01_VEJ-NYR-UKOLEJNENI_UKO_MIC</v>
      </c>
    </row>
    <row r="252" spans="1:16" s="28" customFormat="1" ht="15" customHeight="1" outlineLevel="1" x14ac:dyDescent="0.25">
      <c r="A252" s="30"/>
      <c r="B252" s="31" t="s">
        <v>274</v>
      </c>
      <c r="C252" s="31" t="s">
        <v>386</v>
      </c>
      <c r="D252" s="14" t="s">
        <v>574</v>
      </c>
      <c r="E252" s="14"/>
      <c r="F252" s="14"/>
      <c r="G252" s="14" t="str">
        <f t="shared" si="77"/>
        <v>DiMS_Ukolejnění kovových konstrukcí</v>
      </c>
      <c r="H252" s="14" t="s">
        <v>41</v>
      </c>
      <c r="I252" s="14" t="s">
        <v>764</v>
      </c>
      <c r="J252" s="14" t="s">
        <v>767</v>
      </c>
      <c r="K252" s="14">
        <v>2023</v>
      </c>
      <c r="L252" s="14" t="s">
        <v>769</v>
      </c>
      <c r="M252" s="14" t="s">
        <v>915</v>
      </c>
      <c r="N252" s="14" t="s">
        <v>675</v>
      </c>
      <c r="O252" s="14" t="s">
        <v>617</v>
      </c>
      <c r="P252" s="14" t="str">
        <f t="shared" si="76"/>
        <v>08101_SO25-77-01_ZST-NYR-UKOLEJNENI_UKO_CIV23</v>
      </c>
    </row>
    <row r="253" spans="1:16" s="28" customFormat="1" ht="15" customHeight="1" outlineLevel="1" x14ac:dyDescent="0.25">
      <c r="A253" s="30"/>
      <c r="B253" s="31" t="s">
        <v>275</v>
      </c>
      <c r="C253" s="31" t="s">
        <v>387</v>
      </c>
      <c r="D253" s="14" t="s">
        <v>575</v>
      </c>
      <c r="E253" s="14"/>
      <c r="F253" s="14"/>
      <c r="G253" s="14" t="str">
        <f>_xlfn.CONCAT("DiMS_",D$248)</f>
        <v>DiMS_Ukolejnění kovových konstrukcí</v>
      </c>
      <c r="H253" s="14" t="s">
        <v>77</v>
      </c>
      <c r="I253" s="14" t="s">
        <v>78</v>
      </c>
      <c r="J253" s="14" t="s">
        <v>586</v>
      </c>
      <c r="K253" s="14"/>
      <c r="L253" s="14" t="s">
        <v>587</v>
      </c>
      <c r="M253" s="14" t="s">
        <v>915</v>
      </c>
      <c r="N253" s="14" t="s">
        <v>674</v>
      </c>
      <c r="O253" s="14" t="s">
        <v>617</v>
      </c>
      <c r="P253" s="14" t="str">
        <f t="shared" si="76"/>
        <v>08101_SO26-77-01_NYR-CHOT-UKOLEJNENI_UKO_MIC</v>
      </c>
    </row>
    <row r="254" spans="1:16" s="28" customFormat="1" ht="15" customHeight="1" x14ac:dyDescent="0.25">
      <c r="A254" s="26" t="s">
        <v>394</v>
      </c>
      <c r="B254" s="26" t="s">
        <v>276</v>
      </c>
      <c r="C254" s="26" t="s">
        <v>2</v>
      </c>
      <c r="D254" s="26" t="s">
        <v>576</v>
      </c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</row>
    <row r="255" spans="1:16" s="28" customFormat="1" ht="15" customHeight="1" outlineLevel="1" x14ac:dyDescent="0.25">
      <c r="A255" s="30"/>
      <c r="B255" s="31" t="s">
        <v>277</v>
      </c>
      <c r="C255" s="31" t="s">
        <v>388</v>
      </c>
      <c r="D255" s="14" t="s">
        <v>577</v>
      </c>
      <c r="E255" s="42"/>
      <c r="F255" s="42"/>
      <c r="G255" s="14" t="str">
        <f>_xlfn.CONCAT("DiMS_",D$254)</f>
        <v>DiMS_Vnější uzemnění</v>
      </c>
      <c r="H255" s="14" t="s">
        <v>79</v>
      </c>
      <c r="I255" s="14" t="s">
        <v>763</v>
      </c>
      <c r="J255" s="14" t="s">
        <v>586</v>
      </c>
      <c r="K255" s="14"/>
      <c r="L255" s="14" t="s">
        <v>587</v>
      </c>
      <c r="M255" s="14" t="s">
        <v>915</v>
      </c>
      <c r="N255" s="14" t="s">
        <v>673</v>
      </c>
      <c r="O255" s="14" t="s">
        <v>618</v>
      </c>
      <c r="P255" s="14" t="str">
        <f t="shared" ref="P255:P257" si="78">_xlfn.CONCAT("08101_",REPLACE(C255,3,1,""),"_",N255,"_",O255,"_",IF(ISNUMBER(SEARCH("Civil",J255)),"CIV",IF(ISNUMBER(SEARCH("Revit",J255)),"RVT",IF(ISNUMBER(SEARCH("Microstation",J255)),"MIC",IF(ISNUMBER(SEARCH("Archicad",J255)),"ARC","ND")))),RIGHT(K255,2))</f>
        <v>08101_SO23-78-01_ZST-VEJ-UZEMNENI_UZE_MIC</v>
      </c>
    </row>
    <row r="256" spans="1:16" s="28" customFormat="1" ht="15" customHeight="1" outlineLevel="1" x14ac:dyDescent="0.25">
      <c r="A256" s="30"/>
      <c r="B256" s="31" t="s">
        <v>278</v>
      </c>
      <c r="C256" s="31" t="s">
        <v>389</v>
      </c>
      <c r="D256" s="14" t="s">
        <v>578</v>
      </c>
      <c r="E256" s="42"/>
      <c r="F256" s="42"/>
      <c r="G256" s="14" t="str">
        <f t="shared" ref="G256:G257" si="79">_xlfn.CONCAT("DiMS_",D$254)</f>
        <v>DiMS_Vnější uzemnění</v>
      </c>
      <c r="H256" s="14" t="s">
        <v>79</v>
      </c>
      <c r="I256" s="14" t="s">
        <v>792</v>
      </c>
      <c r="J256" s="14" t="s">
        <v>586</v>
      </c>
      <c r="K256" s="14"/>
      <c r="L256" s="14" t="s">
        <v>587</v>
      </c>
      <c r="M256" s="14" t="s">
        <v>915</v>
      </c>
      <c r="N256" s="14" t="s">
        <v>762</v>
      </c>
      <c r="O256" s="14" t="s">
        <v>618</v>
      </c>
      <c r="P256" s="14" t="str">
        <f t="shared" si="78"/>
        <v>08101_SO24-78-01_TLUCNA-UZEMNENI_UZE_MIC</v>
      </c>
    </row>
    <row r="257" spans="1:16" s="28" customFormat="1" ht="15" customHeight="1" outlineLevel="1" x14ac:dyDescent="0.25">
      <c r="A257" s="30"/>
      <c r="B257" s="31" t="s">
        <v>279</v>
      </c>
      <c r="C257" s="31" t="s">
        <v>390</v>
      </c>
      <c r="D257" s="14" t="s">
        <v>579</v>
      </c>
      <c r="E257" s="42"/>
      <c r="F257" s="42"/>
      <c r="G257" s="14" t="str">
        <f t="shared" si="79"/>
        <v>DiMS_Vnější uzemnění</v>
      </c>
      <c r="H257" s="14" t="s">
        <v>79</v>
      </c>
      <c r="I257" s="14" t="s">
        <v>763</v>
      </c>
      <c r="J257" s="14" t="s">
        <v>586</v>
      </c>
      <c r="K257" s="14"/>
      <c r="L257" s="14" t="s">
        <v>587</v>
      </c>
      <c r="M257" s="14" t="s">
        <v>915</v>
      </c>
      <c r="N257" s="14" t="s">
        <v>672</v>
      </c>
      <c r="O257" s="14" t="s">
        <v>618</v>
      </c>
      <c r="P257" s="14" t="str">
        <f t="shared" si="78"/>
        <v>08101_SO25-78-01_ZST-NYR-UZEMNENI_UZE_MIC</v>
      </c>
    </row>
    <row r="258" spans="1:16" s="28" customFormat="1" ht="15" customHeight="1" x14ac:dyDescent="0.25">
      <c r="A258" s="26"/>
      <c r="B258" s="26" t="s">
        <v>280</v>
      </c>
      <c r="C258" s="26" t="s">
        <v>2</v>
      </c>
      <c r="D258" s="26" t="s">
        <v>580</v>
      </c>
      <c r="E258" s="26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</row>
    <row r="259" spans="1:16" s="28" customFormat="1" ht="15" customHeight="1" x14ac:dyDescent="0.25">
      <c r="A259" s="26" t="s">
        <v>394</v>
      </c>
      <c r="B259" s="26" t="s">
        <v>281</v>
      </c>
      <c r="C259" s="26" t="s">
        <v>2</v>
      </c>
      <c r="D259" s="26" t="s">
        <v>581</v>
      </c>
      <c r="E259" s="26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</row>
    <row r="260" spans="1:16" s="28" customFormat="1" ht="15" customHeight="1" outlineLevel="1" x14ac:dyDescent="0.25">
      <c r="A260" s="30"/>
      <c r="B260" s="31" t="s">
        <v>282</v>
      </c>
      <c r="C260" s="31" t="s">
        <v>391</v>
      </c>
      <c r="D260" s="14" t="s">
        <v>582</v>
      </c>
      <c r="E260" s="42"/>
      <c r="F260" s="42"/>
      <c r="G260" s="14" t="str">
        <f>_xlfn.CONCAT("DiMS_",D$259)</f>
        <v>DiMS_Kácení</v>
      </c>
      <c r="H260" s="14" t="s">
        <v>8</v>
      </c>
      <c r="I260" s="14" t="s">
        <v>808</v>
      </c>
      <c r="J260" s="14" t="s">
        <v>768</v>
      </c>
      <c r="K260" s="14">
        <v>2023</v>
      </c>
      <c r="L260" s="14" t="s">
        <v>585</v>
      </c>
      <c r="M260" s="14" t="s">
        <v>779</v>
      </c>
      <c r="N260" s="14" t="s">
        <v>671</v>
      </c>
      <c r="O260" s="14" t="s">
        <v>619</v>
      </c>
      <c r="P260" s="14" t="str">
        <f t="shared" ref="P260" si="80">_xlfn.CONCAT("08101_",REPLACE(C260,3,1,""),"_",N260,"_",O260,"_",IF(ISNUMBER(SEARCH("Civil",J260)),"CIV",IF(ISNUMBER(SEARCH("Revit",J260)),"RVT",IF(ISNUMBER(SEARCH("Microstation",J260)),"MIC",IF(ISNUMBER(SEARCH("Archicad",J260)),"ARC","ND")))),RIGHT(K260,2))</f>
        <v>08101_SO90-92-01_KACENI_KAC_RVT23</v>
      </c>
    </row>
    <row r="261" spans="1:16" s="28" customFormat="1" ht="15" customHeight="1" x14ac:dyDescent="0.25">
      <c r="A261" s="26" t="s">
        <v>394</v>
      </c>
      <c r="B261" s="26" t="s">
        <v>283</v>
      </c>
      <c r="C261" s="26" t="s">
        <v>2</v>
      </c>
      <c r="D261" s="26" t="s">
        <v>583</v>
      </c>
      <c r="E261" s="26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</row>
    <row r="262" spans="1:16" s="28" customFormat="1" ht="15" customHeight="1" outlineLevel="1" x14ac:dyDescent="0.25">
      <c r="A262" s="30"/>
      <c r="B262" s="31" t="s">
        <v>284</v>
      </c>
      <c r="C262" s="31" t="s">
        <v>392</v>
      </c>
      <c r="D262" s="14" t="s">
        <v>584</v>
      </c>
      <c r="E262" s="14"/>
      <c r="F262" s="14"/>
      <c r="G262" s="14" t="str">
        <f>_xlfn.CONCAT("DiMS_",D$261)</f>
        <v>DiMS_Náhradní výsadba</v>
      </c>
      <c r="H262" s="14" t="s">
        <v>8</v>
      </c>
      <c r="I262" s="14" t="s">
        <v>807</v>
      </c>
      <c r="J262" s="14" t="s">
        <v>768</v>
      </c>
      <c r="K262" s="14">
        <v>2023</v>
      </c>
      <c r="L262" s="14" t="s">
        <v>585</v>
      </c>
      <c r="M262" s="14" t="s">
        <v>779</v>
      </c>
      <c r="N262" s="14" t="s">
        <v>670</v>
      </c>
      <c r="O262" s="14" t="s">
        <v>620</v>
      </c>
      <c r="P262" s="14" t="str">
        <f t="shared" ref="P262" si="81">_xlfn.CONCAT("08101_",REPLACE(C262,3,1,""),"_",N262,"_",O262,"_",IF(ISNUMBER(SEARCH("Civil",J262)),"CIV",IF(ISNUMBER(SEARCH("Revit",J262)),"RVT",IF(ISNUMBER(SEARCH("Microstation",J262)),"MIC",IF(ISNUMBER(SEARCH("Archicad",J262)),"ARC","ND")))),RIGHT(K262,2))</f>
        <v>08101_SO90-96-01_NAHRADNI-VYSADBA_VYS_RVT23</v>
      </c>
    </row>
    <row r="263" spans="1:16" ht="12.75" customHeight="1" x14ac:dyDescent="0.25"/>
  </sheetData>
  <autoFilter ref="A9:P262" xr:uid="{F5FFEBBA-60D0-4C85-8796-D4DE111CF6E6}"/>
  <mergeCells count="13">
    <mergeCell ref="A8:D8"/>
    <mergeCell ref="A4:D4"/>
    <mergeCell ref="J4:M4"/>
    <mergeCell ref="J55:P55"/>
    <mergeCell ref="J15:P15"/>
    <mergeCell ref="J21:P21"/>
    <mergeCell ref="J186:P186"/>
    <mergeCell ref="J212:P212"/>
    <mergeCell ref="J159:P159"/>
    <mergeCell ref="J179:P179"/>
    <mergeCell ref="J180:P180"/>
    <mergeCell ref="J182:P182"/>
    <mergeCell ref="J184:P184"/>
  </mergeCells>
  <phoneticPr fontId="5" type="noConversion"/>
  <pageMargins left="0.7" right="0.7" top="0.78740157499999996" bottom="0.78740157499999996" header="0.3" footer="0.3"/>
  <pageSetup paperSize="9" scale="25" fitToHeight="0" orientation="landscape" r:id="rId1"/>
  <ignoredErrors>
    <ignoredError sqref="D9 D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DE47F-A9CA-B646-89D8-947B15D1C677}">
  <sheetPr>
    <pageSetUpPr fitToPage="1"/>
  </sheetPr>
  <dimension ref="A1:C37"/>
  <sheetViews>
    <sheetView topLeftCell="A3" zoomScaleNormal="100" workbookViewId="0">
      <selection activeCell="C29" sqref="C29"/>
    </sheetView>
  </sheetViews>
  <sheetFormatPr defaultColWidth="9.140625" defaultRowHeight="15" x14ac:dyDescent="0.25"/>
  <cols>
    <col min="1" max="1" width="15.85546875" style="16" customWidth="1"/>
    <col min="2" max="2" width="15.85546875" style="17" customWidth="1"/>
    <col min="3" max="3" width="65.7109375" style="17" customWidth="1"/>
    <col min="4" max="16384" width="9.140625" style="17"/>
  </cols>
  <sheetData>
    <row r="1" spans="1:3" s="4" customFormat="1" ht="35.1" hidden="1" customHeight="1" x14ac:dyDescent="0.25">
      <c r="A1" s="2"/>
      <c r="B1" s="3"/>
      <c r="C1" s="1" t="s">
        <v>0</v>
      </c>
    </row>
    <row r="2" spans="1:3" s="4" customFormat="1" ht="35.1" hidden="1" customHeight="1" x14ac:dyDescent="0.25">
      <c r="A2" s="2"/>
      <c r="B2" s="3"/>
      <c r="C2" s="1" t="s">
        <v>1</v>
      </c>
    </row>
    <row r="3" spans="1:3" s="4" customFormat="1" ht="15" customHeight="1" x14ac:dyDescent="0.25">
      <c r="A3" s="2"/>
      <c r="B3" s="3"/>
      <c r="C3" s="1"/>
    </row>
    <row r="4" spans="1:3" s="4" customFormat="1" ht="30" customHeight="1" x14ac:dyDescent="0.25">
      <c r="A4" s="60" t="s">
        <v>9</v>
      </c>
      <c r="B4" s="60"/>
      <c r="C4" s="60"/>
    </row>
    <row r="5" spans="1:3" s="4" customFormat="1" ht="15" customHeight="1" x14ac:dyDescent="0.25">
      <c r="A5" s="19"/>
      <c r="B5" s="19"/>
      <c r="C5" s="19"/>
    </row>
    <row r="6" spans="1:3" s="9" customFormat="1" ht="30" customHeight="1" x14ac:dyDescent="0.25">
      <c r="A6" s="6"/>
      <c r="B6" s="7"/>
      <c r="C6" s="8" t="s">
        <v>5</v>
      </c>
    </row>
    <row r="7" spans="1:3" s="12" customFormat="1" ht="15" customHeight="1" x14ac:dyDescent="0.25">
      <c r="A7" s="10"/>
      <c r="B7" s="11" t="s">
        <v>81</v>
      </c>
      <c r="C7" s="10" t="s">
        <v>395</v>
      </c>
    </row>
    <row r="8" spans="1:3" s="12" customFormat="1" ht="15" customHeight="1" x14ac:dyDescent="0.25">
      <c r="A8" s="13" t="s">
        <v>394</v>
      </c>
      <c r="B8" s="13" t="s">
        <v>82</v>
      </c>
      <c r="C8" s="13" t="s">
        <v>396</v>
      </c>
    </row>
    <row r="9" spans="1:3" s="12" customFormat="1" ht="15" customHeight="1" x14ac:dyDescent="0.25">
      <c r="A9" s="13" t="s">
        <v>394</v>
      </c>
      <c r="B9" s="13" t="s">
        <v>94</v>
      </c>
      <c r="C9" s="13" t="s">
        <v>408</v>
      </c>
    </row>
    <row r="10" spans="1:3" s="12" customFormat="1" ht="15" customHeight="1" x14ac:dyDescent="0.25">
      <c r="A10" s="13" t="s">
        <v>394</v>
      </c>
      <c r="B10" s="13" t="s">
        <v>117</v>
      </c>
      <c r="C10" s="13" t="s">
        <v>431</v>
      </c>
    </row>
    <row r="11" spans="1:3" s="12" customFormat="1" ht="15" customHeight="1" x14ac:dyDescent="0.25">
      <c r="A11" s="13" t="s">
        <v>394</v>
      </c>
      <c r="B11" s="13" t="s">
        <v>127</v>
      </c>
      <c r="C11" s="13" t="s">
        <v>439</v>
      </c>
    </row>
    <row r="12" spans="1:3" s="12" customFormat="1" ht="15" customHeight="1" x14ac:dyDescent="0.25">
      <c r="A12" s="10"/>
      <c r="B12" s="11" t="s">
        <v>130</v>
      </c>
      <c r="C12" s="10" t="s">
        <v>442</v>
      </c>
    </row>
    <row r="13" spans="1:3" s="12" customFormat="1" ht="15" customHeight="1" x14ac:dyDescent="0.25">
      <c r="A13" s="10"/>
      <c r="B13" s="10" t="s">
        <v>131</v>
      </c>
      <c r="C13" s="10" t="s">
        <v>443</v>
      </c>
    </row>
    <row r="14" spans="1:3" s="12" customFormat="1" ht="15" customHeight="1" x14ac:dyDescent="0.25">
      <c r="A14" s="13" t="s">
        <v>394</v>
      </c>
      <c r="B14" s="13" t="s">
        <v>132</v>
      </c>
      <c r="C14" s="13" t="s">
        <v>444</v>
      </c>
    </row>
    <row r="15" spans="1:3" s="12" customFormat="1" ht="15" customHeight="1" x14ac:dyDescent="0.25">
      <c r="A15" s="13" t="s">
        <v>394</v>
      </c>
      <c r="B15" s="13" t="s">
        <v>144</v>
      </c>
      <c r="C15" s="13" t="s">
        <v>456</v>
      </c>
    </row>
    <row r="16" spans="1:3" s="12" customFormat="1" ht="15" customHeight="1" x14ac:dyDescent="0.25">
      <c r="A16" s="13" t="s">
        <v>394</v>
      </c>
      <c r="B16" s="13" t="s">
        <v>148</v>
      </c>
      <c r="C16" s="13" t="s">
        <v>460</v>
      </c>
    </row>
    <row r="17" spans="1:3" s="12" customFormat="1" ht="15" customHeight="1" x14ac:dyDescent="0.25">
      <c r="A17" s="13" t="s">
        <v>394</v>
      </c>
      <c r="B17" s="13" t="s">
        <v>157</v>
      </c>
      <c r="C17" s="13" t="s">
        <v>469</v>
      </c>
    </row>
    <row r="18" spans="1:3" s="12" customFormat="1" ht="15" customHeight="1" x14ac:dyDescent="0.25">
      <c r="A18" s="13" t="s">
        <v>394</v>
      </c>
      <c r="B18" s="13" t="s">
        <v>186</v>
      </c>
      <c r="C18" s="13" t="s">
        <v>495</v>
      </c>
    </row>
    <row r="19" spans="1:3" s="12" customFormat="1" ht="15" customHeight="1" x14ac:dyDescent="0.25">
      <c r="A19" s="13" t="s">
        <v>394</v>
      </c>
      <c r="B19" s="13" t="s">
        <v>194</v>
      </c>
      <c r="C19" s="13" t="s">
        <v>502</v>
      </c>
    </row>
    <row r="20" spans="1:3" s="12" customFormat="1" ht="15" customHeight="1" x14ac:dyDescent="0.25">
      <c r="A20" s="13" t="s">
        <v>394</v>
      </c>
      <c r="B20" s="13" t="s">
        <v>218</v>
      </c>
      <c r="C20" s="13" t="s">
        <v>525</v>
      </c>
    </row>
    <row r="21" spans="1:3" s="12" customFormat="1" ht="15" customHeight="1" x14ac:dyDescent="0.25">
      <c r="A21" s="13" t="s">
        <v>394</v>
      </c>
      <c r="B21" s="13" t="s">
        <v>224</v>
      </c>
      <c r="C21" s="13" t="s">
        <v>529</v>
      </c>
    </row>
    <row r="22" spans="1:3" s="12" customFormat="1" ht="15" customHeight="1" x14ac:dyDescent="0.25">
      <c r="A22" s="15"/>
      <c r="B22" s="10" t="s">
        <v>226</v>
      </c>
      <c r="C22" s="10" t="s">
        <v>531</v>
      </c>
    </row>
    <row r="23" spans="1:3" s="12" customFormat="1" ht="15" customHeight="1" x14ac:dyDescent="0.25">
      <c r="A23" s="13" t="s">
        <v>394</v>
      </c>
      <c r="B23" s="13" t="s">
        <v>227</v>
      </c>
      <c r="C23" s="13" t="s">
        <v>532</v>
      </c>
    </row>
    <row r="24" spans="1:3" s="12" customFormat="1" ht="15" customHeight="1" x14ac:dyDescent="0.25">
      <c r="A24" s="13" t="s">
        <v>394</v>
      </c>
      <c r="B24" s="13" t="s">
        <v>234</v>
      </c>
      <c r="C24" s="13" t="s">
        <v>535</v>
      </c>
    </row>
    <row r="25" spans="1:3" s="12" customFormat="1" ht="15" customHeight="1" x14ac:dyDescent="0.25">
      <c r="A25" s="13" t="s">
        <v>394</v>
      </c>
      <c r="B25" s="13" t="s">
        <v>241</v>
      </c>
      <c r="C25" s="13" t="s">
        <v>542</v>
      </c>
    </row>
    <row r="26" spans="1:3" s="12" customFormat="1" ht="15" customHeight="1" x14ac:dyDescent="0.25">
      <c r="A26" s="13" t="s">
        <v>394</v>
      </c>
      <c r="B26" s="13" t="s">
        <v>245</v>
      </c>
      <c r="C26" s="13" t="s">
        <v>546</v>
      </c>
    </row>
    <row r="27" spans="1:3" s="12" customFormat="1" ht="15" customHeight="1" x14ac:dyDescent="0.25">
      <c r="A27" s="13" t="s">
        <v>394</v>
      </c>
      <c r="B27" s="13" t="s">
        <v>248</v>
      </c>
      <c r="C27" s="13" t="s">
        <v>549</v>
      </c>
    </row>
    <row r="28" spans="1:3" s="12" customFormat="1" ht="15" customHeight="1" x14ac:dyDescent="0.25">
      <c r="A28" s="10"/>
      <c r="B28" s="10" t="s">
        <v>252</v>
      </c>
      <c r="C28" s="10" t="s">
        <v>553</v>
      </c>
    </row>
    <row r="29" spans="1:3" s="12" customFormat="1" ht="15" customHeight="1" x14ac:dyDescent="0.25">
      <c r="A29" s="10" t="s">
        <v>394</v>
      </c>
      <c r="B29" s="10" t="s">
        <v>253</v>
      </c>
      <c r="C29" s="10" t="s">
        <v>554</v>
      </c>
    </row>
    <row r="30" spans="1:3" s="12" customFormat="1" ht="15" customHeight="1" x14ac:dyDescent="0.25">
      <c r="A30" s="10" t="s">
        <v>394</v>
      </c>
      <c r="B30" s="10" t="s">
        <v>259</v>
      </c>
      <c r="C30" s="10" t="s">
        <v>560</v>
      </c>
    </row>
    <row r="31" spans="1:3" s="12" customFormat="1" ht="15" customHeight="1" x14ac:dyDescent="0.25">
      <c r="A31" s="10" t="s">
        <v>394</v>
      </c>
      <c r="B31" s="10" t="s">
        <v>262</v>
      </c>
      <c r="C31" s="10" t="s">
        <v>589</v>
      </c>
    </row>
    <row r="32" spans="1:3" s="12" customFormat="1" ht="15" customHeight="1" x14ac:dyDescent="0.25">
      <c r="A32" s="10" t="s">
        <v>394</v>
      </c>
      <c r="B32" s="10" t="s">
        <v>270</v>
      </c>
      <c r="C32" s="10" t="s">
        <v>570</v>
      </c>
    </row>
    <row r="33" spans="1:3" s="12" customFormat="1" ht="15" customHeight="1" x14ac:dyDescent="0.25">
      <c r="A33" s="10" t="s">
        <v>394</v>
      </c>
      <c r="B33" s="10" t="s">
        <v>276</v>
      </c>
      <c r="C33" s="10" t="s">
        <v>576</v>
      </c>
    </row>
    <row r="34" spans="1:3" s="12" customFormat="1" ht="15" customHeight="1" x14ac:dyDescent="0.25">
      <c r="A34" s="10"/>
      <c r="B34" s="10" t="s">
        <v>280</v>
      </c>
      <c r="C34" s="10" t="s">
        <v>580</v>
      </c>
    </row>
    <row r="35" spans="1:3" s="12" customFormat="1" ht="15" customHeight="1" x14ac:dyDescent="0.25">
      <c r="A35" s="13" t="s">
        <v>394</v>
      </c>
      <c r="B35" s="13" t="s">
        <v>281</v>
      </c>
      <c r="C35" s="13" t="s">
        <v>581</v>
      </c>
    </row>
    <row r="36" spans="1:3" s="12" customFormat="1" ht="15" customHeight="1" x14ac:dyDescent="0.25">
      <c r="A36" s="13" t="s">
        <v>394</v>
      </c>
      <c r="B36" s="13" t="s">
        <v>283</v>
      </c>
      <c r="C36" s="13" t="s">
        <v>583</v>
      </c>
    </row>
    <row r="37" spans="1:3" ht="12.75" customHeight="1" x14ac:dyDescent="0.25"/>
  </sheetData>
  <mergeCells count="1">
    <mergeCell ref="A4:C4"/>
  </mergeCells>
  <pageMargins left="0.7" right="0.7" top="0.78740157499999996" bottom="0.78740157499999996" header="0.3" footer="0.3"/>
  <pageSetup paperSize="9" scale="2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59720b-3c68-457c-942c-3306925aedda">
      <Terms xmlns="http://schemas.microsoft.com/office/infopath/2007/PartnerControls"/>
    </lcf76f155ced4ddcb4097134ff3c332f>
    <TaxCatchAll xmlns="0f12a255-1600-4cae-9121-dd52f35d451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63D4226AEDE040993E2D66C50C2CBB" ma:contentTypeVersion="16" ma:contentTypeDescription="Vytvoří nový dokument" ma:contentTypeScope="" ma:versionID="016dcd3dba6efd51ce0bfb9ec604c35a">
  <xsd:schema xmlns:xsd="http://www.w3.org/2001/XMLSchema" xmlns:xs="http://www.w3.org/2001/XMLSchema" xmlns:p="http://schemas.microsoft.com/office/2006/metadata/properties" xmlns:ns2="9459720b-3c68-457c-942c-3306925aedda" xmlns:ns3="0f12a255-1600-4cae-9121-dd52f35d4516" targetNamespace="http://schemas.microsoft.com/office/2006/metadata/properties" ma:root="true" ma:fieldsID="c26be0d22be31ca00f4e855b56c2be3c" ns2:_="" ns3:_="">
    <xsd:import namespace="9459720b-3c68-457c-942c-3306925aedda"/>
    <xsd:import namespace="0f12a255-1600-4cae-9121-dd52f35d45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59720b-3c68-457c-942c-3306925aed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51f0bb27-dbe0-4bcd-ae55-6bcbe8e170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12a255-1600-4cae-9121-dd52f35d451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2847ff9-e4fb-44d7-a11b-7a68bb3c181d}" ma:internalName="TaxCatchAll" ma:showField="CatchAllData" ma:web="0f12a255-1600-4cae-9121-dd52f35d45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2C26CB-1305-4E78-B1D9-9C3DEB1BCB48}">
  <ds:schemaRefs>
    <ds:schemaRef ds:uri="http://schemas.microsoft.com/office/2006/metadata/properties"/>
    <ds:schemaRef ds:uri="http://schemas.microsoft.com/office/infopath/2007/PartnerControls"/>
    <ds:schemaRef ds:uri="9459720b-3c68-457c-942c-3306925aedda"/>
    <ds:schemaRef ds:uri="0f12a255-1600-4cae-9121-dd52f35d4516"/>
  </ds:schemaRefs>
</ds:datastoreItem>
</file>

<file path=customXml/itemProps2.xml><?xml version="1.0" encoding="utf-8"?>
<ds:datastoreItem xmlns:ds="http://schemas.openxmlformats.org/officeDocument/2006/customXml" ds:itemID="{201DD70F-8395-4193-910E-AC98325DE1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89055E-18B6-4C6B-9C2F-088259B3AB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59720b-3c68-457c-942c-3306925aedda"/>
    <ds:schemaRef ds:uri="0f12a255-1600-4cae-9121-dd52f35d45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Členení modelů</vt:lpstr>
      <vt:lpstr>Dílčí DiMS</vt:lpstr>
      <vt:lpstr>'Dílčí DiMS'!Podzakazka</vt:lpstr>
      <vt:lpstr>Podzakazka</vt:lpstr>
      <vt:lpstr>'Dílčí DiMS'!Smlouva</vt:lpstr>
      <vt:lpstr>Smlouva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Nosek Jan Ing.</dc:creator>
  <cp:lastModifiedBy>Lukáš Kohout</cp:lastModifiedBy>
  <cp:lastPrinted>2021-09-22T07:00:41Z</cp:lastPrinted>
  <dcterms:created xsi:type="dcterms:W3CDTF">2021-09-20T06:44:41Z</dcterms:created>
  <dcterms:modified xsi:type="dcterms:W3CDTF">2024-02-14T15:07:56Z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  <property fmtid="{D5CDD505-2E9C-101B-9397-08002B2CF9AE}" pid="36" name="ContentTypeId">
    <vt:lpwstr>0x0101007963D4226AEDE040993E2D66C50C2CBB</vt:lpwstr>
  </property>
  <property fmtid="{D5CDD505-2E9C-101B-9397-08002B2CF9AE}" pid="37" name="MediaServiceImageTags">
    <vt:lpwstr/>
  </property>
</Properties>
</file>