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Obchodní případ\Předběžný archeologický výzkum (PAV)\PAV MB II - Druhé vypsání\0.9 Příprava ZD\"/>
    </mc:Choice>
  </mc:AlternateContent>
  <xr:revisionPtr revIDLastSave="0" documentId="13_ncr:1_{874BA3C9-F91A-4EC9-A05A-80C6C8D2AA73}" xr6:coauthVersionLast="47" xr6:coauthVersionMax="47" xr10:uidLastSave="{00000000-0000-0000-0000-000000000000}"/>
  <workbookProtection workbookAlgorithmName="SHA-512" workbookHashValue="q482dYlrrKyHoiQEWizWhzBP3GDHz1eLVeHumuM3YCf0nRBnz6Si/ioDoI9WN7zsGjJ6FxlAEMgmnRVa76NG5w==" workbookSaltValue="pzuH4IBNTTln53orkP3lxw==" workbookSpinCount="100000" lockStructure="1"/>
  <bookViews>
    <workbookView xWindow="-28920" yWindow="-120" windowWidth="29040" windowHeight="15840" xr2:uid="{B6FAFC4F-76B2-4479-B13F-E4263324FF8A}"/>
  </bookViews>
  <sheets>
    <sheet name="MB I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4" i="2" l="1"/>
  <c r="E143" i="2"/>
  <c r="E142" i="2"/>
  <c r="E141" i="2"/>
  <c r="E140" i="2"/>
  <c r="D89" i="2"/>
  <c r="D144" i="2"/>
  <c r="D143" i="2"/>
  <c r="D142" i="2"/>
  <c r="D141" i="2"/>
  <c r="D140" i="2"/>
  <c r="D145" i="2" l="1"/>
  <c r="D139" i="2"/>
  <c r="E145" i="2"/>
  <c r="E139" i="2"/>
  <c r="G30" i="2"/>
  <c r="G71" i="2"/>
  <c r="G134" i="2"/>
  <c r="G135" i="2"/>
  <c r="G136" i="2"/>
  <c r="G137" i="2"/>
  <c r="G133" i="2"/>
  <c r="G130" i="2"/>
  <c r="G131" i="2"/>
  <c r="G129" i="2"/>
  <c r="G125" i="2"/>
  <c r="G126" i="2"/>
  <c r="G127" i="2"/>
  <c r="G124" i="2"/>
  <c r="G119" i="2"/>
  <c r="G120" i="2"/>
  <c r="G121" i="2"/>
  <c r="G122" i="2"/>
  <c r="G118" i="2"/>
  <c r="G114" i="2"/>
  <c r="G115" i="2"/>
  <c r="G116" i="2"/>
  <c r="G113" i="2"/>
  <c r="G110" i="2"/>
  <c r="G111" i="2"/>
  <c r="G109" i="2"/>
  <c r="G106" i="2"/>
  <c r="G107" i="2"/>
  <c r="G105" i="2"/>
  <c r="G102" i="2"/>
  <c r="G103" i="2"/>
  <c r="G101" i="2"/>
  <c r="G95" i="2"/>
  <c r="G96" i="2"/>
  <c r="G97" i="2"/>
  <c r="G98" i="2"/>
  <c r="G99" i="2"/>
  <c r="G94" i="2"/>
  <c r="G91" i="2"/>
  <c r="G92" i="2"/>
  <c r="G90" i="2"/>
  <c r="G86" i="2"/>
  <c r="G87" i="2"/>
  <c r="G88" i="2"/>
  <c r="G85" i="2"/>
  <c r="G82" i="2"/>
  <c r="G83" i="2"/>
  <c r="G81" i="2"/>
  <c r="G75" i="2"/>
  <c r="G76" i="2"/>
  <c r="G77" i="2"/>
  <c r="G78" i="2"/>
  <c r="G79" i="2"/>
  <c r="G74" i="2"/>
  <c r="G72" i="2"/>
  <c r="G64" i="2"/>
  <c r="G65" i="2"/>
  <c r="G66" i="2"/>
  <c r="F142" i="2" s="1"/>
  <c r="G67" i="2"/>
  <c r="G68" i="2"/>
  <c r="G69" i="2"/>
  <c r="G63" i="2"/>
  <c r="G60" i="2"/>
  <c r="G61" i="2"/>
  <c r="G59" i="2"/>
  <c r="G56" i="2"/>
  <c r="G57" i="2"/>
  <c r="G55" i="2"/>
  <c r="G49" i="2"/>
  <c r="G50" i="2"/>
  <c r="G51" i="2"/>
  <c r="G52" i="2"/>
  <c r="G53" i="2"/>
  <c r="G48" i="2"/>
  <c r="G43" i="2"/>
  <c r="G44" i="2"/>
  <c r="G45" i="2"/>
  <c r="G46" i="2"/>
  <c r="G42" i="2"/>
  <c r="G38" i="2"/>
  <c r="G39" i="2"/>
  <c r="G40" i="2"/>
  <c r="G37" i="2"/>
  <c r="G31" i="2"/>
  <c r="G32" i="2"/>
  <c r="G33" i="2"/>
  <c r="G34" i="2"/>
  <c r="G35" i="2"/>
  <c r="E138" i="2"/>
  <c r="D138" i="2"/>
  <c r="E132" i="2"/>
  <c r="D132" i="2"/>
  <c r="E128" i="2"/>
  <c r="D128" i="2"/>
  <c r="E123" i="2"/>
  <c r="D123" i="2"/>
  <c r="E117" i="2"/>
  <c r="D117" i="2"/>
  <c r="E112" i="2"/>
  <c r="D112" i="2"/>
  <c r="E108" i="2"/>
  <c r="D108" i="2"/>
  <c r="E104" i="2"/>
  <c r="D104" i="2"/>
  <c r="E100" i="2"/>
  <c r="D100" i="2"/>
  <c r="G6" i="2"/>
  <c r="G24" i="2"/>
  <c r="G23" i="2"/>
  <c r="G22" i="2"/>
  <c r="G18" i="2"/>
  <c r="G14" i="2"/>
  <c r="G16" i="2" s="1"/>
  <c r="G153" i="2" s="1"/>
  <c r="G7" i="2"/>
  <c r="G10" i="2"/>
  <c r="G12" i="2" s="1"/>
  <c r="G152" i="2" s="1"/>
  <c r="F143" i="2" l="1"/>
  <c r="F141" i="2"/>
  <c r="F140" i="2"/>
  <c r="F144" i="2"/>
  <c r="G36" i="2"/>
  <c r="G41" i="2"/>
  <c r="G54" i="2"/>
  <c r="G159" i="2" s="1"/>
  <c r="E146" i="2"/>
  <c r="G138" i="2"/>
  <c r="G176" i="2" s="1"/>
  <c r="G132" i="2"/>
  <c r="G175" i="2" s="1"/>
  <c r="G128" i="2"/>
  <c r="G174" i="2" s="1"/>
  <c r="G123" i="2"/>
  <c r="G173" i="2" s="1"/>
  <c r="G117" i="2"/>
  <c r="G172" i="2" s="1"/>
  <c r="G112" i="2"/>
  <c r="G171" i="2" s="1"/>
  <c r="G108" i="2"/>
  <c r="G170" i="2" s="1"/>
  <c r="G104" i="2"/>
  <c r="G169" i="2" s="1"/>
  <c r="G100" i="2"/>
  <c r="G168" i="2" s="1"/>
  <c r="G93" i="2"/>
  <c r="G167" i="2" s="1"/>
  <c r="G80" i="2"/>
  <c r="G164" i="2" s="1"/>
  <c r="G89" i="2"/>
  <c r="G166" i="2" s="1"/>
  <c r="G84" i="2"/>
  <c r="G165" i="2" s="1"/>
  <c r="G73" i="2"/>
  <c r="G163" i="2" s="1"/>
  <c r="G70" i="2"/>
  <c r="G162" i="2" s="1"/>
  <c r="G62" i="2"/>
  <c r="G161" i="2" s="1"/>
  <c r="G58" i="2"/>
  <c r="G160" i="2" s="1"/>
  <c r="G47" i="2"/>
  <c r="G158" i="2" s="1"/>
  <c r="G157" i="2"/>
  <c r="F145" i="2"/>
  <c r="G156" i="2"/>
  <c r="F139" i="2"/>
  <c r="G25" i="2"/>
  <c r="G155" i="2" s="1"/>
  <c r="G8" i="2"/>
  <c r="G151" i="2" s="1"/>
  <c r="E89" i="2"/>
  <c r="D62" i="2"/>
  <c r="G146" i="2" l="1"/>
  <c r="F19" i="2" s="1"/>
  <c r="G19" i="2" s="1"/>
  <c r="G20" i="2" s="1"/>
  <c r="G154" i="2" s="1"/>
  <c r="G177" i="2" s="1"/>
  <c r="D93" i="2"/>
  <c r="E93" i="2"/>
  <c r="E84" i="2"/>
  <c r="D84" i="2"/>
  <c r="E80" i="2"/>
  <c r="D80" i="2"/>
  <c r="E73" i="2"/>
  <c r="D73" i="2"/>
  <c r="D70" i="2"/>
  <c r="E70" i="2"/>
  <c r="E62" i="2"/>
  <c r="E58" i="2"/>
  <c r="D58" i="2"/>
  <c r="E54" i="2"/>
  <c r="D54" i="2"/>
  <c r="E47" i="2"/>
  <c r="D47" i="2"/>
  <c r="E41" i="2"/>
  <c r="D41" i="2"/>
  <c r="E36" i="2"/>
  <c r="D36" i="2"/>
  <c r="G148" i="2" l="1"/>
  <c r="D146" i="2"/>
</calcChain>
</file>

<file path=xl/sharedStrings.xml><?xml version="1.0" encoding="utf-8"?>
<sst xmlns="http://schemas.openxmlformats.org/spreadsheetml/2006/main" count="297" uniqueCount="127">
  <si>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</si>
  <si>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</si>
  <si>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</si>
  <si>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</si>
  <si>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</si>
  <si>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</si>
  <si>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</si>
  <si>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Zastavěná plocha a nádvoří</t>
  </si>
  <si>
    <t>Lesní pozemek</t>
  </si>
  <si>
    <t>Příloha 3 - Rozpis ceny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</si>
  <si>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</si>
  <si>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</si>
  <si>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</si>
  <si>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</si>
  <si>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</si>
  <si>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</si>
  <si>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</si>
  <si>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</si>
  <si>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</si>
  <si>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</si>
  <si>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</si>
  <si>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</si>
  <si>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</si>
  <si>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</si>
  <si>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</si>
  <si>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</si>
  <si>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</si>
  <si>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</si>
  <si>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</si>
  <si>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</si>
  <si>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</si>
  <si>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</si>
  <si>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</si>
  <si>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2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</si>
  <si>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</si>
  <si>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</si>
  <si>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</si>
  <si>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</si>
  <si>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</si>
  <si>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</si>
  <si>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</si>
  <si>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</si>
  <si>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</si>
  <si>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</si>
  <si>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</si>
  <si>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</si>
  <si>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</si>
  <si>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</si>
  <si>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</si>
  <si>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</si>
  <si>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</si>
  <si>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</si>
  <si>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</si>
  <si>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</si>
  <si>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Transfer a údržba dat po každé z dílčích etap plnění</t>
  </si>
  <si>
    <t>R E K A P I T U L A C E</t>
  </si>
  <si>
    <t>Batymetrická prospekce</t>
  </si>
  <si>
    <t xml:space="preserve">Batymetrická prospekce   </t>
  </si>
  <si>
    <t>CENA CELKEM BEZ DPH (položky 1 - 6)</t>
  </si>
  <si>
    <t>kap.</t>
  </si>
  <si>
    <t>Hranice          (647683)</t>
  </si>
  <si>
    <t>Velká u Hranic (778184)</t>
  </si>
  <si>
    <t>Batymetrická prospekce vybraného úseku (výjezd) vč. zpracování dat a vyhodnocení zjištěných jevů, včetně dopravy</t>
  </si>
  <si>
    <t>dílčí mezisoučet pol. 6</t>
  </si>
  <si>
    <t>Hranice - nacenění jednotlivých ploch s ohledem na požadované metody PAV</t>
  </si>
  <si>
    <t>Olšovec - nacenění jednotlivých ploch s ohledem na požadované metody PAV</t>
  </si>
  <si>
    <t>výjezd</t>
  </si>
  <si>
    <t>5.3</t>
  </si>
  <si>
    <t>ks</t>
  </si>
  <si>
    <t>Bělotín           (602001)</t>
  </si>
  <si>
    <t>Bílov               (604402)</t>
  </si>
  <si>
    <t>Butovice        (758442)</t>
  </si>
  <si>
    <t>Hladké Životice          (638790)</t>
  </si>
  <si>
    <t>Hynčice u Vražného         (785792)</t>
  </si>
  <si>
    <t>Jistebník        (661236)</t>
  </si>
  <si>
    <t>Kletné            (666190)</t>
  </si>
  <si>
    <t>Kujavy             (676969)</t>
  </si>
  <si>
    <t>Mankovice        (691534)</t>
  </si>
  <si>
    <t>Nejdek u Hranic  (702676)</t>
  </si>
  <si>
    <t>Olšovec            (711187)</t>
  </si>
  <si>
    <t>Polanka nad Odrou (725081)</t>
  </si>
  <si>
    <t>Pustějov        (736902)</t>
  </si>
  <si>
    <t>Střítež nad Ludinou (757969)</t>
  </si>
  <si>
    <t>Studénka nad Odrou (758396)</t>
  </si>
  <si>
    <t>Suchdol nad Odrou (759163)</t>
  </si>
  <si>
    <t>Svinov           (715506)</t>
  </si>
  <si>
    <t>Velké Albrechtice (778664)</t>
  </si>
  <si>
    <t>Vražné u Oder (785768)</t>
  </si>
  <si>
    <t>6.14</t>
  </si>
  <si>
    <t>6.15</t>
  </si>
  <si>
    <t>6.16</t>
  </si>
  <si>
    <t>6.17</t>
  </si>
  <si>
    <t>6.18</t>
  </si>
  <si>
    <t>6.19</t>
  </si>
  <si>
    <t>6.20</t>
  </si>
  <si>
    <t>6.21</t>
  </si>
  <si>
    <t>Bělotín - nacenění jednotlivých ploch s ohledem na požadované metody PAV</t>
  </si>
  <si>
    <t>Bílov - nacenění jednotlivých ploch s ohledem na požadované metody PAV</t>
  </si>
  <si>
    <t>Butovice - nacenění jednotlivých ploch s ohledem na požadované metody PAV</t>
  </si>
  <si>
    <t>Hladké Životice - nacenění jednotlivých ploch s ohledem na požadované metody PAV</t>
  </si>
  <si>
    <t>Hynčice u Vražného - nacenění jednotlivých ploch s ohledem na požadované metody PAV</t>
  </si>
  <si>
    <t>Jistebník - nacenění jednotlivých ploch s ohledem na požadované metody PAV</t>
  </si>
  <si>
    <t>Kletné - nacenění jednotlivých ploch s ohledem na požadované metody PAV</t>
  </si>
  <si>
    <t>Kujavy - nacenění jednotlivých ploch s ohledem na požadované metody PAV</t>
  </si>
  <si>
    <t>Mankovice - nacenění jednotlivých ploch s ohledem na požadované metody PAV</t>
  </si>
  <si>
    <t>Nejdek u Hranic - nacenění jednotlivých ploch s ohledem na požadované metody PAV</t>
  </si>
  <si>
    <t>Polanka nad Odrou - nacenění jednotlivých ploch s ohledem na požadované metody PAV</t>
  </si>
  <si>
    <t>Pustějov - nacenění jednotlivých ploch s ohledem na požadované metody PAV</t>
  </si>
  <si>
    <t>Střítež nad Ludinou - nacenění jednotlivých ploch s ohledem na požadované metody PAV</t>
  </si>
  <si>
    <t>Studénka nad Odrou - nacenění jednotlivých ploch s ohledem na požadované metody PAV</t>
  </si>
  <si>
    <t>Suchdol nad Odrou - nacenění jednotlivých ploch s ohledem na požadované metody PAV</t>
  </si>
  <si>
    <t>Svinov - nacenění jednotlivých ploch s ohledem na požadované metody PAV</t>
  </si>
  <si>
    <t>Velká u Hranic - nacenění jednotlivých ploch s ohledem na požadované metody PAV</t>
  </si>
  <si>
    <t>Velké Albrechtice - nacenění jednotlivých ploch s ohledem na požadované metody PAV</t>
  </si>
  <si>
    <t>Vražné u Oder - nacenění jednotlivých ploch s ohledem na požadované metody PAV</t>
  </si>
  <si>
    <t>"RS 1 VRT Prosenice - Ostrava-Svinov, II. část, Hranice na Moravě - Ostrava-Svinov"; Předběžný archeologický výzkum</t>
  </si>
  <si>
    <t>Všechny ceny jsou uvedeny bez DPH.</t>
  </si>
  <si>
    <t>Celkem bez DPH</t>
  </si>
  <si>
    <t>Náhrada škod související se vstupy na pozemky (1,5 % z kap. 6)</t>
  </si>
  <si>
    <t>Druh pozemku - pozemky dotčené stavbou</t>
  </si>
  <si>
    <t>Pole určená k vyplnění jsou podbarvená žlutě.</t>
  </si>
  <si>
    <t>Předpokládané trvalé vynětí    m. j. ha</t>
  </si>
  <si>
    <t>Předpokládané dočasné vynětí m. j. ha</t>
  </si>
  <si>
    <t>Nacenění jednotlivých ploch po zájmových katastrech s ohledem na požadované metody PAV mimo metody PAV obsažené v položkách 1 až 3</t>
  </si>
  <si>
    <t>Jednotlivé plochy naceňujte kompletně se započítáním všech pracovníků, dopravy, geodetického zaměření, vytýčení plochy, zpracování a interpretace naměřených dat.</t>
  </si>
  <si>
    <t xml:space="preserve">Plochy vynětí jsou pro přehlednost rozdělené na trvalé a dočasné; jejich jednotková cena je stejná. </t>
  </si>
  <si>
    <t>Ocenění položek Povrchový sběr a Detektorový průzkum bude stanoveno cenou odpovídající pro průměrné počty průchodů.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</si>
</sst>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164" fontId="4" fillId="0" borderId="19" xfId="0" applyNumberFormat="1" applyFont="1" applyBorder="1"/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49" fontId="3" fillId="0" borderId="1" xfId="0" applyNumberFormat="1" applyFont="1" applyBorder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3" fillId="0" borderId="25" xfId="0" applyNumberFormat="1" applyFont="1" applyBorder="1" applyAlignment="1">
      <alignment horizontal="right"/>
    </xf>
    <xf numFmtId="165" fontId="3" fillId="0" borderId="0" xfId="0" applyNumberFormat="1" applyFont="1"/>
    <xf numFmtId="4" fontId="3" fillId="0" borderId="0" xfId="0" applyNumberFormat="1" applyFont="1"/>
    <xf numFmtId="49" fontId="3" fillId="0" borderId="19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164" fontId="3" fillId="0" borderId="14" xfId="0" applyNumberFormat="1" applyFont="1" applyBorder="1" applyAlignment="1">
      <alignment horizontal="right"/>
    </xf>
    <xf numFmtId="2" fontId="3" fillId="0" borderId="7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49" fontId="3" fillId="0" borderId="34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left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/>
    </xf>
    <xf numFmtId="49" fontId="3" fillId="0" borderId="44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49" fontId="1" fillId="0" borderId="27" xfId="0" applyNumberFormat="1" applyFont="1" applyBorder="1" applyAlignment="1">
      <alignment horizontal="left" vertical="center"/>
    </xf>
    <xf numFmtId="49" fontId="1" fillId="0" borderId="29" xfId="0" applyNumberFormat="1" applyFont="1" applyBorder="1" applyAlignment="1">
      <alignment horizontal="left" vertical="center"/>
    </xf>
    <xf numFmtId="49" fontId="3" fillId="0" borderId="50" xfId="0" applyNumberFormat="1" applyFont="1" applyBorder="1" applyAlignment="1">
      <alignment horizontal="left"/>
    </xf>
    <xf numFmtId="49" fontId="3" fillId="0" borderId="40" xfId="0" applyNumberFormat="1" applyFont="1" applyBorder="1" applyAlignment="1">
      <alignment horizontal="left"/>
    </xf>
    <xf numFmtId="49" fontId="3" fillId="0" borderId="51" xfId="0" applyNumberFormat="1" applyFont="1" applyBorder="1" applyAlignment="1">
      <alignment horizontal="left"/>
    </xf>
    <xf numFmtId="49" fontId="3" fillId="0" borderId="41" xfId="0" applyNumberFormat="1" applyFont="1" applyBorder="1" applyAlignment="1">
      <alignment horizontal="left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84"/>
  <sheetViews>
    <sheetView tabSelected="1" topLeftCell="A149" zoomScale="110" zoomScaleNormal="110" workbookViewId="0">
      <selection activeCell="K168" sqref="K168"/>
    </sheetView>
  </sheetViews>
  <sheetFormatPr defaultRowHeight="11.25" x14ac:dyDescent="0.15"/>
  <cols>
    <col min="1" max="1" width="9.140625" style="27"/>
    <col min="2" max="2" width="20.7109375" style="27" customWidth="1"/>
    <col min="3" max="3" width="53" style="27" customWidth="1"/>
    <col min="4" max="7" width="15.7109375" style="27" customWidth="1"/>
    <col min="8" max="8" width="18.42578125" style="27" customWidth="1"/>
    <col min="9" max="9" width="9.140625" style="27"/>
    <col min="10" max="10" width="9.85546875" style="27" bestFit="1" customWidth="1"/>
    <col min="11" max="16384" width="9.140625" style="27"/>
  </cols>
  <sheetData>
    <row r="1" spans="1:7" ht="30" customHeight="1" x14ac:dyDescent="0.15">
      <c r="A1" s="87"/>
      <c r="B1" s="90" t="s">
        <v>9</v>
      </c>
      <c r="C1" s="91"/>
      <c r="D1" s="91"/>
      <c r="E1" s="91"/>
      <c r="F1" s="91"/>
      <c r="G1" s="92"/>
    </row>
    <row r="2" spans="1:7" ht="24.95" customHeight="1" x14ac:dyDescent="0.15">
      <c r="A2" s="88"/>
      <c r="B2" s="93" t="s">
        <v>115</v>
      </c>
      <c r="C2" s="94"/>
      <c r="D2" s="94"/>
      <c r="E2" s="94"/>
      <c r="F2" s="94"/>
      <c r="G2" s="95"/>
    </row>
    <row r="3" spans="1:7" ht="12" customHeight="1" thickBot="1" x14ac:dyDescent="0.2">
      <c r="A3" s="89"/>
      <c r="B3" s="15"/>
      <c r="C3" s="16"/>
      <c r="D3" s="16"/>
      <c r="E3" s="16"/>
      <c r="F3" s="16"/>
      <c r="G3" s="17"/>
    </row>
    <row r="4" spans="1:7" ht="24.95" customHeight="1" thickBot="1" x14ac:dyDescent="0.2">
      <c r="A4" s="18" t="s">
        <v>10</v>
      </c>
      <c r="B4" s="19" t="s">
        <v>11</v>
      </c>
      <c r="C4" s="20"/>
      <c r="D4" s="21" t="s">
        <v>12</v>
      </c>
      <c r="E4" s="22" t="s">
        <v>13</v>
      </c>
      <c r="F4" s="23" t="s">
        <v>14</v>
      </c>
      <c r="G4" s="22" t="s">
        <v>15</v>
      </c>
    </row>
    <row r="5" spans="1:7" ht="20.100000000000001" customHeight="1" thickBot="1" x14ac:dyDescent="0.2">
      <c r="A5" s="28">
        <v>1</v>
      </c>
      <c r="B5" s="99" t="s">
        <v>16</v>
      </c>
      <c r="C5" s="100"/>
      <c r="D5" s="100"/>
      <c r="E5" s="100"/>
      <c r="F5" s="100"/>
      <c r="G5" s="101"/>
    </row>
    <row r="6" spans="1:7" ht="11.25" customHeight="1" x14ac:dyDescent="0.15">
      <c r="A6" s="4" t="s">
        <v>17</v>
      </c>
      <c r="B6" s="5" t="s">
        <v>29</v>
      </c>
      <c r="C6" s="6"/>
      <c r="D6" s="7">
        <v>1</v>
      </c>
      <c r="E6" s="7" t="s">
        <v>18</v>
      </c>
      <c r="F6" s="82">
        <v>0</v>
      </c>
      <c r="G6" s="1">
        <f>D6*F6</f>
        <v>0</v>
      </c>
    </row>
    <row r="7" spans="1:7" ht="11.25" customHeight="1" x14ac:dyDescent="0.15">
      <c r="A7" s="8" t="s">
        <v>19</v>
      </c>
      <c r="B7" s="9" t="s">
        <v>30</v>
      </c>
      <c r="C7" s="10"/>
      <c r="D7" s="11">
        <v>1</v>
      </c>
      <c r="E7" s="12" t="s">
        <v>18</v>
      </c>
      <c r="F7" s="83">
        <v>0</v>
      </c>
      <c r="G7" s="2">
        <f>D7*F7</f>
        <v>0</v>
      </c>
    </row>
    <row r="8" spans="1:7" ht="11.25" customHeight="1" thickBot="1" x14ac:dyDescent="0.2">
      <c r="A8" s="13"/>
      <c r="B8" s="102" t="s">
        <v>20</v>
      </c>
      <c r="C8" s="103"/>
      <c r="D8" s="14"/>
      <c r="E8" s="14"/>
      <c r="F8" s="26" t="s">
        <v>21</v>
      </c>
      <c r="G8" s="3">
        <f>SUM(G6:G7)</f>
        <v>0</v>
      </c>
    </row>
    <row r="9" spans="1:7" ht="20.100000000000001" customHeight="1" thickBot="1" x14ac:dyDescent="0.2">
      <c r="A9" s="24">
        <v>2</v>
      </c>
      <c r="B9" s="96" t="s">
        <v>57</v>
      </c>
      <c r="C9" s="97"/>
      <c r="D9" s="97"/>
      <c r="E9" s="97"/>
      <c r="F9" s="97"/>
      <c r="G9" s="98"/>
    </row>
    <row r="10" spans="1:7" ht="11.25" customHeight="1" x14ac:dyDescent="0.15">
      <c r="A10" s="128" t="s">
        <v>28</v>
      </c>
      <c r="B10" s="109" t="s">
        <v>62</v>
      </c>
      <c r="C10" s="110"/>
      <c r="D10" s="113">
        <v>2</v>
      </c>
      <c r="E10" s="113" t="s">
        <v>66</v>
      </c>
      <c r="F10" s="115">
        <v>0</v>
      </c>
      <c r="G10" s="117">
        <f>D10*F10</f>
        <v>0</v>
      </c>
    </row>
    <row r="11" spans="1:7" ht="11.25" customHeight="1" x14ac:dyDescent="0.15">
      <c r="A11" s="129"/>
      <c r="B11" s="111"/>
      <c r="C11" s="112"/>
      <c r="D11" s="114"/>
      <c r="E11" s="114"/>
      <c r="F11" s="116"/>
      <c r="G11" s="118"/>
    </row>
    <row r="12" spans="1:7" ht="11.25" customHeight="1" thickBot="1" x14ac:dyDescent="0.2">
      <c r="A12" s="13"/>
      <c r="B12" s="119" t="s">
        <v>33</v>
      </c>
      <c r="C12" s="120"/>
      <c r="D12" s="14"/>
      <c r="E12" s="14"/>
      <c r="F12" s="26" t="s">
        <v>21</v>
      </c>
      <c r="G12" s="3">
        <f>SUM(G10)</f>
        <v>0</v>
      </c>
    </row>
    <row r="13" spans="1:7" ht="20.100000000000001" customHeight="1" thickBot="1" x14ac:dyDescent="0.2">
      <c r="A13" s="24">
        <v>3</v>
      </c>
      <c r="B13" s="96" t="s">
        <v>25</v>
      </c>
      <c r="C13" s="97"/>
      <c r="D13" s="97"/>
      <c r="E13" s="97"/>
      <c r="F13" s="97"/>
      <c r="G13" s="98"/>
    </row>
    <row r="14" spans="1:7" ht="11.25" customHeight="1" x14ac:dyDescent="0.15">
      <c r="A14" s="128" t="s">
        <v>32</v>
      </c>
      <c r="B14" s="109" t="s">
        <v>31</v>
      </c>
      <c r="C14" s="110"/>
      <c r="D14" s="113">
        <v>1</v>
      </c>
      <c r="E14" s="113" t="s">
        <v>18</v>
      </c>
      <c r="F14" s="115">
        <v>0</v>
      </c>
      <c r="G14" s="117">
        <f>D14*F14</f>
        <v>0</v>
      </c>
    </row>
    <row r="15" spans="1:7" ht="11.25" customHeight="1" x14ac:dyDescent="0.15">
      <c r="A15" s="129"/>
      <c r="B15" s="111"/>
      <c r="C15" s="112"/>
      <c r="D15" s="114"/>
      <c r="E15" s="114"/>
      <c r="F15" s="116"/>
      <c r="G15" s="118"/>
    </row>
    <row r="16" spans="1:7" ht="11.25" customHeight="1" thickBot="1" x14ac:dyDescent="0.2">
      <c r="A16" s="13"/>
      <c r="B16" s="119" t="s">
        <v>34</v>
      </c>
      <c r="C16" s="120"/>
      <c r="D16" s="14"/>
      <c r="E16" s="14"/>
      <c r="F16" s="26" t="s">
        <v>21</v>
      </c>
      <c r="G16" s="3">
        <f>SUM(G14:G15)</f>
        <v>0</v>
      </c>
    </row>
    <row r="17" spans="1:8" ht="20.100000000000001" customHeight="1" thickBot="1" x14ac:dyDescent="0.2">
      <c r="A17" s="24">
        <v>4</v>
      </c>
      <c r="B17" s="96" t="s">
        <v>22</v>
      </c>
      <c r="C17" s="97"/>
      <c r="D17" s="97"/>
      <c r="E17" s="97"/>
      <c r="F17" s="97"/>
      <c r="G17" s="98"/>
    </row>
    <row r="18" spans="1:8" ht="11.25" customHeight="1" x14ac:dyDescent="0.15">
      <c r="A18" s="4" t="s">
        <v>35</v>
      </c>
      <c r="B18" s="121" t="s">
        <v>22</v>
      </c>
      <c r="C18" s="121"/>
      <c r="D18" s="7">
        <v>1</v>
      </c>
      <c r="E18" s="7" t="s">
        <v>18</v>
      </c>
      <c r="F18" s="82">
        <v>0</v>
      </c>
      <c r="G18" s="1">
        <f>D18*F18</f>
        <v>0</v>
      </c>
    </row>
    <row r="19" spans="1:8" ht="11.25" customHeight="1" x14ac:dyDescent="0.15">
      <c r="A19" s="8" t="s">
        <v>36</v>
      </c>
      <c r="B19" s="139" t="s">
        <v>118</v>
      </c>
      <c r="C19" s="139"/>
      <c r="D19" s="11">
        <v>1</v>
      </c>
      <c r="E19" s="12" t="s">
        <v>18</v>
      </c>
      <c r="F19" s="25">
        <f>G146*0.015</f>
        <v>0</v>
      </c>
      <c r="G19" s="2">
        <f>F19*D19</f>
        <v>0</v>
      </c>
    </row>
    <row r="20" spans="1:8" ht="11.25" customHeight="1" thickBot="1" x14ac:dyDescent="0.2">
      <c r="A20" s="13"/>
      <c r="B20" s="119" t="s">
        <v>39</v>
      </c>
      <c r="C20" s="120"/>
      <c r="D20" s="14"/>
      <c r="E20" s="14"/>
      <c r="F20" s="26" t="s">
        <v>21</v>
      </c>
      <c r="G20" s="3">
        <f>SUM(G18:G19)</f>
        <v>0</v>
      </c>
    </row>
    <row r="21" spans="1:8" ht="20.100000000000001" customHeight="1" thickBot="1" x14ac:dyDescent="0.2">
      <c r="A21" s="28">
        <v>5</v>
      </c>
      <c r="B21" s="99" t="s">
        <v>24</v>
      </c>
      <c r="C21" s="100"/>
      <c r="D21" s="100"/>
      <c r="E21" s="100"/>
      <c r="F21" s="100"/>
      <c r="G21" s="101"/>
    </row>
    <row r="22" spans="1:8" ht="11.25" customHeight="1" x14ac:dyDescent="0.15">
      <c r="A22" s="29" t="s">
        <v>37</v>
      </c>
      <c r="B22" s="140" t="s">
        <v>23</v>
      </c>
      <c r="C22" s="141"/>
      <c r="D22" s="12">
        <v>1</v>
      </c>
      <c r="E22" s="12" t="s">
        <v>18</v>
      </c>
      <c r="F22" s="84">
        <v>0</v>
      </c>
      <c r="G22" s="30">
        <f>D22*F22</f>
        <v>0</v>
      </c>
    </row>
    <row r="23" spans="1:8" ht="11.25" customHeight="1" x14ac:dyDescent="0.15">
      <c r="A23" s="8" t="s">
        <v>38</v>
      </c>
      <c r="B23" s="107" t="s">
        <v>54</v>
      </c>
      <c r="C23" s="108"/>
      <c r="D23" s="11">
        <v>11</v>
      </c>
      <c r="E23" s="11" t="s">
        <v>68</v>
      </c>
      <c r="F23" s="83">
        <v>0</v>
      </c>
      <c r="G23" s="2">
        <f>D23*F23</f>
        <v>0</v>
      </c>
    </row>
    <row r="24" spans="1:8" ht="11.25" customHeight="1" x14ac:dyDescent="0.15">
      <c r="A24" s="8" t="s">
        <v>67</v>
      </c>
      <c r="B24" s="107" t="s">
        <v>26</v>
      </c>
      <c r="C24" s="108"/>
      <c r="D24" s="31" t="s">
        <v>27</v>
      </c>
      <c r="E24" s="31" t="s">
        <v>18</v>
      </c>
      <c r="F24" s="83">
        <v>0</v>
      </c>
      <c r="G24" s="2">
        <f>D24*F24</f>
        <v>0</v>
      </c>
    </row>
    <row r="25" spans="1:8" ht="11.25" customHeight="1" thickBot="1" x14ac:dyDescent="0.2">
      <c r="A25" s="32"/>
      <c r="B25" s="102" t="s">
        <v>40</v>
      </c>
      <c r="C25" s="103"/>
      <c r="D25" s="33"/>
      <c r="E25" s="33"/>
      <c r="F25" s="26" t="s">
        <v>21</v>
      </c>
      <c r="G25" s="3">
        <f>SUM(G23:G24)</f>
        <v>0</v>
      </c>
    </row>
    <row r="26" spans="1:8" ht="24.95" customHeight="1" thickBot="1" x14ac:dyDescent="0.2">
      <c r="A26" s="34">
        <v>6</v>
      </c>
      <c r="B26" s="104" t="s">
        <v>123</v>
      </c>
      <c r="C26" s="105"/>
      <c r="D26" s="105"/>
      <c r="E26" s="105"/>
      <c r="F26" s="105"/>
      <c r="G26" s="106"/>
    </row>
    <row r="27" spans="1:8" ht="11.25" customHeight="1" x14ac:dyDescent="0.15">
      <c r="A27" s="87"/>
      <c r="B27" s="136" t="s">
        <v>0</v>
      </c>
      <c r="C27" s="133" t="s">
        <v>119</v>
      </c>
      <c r="D27" s="130" t="s">
        <v>121</v>
      </c>
      <c r="E27" s="130" t="s">
        <v>122</v>
      </c>
      <c r="F27" s="130" t="s">
        <v>14</v>
      </c>
      <c r="G27" s="130" t="s">
        <v>15</v>
      </c>
      <c r="H27" s="35"/>
    </row>
    <row r="28" spans="1:8" ht="15.75" customHeight="1" x14ac:dyDescent="0.15">
      <c r="A28" s="88"/>
      <c r="B28" s="137"/>
      <c r="C28" s="134"/>
      <c r="D28" s="131"/>
      <c r="E28" s="131"/>
      <c r="F28" s="131"/>
      <c r="G28" s="131"/>
    </row>
    <row r="29" spans="1:8" ht="15.75" customHeight="1" thickBot="1" x14ac:dyDescent="0.2">
      <c r="A29" s="89"/>
      <c r="B29" s="138"/>
      <c r="C29" s="135"/>
      <c r="D29" s="132"/>
      <c r="E29" s="132"/>
      <c r="F29" s="132"/>
      <c r="G29" s="132"/>
    </row>
    <row r="30" spans="1:8" x14ac:dyDescent="0.15">
      <c r="A30" s="122" t="s">
        <v>41</v>
      </c>
      <c r="B30" s="125" t="s">
        <v>69</v>
      </c>
      <c r="C30" s="6" t="s">
        <v>2</v>
      </c>
      <c r="D30" s="36">
        <v>53.33</v>
      </c>
      <c r="E30" s="36">
        <v>66.491200000000006</v>
      </c>
      <c r="F30" s="84">
        <v>0</v>
      </c>
      <c r="G30" s="30">
        <f>F30*(D30+E30)</f>
        <v>0</v>
      </c>
    </row>
    <row r="31" spans="1:8" x14ac:dyDescent="0.15">
      <c r="A31" s="124"/>
      <c r="B31" s="126"/>
      <c r="C31" s="37" t="s">
        <v>8</v>
      </c>
      <c r="D31" s="38">
        <v>0.79990000000000006</v>
      </c>
      <c r="E31" s="38">
        <v>1.27</v>
      </c>
      <c r="F31" s="84">
        <v>0</v>
      </c>
      <c r="G31" s="30">
        <f t="shared" ref="G31:G35" si="0">F31*(D31+E31)</f>
        <v>0</v>
      </c>
    </row>
    <row r="32" spans="1:8" x14ac:dyDescent="0.15">
      <c r="A32" s="124"/>
      <c r="B32" s="126"/>
      <c r="C32" s="10" t="s">
        <v>5</v>
      </c>
      <c r="D32" s="39">
        <v>1.89E-2</v>
      </c>
      <c r="E32" s="39">
        <v>0.39</v>
      </c>
      <c r="F32" s="84">
        <v>0</v>
      </c>
      <c r="G32" s="30">
        <f t="shared" si="0"/>
        <v>0</v>
      </c>
    </row>
    <row r="33" spans="1:7" x14ac:dyDescent="0.15">
      <c r="A33" s="124"/>
      <c r="B33" s="126"/>
      <c r="C33" s="10" t="s">
        <v>3</v>
      </c>
      <c r="D33" s="39">
        <v>0.88400000000000001</v>
      </c>
      <c r="E33" s="39">
        <v>0.01</v>
      </c>
      <c r="F33" s="84">
        <v>0</v>
      </c>
      <c r="G33" s="30">
        <f t="shared" si="0"/>
        <v>0</v>
      </c>
    </row>
    <row r="34" spans="1:7" x14ac:dyDescent="0.15">
      <c r="A34" s="124"/>
      <c r="B34" s="126"/>
      <c r="C34" s="40" t="s">
        <v>7</v>
      </c>
      <c r="D34" s="39">
        <v>0</v>
      </c>
      <c r="E34" s="39">
        <v>0.05</v>
      </c>
      <c r="F34" s="84">
        <v>0</v>
      </c>
      <c r="G34" s="30">
        <f t="shared" si="0"/>
        <v>0</v>
      </c>
    </row>
    <row r="35" spans="1:7" ht="12" thickBot="1" x14ac:dyDescent="0.2">
      <c r="A35" s="123"/>
      <c r="B35" s="127"/>
      <c r="C35" s="41" t="s">
        <v>4</v>
      </c>
      <c r="D35" s="42">
        <v>13.0151</v>
      </c>
      <c r="E35" s="42">
        <v>12.77</v>
      </c>
      <c r="F35" s="84">
        <v>0</v>
      </c>
      <c r="G35" s="30">
        <f t="shared" si="0"/>
        <v>0</v>
      </c>
    </row>
    <row r="36" spans="1:7" ht="12" thickBot="1" x14ac:dyDescent="0.2">
      <c r="A36" s="43"/>
      <c r="B36" s="44" t="s">
        <v>1</v>
      </c>
      <c r="C36" s="45"/>
      <c r="D36" s="46">
        <f>SUM(D30:D35)</f>
        <v>68.047899999999998</v>
      </c>
      <c r="E36" s="47">
        <f>SUM(E30:E35)</f>
        <v>80.981200000000001</v>
      </c>
      <c r="F36" s="48" t="s">
        <v>21</v>
      </c>
      <c r="G36" s="49">
        <f>SUM(G30:G35)</f>
        <v>0</v>
      </c>
    </row>
    <row r="37" spans="1:7" x14ac:dyDescent="0.15">
      <c r="A37" s="122" t="s">
        <v>42</v>
      </c>
      <c r="B37" s="125" t="s">
        <v>70</v>
      </c>
      <c r="C37" s="6" t="s">
        <v>2</v>
      </c>
      <c r="D37" s="36">
        <v>10.86</v>
      </c>
      <c r="E37" s="36">
        <v>8.7200000000000006</v>
      </c>
      <c r="F37" s="84">
        <v>0</v>
      </c>
      <c r="G37" s="30">
        <f>F37*(D37+E37)</f>
        <v>0</v>
      </c>
    </row>
    <row r="38" spans="1:7" x14ac:dyDescent="0.15">
      <c r="A38" s="124"/>
      <c r="B38" s="126"/>
      <c r="C38" s="37" t="s">
        <v>8</v>
      </c>
      <c r="D38" s="38">
        <v>1.2307999999999999</v>
      </c>
      <c r="E38" s="38">
        <v>0.02</v>
      </c>
      <c r="F38" s="84">
        <v>0</v>
      </c>
      <c r="G38" s="30">
        <f t="shared" ref="G38:G40" si="1">F38*(D38+E38)</f>
        <v>0</v>
      </c>
    </row>
    <row r="39" spans="1:7" x14ac:dyDescent="0.15">
      <c r="A39" s="124"/>
      <c r="B39" s="126"/>
      <c r="C39" s="10" t="s">
        <v>3</v>
      </c>
      <c r="D39" s="39">
        <v>0.48670000000000002</v>
      </c>
      <c r="E39" s="39">
        <v>0.03</v>
      </c>
      <c r="F39" s="84">
        <v>0</v>
      </c>
      <c r="G39" s="30">
        <f t="shared" si="1"/>
        <v>0</v>
      </c>
    </row>
    <row r="40" spans="1:7" ht="12" thickBot="1" x14ac:dyDescent="0.2">
      <c r="A40" s="123"/>
      <c r="B40" s="127"/>
      <c r="C40" s="41" t="s">
        <v>4</v>
      </c>
      <c r="D40" s="42">
        <v>1.7302999999999999</v>
      </c>
      <c r="E40" s="42">
        <v>1.47</v>
      </c>
      <c r="F40" s="84">
        <v>0</v>
      </c>
      <c r="G40" s="30">
        <f t="shared" si="1"/>
        <v>0</v>
      </c>
    </row>
    <row r="41" spans="1:7" ht="12" thickBot="1" x14ac:dyDescent="0.2">
      <c r="A41" s="43"/>
      <c r="B41" s="44" t="s">
        <v>1</v>
      </c>
      <c r="C41" s="50"/>
      <c r="D41" s="51">
        <f>SUM(D37:D40)</f>
        <v>14.3078</v>
      </c>
      <c r="E41" s="47">
        <f>SUM(E37:E40)</f>
        <v>10.24</v>
      </c>
      <c r="F41" s="48" t="s">
        <v>21</v>
      </c>
      <c r="G41" s="49">
        <f>SUM(G37:G40)</f>
        <v>0</v>
      </c>
    </row>
    <row r="42" spans="1:7" x14ac:dyDescent="0.15">
      <c r="A42" s="122" t="s">
        <v>43</v>
      </c>
      <c r="B42" s="125" t="s">
        <v>71</v>
      </c>
      <c r="C42" s="6" t="s">
        <v>2</v>
      </c>
      <c r="D42" s="36">
        <v>10.508599999999999</v>
      </c>
      <c r="E42" s="36">
        <v>6.37</v>
      </c>
      <c r="F42" s="84">
        <v>0</v>
      </c>
      <c r="G42" s="30">
        <f>F42*(E42+D42)</f>
        <v>0</v>
      </c>
    </row>
    <row r="43" spans="1:7" x14ac:dyDescent="0.15">
      <c r="A43" s="124"/>
      <c r="B43" s="126"/>
      <c r="C43" s="37" t="s">
        <v>8</v>
      </c>
      <c r="D43" s="38">
        <v>0.152</v>
      </c>
      <c r="E43" s="38">
        <v>1.1499999999999999</v>
      </c>
      <c r="F43" s="84">
        <v>0</v>
      </c>
      <c r="G43" s="30">
        <f t="shared" ref="G43:G46" si="2">F43*(E43+D43)</f>
        <v>0</v>
      </c>
    </row>
    <row r="44" spans="1:7" x14ac:dyDescent="0.15">
      <c r="A44" s="124"/>
      <c r="B44" s="126"/>
      <c r="C44" s="10" t="s">
        <v>5</v>
      </c>
      <c r="D44" s="39">
        <v>1.89E-2</v>
      </c>
      <c r="E44" s="39">
        <v>0</v>
      </c>
      <c r="F44" s="84">
        <v>0</v>
      </c>
      <c r="G44" s="30">
        <f t="shared" si="2"/>
        <v>0</v>
      </c>
    </row>
    <row r="45" spans="1:7" x14ac:dyDescent="0.15">
      <c r="A45" s="124"/>
      <c r="B45" s="126"/>
      <c r="C45" s="10" t="s">
        <v>3</v>
      </c>
      <c r="D45" s="39">
        <v>0.46029999999999999</v>
      </c>
      <c r="E45" s="39">
        <v>0</v>
      </c>
      <c r="F45" s="84">
        <v>0</v>
      </c>
      <c r="G45" s="30">
        <f t="shared" si="2"/>
        <v>0</v>
      </c>
    </row>
    <row r="46" spans="1:7" ht="12" thickBot="1" x14ac:dyDescent="0.2">
      <c r="A46" s="123"/>
      <c r="B46" s="127"/>
      <c r="C46" s="41" t="s">
        <v>4</v>
      </c>
      <c r="D46" s="42">
        <v>3.6410999999999998</v>
      </c>
      <c r="E46" s="42">
        <v>2.0299999999999998</v>
      </c>
      <c r="F46" s="84">
        <v>0</v>
      </c>
      <c r="G46" s="30">
        <f t="shared" si="2"/>
        <v>0</v>
      </c>
    </row>
    <row r="47" spans="1:7" ht="12" thickBot="1" x14ac:dyDescent="0.2">
      <c r="A47" s="43"/>
      <c r="B47" s="44" t="s">
        <v>1</v>
      </c>
      <c r="C47" s="50"/>
      <c r="D47" s="51">
        <f>SUM(D42:D46)</f>
        <v>14.780899999999999</v>
      </c>
      <c r="E47" s="47">
        <f>SUM(E42:E46)</f>
        <v>9.5499999999999989</v>
      </c>
      <c r="F47" s="48" t="s">
        <v>21</v>
      </c>
      <c r="G47" s="49">
        <f>SUM(G42:G46)</f>
        <v>0</v>
      </c>
    </row>
    <row r="48" spans="1:7" x14ac:dyDescent="0.15">
      <c r="A48" s="122" t="s">
        <v>44</v>
      </c>
      <c r="B48" s="125" t="s">
        <v>72</v>
      </c>
      <c r="C48" s="6" t="s">
        <v>2</v>
      </c>
      <c r="D48" s="36">
        <v>20.636199999999999</v>
      </c>
      <c r="E48" s="36">
        <v>3.78</v>
      </c>
      <c r="F48" s="84">
        <v>0</v>
      </c>
      <c r="G48" s="30">
        <f>F48*(D48+E48)</f>
        <v>0</v>
      </c>
    </row>
    <row r="49" spans="1:7" x14ac:dyDescent="0.15">
      <c r="A49" s="124"/>
      <c r="B49" s="126"/>
      <c r="C49" s="37" t="s">
        <v>8</v>
      </c>
      <c r="D49" s="38">
        <v>0</v>
      </c>
      <c r="E49" s="38">
        <v>0.03</v>
      </c>
      <c r="F49" s="84">
        <v>0</v>
      </c>
      <c r="G49" s="30">
        <f t="shared" ref="G49:G53" si="3">F49*(D49+E49)</f>
        <v>0</v>
      </c>
    </row>
    <row r="50" spans="1:7" x14ac:dyDescent="0.15">
      <c r="A50" s="124"/>
      <c r="B50" s="126"/>
      <c r="C50" s="10" t="s">
        <v>5</v>
      </c>
      <c r="D50" s="39">
        <v>0.16439999999999999</v>
      </c>
      <c r="E50" s="39">
        <v>0.12</v>
      </c>
      <c r="F50" s="84">
        <v>0</v>
      </c>
      <c r="G50" s="30">
        <f t="shared" si="3"/>
        <v>0</v>
      </c>
    </row>
    <row r="51" spans="1:7" x14ac:dyDescent="0.15">
      <c r="A51" s="124"/>
      <c r="B51" s="126"/>
      <c r="C51" s="10" t="s">
        <v>3</v>
      </c>
      <c r="D51" s="39">
        <v>1.0928</v>
      </c>
      <c r="E51" s="39">
        <v>0.21</v>
      </c>
      <c r="F51" s="84">
        <v>0</v>
      </c>
      <c r="G51" s="30">
        <f t="shared" si="3"/>
        <v>0</v>
      </c>
    </row>
    <row r="52" spans="1:7" x14ac:dyDescent="0.15">
      <c r="A52" s="124"/>
      <c r="B52" s="126"/>
      <c r="C52" s="40" t="s">
        <v>7</v>
      </c>
      <c r="D52" s="39">
        <v>0.06</v>
      </c>
      <c r="E52" s="39">
        <v>0</v>
      </c>
      <c r="F52" s="84">
        <v>0</v>
      </c>
      <c r="G52" s="30">
        <f t="shared" si="3"/>
        <v>0</v>
      </c>
    </row>
    <row r="53" spans="1:7" ht="12" thickBot="1" x14ac:dyDescent="0.2">
      <c r="A53" s="123"/>
      <c r="B53" s="127"/>
      <c r="C53" s="41" t="s">
        <v>4</v>
      </c>
      <c r="D53" s="42">
        <v>3.4377</v>
      </c>
      <c r="E53" s="42">
        <v>2.67</v>
      </c>
      <c r="F53" s="84">
        <v>0</v>
      </c>
      <c r="G53" s="30">
        <f t="shared" si="3"/>
        <v>0</v>
      </c>
    </row>
    <row r="54" spans="1:7" ht="12" thickBot="1" x14ac:dyDescent="0.2">
      <c r="A54" s="43"/>
      <c r="B54" s="44" t="s">
        <v>1</v>
      </c>
      <c r="C54" s="50"/>
      <c r="D54" s="51">
        <f>SUM(D48:D53)</f>
        <v>25.391099999999998</v>
      </c>
      <c r="E54" s="47">
        <f>SUM(E48:E53)</f>
        <v>6.81</v>
      </c>
      <c r="F54" s="48" t="s">
        <v>21</v>
      </c>
      <c r="G54" s="49">
        <f>SUM(G48:G53)</f>
        <v>0</v>
      </c>
    </row>
    <row r="55" spans="1:7" x14ac:dyDescent="0.15">
      <c r="A55" s="122" t="s">
        <v>45</v>
      </c>
      <c r="B55" s="125" t="s">
        <v>60</v>
      </c>
      <c r="C55" s="6" t="s">
        <v>2</v>
      </c>
      <c r="D55" s="36">
        <v>1.2914000000000001</v>
      </c>
      <c r="E55" s="36">
        <v>1.08</v>
      </c>
      <c r="F55" s="84">
        <v>0</v>
      </c>
      <c r="G55" s="30">
        <f>F55*(D55+E55)</f>
        <v>0</v>
      </c>
    </row>
    <row r="56" spans="1:7" x14ac:dyDescent="0.15">
      <c r="A56" s="124"/>
      <c r="B56" s="126"/>
      <c r="C56" s="10" t="s">
        <v>3</v>
      </c>
      <c r="D56" s="39">
        <v>0.62609999999999999</v>
      </c>
      <c r="E56" s="39">
        <v>0.22</v>
      </c>
      <c r="F56" s="84">
        <v>0</v>
      </c>
      <c r="G56" s="30">
        <f t="shared" ref="G56:G57" si="4">F56*(D56+E56)</f>
        <v>0</v>
      </c>
    </row>
    <row r="57" spans="1:7" ht="12" thickBot="1" x14ac:dyDescent="0.2">
      <c r="A57" s="123"/>
      <c r="B57" s="127"/>
      <c r="C57" s="41" t="s">
        <v>4</v>
      </c>
      <c r="D57" s="42">
        <v>0.59509999999999996</v>
      </c>
      <c r="E57" s="42">
        <v>0.33</v>
      </c>
      <c r="F57" s="84">
        <v>0</v>
      </c>
      <c r="G57" s="30">
        <f t="shared" si="4"/>
        <v>0</v>
      </c>
    </row>
    <row r="58" spans="1:7" ht="12" thickBot="1" x14ac:dyDescent="0.2">
      <c r="A58" s="43"/>
      <c r="B58" s="44" t="s">
        <v>1</v>
      </c>
      <c r="C58" s="50"/>
      <c r="D58" s="51">
        <f>SUM(D55:D57)</f>
        <v>2.5125999999999999</v>
      </c>
      <c r="E58" s="47">
        <f>SUM(E55:E57)</f>
        <v>1.6300000000000001</v>
      </c>
      <c r="F58" s="48" t="s">
        <v>21</v>
      </c>
      <c r="G58" s="49">
        <f>SUM(G55:G57)</f>
        <v>0</v>
      </c>
    </row>
    <row r="59" spans="1:7" x14ac:dyDescent="0.15">
      <c r="A59" s="122" t="s">
        <v>46</v>
      </c>
      <c r="B59" s="125" t="s">
        <v>73</v>
      </c>
      <c r="C59" s="6" t="s">
        <v>2</v>
      </c>
      <c r="D59" s="36">
        <v>11.680199999999999</v>
      </c>
      <c r="E59" s="36">
        <v>18.579999999999998</v>
      </c>
      <c r="F59" s="84">
        <v>0</v>
      </c>
      <c r="G59" s="30">
        <f>F59*(D59+E59)</f>
        <v>0</v>
      </c>
    </row>
    <row r="60" spans="1:7" x14ac:dyDescent="0.15">
      <c r="A60" s="124"/>
      <c r="B60" s="126"/>
      <c r="C60" s="37" t="s">
        <v>8</v>
      </c>
      <c r="D60" s="38">
        <v>8.0000000000000002E-3</v>
      </c>
      <c r="E60" s="38">
        <v>0.06</v>
      </c>
      <c r="F60" s="84">
        <v>0</v>
      </c>
      <c r="G60" s="30">
        <f t="shared" ref="G60:G61" si="5">F60*(D60+E60)</f>
        <v>0</v>
      </c>
    </row>
    <row r="61" spans="1:7" ht="12" thickBot="1" x14ac:dyDescent="0.2">
      <c r="A61" s="123"/>
      <c r="B61" s="127"/>
      <c r="C61" s="41" t="s">
        <v>4</v>
      </c>
      <c r="D61" s="42">
        <v>2.4140000000000001</v>
      </c>
      <c r="E61" s="42">
        <v>0.31</v>
      </c>
      <c r="F61" s="84">
        <v>0</v>
      </c>
      <c r="G61" s="30">
        <f t="shared" si="5"/>
        <v>0</v>
      </c>
    </row>
    <row r="62" spans="1:7" ht="12" thickBot="1" x14ac:dyDescent="0.2">
      <c r="A62" s="43"/>
      <c r="B62" s="44" t="s">
        <v>1</v>
      </c>
      <c r="C62" s="50"/>
      <c r="D62" s="51">
        <f>SUM(D59:D61)</f>
        <v>14.102199999999998</v>
      </c>
      <c r="E62" s="47">
        <f>SUM(E59:E61)</f>
        <v>18.949999999999996</v>
      </c>
      <c r="F62" s="48" t="s">
        <v>21</v>
      </c>
      <c r="G62" s="49">
        <f>SUM(G59:G61)</f>
        <v>0</v>
      </c>
    </row>
    <row r="63" spans="1:7" x14ac:dyDescent="0.15">
      <c r="A63" s="122" t="s">
        <v>47</v>
      </c>
      <c r="B63" s="125" t="s">
        <v>74</v>
      </c>
      <c r="C63" s="6" t="s">
        <v>2</v>
      </c>
      <c r="D63" s="36">
        <v>11.669700000000001</v>
      </c>
      <c r="E63" s="36">
        <v>4.76</v>
      </c>
      <c r="F63" s="84">
        <v>0</v>
      </c>
      <c r="G63" s="30">
        <f>F63*(D63+E63)</f>
        <v>0</v>
      </c>
    </row>
    <row r="64" spans="1:7" x14ac:dyDescent="0.15">
      <c r="A64" s="124"/>
      <c r="B64" s="126"/>
      <c r="C64" s="37" t="s">
        <v>8</v>
      </c>
      <c r="D64" s="38">
        <v>1.919</v>
      </c>
      <c r="E64" s="38">
        <v>0.35</v>
      </c>
      <c r="F64" s="84">
        <v>0</v>
      </c>
      <c r="G64" s="30">
        <f t="shared" ref="G64:G69" si="6">F64*(D64+E64)</f>
        <v>0</v>
      </c>
    </row>
    <row r="65" spans="1:7" x14ac:dyDescent="0.15">
      <c r="A65" s="124"/>
      <c r="B65" s="126"/>
      <c r="C65" s="10" t="s">
        <v>5</v>
      </c>
      <c r="D65" s="39">
        <v>0.33119999999999999</v>
      </c>
      <c r="E65" s="39">
        <v>0.1</v>
      </c>
      <c r="F65" s="84">
        <v>0</v>
      </c>
      <c r="G65" s="30">
        <f t="shared" si="6"/>
        <v>0</v>
      </c>
    </row>
    <row r="66" spans="1:7" x14ac:dyDescent="0.15">
      <c r="A66" s="124"/>
      <c r="B66" s="126"/>
      <c r="C66" s="40" t="s">
        <v>6</v>
      </c>
      <c r="D66" s="39">
        <v>1.1535</v>
      </c>
      <c r="E66" s="39">
        <v>0.06</v>
      </c>
      <c r="F66" s="84">
        <v>0</v>
      </c>
      <c r="G66" s="30">
        <f t="shared" si="6"/>
        <v>0</v>
      </c>
    </row>
    <row r="67" spans="1:7" x14ac:dyDescent="0.15">
      <c r="A67" s="124"/>
      <c r="B67" s="126"/>
      <c r="C67" s="10" t="s">
        <v>3</v>
      </c>
      <c r="D67" s="39">
        <v>5.7587000000000002</v>
      </c>
      <c r="E67" s="39">
        <v>0.79</v>
      </c>
      <c r="F67" s="84">
        <v>0</v>
      </c>
      <c r="G67" s="30">
        <f t="shared" si="6"/>
        <v>0</v>
      </c>
    </row>
    <row r="68" spans="1:7" x14ac:dyDescent="0.15">
      <c r="A68" s="124"/>
      <c r="B68" s="126"/>
      <c r="C68" s="40" t="s">
        <v>7</v>
      </c>
      <c r="D68" s="39">
        <v>0.1</v>
      </c>
      <c r="E68" s="39">
        <v>0.02</v>
      </c>
      <c r="F68" s="84">
        <v>0</v>
      </c>
      <c r="G68" s="30">
        <f t="shared" si="6"/>
        <v>0</v>
      </c>
    </row>
    <row r="69" spans="1:7" ht="12" thickBot="1" x14ac:dyDescent="0.2">
      <c r="A69" s="123"/>
      <c r="B69" s="127"/>
      <c r="C69" s="41" t="s">
        <v>4</v>
      </c>
      <c r="D69" s="42">
        <v>16.860700000000001</v>
      </c>
      <c r="E69" s="42">
        <v>1.6</v>
      </c>
      <c r="F69" s="84">
        <v>0</v>
      </c>
      <c r="G69" s="30">
        <f t="shared" si="6"/>
        <v>0</v>
      </c>
    </row>
    <row r="70" spans="1:7" ht="12" thickBot="1" x14ac:dyDescent="0.2">
      <c r="A70" s="43"/>
      <c r="B70" s="52" t="s">
        <v>1</v>
      </c>
      <c r="C70" s="50"/>
      <c r="D70" s="51">
        <f>SUM(D63:D69)</f>
        <v>37.7928</v>
      </c>
      <c r="E70" s="47">
        <f>SUM(E63:E69)</f>
        <v>7.6799999999999979</v>
      </c>
      <c r="F70" s="48" t="s">
        <v>21</v>
      </c>
      <c r="G70" s="49">
        <f>SUM(G63:G69)</f>
        <v>0</v>
      </c>
    </row>
    <row r="71" spans="1:7" x14ac:dyDescent="0.15">
      <c r="A71" s="122" t="s">
        <v>48</v>
      </c>
      <c r="B71" s="125" t="s">
        <v>75</v>
      </c>
      <c r="C71" s="6" t="s">
        <v>2</v>
      </c>
      <c r="D71" s="80">
        <v>15.278499999999999</v>
      </c>
      <c r="E71" s="36">
        <v>5.19</v>
      </c>
      <c r="F71" s="84">
        <v>0</v>
      </c>
      <c r="G71" s="30">
        <f>F71*(E71+D71)</f>
        <v>0</v>
      </c>
    </row>
    <row r="72" spans="1:7" ht="12" thickBot="1" x14ac:dyDescent="0.2">
      <c r="A72" s="123"/>
      <c r="B72" s="127"/>
      <c r="C72" s="41" t="s">
        <v>4</v>
      </c>
      <c r="D72" s="42">
        <v>3.7938999999999998</v>
      </c>
      <c r="E72" s="42">
        <v>1.6</v>
      </c>
      <c r="F72" s="84">
        <v>0</v>
      </c>
      <c r="G72" s="30">
        <f t="shared" ref="G72" si="7">F72*(E72+D72)</f>
        <v>0</v>
      </c>
    </row>
    <row r="73" spans="1:7" ht="12" thickBot="1" x14ac:dyDescent="0.2">
      <c r="A73" s="43"/>
      <c r="B73" s="44" t="s">
        <v>1</v>
      </c>
      <c r="C73" s="50"/>
      <c r="D73" s="51">
        <f>SUM(D71:D72)</f>
        <v>19.072399999999998</v>
      </c>
      <c r="E73" s="47">
        <f>SUM(E71:E72)</f>
        <v>6.7900000000000009</v>
      </c>
      <c r="F73" s="48" t="s">
        <v>21</v>
      </c>
      <c r="G73" s="49">
        <f>SUM(G71:G72)</f>
        <v>0</v>
      </c>
    </row>
    <row r="74" spans="1:7" x14ac:dyDescent="0.15">
      <c r="A74" s="122" t="s">
        <v>49</v>
      </c>
      <c r="B74" s="125" t="s">
        <v>76</v>
      </c>
      <c r="C74" s="6" t="s">
        <v>2</v>
      </c>
      <c r="D74" s="36">
        <v>13.0162</v>
      </c>
      <c r="E74" s="36">
        <v>2.5499999999999998</v>
      </c>
      <c r="F74" s="84">
        <v>0</v>
      </c>
      <c r="G74" s="30">
        <f>F74*(E74+D74)</f>
        <v>0</v>
      </c>
    </row>
    <row r="75" spans="1:7" x14ac:dyDescent="0.15">
      <c r="A75" s="124"/>
      <c r="B75" s="126"/>
      <c r="C75" s="37" t="s">
        <v>8</v>
      </c>
      <c r="D75" s="38">
        <v>0.12870000000000001</v>
      </c>
      <c r="E75" s="38">
        <v>0.05</v>
      </c>
      <c r="F75" s="84">
        <v>0</v>
      </c>
      <c r="G75" s="30">
        <f t="shared" ref="G75:G79" si="8">F75*(E75+D75)</f>
        <v>0</v>
      </c>
    </row>
    <row r="76" spans="1:7" x14ac:dyDescent="0.15">
      <c r="A76" s="124"/>
      <c r="B76" s="126"/>
      <c r="C76" s="10" t="s">
        <v>5</v>
      </c>
      <c r="D76" s="39">
        <v>1.0075000000000001</v>
      </c>
      <c r="E76" s="39">
        <v>0.01</v>
      </c>
      <c r="F76" s="84">
        <v>0</v>
      </c>
      <c r="G76" s="30">
        <f t="shared" si="8"/>
        <v>0</v>
      </c>
    </row>
    <row r="77" spans="1:7" x14ac:dyDescent="0.15">
      <c r="A77" s="124"/>
      <c r="B77" s="126"/>
      <c r="C77" s="10" t="s">
        <v>3</v>
      </c>
      <c r="D77" s="39">
        <v>0.91910000000000003</v>
      </c>
      <c r="E77" s="39">
        <v>0.06</v>
      </c>
      <c r="F77" s="84">
        <v>0</v>
      </c>
      <c r="G77" s="30">
        <f t="shared" si="8"/>
        <v>0</v>
      </c>
    </row>
    <row r="78" spans="1:7" x14ac:dyDescent="0.15">
      <c r="A78" s="124"/>
      <c r="B78" s="126"/>
      <c r="C78" s="40" t="s">
        <v>7</v>
      </c>
      <c r="D78" s="39">
        <v>0.1</v>
      </c>
      <c r="E78" s="39">
        <v>0</v>
      </c>
      <c r="F78" s="84">
        <v>0</v>
      </c>
      <c r="G78" s="30">
        <f t="shared" si="8"/>
        <v>0</v>
      </c>
    </row>
    <row r="79" spans="1:7" ht="12" thickBot="1" x14ac:dyDescent="0.2">
      <c r="A79" s="123"/>
      <c r="B79" s="127"/>
      <c r="C79" s="41" t="s">
        <v>4</v>
      </c>
      <c r="D79" s="42">
        <v>3.8925000000000001</v>
      </c>
      <c r="E79" s="42">
        <v>0.12</v>
      </c>
      <c r="F79" s="84">
        <v>0</v>
      </c>
      <c r="G79" s="30">
        <f t="shared" si="8"/>
        <v>0</v>
      </c>
    </row>
    <row r="80" spans="1:7" ht="12" thickBot="1" x14ac:dyDescent="0.2">
      <c r="A80" s="43"/>
      <c r="B80" s="44" t="s">
        <v>1</v>
      </c>
      <c r="C80" s="50"/>
      <c r="D80" s="51">
        <f>SUM(D74:D79)</f>
        <v>19.064</v>
      </c>
      <c r="E80" s="47">
        <f>SUM(E74:E79)</f>
        <v>2.7899999999999996</v>
      </c>
      <c r="F80" s="48" t="s">
        <v>21</v>
      </c>
      <c r="G80" s="49">
        <f>SUM(G74:G79)</f>
        <v>0</v>
      </c>
    </row>
    <row r="81" spans="1:9" ht="11.25" customHeight="1" x14ac:dyDescent="0.15">
      <c r="A81" s="122" t="s">
        <v>50</v>
      </c>
      <c r="B81" s="125" t="s">
        <v>77</v>
      </c>
      <c r="C81" s="6" t="s">
        <v>2</v>
      </c>
      <c r="D81" s="36">
        <v>22.793299999999999</v>
      </c>
      <c r="E81" s="36">
        <v>19.23</v>
      </c>
      <c r="F81" s="84">
        <v>0</v>
      </c>
      <c r="G81" s="30">
        <f>F81*(E81+D81)</f>
        <v>0</v>
      </c>
    </row>
    <row r="82" spans="1:9" x14ac:dyDescent="0.15">
      <c r="A82" s="124"/>
      <c r="B82" s="126"/>
      <c r="C82" s="10" t="s">
        <v>3</v>
      </c>
      <c r="D82" s="39">
        <v>6.0000000000000001E-3</v>
      </c>
      <c r="E82" s="39">
        <v>0.14000000000000001</v>
      </c>
      <c r="F82" s="84">
        <v>0</v>
      </c>
      <c r="G82" s="30">
        <f t="shared" ref="G82:G83" si="9">F82*(E82+D82)</f>
        <v>0</v>
      </c>
    </row>
    <row r="83" spans="1:9" ht="12" thickBot="1" x14ac:dyDescent="0.2">
      <c r="A83" s="123"/>
      <c r="B83" s="127"/>
      <c r="C83" s="41" t="s">
        <v>4</v>
      </c>
      <c r="D83" s="42">
        <v>2.0234999999999999</v>
      </c>
      <c r="E83" s="42">
        <v>1.99</v>
      </c>
      <c r="F83" s="84">
        <v>0</v>
      </c>
      <c r="G83" s="30">
        <f t="shared" si="9"/>
        <v>0</v>
      </c>
    </row>
    <row r="84" spans="1:9" ht="12" thickBot="1" x14ac:dyDescent="0.2">
      <c r="A84" s="43"/>
      <c r="B84" s="44" t="s">
        <v>1</v>
      </c>
      <c r="C84" s="50"/>
      <c r="D84" s="51">
        <f>SUM(D81:D83)</f>
        <v>24.822799999999997</v>
      </c>
      <c r="E84" s="47">
        <f>SUM(E81:E83)</f>
        <v>21.36</v>
      </c>
      <c r="F84" s="48" t="s">
        <v>21</v>
      </c>
      <c r="G84" s="49">
        <f>SUM(G81:G83)</f>
        <v>0</v>
      </c>
    </row>
    <row r="85" spans="1:9" x14ac:dyDescent="0.15">
      <c r="A85" s="122" t="s">
        <v>51</v>
      </c>
      <c r="B85" s="125" t="s">
        <v>78</v>
      </c>
      <c r="C85" s="6" t="s">
        <v>2</v>
      </c>
      <c r="D85" s="36">
        <v>0.1938</v>
      </c>
      <c r="E85" s="36">
        <v>2.2200000000000002</v>
      </c>
      <c r="F85" s="84">
        <v>0</v>
      </c>
      <c r="G85" s="30">
        <f>F85*(E85+D85)</f>
        <v>0</v>
      </c>
    </row>
    <row r="86" spans="1:9" x14ac:dyDescent="0.15">
      <c r="A86" s="124"/>
      <c r="B86" s="126"/>
      <c r="C86" s="37" t="s">
        <v>8</v>
      </c>
      <c r="D86" s="38">
        <v>0</v>
      </c>
      <c r="E86" s="38">
        <v>0.03</v>
      </c>
      <c r="F86" s="84">
        <v>0</v>
      </c>
      <c r="G86" s="30">
        <f t="shared" ref="G86:G88" si="10">F86*(E86+D86)</f>
        <v>0</v>
      </c>
    </row>
    <row r="87" spans="1:9" x14ac:dyDescent="0.15">
      <c r="A87" s="124"/>
      <c r="B87" s="126"/>
      <c r="C87" s="10" t="s">
        <v>3</v>
      </c>
      <c r="D87" s="39">
        <v>0</v>
      </c>
      <c r="E87" s="39">
        <v>0.18</v>
      </c>
      <c r="F87" s="84">
        <v>0</v>
      </c>
      <c r="G87" s="30">
        <f t="shared" si="10"/>
        <v>0</v>
      </c>
    </row>
    <row r="88" spans="1:9" ht="12" thickBot="1" x14ac:dyDescent="0.2">
      <c r="A88" s="123"/>
      <c r="B88" s="127"/>
      <c r="C88" s="41" t="s">
        <v>4</v>
      </c>
      <c r="D88" s="42">
        <v>0.11890000000000001</v>
      </c>
      <c r="E88" s="42">
        <v>0.51</v>
      </c>
      <c r="F88" s="84">
        <v>0</v>
      </c>
      <c r="G88" s="30">
        <f t="shared" si="10"/>
        <v>0</v>
      </c>
    </row>
    <row r="89" spans="1:9" ht="12" thickBot="1" x14ac:dyDescent="0.2">
      <c r="A89" s="43"/>
      <c r="B89" s="44" t="s">
        <v>1</v>
      </c>
      <c r="C89" s="50"/>
      <c r="D89" s="51">
        <f>SUM(D85:D88)</f>
        <v>0.31269999999999998</v>
      </c>
      <c r="E89" s="47">
        <f>SUM(E85:E88)</f>
        <v>2.9400000000000004</v>
      </c>
      <c r="F89" s="48" t="s">
        <v>21</v>
      </c>
      <c r="G89" s="49">
        <f>SUM(G85:G88)</f>
        <v>0</v>
      </c>
      <c r="I89" s="60"/>
    </row>
    <row r="90" spans="1:9" x14ac:dyDescent="0.15">
      <c r="A90" s="122" t="s">
        <v>52</v>
      </c>
      <c r="B90" s="125" t="s">
        <v>79</v>
      </c>
      <c r="C90" s="6" t="s">
        <v>2</v>
      </c>
      <c r="D90" s="36">
        <v>0</v>
      </c>
      <c r="E90" s="36">
        <v>7.0000000000000007E-2</v>
      </c>
      <c r="F90" s="84">
        <v>0</v>
      </c>
      <c r="G90" s="30">
        <f>F90*(E90+D90)</f>
        <v>0</v>
      </c>
    </row>
    <row r="91" spans="1:9" x14ac:dyDescent="0.15">
      <c r="A91" s="124"/>
      <c r="B91" s="126"/>
      <c r="C91" s="37" t="s">
        <v>8</v>
      </c>
      <c r="D91" s="38">
        <v>0</v>
      </c>
      <c r="E91" s="38">
        <v>0.02</v>
      </c>
      <c r="F91" s="84">
        <v>0</v>
      </c>
      <c r="G91" s="30">
        <f t="shared" ref="G91:G92" si="11">F91*(E91+D91)</f>
        <v>0</v>
      </c>
    </row>
    <row r="92" spans="1:9" ht="12" thickBot="1" x14ac:dyDescent="0.2">
      <c r="A92" s="123"/>
      <c r="B92" s="127"/>
      <c r="C92" s="41" t="s">
        <v>4</v>
      </c>
      <c r="D92" s="42">
        <v>0</v>
      </c>
      <c r="E92" s="42">
        <v>0.01</v>
      </c>
      <c r="F92" s="84">
        <v>0</v>
      </c>
      <c r="G92" s="30">
        <f t="shared" si="11"/>
        <v>0</v>
      </c>
    </row>
    <row r="93" spans="1:9" ht="12" thickBot="1" x14ac:dyDescent="0.2">
      <c r="A93" s="54"/>
      <c r="B93" s="44" t="s">
        <v>1</v>
      </c>
      <c r="C93" s="55"/>
      <c r="D93" s="56">
        <f>SUM(D90:D92)</f>
        <v>0</v>
      </c>
      <c r="E93" s="56">
        <f>SUM(E90:E92)</f>
        <v>0.1</v>
      </c>
      <c r="F93" s="48" t="s">
        <v>21</v>
      </c>
      <c r="G93" s="49">
        <f>SUM(G90:G92)</f>
        <v>0</v>
      </c>
      <c r="H93" s="57"/>
    </row>
    <row r="94" spans="1:9" x14ac:dyDescent="0.15">
      <c r="A94" s="122" t="s">
        <v>53</v>
      </c>
      <c r="B94" s="125" t="s">
        <v>80</v>
      </c>
      <c r="C94" s="6" t="s">
        <v>2</v>
      </c>
      <c r="D94" s="36">
        <v>16.223299999999998</v>
      </c>
      <c r="E94" s="36">
        <v>12.61</v>
      </c>
      <c r="F94" s="84">
        <v>0</v>
      </c>
      <c r="G94" s="30">
        <f>F94*(E94+D94)</f>
        <v>0</v>
      </c>
      <c r="H94" s="57"/>
    </row>
    <row r="95" spans="1:9" x14ac:dyDescent="0.15">
      <c r="A95" s="124"/>
      <c r="B95" s="126"/>
      <c r="C95" s="37" t="s">
        <v>8</v>
      </c>
      <c r="D95" s="38">
        <v>6.8599999999999994E-2</v>
      </c>
      <c r="E95" s="38">
        <v>0.03</v>
      </c>
      <c r="F95" s="84">
        <v>0</v>
      </c>
      <c r="G95" s="30">
        <f t="shared" ref="G95:G99" si="12">F95*(E95+D95)</f>
        <v>0</v>
      </c>
      <c r="H95" s="57"/>
    </row>
    <row r="96" spans="1:9" x14ac:dyDescent="0.15">
      <c r="A96" s="124"/>
      <c r="B96" s="126"/>
      <c r="C96" s="10" t="s">
        <v>5</v>
      </c>
      <c r="D96" s="39">
        <v>0.28660000000000002</v>
      </c>
      <c r="E96" s="39">
        <v>0.25</v>
      </c>
      <c r="F96" s="84">
        <v>0</v>
      </c>
      <c r="G96" s="30">
        <f t="shared" si="12"/>
        <v>0</v>
      </c>
      <c r="H96" s="57"/>
    </row>
    <row r="97" spans="1:8" x14ac:dyDescent="0.15">
      <c r="A97" s="124"/>
      <c r="B97" s="126"/>
      <c r="C97" s="10" t="s">
        <v>3</v>
      </c>
      <c r="D97" s="39">
        <v>2.4077999999999999</v>
      </c>
      <c r="E97" s="39">
        <v>0.9</v>
      </c>
      <c r="F97" s="84">
        <v>0</v>
      </c>
      <c r="G97" s="30">
        <f t="shared" si="12"/>
        <v>0</v>
      </c>
      <c r="H97" s="57"/>
    </row>
    <row r="98" spans="1:8" x14ac:dyDescent="0.15">
      <c r="A98" s="124"/>
      <c r="B98" s="126"/>
      <c r="C98" s="40" t="s">
        <v>7</v>
      </c>
      <c r="D98" s="39">
        <v>0</v>
      </c>
      <c r="E98" s="39">
        <v>0.04</v>
      </c>
      <c r="F98" s="84">
        <v>0</v>
      </c>
      <c r="G98" s="30">
        <f t="shared" si="12"/>
        <v>0</v>
      </c>
      <c r="H98" s="57"/>
    </row>
    <row r="99" spans="1:8" ht="12" thickBot="1" x14ac:dyDescent="0.2">
      <c r="A99" s="123"/>
      <c r="B99" s="127"/>
      <c r="C99" s="41" t="s">
        <v>4</v>
      </c>
      <c r="D99" s="42">
        <v>3.1291000000000002</v>
      </c>
      <c r="E99" s="42">
        <v>1.41</v>
      </c>
      <c r="F99" s="84">
        <v>0</v>
      </c>
      <c r="G99" s="30">
        <f t="shared" si="12"/>
        <v>0</v>
      </c>
      <c r="H99" s="57"/>
    </row>
    <row r="100" spans="1:8" ht="12" thickBot="1" x14ac:dyDescent="0.2">
      <c r="A100" s="54"/>
      <c r="B100" s="44" t="s">
        <v>1</v>
      </c>
      <c r="C100" s="55"/>
      <c r="D100" s="56">
        <f>SUM(D94:D99)</f>
        <v>22.115400000000001</v>
      </c>
      <c r="E100" s="56">
        <f>SUM(E94:E99)</f>
        <v>15.239999999999998</v>
      </c>
      <c r="F100" s="48" t="s">
        <v>21</v>
      </c>
      <c r="G100" s="49">
        <f>SUM(G94:G99)</f>
        <v>0</v>
      </c>
      <c r="H100" s="57"/>
    </row>
    <row r="101" spans="1:8" x14ac:dyDescent="0.15">
      <c r="A101" s="122" t="s">
        <v>88</v>
      </c>
      <c r="B101" s="125" t="s">
        <v>81</v>
      </c>
      <c r="C101" s="6" t="s">
        <v>2</v>
      </c>
      <c r="D101" s="36">
        <v>2.4510000000000001</v>
      </c>
      <c r="E101" s="36">
        <v>0.16</v>
      </c>
      <c r="F101" s="84">
        <v>0</v>
      </c>
      <c r="G101" s="30">
        <f>F101*(E101+D101)</f>
        <v>0</v>
      </c>
      <c r="H101" s="57"/>
    </row>
    <row r="102" spans="1:8" x14ac:dyDescent="0.15">
      <c r="A102" s="124"/>
      <c r="B102" s="126"/>
      <c r="C102" s="10" t="s">
        <v>3</v>
      </c>
      <c r="D102" s="39">
        <v>0.70289999999999997</v>
      </c>
      <c r="E102" s="39">
        <v>0.26</v>
      </c>
      <c r="F102" s="84">
        <v>0</v>
      </c>
      <c r="G102" s="30">
        <f t="shared" ref="G102:G103" si="13">F102*(E102+D102)</f>
        <v>0</v>
      </c>
      <c r="H102" s="57"/>
    </row>
    <row r="103" spans="1:8" ht="12" thickBot="1" x14ac:dyDescent="0.2">
      <c r="A103" s="123"/>
      <c r="B103" s="127"/>
      <c r="C103" s="41" t="s">
        <v>4</v>
      </c>
      <c r="D103" s="42">
        <v>0.40150000000000002</v>
      </c>
      <c r="E103" s="42">
        <v>0.02</v>
      </c>
      <c r="F103" s="84">
        <v>0</v>
      </c>
      <c r="G103" s="30">
        <f t="shared" si="13"/>
        <v>0</v>
      </c>
      <c r="H103" s="57"/>
    </row>
    <row r="104" spans="1:8" ht="12" thickBot="1" x14ac:dyDescent="0.2">
      <c r="A104" s="54"/>
      <c r="B104" s="44" t="s">
        <v>1</v>
      </c>
      <c r="C104" s="55"/>
      <c r="D104" s="56">
        <f>SUM(D101:D103)</f>
        <v>3.5554000000000001</v>
      </c>
      <c r="E104" s="56">
        <f>SUM(E101:E103)</f>
        <v>0.44000000000000006</v>
      </c>
      <c r="F104" s="48" t="s">
        <v>21</v>
      </c>
      <c r="G104" s="49">
        <f>SUM(G101:G103)</f>
        <v>0</v>
      </c>
      <c r="H104" s="57"/>
    </row>
    <row r="105" spans="1:8" x14ac:dyDescent="0.15">
      <c r="A105" s="122" t="s">
        <v>89</v>
      </c>
      <c r="B105" s="125" t="s">
        <v>82</v>
      </c>
      <c r="C105" s="6" t="s">
        <v>2</v>
      </c>
      <c r="D105" s="36">
        <v>1.8807</v>
      </c>
      <c r="E105" s="36">
        <v>2.4500000000000002</v>
      </c>
      <c r="F105" s="84">
        <v>0</v>
      </c>
      <c r="G105" s="30">
        <f>F105*(E105+D105)</f>
        <v>0</v>
      </c>
      <c r="H105" s="57"/>
    </row>
    <row r="106" spans="1:8" x14ac:dyDescent="0.15">
      <c r="A106" s="124"/>
      <c r="B106" s="126"/>
      <c r="C106" s="10" t="s">
        <v>3</v>
      </c>
      <c r="D106" s="39">
        <v>0.92349999999999999</v>
      </c>
      <c r="E106" s="39">
        <v>0</v>
      </c>
      <c r="F106" s="84">
        <v>0</v>
      </c>
      <c r="G106" s="30">
        <f t="shared" ref="G106:G107" si="14">F106*(E106+D106)</f>
        <v>0</v>
      </c>
      <c r="H106" s="57"/>
    </row>
    <row r="107" spans="1:8" ht="12" thickBot="1" x14ac:dyDescent="0.2">
      <c r="A107" s="123"/>
      <c r="B107" s="127"/>
      <c r="C107" s="41" t="s">
        <v>4</v>
      </c>
      <c r="D107" s="42">
        <v>5.6399999999999999E-2</v>
      </c>
      <c r="E107" s="42">
        <v>0.08</v>
      </c>
      <c r="F107" s="84">
        <v>0</v>
      </c>
      <c r="G107" s="30">
        <f t="shared" si="14"/>
        <v>0</v>
      </c>
      <c r="H107" s="57"/>
    </row>
    <row r="108" spans="1:8" ht="12" thickBot="1" x14ac:dyDescent="0.2">
      <c r="A108" s="54"/>
      <c r="B108" s="44" t="s">
        <v>1</v>
      </c>
      <c r="C108" s="55"/>
      <c r="D108" s="56">
        <f>SUM(D105:D107)</f>
        <v>2.8605999999999998</v>
      </c>
      <c r="E108" s="56">
        <f>SUM(E105:E107)</f>
        <v>2.5300000000000002</v>
      </c>
      <c r="F108" s="48" t="s">
        <v>21</v>
      </c>
      <c r="G108" s="49">
        <f>SUM(G105:G107)</f>
        <v>0</v>
      </c>
      <c r="H108" s="57"/>
    </row>
    <row r="109" spans="1:8" x14ac:dyDescent="0.15">
      <c r="A109" s="122" t="s">
        <v>90</v>
      </c>
      <c r="B109" s="125" t="s">
        <v>83</v>
      </c>
      <c r="C109" s="6" t="s">
        <v>2</v>
      </c>
      <c r="D109" s="36">
        <v>21.121500000000001</v>
      </c>
      <c r="E109" s="36">
        <v>24.13</v>
      </c>
      <c r="F109" s="84">
        <v>0</v>
      </c>
      <c r="G109" s="30">
        <f>F109*(E109+D109)</f>
        <v>0</v>
      </c>
      <c r="H109" s="57"/>
    </row>
    <row r="110" spans="1:8" x14ac:dyDescent="0.15">
      <c r="A110" s="124"/>
      <c r="B110" s="126"/>
      <c r="C110" s="10" t="s">
        <v>3</v>
      </c>
      <c r="D110" s="39">
        <v>0.73529999999999995</v>
      </c>
      <c r="E110" s="39">
        <v>0.33</v>
      </c>
      <c r="F110" s="84">
        <v>0</v>
      </c>
      <c r="G110" s="30">
        <f t="shared" ref="G110:G111" si="15">F110*(E110+D110)</f>
        <v>0</v>
      </c>
      <c r="H110" s="57"/>
    </row>
    <row r="111" spans="1:8" ht="12" thickBot="1" x14ac:dyDescent="0.2">
      <c r="A111" s="123"/>
      <c r="B111" s="127"/>
      <c r="C111" s="41" t="s">
        <v>4</v>
      </c>
      <c r="D111" s="42">
        <v>1.9674</v>
      </c>
      <c r="E111" s="42">
        <v>0.75</v>
      </c>
      <c r="F111" s="84">
        <v>0</v>
      </c>
      <c r="G111" s="30">
        <f t="shared" si="15"/>
        <v>0</v>
      </c>
      <c r="H111" s="57"/>
    </row>
    <row r="112" spans="1:8" ht="12" thickBot="1" x14ac:dyDescent="0.2">
      <c r="A112" s="54"/>
      <c r="B112" s="44" t="s">
        <v>1</v>
      </c>
      <c r="C112" s="55"/>
      <c r="D112" s="56">
        <f>SUM(D109:D111)</f>
        <v>23.824200000000001</v>
      </c>
      <c r="E112" s="56">
        <f>SUM(E109:E111)</f>
        <v>25.209999999999997</v>
      </c>
      <c r="F112" s="48" t="s">
        <v>21</v>
      </c>
      <c r="G112" s="49">
        <f>SUM(G109:G111)</f>
        <v>0</v>
      </c>
      <c r="H112" s="57"/>
    </row>
    <row r="113" spans="1:8" x14ac:dyDescent="0.15">
      <c r="A113" s="122" t="s">
        <v>91</v>
      </c>
      <c r="B113" s="125" t="s">
        <v>84</v>
      </c>
      <c r="C113" s="6" t="s">
        <v>2</v>
      </c>
      <c r="D113" s="36">
        <v>10.8286</v>
      </c>
      <c r="E113" s="36">
        <v>1.1499999999999999</v>
      </c>
      <c r="F113" s="84">
        <v>0</v>
      </c>
      <c r="G113" s="30">
        <f>F113*(E113+D113)</f>
        <v>0</v>
      </c>
      <c r="H113" s="57"/>
    </row>
    <row r="114" spans="1:8" x14ac:dyDescent="0.15">
      <c r="A114" s="124"/>
      <c r="B114" s="126"/>
      <c r="C114" s="40" t="s">
        <v>6</v>
      </c>
      <c r="D114" s="39">
        <v>0</v>
      </c>
      <c r="E114" s="39">
        <v>0.19</v>
      </c>
      <c r="F114" s="84">
        <v>0</v>
      </c>
      <c r="G114" s="30">
        <f t="shared" ref="G114:G116" si="16">F114*(E114+D114)</f>
        <v>0</v>
      </c>
      <c r="H114" s="57"/>
    </row>
    <row r="115" spans="1:8" x14ac:dyDescent="0.15">
      <c r="A115" s="124"/>
      <c r="B115" s="126"/>
      <c r="C115" s="10" t="s">
        <v>3</v>
      </c>
      <c r="D115" s="39">
        <v>0.1293</v>
      </c>
      <c r="E115" s="39">
        <v>0.03</v>
      </c>
      <c r="F115" s="84">
        <v>0</v>
      </c>
      <c r="G115" s="30">
        <f t="shared" si="16"/>
        <v>0</v>
      </c>
      <c r="H115" s="57"/>
    </row>
    <row r="116" spans="1:8" ht="12" thickBot="1" x14ac:dyDescent="0.2">
      <c r="A116" s="123"/>
      <c r="B116" s="127"/>
      <c r="C116" s="41" t="s">
        <v>4</v>
      </c>
      <c r="D116" s="42">
        <v>0.6673</v>
      </c>
      <c r="E116" s="42">
        <v>0.04</v>
      </c>
      <c r="F116" s="84">
        <v>0</v>
      </c>
      <c r="G116" s="30">
        <f t="shared" si="16"/>
        <v>0</v>
      </c>
      <c r="H116" s="57"/>
    </row>
    <row r="117" spans="1:8" ht="12" thickBot="1" x14ac:dyDescent="0.2">
      <c r="A117" s="54"/>
      <c r="B117" s="44" t="s">
        <v>1</v>
      </c>
      <c r="C117" s="55"/>
      <c r="D117" s="56">
        <f>SUM(D113:D116)</f>
        <v>11.6252</v>
      </c>
      <c r="E117" s="56">
        <f>SUM(E113:E116)</f>
        <v>1.41</v>
      </c>
      <c r="F117" s="48" t="s">
        <v>21</v>
      </c>
      <c r="G117" s="49">
        <f>SUM(G113:G116)</f>
        <v>0</v>
      </c>
      <c r="H117" s="57"/>
    </row>
    <row r="118" spans="1:8" x14ac:dyDescent="0.15">
      <c r="A118" s="122" t="s">
        <v>92</v>
      </c>
      <c r="B118" s="125" t="s">
        <v>85</v>
      </c>
      <c r="C118" s="6" t="s">
        <v>2</v>
      </c>
      <c r="D118" s="36">
        <v>1.5341</v>
      </c>
      <c r="E118" s="36">
        <v>1.39</v>
      </c>
      <c r="F118" s="84">
        <v>0</v>
      </c>
      <c r="G118" s="30">
        <f>F118*(E118+D118)</f>
        <v>0</v>
      </c>
      <c r="H118" s="57"/>
    </row>
    <row r="119" spans="1:8" x14ac:dyDescent="0.15">
      <c r="A119" s="124"/>
      <c r="B119" s="126"/>
      <c r="C119" s="37" t="s">
        <v>8</v>
      </c>
      <c r="D119" s="38">
        <v>1.0593999999999999</v>
      </c>
      <c r="E119" s="38">
        <v>0.26</v>
      </c>
      <c r="F119" s="84">
        <v>0</v>
      </c>
      <c r="G119" s="30">
        <f t="shared" ref="G119:G122" si="17">F119*(E119+D119)</f>
        <v>0</v>
      </c>
      <c r="H119" s="57"/>
    </row>
    <row r="120" spans="1:8" x14ac:dyDescent="0.15">
      <c r="A120" s="124"/>
      <c r="B120" s="126"/>
      <c r="C120" s="10" t="s">
        <v>3</v>
      </c>
      <c r="D120" s="39">
        <v>2.8885000000000001</v>
      </c>
      <c r="E120" s="39">
        <v>0.93</v>
      </c>
      <c r="F120" s="84">
        <v>0</v>
      </c>
      <c r="G120" s="30">
        <f t="shared" si="17"/>
        <v>0</v>
      </c>
      <c r="H120" s="57"/>
    </row>
    <row r="121" spans="1:8" x14ac:dyDescent="0.15">
      <c r="A121" s="124"/>
      <c r="B121" s="126"/>
      <c r="C121" s="40" t="s">
        <v>7</v>
      </c>
      <c r="D121" s="39">
        <v>0</v>
      </c>
      <c r="E121" s="39">
        <v>0.02</v>
      </c>
      <c r="F121" s="84">
        <v>0</v>
      </c>
      <c r="G121" s="30">
        <f t="shared" si="17"/>
        <v>0</v>
      </c>
      <c r="H121" s="57"/>
    </row>
    <row r="122" spans="1:8" ht="12" thickBot="1" x14ac:dyDescent="0.2">
      <c r="A122" s="123"/>
      <c r="B122" s="127"/>
      <c r="C122" s="41" t="s">
        <v>4</v>
      </c>
      <c r="D122" s="42">
        <v>1.9045000000000001</v>
      </c>
      <c r="E122" s="42">
        <v>3.32</v>
      </c>
      <c r="F122" s="84">
        <v>0</v>
      </c>
      <c r="G122" s="30">
        <f t="shared" si="17"/>
        <v>0</v>
      </c>
      <c r="H122" s="57"/>
    </row>
    <row r="123" spans="1:8" ht="12" thickBot="1" x14ac:dyDescent="0.2">
      <c r="A123" s="54"/>
      <c r="B123" s="44" t="s">
        <v>1</v>
      </c>
      <c r="C123" s="55"/>
      <c r="D123" s="56">
        <f>SUM(D118:D122)</f>
        <v>7.3864999999999998</v>
      </c>
      <c r="E123" s="56">
        <f>SUM(E118:E122)</f>
        <v>5.92</v>
      </c>
      <c r="F123" s="48" t="s">
        <v>21</v>
      </c>
      <c r="G123" s="49">
        <f>SUM(G118:G122)</f>
        <v>0</v>
      </c>
      <c r="H123" s="57"/>
    </row>
    <row r="124" spans="1:8" x14ac:dyDescent="0.15">
      <c r="A124" s="122" t="s">
        <v>93</v>
      </c>
      <c r="B124" s="125" t="s">
        <v>61</v>
      </c>
      <c r="C124" s="6" t="s">
        <v>2</v>
      </c>
      <c r="D124" s="36">
        <v>3.4116</v>
      </c>
      <c r="E124" s="36">
        <v>2.1800000000000002</v>
      </c>
      <c r="F124" s="84">
        <v>0</v>
      </c>
      <c r="G124" s="30">
        <f>F124*(E124+D124)</f>
        <v>0</v>
      </c>
      <c r="H124" s="57"/>
    </row>
    <row r="125" spans="1:8" x14ac:dyDescent="0.15">
      <c r="A125" s="124"/>
      <c r="B125" s="126"/>
      <c r="C125" s="37" t="s">
        <v>8</v>
      </c>
      <c r="D125" s="38">
        <v>0.8679</v>
      </c>
      <c r="E125" s="38">
        <v>0.54</v>
      </c>
      <c r="F125" s="84">
        <v>0</v>
      </c>
      <c r="G125" s="30">
        <f t="shared" ref="G125:G127" si="18">F125*(E125+D125)</f>
        <v>0</v>
      </c>
      <c r="H125" s="57"/>
    </row>
    <row r="126" spans="1:8" x14ac:dyDescent="0.15">
      <c r="A126" s="124"/>
      <c r="B126" s="126"/>
      <c r="C126" s="10" t="s">
        <v>3</v>
      </c>
      <c r="D126" s="39">
        <v>0</v>
      </c>
      <c r="E126" s="39">
        <v>7.0000000000000007E-2</v>
      </c>
      <c r="F126" s="84">
        <v>0</v>
      </c>
      <c r="G126" s="30">
        <f t="shared" si="18"/>
        <v>0</v>
      </c>
      <c r="H126" s="57"/>
    </row>
    <row r="127" spans="1:8" ht="12" thickBot="1" x14ac:dyDescent="0.2">
      <c r="A127" s="123"/>
      <c r="B127" s="127"/>
      <c r="C127" s="41" t="s">
        <v>4</v>
      </c>
      <c r="D127" s="42">
        <v>1.5987</v>
      </c>
      <c r="E127" s="42">
        <v>2.46</v>
      </c>
      <c r="F127" s="84">
        <v>0</v>
      </c>
      <c r="G127" s="30">
        <f t="shared" si="18"/>
        <v>0</v>
      </c>
      <c r="H127" s="57"/>
    </row>
    <row r="128" spans="1:8" ht="12" thickBot="1" x14ac:dyDescent="0.2">
      <c r="A128" s="54"/>
      <c r="B128" s="44" t="s">
        <v>1</v>
      </c>
      <c r="C128" s="55"/>
      <c r="D128" s="56">
        <f>SUM(D124:D127)</f>
        <v>5.8781999999999996</v>
      </c>
      <c r="E128" s="56">
        <f>SUM(E124:E127)</f>
        <v>5.25</v>
      </c>
      <c r="F128" s="48" t="s">
        <v>21</v>
      </c>
      <c r="G128" s="49">
        <f>SUM(G124:G127)</f>
        <v>0</v>
      </c>
      <c r="H128" s="57"/>
    </row>
    <row r="129" spans="1:10" x14ac:dyDescent="0.15">
      <c r="A129" s="122" t="s">
        <v>94</v>
      </c>
      <c r="B129" s="125" t="s">
        <v>86</v>
      </c>
      <c r="C129" s="6" t="s">
        <v>2</v>
      </c>
      <c r="D129" s="36">
        <v>43.749299999999998</v>
      </c>
      <c r="E129" s="36">
        <v>31.51</v>
      </c>
      <c r="F129" s="84">
        <v>0</v>
      </c>
      <c r="G129" s="30">
        <f>F129*(E129+D129)</f>
        <v>0</v>
      </c>
      <c r="H129" s="57"/>
    </row>
    <row r="130" spans="1:10" x14ac:dyDescent="0.15">
      <c r="A130" s="124"/>
      <c r="B130" s="126"/>
      <c r="C130" s="10" t="s">
        <v>3</v>
      </c>
      <c r="D130" s="39">
        <v>0.72640000000000005</v>
      </c>
      <c r="E130" s="39">
        <v>0</v>
      </c>
      <c r="F130" s="84">
        <v>0</v>
      </c>
      <c r="G130" s="30">
        <f t="shared" ref="G130:G131" si="19">F130*(E130+D130)</f>
        <v>0</v>
      </c>
      <c r="H130" s="57"/>
    </row>
    <row r="131" spans="1:10" ht="12" thickBot="1" x14ac:dyDescent="0.2">
      <c r="A131" s="123"/>
      <c r="B131" s="127"/>
      <c r="C131" s="41" t="s">
        <v>4</v>
      </c>
      <c r="D131" s="42">
        <v>3.5478999999999998</v>
      </c>
      <c r="E131" s="42">
        <v>0.64</v>
      </c>
      <c r="F131" s="84">
        <v>0</v>
      </c>
      <c r="G131" s="30">
        <f t="shared" si="19"/>
        <v>0</v>
      </c>
      <c r="H131" s="57"/>
    </row>
    <row r="132" spans="1:10" ht="12" thickBot="1" x14ac:dyDescent="0.2">
      <c r="A132" s="54"/>
      <c r="B132" s="44" t="s">
        <v>1</v>
      </c>
      <c r="C132" s="55"/>
      <c r="D132" s="56">
        <f>SUM(D129:D131)</f>
        <v>48.023599999999995</v>
      </c>
      <c r="E132" s="56">
        <f>SUM(E129:E131)</f>
        <v>32.15</v>
      </c>
      <c r="F132" s="48" t="s">
        <v>21</v>
      </c>
      <c r="G132" s="49">
        <f>SUM(G129:G131)</f>
        <v>0</v>
      </c>
      <c r="H132" s="57"/>
    </row>
    <row r="133" spans="1:10" x14ac:dyDescent="0.15">
      <c r="A133" s="122" t="s">
        <v>95</v>
      </c>
      <c r="B133" s="125" t="s">
        <v>87</v>
      </c>
      <c r="C133" s="6" t="s">
        <v>2</v>
      </c>
      <c r="D133" s="36">
        <v>0</v>
      </c>
      <c r="E133" s="36">
        <v>10.15</v>
      </c>
      <c r="F133" s="84">
        <v>0</v>
      </c>
      <c r="G133" s="30">
        <f>F133*(E133+D133)</f>
        <v>0</v>
      </c>
      <c r="H133" s="57"/>
    </row>
    <row r="134" spans="1:10" x14ac:dyDescent="0.15">
      <c r="A134" s="124"/>
      <c r="B134" s="126"/>
      <c r="C134" s="37" t="s">
        <v>8</v>
      </c>
      <c r="D134" s="38">
        <v>0</v>
      </c>
      <c r="E134" s="38">
        <v>0.3</v>
      </c>
      <c r="F134" s="84">
        <v>0</v>
      </c>
      <c r="G134" s="30">
        <f t="shared" ref="G134:G137" si="20">F134*(E134+D134)</f>
        <v>0</v>
      </c>
      <c r="H134" s="57"/>
    </row>
    <row r="135" spans="1:10" x14ac:dyDescent="0.15">
      <c r="A135" s="124"/>
      <c r="B135" s="126"/>
      <c r="C135" s="10" t="s">
        <v>3</v>
      </c>
      <c r="D135" s="39">
        <v>0</v>
      </c>
      <c r="E135" s="39">
        <v>0.13</v>
      </c>
      <c r="F135" s="84">
        <v>0</v>
      </c>
      <c r="G135" s="30">
        <f t="shared" si="20"/>
        <v>0</v>
      </c>
      <c r="H135" s="57"/>
    </row>
    <row r="136" spans="1:10" x14ac:dyDescent="0.15">
      <c r="A136" s="124"/>
      <c r="B136" s="126"/>
      <c r="C136" s="40" t="s">
        <v>7</v>
      </c>
      <c r="D136" s="39">
        <v>0.14000000000000001</v>
      </c>
      <c r="E136" s="39">
        <v>0</v>
      </c>
      <c r="F136" s="84">
        <v>0</v>
      </c>
      <c r="G136" s="30">
        <f t="shared" si="20"/>
        <v>0</v>
      </c>
      <c r="H136" s="57"/>
    </row>
    <row r="137" spans="1:10" ht="12" thickBot="1" x14ac:dyDescent="0.2">
      <c r="A137" s="123"/>
      <c r="B137" s="127"/>
      <c r="C137" s="41" t="s">
        <v>4</v>
      </c>
      <c r="D137" s="42">
        <v>1.6500000000000001E-2</v>
      </c>
      <c r="E137" s="42">
        <v>0.23</v>
      </c>
      <c r="F137" s="84">
        <v>0</v>
      </c>
      <c r="G137" s="30">
        <f t="shared" si="20"/>
        <v>0</v>
      </c>
      <c r="H137" s="57"/>
    </row>
    <row r="138" spans="1:10" ht="12" thickBot="1" x14ac:dyDescent="0.2">
      <c r="A138" s="54"/>
      <c r="B138" s="44" t="s">
        <v>1</v>
      </c>
      <c r="C138" s="55"/>
      <c r="D138" s="56">
        <f>SUM(D133:D137)</f>
        <v>0.15650000000000003</v>
      </c>
      <c r="E138" s="56">
        <f>SUM(E133:E137)</f>
        <v>10.810000000000002</v>
      </c>
      <c r="F138" s="48" t="s">
        <v>21</v>
      </c>
      <c r="G138" s="49">
        <f>SUM(G133:G137)</f>
        <v>0</v>
      </c>
      <c r="H138" s="57"/>
      <c r="I138" s="60"/>
    </row>
    <row r="139" spans="1:10" x14ac:dyDescent="0.15">
      <c r="A139" s="122"/>
      <c r="B139" s="145" t="s">
        <v>1</v>
      </c>
      <c r="C139" s="6" t="s">
        <v>2</v>
      </c>
      <c r="D139" s="38">
        <f>D30+D37+D42+D48+D55+D59+D63+D71+D74+D81+D85+D90+D94+D101+D105+D109+D113+D118+D124+D129+D133</f>
        <v>272.45799999999997</v>
      </c>
      <c r="E139" s="38">
        <f>E30+E37+E42+E48+E55+E59+E63+E71+E74+E81+E85+E90+E94+E101+E105+E109+E113+E118+E124+E129+E133</f>
        <v>224.77119999999999</v>
      </c>
      <c r="F139" s="152">
        <f>G30+G37+G42+G48+G55+G59+G63+G71+G74+G81+G85+G90+G94+G101+G105+G109+G113+G118+G124+G129+G133</f>
        <v>0</v>
      </c>
      <c r="G139" s="153"/>
      <c r="H139" s="59"/>
    </row>
    <row r="140" spans="1:10" x14ac:dyDescent="0.15">
      <c r="A140" s="124"/>
      <c r="B140" s="146"/>
      <c r="C140" s="37" t="s">
        <v>8</v>
      </c>
      <c r="D140" s="38">
        <f>D31+D38+D43+D49+D60+D64+D75+D86+D91+D95+D119+D125+D134</f>
        <v>6.2343000000000002</v>
      </c>
      <c r="E140" s="38">
        <f>E31+E38+E43+E49+E60+E64+E75+E86+E91+E95+E119+E125+E134</f>
        <v>4.1099999999999994</v>
      </c>
      <c r="F140" s="152">
        <f>G31+G38+G43+G49+G60+G64+G75+G86+G91+G95+G119+G125+G134</f>
        <v>0</v>
      </c>
      <c r="G140" s="153"/>
    </row>
    <row r="141" spans="1:10" x14ac:dyDescent="0.15">
      <c r="A141" s="124"/>
      <c r="B141" s="146"/>
      <c r="C141" s="10" t="s">
        <v>5</v>
      </c>
      <c r="D141" s="38">
        <f>D32+D44+D50+D65+D76+D96</f>
        <v>1.8275000000000001</v>
      </c>
      <c r="E141" s="38">
        <f>E32+E44+E50+E65+E76+E96</f>
        <v>0.87</v>
      </c>
      <c r="F141" s="152">
        <f>G32+G44+G50+G65+G76+G96</f>
        <v>0</v>
      </c>
      <c r="G141" s="153"/>
      <c r="J141" s="60"/>
    </row>
    <row r="142" spans="1:10" x14ac:dyDescent="0.15">
      <c r="A142" s="124"/>
      <c r="B142" s="146"/>
      <c r="C142" s="40" t="s">
        <v>6</v>
      </c>
      <c r="D142" s="38">
        <f>D66+D114</f>
        <v>1.1535</v>
      </c>
      <c r="E142" s="38">
        <f>E66+E114</f>
        <v>0.25</v>
      </c>
      <c r="F142" s="152">
        <f>G66+G114</f>
        <v>0</v>
      </c>
      <c r="G142" s="153"/>
    </row>
    <row r="143" spans="1:10" x14ac:dyDescent="0.15">
      <c r="A143" s="124"/>
      <c r="B143" s="146"/>
      <c r="C143" s="10" t="s">
        <v>3</v>
      </c>
      <c r="D143" s="38">
        <f>D33+D39+D45+D51+D56+D67+D77+D82+D87+D97+D102+D106+D110+D115+D120+D126+D130+D135</f>
        <v>18.747400000000003</v>
      </c>
      <c r="E143" s="38">
        <f>E33+E39+E45+E51+E56+E67+E77+E82+E87+E97+E102+E106+E110+E115+E120+E126+E130+E135</f>
        <v>4.29</v>
      </c>
      <c r="F143" s="152">
        <f>G33+G39+G45+G51+G56+G67+G77+G82+G87+G97+G102+G106+G110+G115+G120+G126+G130+G135</f>
        <v>0</v>
      </c>
      <c r="G143" s="153"/>
      <c r="I143" s="81"/>
    </row>
    <row r="144" spans="1:10" x14ac:dyDescent="0.15">
      <c r="A144" s="124"/>
      <c r="B144" s="146"/>
      <c r="C144" s="40" t="s">
        <v>7</v>
      </c>
      <c r="D144" s="38">
        <f>D34+D52+D68+D78+D98+D121+D136</f>
        <v>0.4</v>
      </c>
      <c r="E144" s="38">
        <f>E34+E52+E68+E78+E98+E121+E136</f>
        <v>0.13</v>
      </c>
      <c r="F144" s="152">
        <f>G34+G52+G68+G78+G98+G121+G136</f>
        <v>0</v>
      </c>
      <c r="G144" s="153"/>
    </row>
    <row r="145" spans="1:10" ht="12" thickBot="1" x14ac:dyDescent="0.2">
      <c r="A145" s="123"/>
      <c r="B145" s="146"/>
      <c r="C145" s="41" t="s">
        <v>4</v>
      </c>
      <c r="D145" s="38">
        <f>D35+D40+D46+D53+D57+D61+D69+D72+D79+D83+D88+D92+D99+D103+D107+D111+D116+D122+D127+D131+D137</f>
        <v>64.812099999999987</v>
      </c>
      <c r="E145" s="38">
        <f>E35+E40+E46+E53+E57+E61+E69+E72+E79+E83+E88+E92+E99+E103+E107+E111+E116+E122+E127+E131+E137</f>
        <v>34.359999999999992</v>
      </c>
      <c r="F145" s="152">
        <f>G35+G40+G46+G53+G57+G61+G69+G72+G79+G83+G88+G92+G99+G103+G107+G111+G116+G122+G127+G131+G137</f>
        <v>0</v>
      </c>
      <c r="G145" s="153"/>
      <c r="J145" s="60"/>
    </row>
    <row r="146" spans="1:10" ht="11.25" customHeight="1" thickBot="1" x14ac:dyDescent="0.2">
      <c r="A146" s="61"/>
      <c r="B146" s="149" t="s">
        <v>63</v>
      </c>
      <c r="C146" s="150"/>
      <c r="D146" s="62">
        <f>SUM(D139:D145)</f>
        <v>365.63279999999997</v>
      </c>
      <c r="E146" s="63">
        <f>SUM(E139:E145)</f>
        <v>268.78119999999996</v>
      </c>
      <c r="F146" s="64" t="s">
        <v>21</v>
      </c>
      <c r="G146" s="65">
        <f>SUM(F139:G145)</f>
        <v>0</v>
      </c>
    </row>
    <row r="147" spans="1:10" ht="12" thickBot="1" x14ac:dyDescent="0.2">
      <c r="A147" s="66"/>
      <c r="B147" s="67"/>
      <c r="C147" s="67"/>
      <c r="D147" s="67"/>
      <c r="E147" s="67"/>
      <c r="F147" s="67"/>
      <c r="G147" s="68"/>
    </row>
    <row r="148" spans="1:10" ht="15.75" customHeight="1" thickBot="1" x14ac:dyDescent="0.2">
      <c r="A148" s="69"/>
      <c r="B148" s="151" t="s">
        <v>58</v>
      </c>
      <c r="C148" s="151"/>
      <c r="D148" s="151"/>
      <c r="E148" s="151"/>
      <c r="F148" s="151"/>
      <c r="G148" s="70">
        <f>G146+G25+G20+G16+G12+G8</f>
        <v>0</v>
      </c>
    </row>
    <row r="149" spans="1:10" ht="12" thickBot="1" x14ac:dyDescent="0.2">
      <c r="A149" s="71"/>
      <c r="B149" s="71"/>
      <c r="D149" s="35"/>
      <c r="E149" s="35"/>
      <c r="F149" s="53"/>
      <c r="G149" s="53"/>
    </row>
    <row r="150" spans="1:10" ht="30" customHeight="1" thickBot="1" x14ac:dyDescent="0.2">
      <c r="A150" s="72" t="s">
        <v>59</v>
      </c>
      <c r="B150" s="154" t="s">
        <v>55</v>
      </c>
      <c r="C150" s="154"/>
      <c r="D150" s="154"/>
      <c r="E150" s="154"/>
      <c r="F150" s="155"/>
      <c r="G150" s="73" t="s">
        <v>117</v>
      </c>
      <c r="H150" s="74"/>
    </row>
    <row r="151" spans="1:10" ht="11.25" customHeight="1" x14ac:dyDescent="0.15">
      <c r="A151" s="75">
        <v>1</v>
      </c>
      <c r="B151" s="140" t="s">
        <v>16</v>
      </c>
      <c r="C151" s="156"/>
      <c r="D151" s="156"/>
      <c r="E151" s="156"/>
      <c r="F151" s="141"/>
      <c r="G151" s="58">
        <f>G8</f>
        <v>0</v>
      </c>
      <c r="H151" s="76"/>
    </row>
    <row r="152" spans="1:10" ht="11.25" customHeight="1" x14ac:dyDescent="0.15">
      <c r="A152" s="75">
        <v>2</v>
      </c>
      <c r="B152" s="107" t="s">
        <v>56</v>
      </c>
      <c r="C152" s="142"/>
      <c r="D152" s="142"/>
      <c r="E152" s="142"/>
      <c r="F152" s="108"/>
      <c r="G152" s="79">
        <f>G12</f>
        <v>0</v>
      </c>
      <c r="H152" s="76"/>
    </row>
    <row r="153" spans="1:10" ht="11.25" customHeight="1" x14ac:dyDescent="0.15">
      <c r="A153" s="75">
        <v>3</v>
      </c>
      <c r="B153" s="107" t="s">
        <v>25</v>
      </c>
      <c r="C153" s="142"/>
      <c r="D153" s="142"/>
      <c r="E153" s="142"/>
      <c r="F153" s="108"/>
      <c r="G153" s="79">
        <f>G16</f>
        <v>0</v>
      </c>
      <c r="H153" s="76"/>
    </row>
    <row r="154" spans="1:10" ht="11.25" customHeight="1" x14ac:dyDescent="0.15">
      <c r="A154" s="75">
        <v>4</v>
      </c>
      <c r="B154" s="107" t="s">
        <v>22</v>
      </c>
      <c r="C154" s="142"/>
      <c r="D154" s="142"/>
      <c r="E154" s="142"/>
      <c r="F154" s="108"/>
      <c r="G154" s="79">
        <f>G20</f>
        <v>0</v>
      </c>
      <c r="H154" s="76"/>
    </row>
    <row r="155" spans="1:10" ht="11.25" customHeight="1" x14ac:dyDescent="0.15">
      <c r="A155" s="75">
        <v>5</v>
      </c>
      <c r="B155" s="107" t="s">
        <v>24</v>
      </c>
      <c r="C155" s="142"/>
      <c r="D155" s="142"/>
      <c r="E155" s="142"/>
      <c r="F155" s="108"/>
      <c r="G155" s="79">
        <f>G25</f>
        <v>0</v>
      </c>
      <c r="H155" s="76"/>
    </row>
    <row r="156" spans="1:10" ht="11.25" customHeight="1" x14ac:dyDescent="0.15">
      <c r="A156" s="77" t="s">
        <v>41</v>
      </c>
      <c r="B156" s="107" t="s">
        <v>96</v>
      </c>
      <c r="C156" s="142"/>
      <c r="D156" s="142"/>
      <c r="E156" s="142"/>
      <c r="F156" s="108"/>
      <c r="G156" s="79">
        <f>G36</f>
        <v>0</v>
      </c>
      <c r="H156" s="76"/>
    </row>
    <row r="157" spans="1:10" ht="11.25" customHeight="1" x14ac:dyDescent="0.15">
      <c r="A157" s="77" t="s">
        <v>42</v>
      </c>
      <c r="B157" s="107" t="s">
        <v>97</v>
      </c>
      <c r="C157" s="142"/>
      <c r="D157" s="142"/>
      <c r="E157" s="142"/>
      <c r="F157" s="108"/>
      <c r="G157" s="79">
        <f>G41</f>
        <v>0</v>
      </c>
      <c r="H157" s="76"/>
      <c r="J157" s="53"/>
    </row>
    <row r="158" spans="1:10" ht="11.25" customHeight="1" x14ac:dyDescent="0.15">
      <c r="A158" s="77" t="s">
        <v>43</v>
      </c>
      <c r="B158" s="107" t="s">
        <v>98</v>
      </c>
      <c r="C158" s="142"/>
      <c r="D158" s="142"/>
      <c r="E158" s="142"/>
      <c r="F158" s="108"/>
      <c r="G158" s="79">
        <f>G47</f>
        <v>0</v>
      </c>
      <c r="H158" s="76"/>
    </row>
    <row r="159" spans="1:10" ht="11.25" customHeight="1" x14ac:dyDescent="0.15">
      <c r="A159" s="77" t="s">
        <v>44</v>
      </c>
      <c r="B159" s="107" t="s">
        <v>99</v>
      </c>
      <c r="C159" s="142"/>
      <c r="D159" s="142"/>
      <c r="E159" s="142"/>
      <c r="F159" s="108"/>
      <c r="G159" s="79">
        <f>G54</f>
        <v>0</v>
      </c>
      <c r="H159" s="76"/>
    </row>
    <row r="160" spans="1:10" ht="11.25" customHeight="1" x14ac:dyDescent="0.15">
      <c r="A160" s="77" t="s">
        <v>45</v>
      </c>
      <c r="B160" s="107" t="s">
        <v>64</v>
      </c>
      <c r="C160" s="142"/>
      <c r="D160" s="142"/>
      <c r="E160" s="142"/>
      <c r="F160" s="108"/>
      <c r="G160" s="79">
        <f>G58</f>
        <v>0</v>
      </c>
      <c r="H160" s="76"/>
    </row>
    <row r="161" spans="1:8" ht="11.25" customHeight="1" x14ac:dyDescent="0.15">
      <c r="A161" s="77" t="s">
        <v>46</v>
      </c>
      <c r="B161" s="107" t="s">
        <v>100</v>
      </c>
      <c r="C161" s="142"/>
      <c r="D161" s="142"/>
      <c r="E161" s="142"/>
      <c r="F161" s="108"/>
      <c r="G161" s="79">
        <f>G62</f>
        <v>0</v>
      </c>
      <c r="H161" s="76"/>
    </row>
    <row r="162" spans="1:8" ht="11.25" customHeight="1" x14ac:dyDescent="0.15">
      <c r="A162" s="77" t="s">
        <v>47</v>
      </c>
      <c r="B162" s="107" t="s">
        <v>101</v>
      </c>
      <c r="C162" s="142"/>
      <c r="D162" s="142"/>
      <c r="E162" s="142"/>
      <c r="F162" s="108"/>
      <c r="G162" s="79">
        <f>G70</f>
        <v>0</v>
      </c>
      <c r="H162" s="76"/>
    </row>
    <row r="163" spans="1:8" ht="11.25" customHeight="1" x14ac:dyDescent="0.15">
      <c r="A163" s="77" t="s">
        <v>48</v>
      </c>
      <c r="B163" s="107" t="s">
        <v>102</v>
      </c>
      <c r="C163" s="142"/>
      <c r="D163" s="142"/>
      <c r="E163" s="142"/>
      <c r="F163" s="108"/>
      <c r="G163" s="79">
        <f>G73</f>
        <v>0</v>
      </c>
      <c r="H163" s="76"/>
    </row>
    <row r="164" spans="1:8" ht="11.25" customHeight="1" x14ac:dyDescent="0.15">
      <c r="A164" s="77" t="s">
        <v>49</v>
      </c>
      <c r="B164" s="107" t="s">
        <v>103</v>
      </c>
      <c r="C164" s="142"/>
      <c r="D164" s="142"/>
      <c r="E164" s="142"/>
      <c r="F164" s="108"/>
      <c r="G164" s="79">
        <f>G80</f>
        <v>0</v>
      </c>
      <c r="H164" s="76"/>
    </row>
    <row r="165" spans="1:8" ht="11.25" customHeight="1" x14ac:dyDescent="0.15">
      <c r="A165" s="77" t="s">
        <v>50</v>
      </c>
      <c r="B165" s="107" t="s">
        <v>104</v>
      </c>
      <c r="C165" s="142"/>
      <c r="D165" s="142"/>
      <c r="E165" s="142"/>
      <c r="F165" s="108"/>
      <c r="G165" s="79">
        <f>G84</f>
        <v>0</v>
      </c>
      <c r="H165" s="76"/>
    </row>
    <row r="166" spans="1:8" ht="11.25" customHeight="1" x14ac:dyDescent="0.15">
      <c r="A166" s="77" t="s">
        <v>51</v>
      </c>
      <c r="B166" s="107" t="s">
        <v>105</v>
      </c>
      <c r="C166" s="142"/>
      <c r="D166" s="142"/>
      <c r="E166" s="142"/>
      <c r="F166" s="108"/>
      <c r="G166" s="79">
        <f>G89</f>
        <v>0</v>
      </c>
      <c r="H166" s="76"/>
    </row>
    <row r="167" spans="1:8" ht="11.25" customHeight="1" x14ac:dyDescent="0.15">
      <c r="A167" s="77" t="s">
        <v>52</v>
      </c>
      <c r="B167" s="107" t="s">
        <v>65</v>
      </c>
      <c r="C167" s="142"/>
      <c r="D167" s="142"/>
      <c r="E167" s="142"/>
      <c r="F167" s="108"/>
      <c r="G167" s="79">
        <f>G93</f>
        <v>0</v>
      </c>
      <c r="H167" s="76"/>
    </row>
    <row r="168" spans="1:8" ht="11.25" customHeight="1" x14ac:dyDescent="0.15">
      <c r="A168" s="77" t="s">
        <v>53</v>
      </c>
      <c r="B168" s="107" t="s">
        <v>106</v>
      </c>
      <c r="C168" s="142"/>
      <c r="D168" s="142"/>
      <c r="E168" s="142"/>
      <c r="F168" s="108"/>
      <c r="G168" s="79">
        <f>G100</f>
        <v>0</v>
      </c>
      <c r="H168" s="76"/>
    </row>
    <row r="169" spans="1:8" ht="11.25" customHeight="1" x14ac:dyDescent="0.15">
      <c r="A169" s="77" t="s">
        <v>88</v>
      </c>
      <c r="B169" s="107" t="s">
        <v>107</v>
      </c>
      <c r="C169" s="142"/>
      <c r="D169" s="142"/>
      <c r="E169" s="142"/>
      <c r="F169" s="108"/>
      <c r="G169" s="79">
        <f>G104</f>
        <v>0</v>
      </c>
      <c r="H169" s="76"/>
    </row>
    <row r="170" spans="1:8" ht="11.25" customHeight="1" x14ac:dyDescent="0.15">
      <c r="A170" s="77" t="s">
        <v>89</v>
      </c>
      <c r="B170" s="107" t="s">
        <v>108</v>
      </c>
      <c r="C170" s="142"/>
      <c r="D170" s="142"/>
      <c r="E170" s="142"/>
      <c r="F170" s="108"/>
      <c r="G170" s="79">
        <f>G108</f>
        <v>0</v>
      </c>
      <c r="H170" s="76"/>
    </row>
    <row r="171" spans="1:8" ht="11.25" customHeight="1" x14ac:dyDescent="0.15">
      <c r="A171" s="77" t="s">
        <v>90</v>
      </c>
      <c r="B171" s="107" t="s">
        <v>109</v>
      </c>
      <c r="C171" s="142"/>
      <c r="D171" s="142"/>
      <c r="E171" s="142"/>
      <c r="F171" s="108"/>
      <c r="G171" s="79">
        <f>G112</f>
        <v>0</v>
      </c>
      <c r="H171" s="76"/>
    </row>
    <row r="172" spans="1:8" ht="11.25" customHeight="1" x14ac:dyDescent="0.15">
      <c r="A172" s="77" t="s">
        <v>91</v>
      </c>
      <c r="B172" s="107" t="s">
        <v>110</v>
      </c>
      <c r="C172" s="142"/>
      <c r="D172" s="142"/>
      <c r="E172" s="142"/>
      <c r="F172" s="108"/>
      <c r="G172" s="79">
        <f>G117</f>
        <v>0</v>
      </c>
      <c r="H172" s="76"/>
    </row>
    <row r="173" spans="1:8" ht="11.25" customHeight="1" x14ac:dyDescent="0.15">
      <c r="A173" s="77" t="s">
        <v>92</v>
      </c>
      <c r="B173" s="107" t="s">
        <v>111</v>
      </c>
      <c r="C173" s="142"/>
      <c r="D173" s="142"/>
      <c r="E173" s="142"/>
      <c r="F173" s="108"/>
      <c r="G173" s="79">
        <f>G123</f>
        <v>0</v>
      </c>
      <c r="H173" s="76"/>
    </row>
    <row r="174" spans="1:8" ht="11.25" customHeight="1" x14ac:dyDescent="0.15">
      <c r="A174" s="77" t="s">
        <v>93</v>
      </c>
      <c r="B174" s="107" t="s">
        <v>112</v>
      </c>
      <c r="C174" s="142"/>
      <c r="D174" s="142"/>
      <c r="E174" s="142"/>
      <c r="F174" s="108"/>
      <c r="G174" s="79">
        <f>G128</f>
        <v>0</v>
      </c>
      <c r="H174" s="76"/>
    </row>
    <row r="175" spans="1:8" ht="11.25" customHeight="1" x14ac:dyDescent="0.15">
      <c r="A175" s="77" t="s">
        <v>94</v>
      </c>
      <c r="B175" s="107" t="s">
        <v>113</v>
      </c>
      <c r="C175" s="142"/>
      <c r="D175" s="142"/>
      <c r="E175" s="142"/>
      <c r="F175" s="108"/>
      <c r="G175" s="79">
        <f>G132</f>
        <v>0</v>
      </c>
      <c r="H175" s="76"/>
    </row>
    <row r="176" spans="1:8" ht="11.25" customHeight="1" thickBot="1" x14ac:dyDescent="0.2">
      <c r="A176" s="77" t="s">
        <v>95</v>
      </c>
      <c r="B176" s="157" t="s">
        <v>114</v>
      </c>
      <c r="C176" s="158"/>
      <c r="D176" s="158"/>
      <c r="E176" s="158"/>
      <c r="F176" s="159"/>
      <c r="G176" s="79">
        <f>G138</f>
        <v>0</v>
      </c>
      <c r="H176" s="76"/>
    </row>
    <row r="177" spans="1:8" ht="11.25" customHeight="1" x14ac:dyDescent="0.2">
      <c r="A177" s="147"/>
      <c r="B177" s="160" t="s">
        <v>1</v>
      </c>
      <c r="C177" s="160"/>
      <c r="D177" s="160"/>
      <c r="E177" s="160"/>
      <c r="F177" s="161"/>
      <c r="G177" s="143">
        <f>SUM(G151:G176)</f>
        <v>0</v>
      </c>
      <c r="H177" s="78"/>
    </row>
    <row r="178" spans="1:8" ht="12" customHeight="1" thickBot="1" x14ac:dyDescent="0.25">
      <c r="A178" s="148"/>
      <c r="B178" s="162"/>
      <c r="C178" s="162"/>
      <c r="D178" s="162"/>
      <c r="E178" s="162"/>
      <c r="F178" s="163"/>
      <c r="G178" s="144"/>
      <c r="H178" s="78"/>
    </row>
    <row r="180" spans="1:8" x14ac:dyDescent="0.15">
      <c r="A180" s="85" t="s">
        <v>116</v>
      </c>
      <c r="B180" s="85"/>
      <c r="C180" s="85"/>
      <c r="D180" s="85"/>
      <c r="E180" s="85"/>
      <c r="F180" s="85"/>
      <c r="G180" s="85"/>
    </row>
    <row r="181" spans="1:8" x14ac:dyDescent="0.15">
      <c r="A181" s="85" t="s">
        <v>120</v>
      </c>
      <c r="B181" s="85"/>
      <c r="C181" s="85"/>
      <c r="D181" s="85"/>
      <c r="E181" s="85"/>
      <c r="F181" s="85"/>
      <c r="G181" s="85"/>
    </row>
    <row r="182" spans="1:8" ht="11.25" customHeight="1" x14ac:dyDescent="0.15">
      <c r="A182" s="86" t="s">
        <v>125</v>
      </c>
      <c r="B182" s="86"/>
      <c r="C182" s="86"/>
      <c r="D182" s="86"/>
      <c r="E182" s="86"/>
      <c r="F182" s="86"/>
      <c r="G182" s="86"/>
    </row>
    <row r="183" spans="1:8" x14ac:dyDescent="0.15">
      <c r="A183" s="85" t="s">
        <v>126</v>
      </c>
      <c r="B183" s="85"/>
      <c r="C183" s="85"/>
      <c r="D183" s="85"/>
      <c r="E183" s="85"/>
      <c r="F183" s="85"/>
      <c r="G183" s="85"/>
    </row>
    <row r="184" spans="1:8" x14ac:dyDescent="0.15">
      <c r="A184" s="85" t="s">
        <v>124</v>
      </c>
      <c r="B184" s="85"/>
      <c r="C184" s="85"/>
      <c r="D184" s="85"/>
      <c r="E184" s="85"/>
      <c r="F184" s="85"/>
      <c r="G184" s="85"/>
    </row>
  </sheetData>
  <sheetProtection algorithmName="SHA-512" hashValue="0vzGfD7IIzPAw1/slvQTVJC5UVW/v5/PGJws7CJ7ELG/bC79nS6s/C5kxJf5nmnJWCgCt2g5J9gUM4Spsr79dA==" saltValue="Do+sTWvLA6brBR9zyQnSEw==" spinCount="100000" sheet="1" objects="1" scenarios="1"/>
  <mergeCells count="126">
    <mergeCell ref="B172:F172"/>
    <mergeCell ref="B173:F173"/>
    <mergeCell ref="B174:F174"/>
    <mergeCell ref="B175:F175"/>
    <mergeCell ref="B176:F176"/>
    <mergeCell ref="B177:F178"/>
    <mergeCell ref="A180:G180"/>
    <mergeCell ref="A181:G181"/>
    <mergeCell ref="B163:F163"/>
    <mergeCell ref="B164:F164"/>
    <mergeCell ref="B165:F165"/>
    <mergeCell ref="B166:F166"/>
    <mergeCell ref="B167:F167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68:F168"/>
    <mergeCell ref="B169:F169"/>
    <mergeCell ref="B170:F170"/>
    <mergeCell ref="G177:G178"/>
    <mergeCell ref="B171:F171"/>
    <mergeCell ref="A124:A127"/>
    <mergeCell ref="B124:B127"/>
    <mergeCell ref="A129:A131"/>
    <mergeCell ref="B129:B131"/>
    <mergeCell ref="B139:B145"/>
    <mergeCell ref="A177:A178"/>
    <mergeCell ref="B146:C146"/>
    <mergeCell ref="B148:F148"/>
    <mergeCell ref="F140:G140"/>
    <mergeCell ref="F141:G141"/>
    <mergeCell ref="F142:G142"/>
    <mergeCell ref="F143:G143"/>
    <mergeCell ref="F144:G144"/>
    <mergeCell ref="F145:G145"/>
    <mergeCell ref="F139:G139"/>
    <mergeCell ref="B159:F159"/>
    <mergeCell ref="B160:F160"/>
    <mergeCell ref="B161:F161"/>
    <mergeCell ref="B162:F162"/>
    <mergeCell ref="A139:A145"/>
    <mergeCell ref="A94:A99"/>
    <mergeCell ref="B94:B99"/>
    <mergeCell ref="A101:A103"/>
    <mergeCell ref="B101:B103"/>
    <mergeCell ref="A105:A107"/>
    <mergeCell ref="B105:B107"/>
    <mergeCell ref="A109:A111"/>
    <mergeCell ref="A81:A83"/>
    <mergeCell ref="A85:A88"/>
    <mergeCell ref="B109:B111"/>
    <mergeCell ref="A113:A116"/>
    <mergeCell ref="B113:B116"/>
    <mergeCell ref="A118:A122"/>
    <mergeCell ref="B118:B122"/>
    <mergeCell ref="A90:A92"/>
    <mergeCell ref="A133:A137"/>
    <mergeCell ref="B133:B137"/>
    <mergeCell ref="B90:B92"/>
    <mergeCell ref="G14:G15"/>
    <mergeCell ref="B14:C15"/>
    <mergeCell ref="A10:A11"/>
    <mergeCell ref="A14:A15"/>
    <mergeCell ref="A30:A35"/>
    <mergeCell ref="A37:A40"/>
    <mergeCell ref="B37:B40"/>
    <mergeCell ref="B42:B46"/>
    <mergeCell ref="B48:B53"/>
    <mergeCell ref="D27:D29"/>
    <mergeCell ref="E27:E29"/>
    <mergeCell ref="F27:F29"/>
    <mergeCell ref="G27:G29"/>
    <mergeCell ref="C27:C29"/>
    <mergeCell ref="B27:B29"/>
    <mergeCell ref="A27:A29"/>
    <mergeCell ref="B19:C19"/>
    <mergeCell ref="B22:C22"/>
    <mergeCell ref="B30:B35"/>
    <mergeCell ref="A42:A46"/>
    <mergeCell ref="A48:A53"/>
    <mergeCell ref="B20:C20"/>
    <mergeCell ref="B25:C25"/>
    <mergeCell ref="B18:C18"/>
    <mergeCell ref="B24:C24"/>
    <mergeCell ref="A71:A72"/>
    <mergeCell ref="A74:A79"/>
    <mergeCell ref="B81:B83"/>
    <mergeCell ref="B85:B88"/>
    <mergeCell ref="B71:B72"/>
    <mergeCell ref="B74:B79"/>
    <mergeCell ref="B63:B69"/>
    <mergeCell ref="B55:B57"/>
    <mergeCell ref="B59:B61"/>
    <mergeCell ref="A59:A61"/>
    <mergeCell ref="A63:A69"/>
    <mergeCell ref="A55:A57"/>
    <mergeCell ref="A184:G184"/>
    <mergeCell ref="A182:G182"/>
    <mergeCell ref="A183:G183"/>
    <mergeCell ref="A1:A3"/>
    <mergeCell ref="B1:G1"/>
    <mergeCell ref="B2:G2"/>
    <mergeCell ref="B9:G9"/>
    <mergeCell ref="B5:G5"/>
    <mergeCell ref="B13:G13"/>
    <mergeCell ref="B17:G17"/>
    <mergeCell ref="B21:G21"/>
    <mergeCell ref="B8:C8"/>
    <mergeCell ref="B26:G26"/>
    <mergeCell ref="B23:C23"/>
    <mergeCell ref="B10:C11"/>
    <mergeCell ref="D10:D11"/>
    <mergeCell ref="E10:E11"/>
    <mergeCell ref="F10:F11"/>
    <mergeCell ref="G10:G11"/>
    <mergeCell ref="D14:D15"/>
    <mergeCell ref="E14:E15"/>
    <mergeCell ref="F14:F15"/>
    <mergeCell ref="B12:C12"/>
    <mergeCell ref="B16:C16"/>
  </mergeCells>
  <pageMargins left="0.7" right="0.7" top="0.78740157499999996" bottom="0.78740157499999996" header="0.3" footer="0.3"/>
  <pageSetup paperSize="9" scale="60" fitToHeight="0" orientation="portrait" r:id="rId1"/>
  <ignoredErrors>
    <ignoredError sqref="A168:A176 A94 A101 A105 A109 A113 A118 A124 A129 A133" twoDigitTextYear="1"/>
    <ignoredError sqref="G36 G54 G62 G73 G80 G84 G93 G100 G104 G108 G112 G117 G123 G128 G132 G8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2024-08-13T06:01:22Z</cp:lastPrinted>
  <dcterms:created xsi:type="dcterms:W3CDTF">2024-07-29T12:21:31Z</dcterms:created>
  <dcterms:modified xsi:type="dcterms:W3CDTF">2024-11-18T10:47:32Z</dcterms:modified>
</cp:coreProperties>
</file>