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Hubení plevelů v obv..." sheetId="2" r:id="rId2"/>
    <sheet name="02 - Hubení plevelů v obv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'01 - Hubení plevelů v obv...'!$C$78:$K$129</definedName>
    <definedName name="_xlnm.Print_Area" localSheetId="1">'01 - Hubení plevelů v obv...'!$C$4:$J$39,'01 - Hubení plevelů v obv...'!$C$45:$J$60,'01 - Hubení plevelů v obv...'!$C$66:$K$129</definedName>
    <definedName name="_xlnm.Print_Titles" localSheetId="1">'01 - Hubení plevelů v obv...'!$78:$78</definedName>
    <definedName name="_xlnm._FilterDatabase" localSheetId="2" hidden="1">'02 - Hubení plevelů v obv...'!$C$80:$K$109</definedName>
    <definedName name="_xlnm.Print_Area" localSheetId="2">'02 - Hubení plevelů v obv...'!$C$4:$J$39,'02 - Hubení plevelů v obv...'!$C$45:$J$62,'02 - Hubení plevelů v obv...'!$C$68:$K$109</definedName>
    <definedName name="_xlnm.Print_Titles" localSheetId="2">'02 - Hubení plevelů v obv...'!$80:$80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8"/>
  <c r="BH108"/>
  <c r="BG108"/>
  <c r="BF108"/>
  <c r="T108"/>
  <c r="R108"/>
  <c r="P108"/>
  <c r="BI106"/>
  <c r="BH106"/>
  <c r="BG106"/>
  <c r="BF106"/>
  <c r="T106"/>
  <c r="R106"/>
  <c r="P106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55"/>
  <c r="J17"/>
  <c r="J12"/>
  <c r="J75"/>
  <c r="E7"/>
  <c r="E48"/>
  <c i="2" r="J37"/>
  <c r="J36"/>
  <c i="1" r="AY55"/>
  <c i="2" r="J35"/>
  <c i="1" r="AX55"/>
  <c i="2"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0"/>
  <c r="BH110"/>
  <c r="BG110"/>
  <c r="BF110"/>
  <c r="T110"/>
  <c r="R110"/>
  <c r="P110"/>
  <c r="BI107"/>
  <c r="BH107"/>
  <c r="BG107"/>
  <c r="BF107"/>
  <c r="T107"/>
  <c r="R107"/>
  <c r="P107"/>
  <c r="BI95"/>
  <c r="BH95"/>
  <c r="BG95"/>
  <c r="BF95"/>
  <c r="T95"/>
  <c r="R95"/>
  <c r="P95"/>
  <c r="BI83"/>
  <c r="BH83"/>
  <c r="BG83"/>
  <c r="BF83"/>
  <c r="T83"/>
  <c r="R83"/>
  <c r="P83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55"/>
  <c r="J17"/>
  <c r="J12"/>
  <c r="J73"/>
  <c r="E7"/>
  <c r="E48"/>
  <c i="1" r="L50"/>
  <c r="AM50"/>
  <c r="AM49"/>
  <c r="L49"/>
  <c r="AM47"/>
  <c r="L47"/>
  <c r="L45"/>
  <c r="L44"/>
  <c i="2" r="J122"/>
  <c r="BK122"/>
  <c r="F34"/>
  <c i="1" r="AS54"/>
  <c i="3" r="BK106"/>
  <c r="J106"/>
  <c r="BK84"/>
  <c i="2" r="J107"/>
  <c r="J125"/>
  <c i="3" r="BK108"/>
  <c r="J92"/>
  <c r="BK92"/>
  <c i="2" r="J110"/>
  <c r="BK119"/>
  <c r="J95"/>
  <c i="3" r="J88"/>
  <c r="J100"/>
  <c r="BK88"/>
  <c r="BK94"/>
  <c i="2" r="J83"/>
  <c r="J80"/>
  <c r="BK83"/>
  <c i="3" r="BK100"/>
  <c r="BK98"/>
  <c r="J108"/>
  <c i="2" r="BK107"/>
  <c r="BK125"/>
  <c r="F37"/>
  <c r="F35"/>
  <c r="BK110"/>
  <c r="J34"/>
  <c i="3" r="J96"/>
  <c i="2" r="J119"/>
  <c r="BK95"/>
  <c i="3" r="J94"/>
  <c r="BK96"/>
  <c i="2" r="BK80"/>
  <c r="F36"/>
  <c i="3" r="J84"/>
  <c r="J98"/>
  <c i="2" l="1" r="P79"/>
  <c i="1" r="AU55"/>
  <c i="2" r="R79"/>
  <c r="BK79"/>
  <c r="J79"/>
  <c r="J59"/>
  <c i="3" r="BK83"/>
  <c r="J83"/>
  <c r="J61"/>
  <c r="P83"/>
  <c r="P82"/>
  <c r="P81"/>
  <c i="1" r="AU56"/>
  <c i="3" r="R83"/>
  <c r="R82"/>
  <c r="R81"/>
  <c i="2" r="T79"/>
  <c i="3" r="T83"/>
  <c r="T82"/>
  <c r="T81"/>
  <c r="BE84"/>
  <c r="J52"/>
  <c r="E71"/>
  <c r="F78"/>
  <c r="BE92"/>
  <c r="J54"/>
  <c r="BE88"/>
  <c r="BE94"/>
  <c r="BE98"/>
  <c r="BE106"/>
  <c r="BE96"/>
  <c r="BE100"/>
  <c r="BE108"/>
  <c i="2" r="E69"/>
  <c r="BE80"/>
  <c r="BE83"/>
  <c r="BE122"/>
  <c i="1" r="BC55"/>
  <c i="2" r="J75"/>
  <c r="BE110"/>
  <c r="J52"/>
  <c r="BE119"/>
  <c r="F76"/>
  <c i="1" r="AW55"/>
  <c i="2" r="BE125"/>
  <c i="1" r="BA55"/>
  <c i="2" r="BE95"/>
  <c i="1" r="BB55"/>
  <c i="2" r="BE107"/>
  <c i="1" r="BD55"/>
  <c i="3" r="J34"/>
  <c i="1" r="AW56"/>
  <c i="2" r="J30"/>
  <c i="3" r="F34"/>
  <c i="1" r="BA56"/>
  <c r="BA54"/>
  <c r="AW54"/>
  <c r="AK30"/>
  <c i="3" r="F37"/>
  <c i="1" r="BD56"/>
  <c r="BD54"/>
  <c r="W33"/>
  <c i="3" r="F36"/>
  <c i="1" r="BC56"/>
  <c r="BC54"/>
  <c r="AY54"/>
  <c i="3" r="F35"/>
  <c i="1" r="BB56"/>
  <c r="BB54"/>
  <c r="AX54"/>
  <c i="3" l="1" r="BK82"/>
  <c r="J82"/>
  <c r="J60"/>
  <c i="1" r="AG55"/>
  <c r="AU54"/>
  <c i="2" r="J33"/>
  <c i="1" r="AV55"/>
  <c r="AT55"/>
  <c r="AN55"/>
  <c r="W30"/>
  <c r="W32"/>
  <c i="2" r="F33"/>
  <c i="1" r="AZ55"/>
  <c i="3" r="F33"/>
  <c i="1" r="AZ56"/>
  <c i="3" r="J33"/>
  <c i="1" r="AV56"/>
  <c r="AT56"/>
  <c r="W31"/>
  <c i="3" l="1" r="BK81"/>
  <c r="J81"/>
  <c i="2" r="J39"/>
  <c i="3" r="J30"/>
  <c i="1" r="AG56"/>
  <c r="AG54"/>
  <c r="AK26"/>
  <c r="AZ54"/>
  <c r="AV54"/>
  <c r="AK29"/>
  <c i="3" l="1" r="J39"/>
  <c r="J59"/>
  <c i="1" r="AK35"/>
  <c r="AN56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<sst xmlns="http://schemas.openxmlformats.org/spreadsheetml/2006/main">
  <si>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</si>
  <si>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</si>
  <si>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</si>
  <si>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</si>
  <si>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</si>
  <si>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{e5d56838-aa1c-4a00-99aa-af973ffdf884}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</si>
  <si>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</si>
  <si>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</si>
  <si>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</si>
  <si>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</si>
  <si>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</si>
  <si>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</si>
  <si>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</si>
  <si>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</si>
  <si>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650240022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</si>
  <si>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</si>
  <si>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</si>
  <si>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Mechanické a chemické hubení nežádoucí vegetace u ST OŘ UNL 2025</t>
  </si>
  <si>
    <t>KSO:</t>
  </si>
  <si>
    <t/>
  </si>
  <si>
    <t>CC-CZ:</t>
  </si>
  <si>
    <t>Místo:</t>
  </si>
  <si>
    <t>Obvod OŘ UNL</t>
  </si>
  <si>
    <t>Datum:</t>
  </si>
  <si>
    <t>24. 10. 2024</t>
  </si>
  <si>
    <t>Zadavatel:</t>
  </si>
  <si>
    <t>IČ:</t>
  </si>
  <si>
    <t>OŘ Ústí nad Labem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</si>
  <si>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</si>
  <si>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</si>
  <si>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</si>
  <si>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</si>
  <si>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</si>
  <si>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</si>
  <si>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</si>
  <si>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</si>
  <si>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</si>
  <si>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</si>
  <si>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</si>
  <si>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</si>
  <si>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</si>
  <si>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</si>
  <si>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</si>
  <si>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</si>
  <si>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</si>
  <si>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</si>
  <si>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</si>
  <si>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</si>
  <si>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</si>
  <si>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</si>
  <si>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</si>
  <si>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</si>
  <si>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</si>
  <si>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</si>
  <si>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</si>
  <si>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</si>
  <si>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</si>
  <si>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</si>
  <si>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</si>
  <si>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</si>
  <si>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</si>
  <si>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</si>
  <si>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</si>
  <si>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</si>
  <si>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</si>
  <si>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</si>
  <si>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</si>
  <si>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</si>
  <si>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</si>
  <si>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</si>
  <si>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</si>
  <si>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</si>
  <si>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</si>
  <si>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</si>
  <si>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</si>
  <si>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</si>
  <si>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</si>
  <si>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</si>
  <si>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Hubení plevelů v obvodu ST Ústí nad Labem</t>
  </si>
  <si>
    <t>STA</t>
  </si>
  <si>
    <t>1</t>
  </si>
  <si>
    <t>{1a558be3-7f6d-4853-8b75-73773b08e678}</t>
  </si>
  <si>
    <t>2</t>
  </si>
  <si>
    <t>02</t>
  </si>
  <si>
    <t>Hubení plevelů v obvodu ST Most</t>
  </si>
  <si>
    <t>{4f33ae31-d0a6-4617-8028-fd46484b083b}</t>
  </si>
  <si>
    <t>KRYCÍ LIST SOUPISU PRACÍ</t>
  </si>
  <si>
    <t>Objekt:</t>
  </si>
  <si>
    <t>01 - Hubení plevelů v obvodu ST Ústí nad Labem</t>
  </si>
  <si>
    <t>ST Ústí nad Labem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</si>
  <si>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</si>
  <si>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</si>
  <si>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</si>
  <si>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</si>
  <si>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</si>
  <si>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</si>
  <si>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</si>
  <si>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</si>
  <si>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</si>
  <si>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</si>
  <si>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</si>
  <si>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</si>
  <si>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</si>
  <si>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</si>
  <si>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</si>
  <si>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</si>
  <si>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</si>
  <si>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</si>
  <si>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5904055010</t>
  </si>
  <si>
    <t>Hubení travního porostu postřikovačem místně ručně tráva, plevel</t>
  </si>
  <si>
    <t>m2</t>
  </si>
  <si>
    <t>Sborník UOŽI 01 2024</t>
  </si>
  <si>
    <t>4</t>
  </si>
  <si>
    <t>ROZPOCET</t>
  </si>
  <si>
    <t>-1481058668</t>
  </si>
  <si>
    <t>PP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</si>
  <si>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</si>
  <si>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VV</t>
  </si>
  <si>
    <t>"TO Litoměřice" 4400*2</t>
  </si>
  <si>
    <t>5904055310</t>
  </si>
  <si>
    <t>Hubení travního porostu postřikovačem strojně s použitím selektivního postřiku v profilu koleje šíře záběru 5 m</t>
  </si>
  <si>
    <t>km</t>
  </si>
  <si>
    <t>-1015938311</t>
  </si>
  <si>
    <t>Hubení travního porostu postřikovačem strojně s použitím selektivního postřiku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</si>
  <si>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"TO Roudnice n.L."31,792+31,792</t>
  </si>
  <si>
    <t>"TO Lovosice" 52,476+52,476</t>
  </si>
  <si>
    <t>"TO Litoměřice" 32,570+32,570</t>
  </si>
  <si>
    <t>"TO Ústí n.L. západ" 77,060+77,060</t>
  </si>
  <si>
    <t>"TO Ústí n.L. hl.n."33,263+33,263</t>
  </si>
  <si>
    <t>"TO Děčín hl.n." 60,070+60,070</t>
  </si>
  <si>
    <t>"TO Děčín východ" 47,497+47,497</t>
  </si>
  <si>
    <t>"TO Česká Kamenice" 20,256+20,256</t>
  </si>
  <si>
    <t>"TO Rumburk" 12,408+12,408</t>
  </si>
  <si>
    <t>Součet</t>
  </si>
  <si>
    <t>3</t>
  </si>
  <si>
    <t>5904055320</t>
  </si>
  <si>
    <t>Hubení travního porostu postřikovačem strojně s použitím selektivního postřiku v profilu koleje šíře záběru 6 m</t>
  </si>
  <si>
    <t>1638502439</t>
  </si>
  <si>
    <t>Hubení travního porostu postřikovačem strojně s použitím selektivního postřiku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</si>
  <si>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"TO Roudnice n.L."105,195+105,195</t>
  </si>
  <si>
    <t>"TO Lovosice" 75,307+75,307</t>
  </si>
  <si>
    <t>"TO Litoměřice" 69,938+69,938</t>
  </si>
  <si>
    <t>"TO Ústí n.L. západ" 14,302+14,302</t>
  </si>
  <si>
    <t>"TO Ústí n.L. hl.n." 45,928+45,928</t>
  </si>
  <si>
    <t>"TO Děčín hl.n." 60,948+60,948</t>
  </si>
  <si>
    <t>"TO Děčín východ" 61,360+61,360</t>
  </si>
  <si>
    <t>"TO Česká Kamenice" 67,217+67,217</t>
  </si>
  <si>
    <t>"TO Rumburk" 57,021+57,021</t>
  </si>
  <si>
    <t>5904055210</t>
  </si>
  <si>
    <t>Hubení travního porostu postřikovačem strojně mimo profil koleje jednostranně šíře záběru do 2 m</t>
  </si>
  <si>
    <t>259728309</t>
  </si>
  <si>
    <t>Hubení travního porostu postřikovačem strojně mimo profil koleje jednostranně šíře záběru do 2 m Poznámka: 1. V cenách jsou započteny náklady na postřik travního porostu nebo náletové dřevité vegetace, potřebné manipulace a aplikací herbicidu. 2. V cenách nejsou obsaženy náklady na vodu a dodávku herbicidu.</t>
  </si>
  <si>
    <t>"drátovodné trasy 1.a2.kolo"0,200*2</t>
  </si>
  <si>
    <t>5</t>
  </si>
  <si>
    <t>5904060030</t>
  </si>
  <si>
    <t>Hubení náletové a pařezové vegetace strojním postřikovačem mimo profil KL jednostranně šíře záběru do 6 m</t>
  </si>
  <si>
    <t>1704347365</t>
  </si>
  <si>
    <t>Hubení náletové a pařezové vegetace strojním postřikovačem mimo profil KL jednostranně šíře záběru do 6 m Poznámka: 1. V cenách jsou započteny náklady na postřik náletové dřevité vegetace nebo pařezové výmladnosti aplikací herbicidu. 2. V cenách nejsou obsaženy náklady na vodu a dodávku herbicidu.</t>
  </si>
  <si>
    <t>"TO Roudnice n.L."4,5</t>
  </si>
  <si>
    <t>"TO Lovosice" 8,4</t>
  </si>
  <si>
    <t>"TO Litoměřice" 39,83</t>
  </si>
  <si>
    <t>"TO Ústí n.L. hl.n." 2,4</t>
  </si>
  <si>
    <t>"TO Ústí n.L. západ" 12</t>
  </si>
  <si>
    <t>"TO Děčín východ" 2,45</t>
  </si>
  <si>
    <t>6</t>
  </si>
  <si>
    <t>M</t>
  </si>
  <si>
    <t>5954101035</t>
  </si>
  <si>
    <t>Herbicidy Roundup Klasik Pro</t>
  </si>
  <si>
    <t>litr</t>
  </si>
  <si>
    <t>8</t>
  </si>
  <si>
    <t>1073146675</t>
  </si>
  <si>
    <t>"travní porost 1. a 2.kolo + náletová vegetace"(2004,5*2)+166,9</t>
  </si>
  <si>
    <t>7</t>
  </si>
  <si>
    <t>5954101010</t>
  </si>
  <si>
    <t>Herbicidy Dicopur M 750</t>
  </si>
  <si>
    <t>645347578</t>
  </si>
  <si>
    <t>475,0*2</t>
  </si>
  <si>
    <t>08211R3</t>
  </si>
  <si>
    <t>voda pitná pro ostatní odběratele</t>
  </si>
  <si>
    <t>m3</t>
  </si>
  <si>
    <t>-1597357611</t>
  </si>
  <si>
    <t>voda na postřik</t>
  </si>
  <si>
    <t>"tráva + náletové křoviny"147,33+9,54</t>
  </si>
  <si>
    <t>"Množství bude sníženo o vodu dodanou bezplatně organizační složkou SŽ"</t>
  </si>
  <si>
    <t>02 - Hubení plevelů v obvodu ST Most</t>
  </si>
  <si>
    <t xml:space="preserve">ST Most </t>
  </si>
  <si>
    <t>Řehák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</si>
  <si>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</si>
  <si>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</si>
  <si>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</si>
  <si>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</si>
  <si>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</si>
  <si>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5904055110</t>
  </si>
  <si>
    <t>Hubení travního porostu postřikovačem strojně v profilu koleje šíře záběru 5 m</t>
  </si>
  <si>
    <t>Hubení travního porostu postřikovačem strojně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</si>
  <si>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"1. a 2. kolo = "528,486*2</t>
  </si>
  <si>
    <t>5904055120</t>
  </si>
  <si>
    <t>Hubení travního porostu postřikovačem strojně v profilu koleje šíře záběru 6 m</t>
  </si>
  <si>
    <t>Hubení travního porostu postřikovačem strojně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</si>
  <si>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 xml:space="preserve">"1. a 2. kolo  = "345,126*2</t>
  </si>
  <si>
    <t>5904060005</t>
  </si>
  <si>
    <t>Hubení náletové a pařezové vegetace ručně postřikovačem mimo profil KL místně</t>
  </si>
  <si>
    <t>Hubení náletové a pařezové vegetace ručně postřikovačem mimo profil KL místně Poznámka: 1. V cenách jsou započteny náklady na postřik náletové dřevité vegetace nebo pařezové výmladnosti aplikací herbicidu. 2. V cenách nejsou obsaženy náklady na vodu a dodávku herbicidu.</t>
  </si>
  <si>
    <t>10</t>
  </si>
  <si>
    <t>5954101040</t>
  </si>
  <si>
    <t>Herbicidy Roundup Flex</t>
  </si>
  <si>
    <t>14</t>
  </si>
  <si>
    <t>"Na plochách použití Dicopuru nepožadujeme"</t>
  </si>
  <si>
    <t xml:space="preserve">"Uvažováno s množstvím   1,8 l /ha  v každém ze 2 kol dle registrace na eagri.cz )"</t>
  </si>
  <si>
    <t xml:space="preserve">"Koleje   ( výpočet v souboru  13.2_Předpokládaný rozsah chemického hubení - OBLAST Č. 2 (ST Most) 2024.xlsx )           "1696,7469+0</t>
  </si>
  <si>
    <t>5954101035R1</t>
  </si>
  <si>
    <t>Garlone NEW</t>
  </si>
  <si>
    <t>16</t>
  </si>
  <si>
    <t>9</t>
  </si>
  <si>
    <t>08211R2</t>
  </si>
  <si>
    <t>18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</si>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</sst>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650240022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Mechanické a chemické hubení nežádoucí vegetace u ST OŘ UNL 2025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Obvod OŘ UNL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24. 10. 2024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OŘ Ústí nad Labem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Tomáš Šrédl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Hubení plevelů v obv...'!J30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Hubení plevelů v obv...'!P79</f>
        <v>0</v>
      </c>
      <c r="AV55" s="122">
        <f>'01 - Hubení plevelů v obv...'!J33</f>
        <v>0</v>
      </c>
      <c r="AW55" s="122">
        <f>'01 - Hubení plevelů v obv...'!J34</f>
        <v>0</v>
      </c>
      <c r="AX55" s="122">
        <f>'01 - Hubení plevelů v obv...'!J35</f>
        <v>0</v>
      </c>
      <c r="AY55" s="122">
        <f>'01 - Hubení plevelů v obv...'!J36</f>
        <v>0</v>
      </c>
      <c r="AZ55" s="122">
        <f>'01 - Hubení plevelů v obv...'!F33</f>
        <v>0</v>
      </c>
      <c r="BA55" s="122">
        <f>'01 - Hubení plevelů v obv...'!F34</f>
        <v>0</v>
      </c>
      <c r="BB55" s="122">
        <f>'01 - Hubení plevelů v obv...'!F35</f>
        <v>0</v>
      </c>
      <c r="BC55" s="122">
        <f>'01 - Hubení plevelů v obv...'!F36</f>
        <v>0</v>
      </c>
      <c r="BD55" s="124">
        <f>'01 - Hubení plevelů v obv...'!F37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Hubení plevelů v obv...'!J30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'02 - Hubení plevelů v obv...'!P81</f>
        <v>0</v>
      </c>
      <c r="AV56" s="127">
        <f>'02 - Hubení plevelů v obv...'!J33</f>
        <v>0</v>
      </c>
      <c r="AW56" s="127">
        <f>'02 - Hubení plevelů v obv...'!J34</f>
        <v>0</v>
      </c>
      <c r="AX56" s="127">
        <f>'02 - Hubení plevelů v obv...'!J35</f>
        <v>0</v>
      </c>
      <c r="AY56" s="127">
        <f>'02 - Hubení plevelů v obv...'!J36</f>
        <v>0</v>
      </c>
      <c r="AZ56" s="127">
        <f>'02 - Hubení plevelů v obv...'!F33</f>
        <v>0</v>
      </c>
      <c r="BA56" s="127">
        <f>'02 - Hubení plevelů v obv...'!F34</f>
        <v>0</v>
      </c>
      <c r="BB56" s="127">
        <f>'02 - Hubení plevelů v obv...'!F35</f>
        <v>0</v>
      </c>
      <c r="BC56" s="127">
        <f>'02 - Hubení plevelů v obv...'!F36</f>
        <v>0</v>
      </c>
      <c r="BD56" s="129">
        <f>'02 - Hubení plevelů v obv...'!F37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idIDXKuJtpePU0VIoJfHnUcaXL3DOVZNYp+3z7zmfmpuk+IEa6o/O+lzr9cHr3Oi+adQniituuEcIl3jFokuBg==" hashValue="Q89EBfIaEpy5SQy3UCasqz0cVgp8lGkbIymOmUClyw2tb+yG6h3BLEmD/4A6p9QIZMKmafRMdkX7EwSbOmGkU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Hubení plevelů v obv...'!C2" display="/"/>
    <hyperlink ref="A56" location="'02 - Hubení plevelů v ob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Mechanické a chemické hubení nežádoucí vegetace u ST OŘ UNL 2025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89</v>
      </c>
      <c r="G12" s="40"/>
      <c r="H12" s="40"/>
      <c r="I12" s="134" t="s">
        <v>23</v>
      </c>
      <c r="J12" s="139" t="str">
        <f>'Rekapitulace zakázky'!AN8</f>
        <v>24. 10. 2024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28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28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ROUND(J79,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ROUND((SUM(BE79:BE129)),  2)</f>
        <v>0</v>
      </c>
      <c r="G33" s="40"/>
      <c r="H33" s="40"/>
      <c r="I33" s="150">
        <v>0.20999999999999999</v>
      </c>
      <c r="J33" s="149">
        <f>ROUND(((SUM(BE79:BE129))*I33),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ROUND((SUM(BF79:BF129)),  2)</f>
        <v>0</v>
      </c>
      <c r="G34" s="40"/>
      <c r="H34" s="40"/>
      <c r="I34" s="150">
        <v>0.12</v>
      </c>
      <c r="J34" s="149">
        <f>ROUND(((SUM(BF79:BF129))*I34),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ROUND((SUM(BG79:BG129)),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ROUND((SUM(BH79:BH129)),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ROUND((SUM(BI79:BI129)),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Mechanické a chemické hubení nežádoucí vegetace u ST OŘ UNL 2025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Hubení plevelů v obvodu ST Ústí nad Labem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 Ústí nad Labem</v>
      </c>
      <c r="G52" s="42"/>
      <c r="H52" s="42"/>
      <c r="I52" s="34" t="s">
        <v>23</v>
      </c>
      <c r="J52" s="74" t="str">
        <f>IF(J12="","",J12)</f>
        <v>24. 10. 2024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OŘ Ústí nad Labem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Tomáš Šrédl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J79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2" customFormat="1" ht="21.84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3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5" s="2" customFormat="1" ht="6.96" customHeight="1">
      <c r="A65" s="40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24.96" customHeight="1">
      <c r="A66" s="40"/>
      <c r="B66" s="41"/>
      <c r="C66" s="25" t="s">
        <v>94</v>
      </c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12" customHeight="1">
      <c r="A68" s="40"/>
      <c r="B68" s="41"/>
      <c r="C68" s="34" t="s">
        <v>16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6.25" customHeight="1">
      <c r="A69" s="40"/>
      <c r="B69" s="41"/>
      <c r="C69" s="42"/>
      <c r="D69" s="42"/>
      <c r="E69" s="162" t="str">
        <f>E7</f>
        <v>Mechanické a chemické hubení nežádoucí vegetace u ST OŘ UNL 2025</v>
      </c>
      <c r="F69" s="34"/>
      <c r="G69" s="34"/>
      <c r="H69" s="34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87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E9</f>
        <v>01 - Hubení plevelů v obvodu ST Ústí nad Labem</v>
      </c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21</v>
      </c>
      <c r="D73" s="42"/>
      <c r="E73" s="42"/>
      <c r="F73" s="29" t="str">
        <f>F12</f>
        <v>ST Ústí nad Labem</v>
      </c>
      <c r="G73" s="42"/>
      <c r="H73" s="42"/>
      <c r="I73" s="34" t="s">
        <v>23</v>
      </c>
      <c r="J73" s="74" t="str">
        <f>IF(J12="","",J12)</f>
        <v>24. 10. 2024</v>
      </c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4" t="s">
        <v>25</v>
      </c>
      <c r="D75" s="42"/>
      <c r="E75" s="42"/>
      <c r="F75" s="29" t="str">
        <f>E15</f>
        <v>OŘ Ústí nad Labem</v>
      </c>
      <c r="G75" s="42"/>
      <c r="H75" s="42"/>
      <c r="I75" s="34" t="s">
        <v>31</v>
      </c>
      <c r="J75" s="38" t="str">
        <f>E21</f>
        <v xml:space="preserve"> 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29</v>
      </c>
      <c r="D76" s="42"/>
      <c r="E76" s="42"/>
      <c r="F76" s="29" t="str">
        <f>IF(E18="","",E18)</f>
        <v>Vyplň údaj</v>
      </c>
      <c r="G76" s="42"/>
      <c r="H76" s="42"/>
      <c r="I76" s="34" t="s">
        <v>34</v>
      </c>
      <c r="J76" s="38" t="str">
        <f>E24</f>
        <v>Tomáš Šrédl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9" customFormat="1" ht="29.28" customHeight="1">
      <c r="A78" s="167"/>
      <c r="B78" s="168"/>
      <c r="C78" s="169" t="s">
        <v>95</v>
      </c>
      <c r="D78" s="170" t="s">
        <v>57</v>
      </c>
      <c r="E78" s="170" t="s">
        <v>53</v>
      </c>
      <c r="F78" s="170" t="s">
        <v>54</v>
      </c>
      <c r="G78" s="170" t="s">
        <v>96</v>
      </c>
      <c r="H78" s="170" t="s">
        <v>97</v>
      </c>
      <c r="I78" s="170" t="s">
        <v>98</v>
      </c>
      <c r="J78" s="170" t="s">
        <v>92</v>
      </c>
      <c r="K78" s="171" t="s">
        <v>99</v>
      </c>
      <c r="L78" s="172"/>
      <c r="M78" s="94" t="s">
        <v>19</v>
      </c>
      <c r="N78" s="95" t="s">
        <v>42</v>
      </c>
      <c r="O78" s="95" t="s">
        <v>100</v>
      </c>
      <c r="P78" s="95" t="s">
        <v>101</v>
      </c>
      <c r="Q78" s="95" t="s">
        <v>102</v>
      </c>
      <c r="R78" s="95" t="s">
        <v>103</v>
      </c>
      <c r="S78" s="95" t="s">
        <v>104</v>
      </c>
      <c r="T78" s="96" t="s">
        <v>105</v>
      </c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</row>
    <row r="79" s="2" customFormat="1" ht="22.8" customHeight="1">
      <c r="A79" s="40"/>
      <c r="B79" s="41"/>
      <c r="C79" s="101" t="s">
        <v>106</v>
      </c>
      <c r="D79" s="42"/>
      <c r="E79" s="42"/>
      <c r="F79" s="42"/>
      <c r="G79" s="42"/>
      <c r="H79" s="42"/>
      <c r="I79" s="42"/>
      <c r="J79" s="173">
        <f>BK79</f>
        <v>0</v>
      </c>
      <c r="K79" s="42"/>
      <c r="L79" s="46"/>
      <c r="M79" s="97"/>
      <c r="N79" s="174"/>
      <c r="O79" s="98"/>
      <c r="P79" s="175">
        <f>SUM(P80:P129)</f>
        <v>0</v>
      </c>
      <c r="Q79" s="98"/>
      <c r="R79" s="175">
        <f>SUM(R80:R129)</f>
        <v>5.1258999999999997</v>
      </c>
      <c r="S79" s="98"/>
      <c r="T79" s="176">
        <f>SUM(T80:T129)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9" t="s">
        <v>71</v>
      </c>
      <c r="AU79" s="19" t="s">
        <v>93</v>
      </c>
      <c r="BK79" s="177">
        <f>SUM(BK80:BK129)</f>
        <v>0</v>
      </c>
    </row>
    <row r="80" s="2" customFormat="1" ht="24.15" customHeight="1">
      <c r="A80" s="40"/>
      <c r="B80" s="41"/>
      <c r="C80" s="178" t="s">
        <v>80</v>
      </c>
      <c r="D80" s="178" t="s">
        <v>107</v>
      </c>
      <c r="E80" s="179" t="s">
        <v>108</v>
      </c>
      <c r="F80" s="180" t="s">
        <v>109</v>
      </c>
      <c r="G80" s="181" t="s">
        <v>110</v>
      </c>
      <c r="H80" s="182">
        <v>8800</v>
      </c>
      <c r="I80" s="183"/>
      <c r="J80" s="184">
        <f>ROUND(I80*H80,2)</f>
        <v>0</v>
      </c>
      <c r="K80" s="180" t="s">
        <v>111</v>
      </c>
      <c r="L80" s="46"/>
      <c r="M80" s="185" t="s">
        <v>19</v>
      </c>
      <c r="N80" s="186" t="s">
        <v>43</v>
      </c>
      <c r="O80" s="86"/>
      <c r="P80" s="187">
        <f>O80*H80</f>
        <v>0</v>
      </c>
      <c r="Q80" s="187">
        <v>0</v>
      </c>
      <c r="R80" s="187">
        <f>Q80*H80</f>
        <v>0</v>
      </c>
      <c r="S80" s="187">
        <v>0</v>
      </c>
      <c r="T80" s="188">
        <f>S80*H80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R80" s="189" t="s">
        <v>112</v>
      </c>
      <c r="AT80" s="189" t="s">
        <v>107</v>
      </c>
      <c r="AU80" s="189" t="s">
        <v>72</v>
      </c>
      <c r="AY80" s="19" t="s">
        <v>113</v>
      </c>
      <c r="BE80" s="190">
        <f>IF(N80="základní",J80,0)</f>
        <v>0</v>
      </c>
      <c r="BF80" s="190">
        <f>IF(N80="snížená",J80,0)</f>
        <v>0</v>
      </c>
      <c r="BG80" s="190">
        <f>IF(N80="zákl. přenesená",J80,0)</f>
        <v>0</v>
      </c>
      <c r="BH80" s="190">
        <f>IF(N80="sníž. přenesená",J80,0)</f>
        <v>0</v>
      </c>
      <c r="BI80" s="190">
        <f>IF(N80="nulová",J80,0)</f>
        <v>0</v>
      </c>
      <c r="BJ80" s="19" t="s">
        <v>80</v>
      </c>
      <c r="BK80" s="190">
        <f>ROUND(I80*H80,2)</f>
        <v>0</v>
      </c>
      <c r="BL80" s="19" t="s">
        <v>112</v>
      </c>
      <c r="BM80" s="189" t="s">
        <v>114</v>
      </c>
    </row>
    <row r="81" s="2" customFormat="1">
      <c r="A81" s="40"/>
      <c r="B81" s="41"/>
      <c r="C81" s="42"/>
      <c r="D81" s="191" t="s">
        <v>115</v>
      </c>
      <c r="E81" s="42"/>
      <c r="F81" s="192" t="s">
        <v>116</v>
      </c>
      <c r="G81" s="42"/>
      <c r="H81" s="42"/>
      <c r="I81" s="193"/>
      <c r="J81" s="42"/>
      <c r="K81" s="42"/>
      <c r="L81" s="46"/>
      <c r="M81" s="194"/>
      <c r="N81" s="195"/>
      <c r="O81" s="86"/>
      <c r="P81" s="86"/>
      <c r="Q81" s="86"/>
      <c r="R81" s="86"/>
      <c r="S81" s="86"/>
      <c r="T81" s="87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115</v>
      </c>
      <c r="AU81" s="19" t="s">
        <v>72</v>
      </c>
    </row>
    <row r="82" s="10" customFormat="1">
      <c r="A82" s="10"/>
      <c r="B82" s="196"/>
      <c r="C82" s="197"/>
      <c r="D82" s="191" t="s">
        <v>117</v>
      </c>
      <c r="E82" s="198" t="s">
        <v>19</v>
      </c>
      <c r="F82" s="199" t="s">
        <v>118</v>
      </c>
      <c r="G82" s="197"/>
      <c r="H82" s="200">
        <v>8800</v>
      </c>
      <c r="I82" s="201"/>
      <c r="J82" s="197"/>
      <c r="K82" s="197"/>
      <c r="L82" s="202"/>
      <c r="M82" s="203"/>
      <c r="N82" s="204"/>
      <c r="O82" s="204"/>
      <c r="P82" s="204"/>
      <c r="Q82" s="204"/>
      <c r="R82" s="204"/>
      <c r="S82" s="204"/>
      <c r="T82" s="205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6" t="s">
        <v>117</v>
      </c>
      <c r="AU82" s="206" t="s">
        <v>72</v>
      </c>
      <c r="AV82" s="10" t="s">
        <v>82</v>
      </c>
      <c r="AW82" s="10" t="s">
        <v>33</v>
      </c>
      <c r="AX82" s="10" t="s">
        <v>80</v>
      </c>
      <c r="AY82" s="206" t="s">
        <v>113</v>
      </c>
    </row>
    <row r="83" s="2" customFormat="1" ht="37.8" customHeight="1">
      <c r="A83" s="40"/>
      <c r="B83" s="41"/>
      <c r="C83" s="178" t="s">
        <v>82</v>
      </c>
      <c r="D83" s="178" t="s">
        <v>107</v>
      </c>
      <c r="E83" s="179" t="s">
        <v>119</v>
      </c>
      <c r="F83" s="180" t="s">
        <v>120</v>
      </c>
      <c r="G83" s="181" t="s">
        <v>121</v>
      </c>
      <c r="H83" s="182">
        <v>734.78399999999999</v>
      </c>
      <c r="I83" s="183"/>
      <c r="J83" s="184">
        <f>ROUND(I83*H83,2)</f>
        <v>0</v>
      </c>
      <c r="K83" s="180" t="s">
        <v>111</v>
      </c>
      <c r="L83" s="46"/>
      <c r="M83" s="185" t="s">
        <v>19</v>
      </c>
      <c r="N83" s="186" t="s">
        <v>43</v>
      </c>
      <c r="O83" s="86"/>
      <c r="P83" s="187">
        <f>O83*H83</f>
        <v>0</v>
      </c>
      <c r="Q83" s="187">
        <v>0</v>
      </c>
      <c r="R83" s="187">
        <f>Q83*H83</f>
        <v>0</v>
      </c>
      <c r="S83" s="187">
        <v>0</v>
      </c>
      <c r="T83" s="188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189" t="s">
        <v>112</v>
      </c>
      <c r="AT83" s="189" t="s">
        <v>107</v>
      </c>
      <c r="AU83" s="189" t="s">
        <v>72</v>
      </c>
      <c r="AY83" s="19" t="s">
        <v>113</v>
      </c>
      <c r="BE83" s="190">
        <f>IF(N83="základní",J83,0)</f>
        <v>0</v>
      </c>
      <c r="BF83" s="190">
        <f>IF(N83="snížená",J83,0)</f>
        <v>0</v>
      </c>
      <c r="BG83" s="190">
        <f>IF(N83="zákl. přenesená",J83,0)</f>
        <v>0</v>
      </c>
      <c r="BH83" s="190">
        <f>IF(N83="sníž. přenesená",J83,0)</f>
        <v>0</v>
      </c>
      <c r="BI83" s="190">
        <f>IF(N83="nulová",J83,0)</f>
        <v>0</v>
      </c>
      <c r="BJ83" s="19" t="s">
        <v>80</v>
      </c>
      <c r="BK83" s="190">
        <f>ROUND(I83*H83,2)</f>
        <v>0</v>
      </c>
      <c r="BL83" s="19" t="s">
        <v>112</v>
      </c>
      <c r="BM83" s="189" t="s">
        <v>122</v>
      </c>
    </row>
    <row r="84" s="2" customFormat="1">
      <c r="A84" s="40"/>
      <c r="B84" s="41"/>
      <c r="C84" s="42"/>
      <c r="D84" s="191" t="s">
        <v>115</v>
      </c>
      <c r="E84" s="42"/>
      <c r="F84" s="192" t="s">
        <v>123</v>
      </c>
      <c r="G84" s="42"/>
      <c r="H84" s="42"/>
      <c r="I84" s="193"/>
      <c r="J84" s="42"/>
      <c r="K84" s="42"/>
      <c r="L84" s="46"/>
      <c r="M84" s="194"/>
      <c r="N84" s="195"/>
      <c r="O84" s="86"/>
      <c r="P84" s="86"/>
      <c r="Q84" s="86"/>
      <c r="R84" s="86"/>
      <c r="S84" s="86"/>
      <c r="T84" s="87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115</v>
      </c>
      <c r="AU84" s="19" t="s">
        <v>72</v>
      </c>
    </row>
    <row r="85" s="10" customFormat="1">
      <c r="A85" s="10"/>
      <c r="B85" s="196"/>
      <c r="C85" s="197"/>
      <c r="D85" s="191" t="s">
        <v>117</v>
      </c>
      <c r="E85" s="198" t="s">
        <v>19</v>
      </c>
      <c r="F85" s="199" t="s">
        <v>124</v>
      </c>
      <c r="G85" s="197"/>
      <c r="H85" s="200">
        <v>63.584000000000003</v>
      </c>
      <c r="I85" s="201"/>
      <c r="J85" s="197"/>
      <c r="K85" s="197"/>
      <c r="L85" s="202"/>
      <c r="M85" s="203"/>
      <c r="N85" s="204"/>
      <c r="O85" s="204"/>
      <c r="P85" s="204"/>
      <c r="Q85" s="204"/>
      <c r="R85" s="204"/>
      <c r="S85" s="204"/>
      <c r="T85" s="205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06" t="s">
        <v>117</v>
      </c>
      <c r="AU85" s="206" t="s">
        <v>72</v>
      </c>
      <c r="AV85" s="10" t="s">
        <v>82</v>
      </c>
      <c r="AW85" s="10" t="s">
        <v>33</v>
      </c>
      <c r="AX85" s="10" t="s">
        <v>72</v>
      </c>
      <c r="AY85" s="206" t="s">
        <v>113</v>
      </c>
    </row>
    <row r="86" s="10" customFormat="1">
      <c r="A86" s="10"/>
      <c r="B86" s="196"/>
      <c r="C86" s="197"/>
      <c r="D86" s="191" t="s">
        <v>117</v>
      </c>
      <c r="E86" s="198" t="s">
        <v>19</v>
      </c>
      <c r="F86" s="199" t="s">
        <v>125</v>
      </c>
      <c r="G86" s="197"/>
      <c r="H86" s="200">
        <v>104.952</v>
      </c>
      <c r="I86" s="201"/>
      <c r="J86" s="197"/>
      <c r="K86" s="197"/>
      <c r="L86" s="202"/>
      <c r="M86" s="203"/>
      <c r="N86" s="204"/>
      <c r="O86" s="204"/>
      <c r="P86" s="204"/>
      <c r="Q86" s="204"/>
      <c r="R86" s="204"/>
      <c r="S86" s="204"/>
      <c r="T86" s="205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06" t="s">
        <v>117</v>
      </c>
      <c r="AU86" s="206" t="s">
        <v>72</v>
      </c>
      <c r="AV86" s="10" t="s">
        <v>82</v>
      </c>
      <c r="AW86" s="10" t="s">
        <v>33</v>
      </c>
      <c r="AX86" s="10" t="s">
        <v>72</v>
      </c>
      <c r="AY86" s="206" t="s">
        <v>113</v>
      </c>
    </row>
    <row r="87" s="10" customFormat="1">
      <c r="A87" s="10"/>
      <c r="B87" s="196"/>
      <c r="C87" s="197"/>
      <c r="D87" s="191" t="s">
        <v>117</v>
      </c>
      <c r="E87" s="198" t="s">
        <v>19</v>
      </c>
      <c r="F87" s="199" t="s">
        <v>126</v>
      </c>
      <c r="G87" s="197"/>
      <c r="H87" s="200">
        <v>65.140000000000001</v>
      </c>
      <c r="I87" s="201"/>
      <c r="J87" s="197"/>
      <c r="K87" s="197"/>
      <c r="L87" s="202"/>
      <c r="M87" s="203"/>
      <c r="N87" s="204"/>
      <c r="O87" s="204"/>
      <c r="P87" s="204"/>
      <c r="Q87" s="204"/>
      <c r="R87" s="204"/>
      <c r="S87" s="204"/>
      <c r="T87" s="205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06" t="s">
        <v>117</v>
      </c>
      <c r="AU87" s="206" t="s">
        <v>72</v>
      </c>
      <c r="AV87" s="10" t="s">
        <v>82</v>
      </c>
      <c r="AW87" s="10" t="s">
        <v>33</v>
      </c>
      <c r="AX87" s="10" t="s">
        <v>72</v>
      </c>
      <c r="AY87" s="206" t="s">
        <v>113</v>
      </c>
    </row>
    <row r="88" s="10" customFormat="1">
      <c r="A88" s="10"/>
      <c r="B88" s="196"/>
      <c r="C88" s="197"/>
      <c r="D88" s="191" t="s">
        <v>117</v>
      </c>
      <c r="E88" s="198" t="s">
        <v>19</v>
      </c>
      <c r="F88" s="199" t="s">
        <v>127</v>
      </c>
      <c r="G88" s="197"/>
      <c r="H88" s="200">
        <v>154.12000000000001</v>
      </c>
      <c r="I88" s="201"/>
      <c r="J88" s="197"/>
      <c r="K88" s="197"/>
      <c r="L88" s="202"/>
      <c r="M88" s="203"/>
      <c r="N88" s="204"/>
      <c r="O88" s="204"/>
      <c r="P88" s="204"/>
      <c r="Q88" s="204"/>
      <c r="R88" s="204"/>
      <c r="S88" s="204"/>
      <c r="T88" s="205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06" t="s">
        <v>117</v>
      </c>
      <c r="AU88" s="206" t="s">
        <v>72</v>
      </c>
      <c r="AV88" s="10" t="s">
        <v>82</v>
      </c>
      <c r="AW88" s="10" t="s">
        <v>33</v>
      </c>
      <c r="AX88" s="10" t="s">
        <v>72</v>
      </c>
      <c r="AY88" s="206" t="s">
        <v>113</v>
      </c>
    </row>
    <row r="89" s="10" customFormat="1">
      <c r="A89" s="10"/>
      <c r="B89" s="196"/>
      <c r="C89" s="197"/>
      <c r="D89" s="191" t="s">
        <v>117</v>
      </c>
      <c r="E89" s="198" t="s">
        <v>19</v>
      </c>
      <c r="F89" s="199" t="s">
        <v>128</v>
      </c>
      <c r="G89" s="197"/>
      <c r="H89" s="200">
        <v>66.525999999999996</v>
      </c>
      <c r="I89" s="201"/>
      <c r="J89" s="197"/>
      <c r="K89" s="197"/>
      <c r="L89" s="202"/>
      <c r="M89" s="203"/>
      <c r="N89" s="204"/>
      <c r="O89" s="204"/>
      <c r="P89" s="204"/>
      <c r="Q89" s="204"/>
      <c r="R89" s="204"/>
      <c r="S89" s="204"/>
      <c r="T89" s="20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06" t="s">
        <v>117</v>
      </c>
      <c r="AU89" s="206" t="s">
        <v>72</v>
      </c>
      <c r="AV89" s="10" t="s">
        <v>82</v>
      </c>
      <c r="AW89" s="10" t="s">
        <v>33</v>
      </c>
      <c r="AX89" s="10" t="s">
        <v>72</v>
      </c>
      <c r="AY89" s="206" t="s">
        <v>113</v>
      </c>
    </row>
    <row r="90" s="10" customFormat="1">
      <c r="A90" s="10"/>
      <c r="B90" s="196"/>
      <c r="C90" s="197"/>
      <c r="D90" s="191" t="s">
        <v>117</v>
      </c>
      <c r="E90" s="198" t="s">
        <v>19</v>
      </c>
      <c r="F90" s="199" t="s">
        <v>129</v>
      </c>
      <c r="G90" s="197"/>
      <c r="H90" s="200">
        <v>120.14</v>
      </c>
      <c r="I90" s="201"/>
      <c r="J90" s="197"/>
      <c r="K90" s="197"/>
      <c r="L90" s="202"/>
      <c r="M90" s="203"/>
      <c r="N90" s="204"/>
      <c r="O90" s="204"/>
      <c r="P90" s="204"/>
      <c r="Q90" s="204"/>
      <c r="R90" s="204"/>
      <c r="S90" s="204"/>
      <c r="T90" s="205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06" t="s">
        <v>117</v>
      </c>
      <c r="AU90" s="206" t="s">
        <v>72</v>
      </c>
      <c r="AV90" s="10" t="s">
        <v>82</v>
      </c>
      <c r="AW90" s="10" t="s">
        <v>33</v>
      </c>
      <c r="AX90" s="10" t="s">
        <v>72</v>
      </c>
      <c r="AY90" s="206" t="s">
        <v>113</v>
      </c>
    </row>
    <row r="91" s="10" customFormat="1">
      <c r="A91" s="10"/>
      <c r="B91" s="196"/>
      <c r="C91" s="197"/>
      <c r="D91" s="191" t="s">
        <v>117</v>
      </c>
      <c r="E91" s="198" t="s">
        <v>19</v>
      </c>
      <c r="F91" s="199" t="s">
        <v>130</v>
      </c>
      <c r="G91" s="197"/>
      <c r="H91" s="200">
        <v>94.994</v>
      </c>
      <c r="I91" s="201"/>
      <c r="J91" s="197"/>
      <c r="K91" s="197"/>
      <c r="L91" s="202"/>
      <c r="M91" s="203"/>
      <c r="N91" s="204"/>
      <c r="O91" s="204"/>
      <c r="P91" s="204"/>
      <c r="Q91" s="204"/>
      <c r="R91" s="204"/>
      <c r="S91" s="204"/>
      <c r="T91" s="205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06" t="s">
        <v>117</v>
      </c>
      <c r="AU91" s="206" t="s">
        <v>72</v>
      </c>
      <c r="AV91" s="10" t="s">
        <v>82</v>
      </c>
      <c r="AW91" s="10" t="s">
        <v>33</v>
      </c>
      <c r="AX91" s="10" t="s">
        <v>72</v>
      </c>
      <c r="AY91" s="206" t="s">
        <v>113</v>
      </c>
    </row>
    <row r="92" s="10" customFormat="1">
      <c r="A92" s="10"/>
      <c r="B92" s="196"/>
      <c r="C92" s="197"/>
      <c r="D92" s="191" t="s">
        <v>117</v>
      </c>
      <c r="E92" s="198" t="s">
        <v>19</v>
      </c>
      <c r="F92" s="199" t="s">
        <v>131</v>
      </c>
      <c r="G92" s="197"/>
      <c r="H92" s="200">
        <v>40.512</v>
      </c>
      <c r="I92" s="201"/>
      <c r="J92" s="197"/>
      <c r="K92" s="197"/>
      <c r="L92" s="202"/>
      <c r="M92" s="203"/>
      <c r="N92" s="204"/>
      <c r="O92" s="204"/>
      <c r="P92" s="204"/>
      <c r="Q92" s="204"/>
      <c r="R92" s="204"/>
      <c r="S92" s="204"/>
      <c r="T92" s="205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06" t="s">
        <v>117</v>
      </c>
      <c r="AU92" s="206" t="s">
        <v>72</v>
      </c>
      <c r="AV92" s="10" t="s">
        <v>82</v>
      </c>
      <c r="AW92" s="10" t="s">
        <v>33</v>
      </c>
      <c r="AX92" s="10" t="s">
        <v>72</v>
      </c>
      <c r="AY92" s="206" t="s">
        <v>113</v>
      </c>
    </row>
    <row r="93" s="10" customFormat="1">
      <c r="A93" s="10"/>
      <c r="B93" s="196"/>
      <c r="C93" s="197"/>
      <c r="D93" s="191" t="s">
        <v>117</v>
      </c>
      <c r="E93" s="198" t="s">
        <v>19</v>
      </c>
      <c r="F93" s="199" t="s">
        <v>132</v>
      </c>
      <c r="G93" s="197"/>
      <c r="H93" s="200">
        <v>24.815999999999999</v>
      </c>
      <c r="I93" s="201"/>
      <c r="J93" s="197"/>
      <c r="K93" s="197"/>
      <c r="L93" s="202"/>
      <c r="M93" s="203"/>
      <c r="N93" s="204"/>
      <c r="O93" s="204"/>
      <c r="P93" s="204"/>
      <c r="Q93" s="204"/>
      <c r="R93" s="204"/>
      <c r="S93" s="204"/>
      <c r="T93" s="20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06" t="s">
        <v>117</v>
      </c>
      <c r="AU93" s="206" t="s">
        <v>72</v>
      </c>
      <c r="AV93" s="10" t="s">
        <v>82</v>
      </c>
      <c r="AW93" s="10" t="s">
        <v>33</v>
      </c>
      <c r="AX93" s="10" t="s">
        <v>72</v>
      </c>
      <c r="AY93" s="206" t="s">
        <v>113</v>
      </c>
    </row>
    <row r="94" s="11" customFormat="1">
      <c r="A94" s="11"/>
      <c r="B94" s="207"/>
      <c r="C94" s="208"/>
      <c r="D94" s="191" t="s">
        <v>117</v>
      </c>
      <c r="E94" s="209" t="s">
        <v>19</v>
      </c>
      <c r="F94" s="210" t="s">
        <v>133</v>
      </c>
      <c r="G94" s="208"/>
      <c r="H94" s="211">
        <v>734.78399999999999</v>
      </c>
      <c r="I94" s="212"/>
      <c r="J94" s="208"/>
      <c r="K94" s="208"/>
      <c r="L94" s="213"/>
      <c r="M94" s="214"/>
      <c r="N94" s="215"/>
      <c r="O94" s="215"/>
      <c r="P94" s="215"/>
      <c r="Q94" s="215"/>
      <c r="R94" s="215"/>
      <c r="S94" s="215"/>
      <c r="T94" s="216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17" t="s">
        <v>117</v>
      </c>
      <c r="AU94" s="217" t="s">
        <v>72</v>
      </c>
      <c r="AV94" s="11" t="s">
        <v>112</v>
      </c>
      <c r="AW94" s="11" t="s">
        <v>33</v>
      </c>
      <c r="AX94" s="11" t="s">
        <v>80</v>
      </c>
      <c r="AY94" s="217" t="s">
        <v>113</v>
      </c>
    </row>
    <row r="95" s="2" customFormat="1" ht="37.8" customHeight="1">
      <c r="A95" s="40"/>
      <c r="B95" s="41"/>
      <c r="C95" s="178" t="s">
        <v>134</v>
      </c>
      <c r="D95" s="178" t="s">
        <v>107</v>
      </c>
      <c r="E95" s="179" t="s">
        <v>135</v>
      </c>
      <c r="F95" s="180" t="s">
        <v>136</v>
      </c>
      <c r="G95" s="181" t="s">
        <v>121</v>
      </c>
      <c r="H95" s="182">
        <v>1114.432</v>
      </c>
      <c r="I95" s="183"/>
      <c r="J95" s="184">
        <f>ROUND(I95*H95,2)</f>
        <v>0</v>
      </c>
      <c r="K95" s="180" t="s">
        <v>111</v>
      </c>
      <c r="L95" s="46"/>
      <c r="M95" s="185" t="s">
        <v>19</v>
      </c>
      <c r="N95" s="186" t="s">
        <v>43</v>
      </c>
      <c r="O95" s="86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189" t="s">
        <v>112</v>
      </c>
      <c r="AT95" s="189" t="s">
        <v>107</v>
      </c>
      <c r="AU95" s="189" t="s">
        <v>72</v>
      </c>
      <c r="AY95" s="19" t="s">
        <v>113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9" t="s">
        <v>80</v>
      </c>
      <c r="BK95" s="190">
        <f>ROUND(I95*H95,2)</f>
        <v>0</v>
      </c>
      <c r="BL95" s="19" t="s">
        <v>112</v>
      </c>
      <c r="BM95" s="189" t="s">
        <v>137</v>
      </c>
    </row>
    <row r="96" s="2" customFormat="1">
      <c r="A96" s="40"/>
      <c r="B96" s="41"/>
      <c r="C96" s="42"/>
      <c r="D96" s="191" t="s">
        <v>115</v>
      </c>
      <c r="E96" s="42"/>
      <c r="F96" s="192" t="s">
        <v>138</v>
      </c>
      <c r="G96" s="42"/>
      <c r="H96" s="42"/>
      <c r="I96" s="193"/>
      <c r="J96" s="42"/>
      <c r="K96" s="42"/>
      <c r="L96" s="46"/>
      <c r="M96" s="194"/>
      <c r="N96" s="19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115</v>
      </c>
      <c r="AU96" s="19" t="s">
        <v>72</v>
      </c>
    </row>
    <row r="97" s="10" customFormat="1">
      <c r="A97" s="10"/>
      <c r="B97" s="196"/>
      <c r="C97" s="197"/>
      <c r="D97" s="191" t="s">
        <v>117</v>
      </c>
      <c r="E97" s="198" t="s">
        <v>19</v>
      </c>
      <c r="F97" s="199" t="s">
        <v>139</v>
      </c>
      <c r="G97" s="197"/>
      <c r="H97" s="200">
        <v>210.38999999999999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6" t="s">
        <v>117</v>
      </c>
      <c r="AU97" s="206" t="s">
        <v>72</v>
      </c>
      <c r="AV97" s="10" t="s">
        <v>82</v>
      </c>
      <c r="AW97" s="10" t="s">
        <v>33</v>
      </c>
      <c r="AX97" s="10" t="s">
        <v>72</v>
      </c>
      <c r="AY97" s="206" t="s">
        <v>113</v>
      </c>
    </row>
    <row r="98" s="10" customFormat="1">
      <c r="A98" s="10"/>
      <c r="B98" s="196"/>
      <c r="C98" s="197"/>
      <c r="D98" s="191" t="s">
        <v>117</v>
      </c>
      <c r="E98" s="198" t="s">
        <v>19</v>
      </c>
      <c r="F98" s="199" t="s">
        <v>140</v>
      </c>
      <c r="G98" s="197"/>
      <c r="H98" s="200">
        <v>150.614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06" t="s">
        <v>117</v>
      </c>
      <c r="AU98" s="206" t="s">
        <v>72</v>
      </c>
      <c r="AV98" s="10" t="s">
        <v>82</v>
      </c>
      <c r="AW98" s="10" t="s">
        <v>33</v>
      </c>
      <c r="AX98" s="10" t="s">
        <v>72</v>
      </c>
      <c r="AY98" s="206" t="s">
        <v>113</v>
      </c>
    </row>
    <row r="99" s="10" customFormat="1">
      <c r="A99" s="10"/>
      <c r="B99" s="196"/>
      <c r="C99" s="197"/>
      <c r="D99" s="191" t="s">
        <v>117</v>
      </c>
      <c r="E99" s="198" t="s">
        <v>19</v>
      </c>
      <c r="F99" s="199" t="s">
        <v>141</v>
      </c>
      <c r="G99" s="197"/>
      <c r="H99" s="200">
        <v>139.87600000000001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06" t="s">
        <v>117</v>
      </c>
      <c r="AU99" s="206" t="s">
        <v>72</v>
      </c>
      <c r="AV99" s="10" t="s">
        <v>82</v>
      </c>
      <c r="AW99" s="10" t="s">
        <v>33</v>
      </c>
      <c r="AX99" s="10" t="s">
        <v>72</v>
      </c>
      <c r="AY99" s="206" t="s">
        <v>113</v>
      </c>
    </row>
    <row r="100" s="10" customFormat="1">
      <c r="A100" s="10"/>
      <c r="B100" s="196"/>
      <c r="C100" s="197"/>
      <c r="D100" s="191" t="s">
        <v>117</v>
      </c>
      <c r="E100" s="198" t="s">
        <v>19</v>
      </c>
      <c r="F100" s="199" t="s">
        <v>142</v>
      </c>
      <c r="G100" s="197"/>
      <c r="H100" s="200">
        <v>28.603999999999999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06" t="s">
        <v>117</v>
      </c>
      <c r="AU100" s="206" t="s">
        <v>72</v>
      </c>
      <c r="AV100" s="10" t="s">
        <v>82</v>
      </c>
      <c r="AW100" s="10" t="s">
        <v>33</v>
      </c>
      <c r="AX100" s="10" t="s">
        <v>72</v>
      </c>
      <c r="AY100" s="206" t="s">
        <v>113</v>
      </c>
    </row>
    <row r="101" s="10" customFormat="1">
      <c r="A101" s="10"/>
      <c r="B101" s="196"/>
      <c r="C101" s="197"/>
      <c r="D101" s="191" t="s">
        <v>117</v>
      </c>
      <c r="E101" s="198" t="s">
        <v>19</v>
      </c>
      <c r="F101" s="199" t="s">
        <v>143</v>
      </c>
      <c r="G101" s="197"/>
      <c r="H101" s="200">
        <v>91.855999999999995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06" t="s">
        <v>117</v>
      </c>
      <c r="AU101" s="206" t="s">
        <v>72</v>
      </c>
      <c r="AV101" s="10" t="s">
        <v>82</v>
      </c>
      <c r="AW101" s="10" t="s">
        <v>33</v>
      </c>
      <c r="AX101" s="10" t="s">
        <v>72</v>
      </c>
      <c r="AY101" s="206" t="s">
        <v>113</v>
      </c>
    </row>
    <row r="102" s="10" customFormat="1">
      <c r="A102" s="10"/>
      <c r="B102" s="196"/>
      <c r="C102" s="197"/>
      <c r="D102" s="191" t="s">
        <v>117</v>
      </c>
      <c r="E102" s="198" t="s">
        <v>19</v>
      </c>
      <c r="F102" s="199" t="s">
        <v>144</v>
      </c>
      <c r="G102" s="197"/>
      <c r="H102" s="200">
        <v>121.896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06" t="s">
        <v>117</v>
      </c>
      <c r="AU102" s="206" t="s">
        <v>72</v>
      </c>
      <c r="AV102" s="10" t="s">
        <v>82</v>
      </c>
      <c r="AW102" s="10" t="s">
        <v>33</v>
      </c>
      <c r="AX102" s="10" t="s">
        <v>72</v>
      </c>
      <c r="AY102" s="206" t="s">
        <v>113</v>
      </c>
    </row>
    <row r="103" s="10" customFormat="1">
      <c r="A103" s="10"/>
      <c r="B103" s="196"/>
      <c r="C103" s="197"/>
      <c r="D103" s="191" t="s">
        <v>117</v>
      </c>
      <c r="E103" s="198" t="s">
        <v>19</v>
      </c>
      <c r="F103" s="199" t="s">
        <v>145</v>
      </c>
      <c r="G103" s="197"/>
      <c r="H103" s="200">
        <v>122.72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06" t="s">
        <v>117</v>
      </c>
      <c r="AU103" s="206" t="s">
        <v>72</v>
      </c>
      <c r="AV103" s="10" t="s">
        <v>82</v>
      </c>
      <c r="AW103" s="10" t="s">
        <v>33</v>
      </c>
      <c r="AX103" s="10" t="s">
        <v>72</v>
      </c>
      <c r="AY103" s="206" t="s">
        <v>113</v>
      </c>
    </row>
    <row r="104" s="10" customFormat="1">
      <c r="A104" s="10"/>
      <c r="B104" s="196"/>
      <c r="C104" s="197"/>
      <c r="D104" s="191" t="s">
        <v>117</v>
      </c>
      <c r="E104" s="198" t="s">
        <v>19</v>
      </c>
      <c r="F104" s="199" t="s">
        <v>146</v>
      </c>
      <c r="G104" s="197"/>
      <c r="H104" s="200">
        <v>134.434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06" t="s">
        <v>117</v>
      </c>
      <c r="AU104" s="206" t="s">
        <v>72</v>
      </c>
      <c r="AV104" s="10" t="s">
        <v>82</v>
      </c>
      <c r="AW104" s="10" t="s">
        <v>33</v>
      </c>
      <c r="AX104" s="10" t="s">
        <v>72</v>
      </c>
      <c r="AY104" s="206" t="s">
        <v>113</v>
      </c>
    </row>
    <row r="105" s="10" customFormat="1">
      <c r="A105" s="10"/>
      <c r="B105" s="196"/>
      <c r="C105" s="197"/>
      <c r="D105" s="191" t="s">
        <v>117</v>
      </c>
      <c r="E105" s="198" t="s">
        <v>19</v>
      </c>
      <c r="F105" s="199" t="s">
        <v>147</v>
      </c>
      <c r="G105" s="197"/>
      <c r="H105" s="200">
        <v>114.042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06" t="s">
        <v>117</v>
      </c>
      <c r="AU105" s="206" t="s">
        <v>72</v>
      </c>
      <c r="AV105" s="10" t="s">
        <v>82</v>
      </c>
      <c r="AW105" s="10" t="s">
        <v>33</v>
      </c>
      <c r="AX105" s="10" t="s">
        <v>72</v>
      </c>
      <c r="AY105" s="206" t="s">
        <v>113</v>
      </c>
    </row>
    <row r="106" s="11" customFormat="1">
      <c r="A106" s="11"/>
      <c r="B106" s="207"/>
      <c r="C106" s="208"/>
      <c r="D106" s="191" t="s">
        <v>117</v>
      </c>
      <c r="E106" s="209" t="s">
        <v>19</v>
      </c>
      <c r="F106" s="210" t="s">
        <v>133</v>
      </c>
      <c r="G106" s="208"/>
      <c r="H106" s="211">
        <v>1114.432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17" t="s">
        <v>117</v>
      </c>
      <c r="AU106" s="217" t="s">
        <v>72</v>
      </c>
      <c r="AV106" s="11" t="s">
        <v>112</v>
      </c>
      <c r="AW106" s="11" t="s">
        <v>33</v>
      </c>
      <c r="AX106" s="11" t="s">
        <v>80</v>
      </c>
      <c r="AY106" s="217" t="s">
        <v>113</v>
      </c>
    </row>
    <row r="107" s="2" customFormat="1" ht="33" customHeight="1">
      <c r="A107" s="40"/>
      <c r="B107" s="41"/>
      <c r="C107" s="178" t="s">
        <v>112</v>
      </c>
      <c r="D107" s="178" t="s">
        <v>107</v>
      </c>
      <c r="E107" s="179" t="s">
        <v>148</v>
      </c>
      <c r="F107" s="180" t="s">
        <v>149</v>
      </c>
      <c r="G107" s="181" t="s">
        <v>121</v>
      </c>
      <c r="H107" s="182">
        <v>0.40000000000000002</v>
      </c>
      <c r="I107" s="183"/>
      <c r="J107" s="184">
        <f>ROUND(I107*H107,2)</f>
        <v>0</v>
      </c>
      <c r="K107" s="180" t="s">
        <v>111</v>
      </c>
      <c r="L107" s="46"/>
      <c r="M107" s="185" t="s">
        <v>19</v>
      </c>
      <c r="N107" s="186" t="s">
        <v>43</v>
      </c>
      <c r="O107" s="86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189" t="s">
        <v>112</v>
      </c>
      <c r="AT107" s="189" t="s">
        <v>107</v>
      </c>
      <c r="AU107" s="189" t="s">
        <v>72</v>
      </c>
      <c r="AY107" s="19" t="s">
        <v>113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9" t="s">
        <v>80</v>
      </c>
      <c r="BK107" s="190">
        <f>ROUND(I107*H107,2)</f>
        <v>0</v>
      </c>
      <c r="BL107" s="19" t="s">
        <v>112</v>
      </c>
      <c r="BM107" s="189" t="s">
        <v>150</v>
      </c>
    </row>
    <row r="108" s="2" customFormat="1">
      <c r="A108" s="40"/>
      <c r="B108" s="41"/>
      <c r="C108" s="42"/>
      <c r="D108" s="191" t="s">
        <v>115</v>
      </c>
      <c r="E108" s="42"/>
      <c r="F108" s="192" t="s">
        <v>151</v>
      </c>
      <c r="G108" s="42"/>
      <c r="H108" s="42"/>
      <c r="I108" s="193"/>
      <c r="J108" s="42"/>
      <c r="K108" s="42"/>
      <c r="L108" s="46"/>
      <c r="M108" s="194"/>
      <c r="N108" s="19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115</v>
      </c>
      <c r="AU108" s="19" t="s">
        <v>72</v>
      </c>
    </row>
    <row r="109" s="10" customFormat="1">
      <c r="A109" s="10"/>
      <c r="B109" s="196"/>
      <c r="C109" s="197"/>
      <c r="D109" s="191" t="s">
        <v>117</v>
      </c>
      <c r="E109" s="198" t="s">
        <v>19</v>
      </c>
      <c r="F109" s="199" t="s">
        <v>152</v>
      </c>
      <c r="G109" s="197"/>
      <c r="H109" s="200">
        <v>0.40000000000000002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06" t="s">
        <v>117</v>
      </c>
      <c r="AU109" s="206" t="s">
        <v>72</v>
      </c>
      <c r="AV109" s="10" t="s">
        <v>82</v>
      </c>
      <c r="AW109" s="10" t="s">
        <v>33</v>
      </c>
      <c r="AX109" s="10" t="s">
        <v>80</v>
      </c>
      <c r="AY109" s="206" t="s">
        <v>113</v>
      </c>
    </row>
    <row r="110" s="2" customFormat="1" ht="37.8" customHeight="1">
      <c r="A110" s="40"/>
      <c r="B110" s="41"/>
      <c r="C110" s="178" t="s">
        <v>153</v>
      </c>
      <c r="D110" s="178" t="s">
        <v>107</v>
      </c>
      <c r="E110" s="179" t="s">
        <v>154</v>
      </c>
      <c r="F110" s="180" t="s">
        <v>155</v>
      </c>
      <c r="G110" s="181" t="s">
        <v>121</v>
      </c>
      <c r="H110" s="182">
        <v>69.579999999999998</v>
      </c>
      <c r="I110" s="183"/>
      <c r="J110" s="184">
        <f>ROUND(I110*H110,2)</f>
        <v>0</v>
      </c>
      <c r="K110" s="180" t="s">
        <v>111</v>
      </c>
      <c r="L110" s="46"/>
      <c r="M110" s="185" t="s">
        <v>19</v>
      </c>
      <c r="N110" s="186" t="s">
        <v>43</v>
      </c>
      <c r="O110" s="86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189" t="s">
        <v>112</v>
      </c>
      <c r="AT110" s="189" t="s">
        <v>107</v>
      </c>
      <c r="AU110" s="189" t="s">
        <v>72</v>
      </c>
      <c r="AY110" s="19" t="s">
        <v>113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9" t="s">
        <v>80</v>
      </c>
      <c r="BK110" s="190">
        <f>ROUND(I110*H110,2)</f>
        <v>0</v>
      </c>
      <c r="BL110" s="19" t="s">
        <v>112</v>
      </c>
      <c r="BM110" s="189" t="s">
        <v>156</v>
      </c>
    </row>
    <row r="111" s="2" customFormat="1">
      <c r="A111" s="40"/>
      <c r="B111" s="41"/>
      <c r="C111" s="42"/>
      <c r="D111" s="191" t="s">
        <v>115</v>
      </c>
      <c r="E111" s="42"/>
      <c r="F111" s="192" t="s">
        <v>157</v>
      </c>
      <c r="G111" s="42"/>
      <c r="H111" s="42"/>
      <c r="I111" s="193"/>
      <c r="J111" s="42"/>
      <c r="K111" s="42"/>
      <c r="L111" s="46"/>
      <c r="M111" s="194"/>
      <c r="N111" s="19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115</v>
      </c>
      <c r="AU111" s="19" t="s">
        <v>72</v>
      </c>
    </row>
    <row r="112" s="10" customFormat="1">
      <c r="A112" s="10"/>
      <c r="B112" s="196"/>
      <c r="C112" s="197"/>
      <c r="D112" s="191" t="s">
        <v>117</v>
      </c>
      <c r="E112" s="198" t="s">
        <v>19</v>
      </c>
      <c r="F112" s="199" t="s">
        <v>158</v>
      </c>
      <c r="G112" s="197"/>
      <c r="H112" s="200">
        <v>4.5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06" t="s">
        <v>117</v>
      </c>
      <c r="AU112" s="206" t="s">
        <v>72</v>
      </c>
      <c r="AV112" s="10" t="s">
        <v>82</v>
      </c>
      <c r="AW112" s="10" t="s">
        <v>33</v>
      </c>
      <c r="AX112" s="10" t="s">
        <v>72</v>
      </c>
      <c r="AY112" s="206" t="s">
        <v>113</v>
      </c>
    </row>
    <row r="113" s="10" customFormat="1">
      <c r="A113" s="10"/>
      <c r="B113" s="196"/>
      <c r="C113" s="197"/>
      <c r="D113" s="191" t="s">
        <v>117</v>
      </c>
      <c r="E113" s="198" t="s">
        <v>19</v>
      </c>
      <c r="F113" s="199" t="s">
        <v>159</v>
      </c>
      <c r="G113" s="197"/>
      <c r="H113" s="200">
        <v>8.4000000000000004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06" t="s">
        <v>117</v>
      </c>
      <c r="AU113" s="206" t="s">
        <v>72</v>
      </c>
      <c r="AV113" s="10" t="s">
        <v>82</v>
      </c>
      <c r="AW113" s="10" t="s">
        <v>33</v>
      </c>
      <c r="AX113" s="10" t="s">
        <v>72</v>
      </c>
      <c r="AY113" s="206" t="s">
        <v>113</v>
      </c>
    </row>
    <row r="114" s="10" customFormat="1">
      <c r="A114" s="10"/>
      <c r="B114" s="196"/>
      <c r="C114" s="197"/>
      <c r="D114" s="191" t="s">
        <v>117</v>
      </c>
      <c r="E114" s="198" t="s">
        <v>19</v>
      </c>
      <c r="F114" s="199" t="s">
        <v>160</v>
      </c>
      <c r="G114" s="197"/>
      <c r="H114" s="200">
        <v>39.829999999999998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06" t="s">
        <v>117</v>
      </c>
      <c r="AU114" s="206" t="s">
        <v>72</v>
      </c>
      <c r="AV114" s="10" t="s">
        <v>82</v>
      </c>
      <c r="AW114" s="10" t="s">
        <v>33</v>
      </c>
      <c r="AX114" s="10" t="s">
        <v>72</v>
      </c>
      <c r="AY114" s="206" t="s">
        <v>113</v>
      </c>
    </row>
    <row r="115" s="10" customFormat="1">
      <c r="A115" s="10"/>
      <c r="B115" s="196"/>
      <c r="C115" s="197"/>
      <c r="D115" s="191" t="s">
        <v>117</v>
      </c>
      <c r="E115" s="198" t="s">
        <v>19</v>
      </c>
      <c r="F115" s="199" t="s">
        <v>161</v>
      </c>
      <c r="G115" s="197"/>
      <c r="H115" s="200">
        <v>2.3999999999999999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06" t="s">
        <v>117</v>
      </c>
      <c r="AU115" s="206" t="s">
        <v>72</v>
      </c>
      <c r="AV115" s="10" t="s">
        <v>82</v>
      </c>
      <c r="AW115" s="10" t="s">
        <v>33</v>
      </c>
      <c r="AX115" s="10" t="s">
        <v>72</v>
      </c>
      <c r="AY115" s="206" t="s">
        <v>113</v>
      </c>
    </row>
    <row r="116" s="10" customFormat="1">
      <c r="A116" s="10"/>
      <c r="B116" s="196"/>
      <c r="C116" s="197"/>
      <c r="D116" s="191" t="s">
        <v>117</v>
      </c>
      <c r="E116" s="198" t="s">
        <v>19</v>
      </c>
      <c r="F116" s="199" t="s">
        <v>162</v>
      </c>
      <c r="G116" s="197"/>
      <c r="H116" s="200">
        <v>12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06" t="s">
        <v>117</v>
      </c>
      <c r="AU116" s="206" t="s">
        <v>72</v>
      </c>
      <c r="AV116" s="10" t="s">
        <v>82</v>
      </c>
      <c r="AW116" s="10" t="s">
        <v>33</v>
      </c>
      <c r="AX116" s="10" t="s">
        <v>72</v>
      </c>
      <c r="AY116" s="206" t="s">
        <v>113</v>
      </c>
    </row>
    <row r="117" s="10" customFormat="1">
      <c r="A117" s="10"/>
      <c r="B117" s="196"/>
      <c r="C117" s="197"/>
      <c r="D117" s="191" t="s">
        <v>117</v>
      </c>
      <c r="E117" s="198" t="s">
        <v>19</v>
      </c>
      <c r="F117" s="199" t="s">
        <v>163</v>
      </c>
      <c r="G117" s="197"/>
      <c r="H117" s="200">
        <v>2.4500000000000002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06" t="s">
        <v>117</v>
      </c>
      <c r="AU117" s="206" t="s">
        <v>72</v>
      </c>
      <c r="AV117" s="10" t="s">
        <v>82</v>
      </c>
      <c r="AW117" s="10" t="s">
        <v>33</v>
      </c>
      <c r="AX117" s="10" t="s">
        <v>72</v>
      </c>
      <c r="AY117" s="206" t="s">
        <v>113</v>
      </c>
    </row>
    <row r="118" s="11" customFormat="1">
      <c r="A118" s="11"/>
      <c r="B118" s="207"/>
      <c r="C118" s="208"/>
      <c r="D118" s="191" t="s">
        <v>117</v>
      </c>
      <c r="E118" s="209" t="s">
        <v>19</v>
      </c>
      <c r="F118" s="210" t="s">
        <v>133</v>
      </c>
      <c r="G118" s="208"/>
      <c r="H118" s="211">
        <v>69.579999999999998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T118" s="217" t="s">
        <v>117</v>
      </c>
      <c r="AU118" s="217" t="s">
        <v>72</v>
      </c>
      <c r="AV118" s="11" t="s">
        <v>112</v>
      </c>
      <c r="AW118" s="11" t="s">
        <v>33</v>
      </c>
      <c r="AX118" s="11" t="s">
        <v>80</v>
      </c>
      <c r="AY118" s="217" t="s">
        <v>113</v>
      </c>
    </row>
    <row r="119" s="2" customFormat="1" ht="16.5" customHeight="1">
      <c r="A119" s="40"/>
      <c r="B119" s="41"/>
      <c r="C119" s="218" t="s">
        <v>164</v>
      </c>
      <c r="D119" s="218" t="s">
        <v>165</v>
      </c>
      <c r="E119" s="219" t="s">
        <v>166</v>
      </c>
      <c r="F119" s="220" t="s">
        <v>167</v>
      </c>
      <c r="G119" s="221" t="s">
        <v>168</v>
      </c>
      <c r="H119" s="222">
        <v>4175.8999999999996</v>
      </c>
      <c r="I119" s="223"/>
      <c r="J119" s="224">
        <f>ROUND(I119*H119,2)</f>
        <v>0</v>
      </c>
      <c r="K119" s="220" t="s">
        <v>111</v>
      </c>
      <c r="L119" s="225"/>
      <c r="M119" s="226" t="s">
        <v>19</v>
      </c>
      <c r="N119" s="227" t="s">
        <v>43</v>
      </c>
      <c r="O119" s="86"/>
      <c r="P119" s="187">
        <f>O119*H119</f>
        <v>0</v>
      </c>
      <c r="Q119" s="187">
        <v>0.001</v>
      </c>
      <c r="R119" s="187">
        <f>Q119*H119</f>
        <v>4.1758999999999995</v>
      </c>
      <c r="S119" s="187">
        <v>0</v>
      </c>
      <c r="T119" s="18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189" t="s">
        <v>169</v>
      </c>
      <c r="AT119" s="189" t="s">
        <v>165</v>
      </c>
      <c r="AU119" s="189" t="s">
        <v>72</v>
      </c>
      <c r="AY119" s="19" t="s">
        <v>113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9" t="s">
        <v>80</v>
      </c>
      <c r="BK119" s="190">
        <f>ROUND(I119*H119,2)</f>
        <v>0</v>
      </c>
      <c r="BL119" s="19" t="s">
        <v>112</v>
      </c>
      <c r="BM119" s="189" t="s">
        <v>170</v>
      </c>
    </row>
    <row r="120" s="2" customFormat="1">
      <c r="A120" s="40"/>
      <c r="B120" s="41"/>
      <c r="C120" s="42"/>
      <c r="D120" s="191" t="s">
        <v>115</v>
      </c>
      <c r="E120" s="42"/>
      <c r="F120" s="192" t="s">
        <v>167</v>
      </c>
      <c r="G120" s="42"/>
      <c r="H120" s="42"/>
      <c r="I120" s="193"/>
      <c r="J120" s="42"/>
      <c r="K120" s="42"/>
      <c r="L120" s="46"/>
      <c r="M120" s="194"/>
      <c r="N120" s="19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115</v>
      </c>
      <c r="AU120" s="19" t="s">
        <v>72</v>
      </c>
    </row>
    <row r="121" s="10" customFormat="1">
      <c r="A121" s="10"/>
      <c r="B121" s="196"/>
      <c r="C121" s="197"/>
      <c r="D121" s="191" t="s">
        <v>117</v>
      </c>
      <c r="E121" s="198" t="s">
        <v>19</v>
      </c>
      <c r="F121" s="199" t="s">
        <v>171</v>
      </c>
      <c r="G121" s="197"/>
      <c r="H121" s="200">
        <v>4175.8999999999996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06" t="s">
        <v>117</v>
      </c>
      <c r="AU121" s="206" t="s">
        <v>72</v>
      </c>
      <c r="AV121" s="10" t="s">
        <v>82</v>
      </c>
      <c r="AW121" s="10" t="s">
        <v>33</v>
      </c>
      <c r="AX121" s="10" t="s">
        <v>80</v>
      </c>
      <c r="AY121" s="206" t="s">
        <v>113</v>
      </c>
    </row>
    <row r="122" s="2" customFormat="1" ht="16.5" customHeight="1">
      <c r="A122" s="40"/>
      <c r="B122" s="41"/>
      <c r="C122" s="218" t="s">
        <v>172</v>
      </c>
      <c r="D122" s="218" t="s">
        <v>165</v>
      </c>
      <c r="E122" s="219" t="s">
        <v>173</v>
      </c>
      <c r="F122" s="220" t="s">
        <v>174</v>
      </c>
      <c r="G122" s="221" t="s">
        <v>168</v>
      </c>
      <c r="H122" s="222">
        <v>950</v>
      </c>
      <c r="I122" s="223"/>
      <c r="J122" s="224">
        <f>ROUND(I122*H122,2)</f>
        <v>0</v>
      </c>
      <c r="K122" s="220" t="s">
        <v>111</v>
      </c>
      <c r="L122" s="225"/>
      <c r="M122" s="226" t="s">
        <v>19</v>
      </c>
      <c r="N122" s="227" t="s">
        <v>43</v>
      </c>
      <c r="O122" s="86"/>
      <c r="P122" s="187">
        <f>O122*H122</f>
        <v>0</v>
      </c>
      <c r="Q122" s="187">
        <v>0.001</v>
      </c>
      <c r="R122" s="187">
        <f>Q122*H122</f>
        <v>0.95000000000000007</v>
      </c>
      <c r="S122" s="187">
        <v>0</v>
      </c>
      <c r="T122" s="18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189" t="s">
        <v>169</v>
      </c>
      <c r="AT122" s="189" t="s">
        <v>165</v>
      </c>
      <c r="AU122" s="189" t="s">
        <v>72</v>
      </c>
      <c r="AY122" s="19" t="s">
        <v>113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9" t="s">
        <v>80</v>
      </c>
      <c r="BK122" s="190">
        <f>ROUND(I122*H122,2)</f>
        <v>0</v>
      </c>
      <c r="BL122" s="19" t="s">
        <v>112</v>
      </c>
      <c r="BM122" s="189" t="s">
        <v>175</v>
      </c>
    </row>
    <row r="123" s="2" customFormat="1">
      <c r="A123" s="40"/>
      <c r="B123" s="41"/>
      <c r="C123" s="42"/>
      <c r="D123" s="191" t="s">
        <v>115</v>
      </c>
      <c r="E123" s="42"/>
      <c r="F123" s="192" t="s">
        <v>174</v>
      </c>
      <c r="G123" s="42"/>
      <c r="H123" s="42"/>
      <c r="I123" s="193"/>
      <c r="J123" s="42"/>
      <c r="K123" s="42"/>
      <c r="L123" s="46"/>
      <c r="M123" s="194"/>
      <c r="N123" s="19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115</v>
      </c>
      <c r="AU123" s="19" t="s">
        <v>72</v>
      </c>
    </row>
    <row r="124" s="10" customFormat="1">
      <c r="A124" s="10"/>
      <c r="B124" s="196"/>
      <c r="C124" s="197"/>
      <c r="D124" s="191" t="s">
        <v>117</v>
      </c>
      <c r="E124" s="198" t="s">
        <v>19</v>
      </c>
      <c r="F124" s="199" t="s">
        <v>176</v>
      </c>
      <c r="G124" s="197"/>
      <c r="H124" s="200">
        <v>950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06" t="s">
        <v>117</v>
      </c>
      <c r="AU124" s="206" t="s">
        <v>72</v>
      </c>
      <c r="AV124" s="10" t="s">
        <v>82</v>
      </c>
      <c r="AW124" s="10" t="s">
        <v>33</v>
      </c>
      <c r="AX124" s="10" t="s">
        <v>80</v>
      </c>
      <c r="AY124" s="206" t="s">
        <v>113</v>
      </c>
    </row>
    <row r="125" s="2" customFormat="1" ht="16.5" customHeight="1">
      <c r="A125" s="40"/>
      <c r="B125" s="41"/>
      <c r="C125" s="218" t="s">
        <v>169</v>
      </c>
      <c r="D125" s="218" t="s">
        <v>165</v>
      </c>
      <c r="E125" s="219" t="s">
        <v>177</v>
      </c>
      <c r="F125" s="220" t="s">
        <v>178</v>
      </c>
      <c r="G125" s="221" t="s">
        <v>179</v>
      </c>
      <c r="H125" s="222">
        <v>156.87000000000001</v>
      </c>
      <c r="I125" s="223"/>
      <c r="J125" s="224">
        <f>ROUND(I125*H125,2)</f>
        <v>0</v>
      </c>
      <c r="K125" s="220" t="s">
        <v>19</v>
      </c>
      <c r="L125" s="225"/>
      <c r="M125" s="226" t="s">
        <v>19</v>
      </c>
      <c r="N125" s="227" t="s">
        <v>43</v>
      </c>
      <c r="O125" s="86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189" t="s">
        <v>169</v>
      </c>
      <c r="AT125" s="189" t="s">
        <v>165</v>
      </c>
      <c r="AU125" s="189" t="s">
        <v>72</v>
      </c>
      <c r="AY125" s="19" t="s">
        <v>113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9" t="s">
        <v>80</v>
      </c>
      <c r="BK125" s="190">
        <f>ROUND(I125*H125,2)</f>
        <v>0</v>
      </c>
      <c r="BL125" s="19" t="s">
        <v>112</v>
      </c>
      <c r="BM125" s="189" t="s">
        <v>180</v>
      </c>
    </row>
    <row r="126" s="2" customFormat="1">
      <c r="A126" s="40"/>
      <c r="B126" s="41"/>
      <c r="C126" s="42"/>
      <c r="D126" s="191" t="s">
        <v>115</v>
      </c>
      <c r="E126" s="42"/>
      <c r="F126" s="192" t="s">
        <v>181</v>
      </c>
      <c r="G126" s="42"/>
      <c r="H126" s="42"/>
      <c r="I126" s="193"/>
      <c r="J126" s="42"/>
      <c r="K126" s="42"/>
      <c r="L126" s="46"/>
      <c r="M126" s="194"/>
      <c r="N126" s="19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115</v>
      </c>
      <c r="AU126" s="19" t="s">
        <v>72</v>
      </c>
    </row>
    <row r="127" s="10" customFormat="1">
      <c r="A127" s="10"/>
      <c r="B127" s="196"/>
      <c r="C127" s="197"/>
      <c r="D127" s="191" t="s">
        <v>117</v>
      </c>
      <c r="E127" s="198" t="s">
        <v>19</v>
      </c>
      <c r="F127" s="199" t="s">
        <v>182</v>
      </c>
      <c r="G127" s="197"/>
      <c r="H127" s="200">
        <v>156.87000000000001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06" t="s">
        <v>117</v>
      </c>
      <c r="AU127" s="206" t="s">
        <v>72</v>
      </c>
      <c r="AV127" s="10" t="s">
        <v>82</v>
      </c>
      <c r="AW127" s="10" t="s">
        <v>33</v>
      </c>
      <c r="AX127" s="10" t="s">
        <v>72</v>
      </c>
      <c r="AY127" s="206" t="s">
        <v>113</v>
      </c>
    </row>
    <row r="128" s="12" customFormat="1">
      <c r="A128" s="12"/>
      <c r="B128" s="228"/>
      <c r="C128" s="229"/>
      <c r="D128" s="191" t="s">
        <v>117</v>
      </c>
      <c r="E128" s="230" t="s">
        <v>19</v>
      </c>
      <c r="F128" s="231" t="s">
        <v>183</v>
      </c>
      <c r="G128" s="229"/>
      <c r="H128" s="230" t="s">
        <v>19</v>
      </c>
      <c r="I128" s="232"/>
      <c r="J128" s="229"/>
      <c r="K128" s="229"/>
      <c r="L128" s="233"/>
      <c r="M128" s="234"/>
      <c r="N128" s="235"/>
      <c r="O128" s="235"/>
      <c r="P128" s="235"/>
      <c r="Q128" s="235"/>
      <c r="R128" s="235"/>
      <c r="S128" s="235"/>
      <c r="T128" s="236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7" t="s">
        <v>117</v>
      </c>
      <c r="AU128" s="237" t="s">
        <v>72</v>
      </c>
      <c r="AV128" s="12" t="s">
        <v>80</v>
      </c>
      <c r="AW128" s="12" t="s">
        <v>33</v>
      </c>
      <c r="AX128" s="12" t="s">
        <v>72</v>
      </c>
      <c r="AY128" s="237" t="s">
        <v>113</v>
      </c>
    </row>
    <row r="129" s="11" customFormat="1">
      <c r="A129" s="11"/>
      <c r="B129" s="207"/>
      <c r="C129" s="208"/>
      <c r="D129" s="191" t="s">
        <v>117</v>
      </c>
      <c r="E129" s="209" t="s">
        <v>19</v>
      </c>
      <c r="F129" s="210" t="s">
        <v>133</v>
      </c>
      <c r="G129" s="208"/>
      <c r="H129" s="211">
        <v>156.87000000000001</v>
      </c>
      <c r="I129" s="212"/>
      <c r="J129" s="208"/>
      <c r="K129" s="208"/>
      <c r="L129" s="213"/>
      <c r="M129" s="238"/>
      <c r="N129" s="239"/>
      <c r="O129" s="239"/>
      <c r="P129" s="239"/>
      <c r="Q129" s="239"/>
      <c r="R129" s="239"/>
      <c r="S129" s="239"/>
      <c r="T129" s="240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17" t="s">
        <v>117</v>
      </c>
      <c r="AU129" s="217" t="s">
        <v>72</v>
      </c>
      <c r="AV129" s="11" t="s">
        <v>112</v>
      </c>
      <c r="AW129" s="11" t="s">
        <v>33</v>
      </c>
      <c r="AX129" s="11" t="s">
        <v>80</v>
      </c>
      <c r="AY129" s="217" t="s">
        <v>113</v>
      </c>
    </row>
    <row r="130" s="2" customFormat="1" ht="6.96" customHeight="1">
      <c r="A130" s="40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46"/>
      <c r="M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</sheetData>
  <sheetProtection sheet="1" autoFilter="0" formatColumns="0" formatRows="0" objects="1" scenarios="1" spinCount="100000" saltValue="KDQahHsEx8z0az2og3Af9pNP/PcxyIYDP6pRFzhvWbNR8TxxiqNMMn4xQ2EsB0qOlw98xaRX7EQH1Lt/Tdv+3w==" hashValue="HiN57h3vzgx14K1vWDBaVu7i/2LHiMdYgwp7xaUZ4d5hZgRutHQNIzjjR/XRD41P+g5wqKQQLuYicX6V+aPqAg==" algorithmName="SHA-512" password="CC35"/>
  <autoFilter ref="C78:K12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Mechanické a chemické hubení nežádoucí vegetace u ST OŘ UNL 2025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185</v>
      </c>
      <c r="G12" s="40"/>
      <c r="H12" s="40"/>
      <c r="I12" s="134" t="s">
        <v>23</v>
      </c>
      <c r="J12" s="139" t="str">
        <f>'Rekapitulace zakázky'!AN8</f>
        <v>24. 10. 2024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28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28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186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ROUND((SUM(BE81:BE109)),  2)</f>
        <v>0</v>
      </c>
      <c r="G33" s="40"/>
      <c r="H33" s="40"/>
      <c r="I33" s="150">
        <v>0.20999999999999999</v>
      </c>
      <c r="J33" s="149">
        <f>ROUND(((SUM(BE81:BE109))*I33),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ROUND((SUM(BF81:BF109)),  2)</f>
        <v>0</v>
      </c>
      <c r="G34" s="40"/>
      <c r="H34" s="40"/>
      <c r="I34" s="150">
        <v>0.12</v>
      </c>
      <c r="J34" s="149">
        <f>ROUND(((SUM(BF81:BF109))*I34),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ROUND((SUM(BG81:BG109)),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ROUND((SUM(BH81:BH109)),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ROUND((SUM(BI81:BI109)),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Mechanické a chemické hubení nežádoucí vegetace u ST OŘ UNL 2025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Hubení plevelů v obvodu ST Most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ST Most </v>
      </c>
      <c r="G52" s="42"/>
      <c r="H52" s="42"/>
      <c r="I52" s="34" t="s">
        <v>23</v>
      </c>
      <c r="J52" s="74" t="str">
        <f>IF(J12="","",J12)</f>
        <v>24. 10. 2024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OŘ Ústí nad Labem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Řehák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13" customFormat="1" ht="24.96" customHeight="1">
      <c r="A60" s="13"/>
      <c r="B60" s="241"/>
      <c r="C60" s="242"/>
      <c r="D60" s="243" t="s">
        <v>187</v>
      </c>
      <c r="E60" s="244"/>
      <c r="F60" s="244"/>
      <c r="G60" s="244"/>
      <c r="H60" s="244"/>
      <c r="I60" s="244"/>
      <c r="J60" s="245">
        <f>J82</f>
        <v>0</v>
      </c>
      <c r="K60" s="242"/>
      <c r="L60" s="246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="14" customFormat="1" ht="19.92" customHeight="1">
      <c r="A61" s="14"/>
      <c r="B61" s="247"/>
      <c r="C61" s="248"/>
      <c r="D61" s="249" t="s">
        <v>188</v>
      </c>
      <c r="E61" s="250"/>
      <c r="F61" s="250"/>
      <c r="G61" s="250"/>
      <c r="H61" s="250"/>
      <c r="I61" s="250"/>
      <c r="J61" s="251">
        <f>J83</f>
        <v>0</v>
      </c>
      <c r="K61" s="248"/>
      <c r="L61" s="252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94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2" t="str">
        <f>E7</f>
        <v>Mechanické a chemické hubení nežádoucí vegetace u ST OŘ UNL 2025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87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02 - Hubení plevelů v obvodu ST Most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ST Most </v>
      </c>
      <c r="G75" s="42"/>
      <c r="H75" s="42"/>
      <c r="I75" s="34" t="s">
        <v>23</v>
      </c>
      <c r="J75" s="74" t="str">
        <f>IF(J12="","",J12)</f>
        <v>24. 10. 2024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OŘ Ústí nad Labem</v>
      </c>
      <c r="G77" s="42"/>
      <c r="H77" s="42"/>
      <c r="I77" s="34" t="s">
        <v>31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Řehák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9" customFormat="1" ht="29.28" customHeight="1">
      <c r="A80" s="167"/>
      <c r="B80" s="168"/>
      <c r="C80" s="169" t="s">
        <v>95</v>
      </c>
      <c r="D80" s="170" t="s">
        <v>57</v>
      </c>
      <c r="E80" s="170" t="s">
        <v>53</v>
      </c>
      <c r="F80" s="170" t="s">
        <v>54</v>
      </c>
      <c r="G80" s="170" t="s">
        <v>96</v>
      </c>
      <c r="H80" s="170" t="s">
        <v>97</v>
      </c>
      <c r="I80" s="170" t="s">
        <v>98</v>
      </c>
      <c r="J80" s="170" t="s">
        <v>92</v>
      </c>
      <c r="K80" s="171" t="s">
        <v>99</v>
      </c>
      <c r="L80" s="172"/>
      <c r="M80" s="94" t="s">
        <v>19</v>
      </c>
      <c r="N80" s="95" t="s">
        <v>42</v>
      </c>
      <c r="O80" s="95" t="s">
        <v>100</v>
      </c>
      <c r="P80" s="95" t="s">
        <v>101</v>
      </c>
      <c r="Q80" s="95" t="s">
        <v>102</v>
      </c>
      <c r="R80" s="95" t="s">
        <v>103</v>
      </c>
      <c r="S80" s="95" t="s">
        <v>104</v>
      </c>
      <c r="T80" s="96" t="s">
        <v>105</v>
      </c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</row>
    <row r="81" s="2" customFormat="1" ht="22.8" customHeight="1">
      <c r="A81" s="40"/>
      <c r="B81" s="41"/>
      <c r="C81" s="101" t="s">
        <v>106</v>
      </c>
      <c r="D81" s="42"/>
      <c r="E81" s="42"/>
      <c r="F81" s="42"/>
      <c r="G81" s="42"/>
      <c r="H81" s="42"/>
      <c r="I81" s="42"/>
      <c r="J81" s="173">
        <f>BK81</f>
        <v>0</v>
      </c>
      <c r="K81" s="42"/>
      <c r="L81" s="46"/>
      <c r="M81" s="97"/>
      <c r="N81" s="174"/>
      <c r="O81" s="98"/>
      <c r="P81" s="175">
        <f>P82</f>
        <v>0</v>
      </c>
      <c r="Q81" s="98"/>
      <c r="R81" s="175">
        <f>R82</f>
        <v>5.5085160000000002</v>
      </c>
      <c r="S81" s="98"/>
      <c r="T81" s="17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93</v>
      </c>
      <c r="BK81" s="177">
        <f>BK82</f>
        <v>0</v>
      </c>
    </row>
    <row r="82" s="15" customFormat="1" ht="25.92" customHeight="1">
      <c r="A82" s="15"/>
      <c r="B82" s="253"/>
      <c r="C82" s="254"/>
      <c r="D82" s="255" t="s">
        <v>71</v>
      </c>
      <c r="E82" s="256" t="s">
        <v>189</v>
      </c>
      <c r="F82" s="256" t="s">
        <v>190</v>
      </c>
      <c r="G82" s="254"/>
      <c r="H82" s="254"/>
      <c r="I82" s="257"/>
      <c r="J82" s="258">
        <f>BK82</f>
        <v>0</v>
      </c>
      <c r="K82" s="254"/>
      <c r="L82" s="259"/>
      <c r="M82" s="260"/>
      <c r="N82" s="261"/>
      <c r="O82" s="261"/>
      <c r="P82" s="262">
        <f>P83</f>
        <v>0</v>
      </c>
      <c r="Q82" s="261"/>
      <c r="R82" s="262">
        <f>R83</f>
        <v>5.5085160000000002</v>
      </c>
      <c r="S82" s="261"/>
      <c r="T82" s="263">
        <f>T83</f>
        <v>0</v>
      </c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R82" s="264" t="s">
        <v>80</v>
      </c>
      <c r="AT82" s="265" t="s">
        <v>71</v>
      </c>
      <c r="AU82" s="265" t="s">
        <v>72</v>
      </c>
      <c r="AY82" s="264" t="s">
        <v>113</v>
      </c>
      <c r="BK82" s="266">
        <f>BK83</f>
        <v>0</v>
      </c>
    </row>
    <row r="83" s="15" customFormat="1" ht="22.8" customHeight="1">
      <c r="A83" s="15"/>
      <c r="B83" s="253"/>
      <c r="C83" s="254"/>
      <c r="D83" s="255" t="s">
        <v>71</v>
      </c>
      <c r="E83" s="267" t="s">
        <v>153</v>
      </c>
      <c r="F83" s="267" t="s">
        <v>191</v>
      </c>
      <c r="G83" s="254"/>
      <c r="H83" s="254"/>
      <c r="I83" s="257"/>
      <c r="J83" s="268">
        <f>BK83</f>
        <v>0</v>
      </c>
      <c r="K83" s="254"/>
      <c r="L83" s="259"/>
      <c r="M83" s="260"/>
      <c r="N83" s="261"/>
      <c r="O83" s="261"/>
      <c r="P83" s="262">
        <f>SUM(P84:P109)</f>
        <v>0</v>
      </c>
      <c r="Q83" s="261"/>
      <c r="R83" s="262">
        <f>SUM(R84:R109)</f>
        <v>5.5085160000000002</v>
      </c>
      <c r="S83" s="261"/>
      <c r="T83" s="263">
        <f>SUM(T84:T109)</f>
        <v>0</v>
      </c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R83" s="264" t="s">
        <v>80</v>
      </c>
      <c r="AT83" s="265" t="s">
        <v>71</v>
      </c>
      <c r="AU83" s="265" t="s">
        <v>80</v>
      </c>
      <c r="AY83" s="264" t="s">
        <v>113</v>
      </c>
      <c r="BK83" s="266">
        <f>SUM(BK84:BK109)</f>
        <v>0</v>
      </c>
    </row>
    <row r="84" s="2" customFormat="1" ht="24.15" customHeight="1">
      <c r="A84" s="40"/>
      <c r="B84" s="41"/>
      <c r="C84" s="178" t="s">
        <v>80</v>
      </c>
      <c r="D84" s="178" t="s">
        <v>107</v>
      </c>
      <c r="E84" s="179" t="s">
        <v>192</v>
      </c>
      <c r="F84" s="180" t="s">
        <v>193</v>
      </c>
      <c r="G84" s="181" t="s">
        <v>121</v>
      </c>
      <c r="H84" s="182">
        <v>1056.972</v>
      </c>
      <c r="I84" s="183"/>
      <c r="J84" s="184">
        <f>ROUND(I84*H84,2)</f>
        <v>0</v>
      </c>
      <c r="K84" s="180" t="s">
        <v>111</v>
      </c>
      <c r="L84" s="46"/>
      <c r="M84" s="185" t="s">
        <v>19</v>
      </c>
      <c r="N84" s="186" t="s">
        <v>43</v>
      </c>
      <c r="O84" s="86"/>
      <c r="P84" s="187">
        <f>O84*H84</f>
        <v>0</v>
      </c>
      <c r="Q84" s="187">
        <v>0</v>
      </c>
      <c r="R84" s="187">
        <f>Q84*H84</f>
        <v>0</v>
      </c>
      <c r="S84" s="187">
        <v>0</v>
      </c>
      <c r="T84" s="18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189" t="s">
        <v>112</v>
      </c>
      <c r="AT84" s="189" t="s">
        <v>107</v>
      </c>
      <c r="AU84" s="189" t="s">
        <v>82</v>
      </c>
      <c r="AY84" s="19" t="s">
        <v>113</v>
      </c>
      <c r="BE84" s="190">
        <f>IF(N84="základní",J84,0)</f>
        <v>0</v>
      </c>
      <c r="BF84" s="190">
        <f>IF(N84="snížená",J84,0)</f>
        <v>0</v>
      </c>
      <c r="BG84" s="190">
        <f>IF(N84="zákl. přenesená",J84,0)</f>
        <v>0</v>
      </c>
      <c r="BH84" s="190">
        <f>IF(N84="sníž. přenesená",J84,0)</f>
        <v>0</v>
      </c>
      <c r="BI84" s="190">
        <f>IF(N84="nulová",J84,0)</f>
        <v>0</v>
      </c>
      <c r="BJ84" s="19" t="s">
        <v>80</v>
      </c>
      <c r="BK84" s="190">
        <f>ROUND(I84*H84,2)</f>
        <v>0</v>
      </c>
      <c r="BL84" s="19" t="s">
        <v>112</v>
      </c>
      <c r="BM84" s="189" t="s">
        <v>82</v>
      </c>
    </row>
    <row r="85" s="2" customFormat="1">
      <c r="A85" s="40"/>
      <c r="B85" s="41"/>
      <c r="C85" s="42"/>
      <c r="D85" s="191" t="s">
        <v>115</v>
      </c>
      <c r="E85" s="42"/>
      <c r="F85" s="192" t="s">
        <v>194</v>
      </c>
      <c r="G85" s="42"/>
      <c r="H85" s="42"/>
      <c r="I85" s="193"/>
      <c r="J85" s="42"/>
      <c r="K85" s="42"/>
      <c r="L85" s="46"/>
      <c r="M85" s="194"/>
      <c r="N85" s="19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115</v>
      </c>
      <c r="AU85" s="19" t="s">
        <v>82</v>
      </c>
    </row>
    <row r="86" s="10" customFormat="1">
      <c r="A86" s="10"/>
      <c r="B86" s="196"/>
      <c r="C86" s="197"/>
      <c r="D86" s="191" t="s">
        <v>117</v>
      </c>
      <c r="E86" s="198" t="s">
        <v>19</v>
      </c>
      <c r="F86" s="199" t="s">
        <v>195</v>
      </c>
      <c r="G86" s="197"/>
      <c r="H86" s="200">
        <v>1056.972</v>
      </c>
      <c r="I86" s="201"/>
      <c r="J86" s="197"/>
      <c r="K86" s="197"/>
      <c r="L86" s="202"/>
      <c r="M86" s="203"/>
      <c r="N86" s="204"/>
      <c r="O86" s="204"/>
      <c r="P86" s="204"/>
      <c r="Q86" s="204"/>
      <c r="R86" s="204"/>
      <c r="S86" s="204"/>
      <c r="T86" s="205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06" t="s">
        <v>117</v>
      </c>
      <c r="AU86" s="206" t="s">
        <v>82</v>
      </c>
      <c r="AV86" s="10" t="s">
        <v>82</v>
      </c>
      <c r="AW86" s="10" t="s">
        <v>33</v>
      </c>
      <c r="AX86" s="10" t="s">
        <v>72</v>
      </c>
      <c r="AY86" s="206" t="s">
        <v>113</v>
      </c>
    </row>
    <row r="87" s="11" customFormat="1">
      <c r="A87" s="11"/>
      <c r="B87" s="207"/>
      <c r="C87" s="208"/>
      <c r="D87" s="191" t="s">
        <v>117</v>
      </c>
      <c r="E87" s="209" t="s">
        <v>19</v>
      </c>
      <c r="F87" s="210" t="s">
        <v>133</v>
      </c>
      <c r="G87" s="208"/>
      <c r="H87" s="211">
        <v>1056.972</v>
      </c>
      <c r="I87" s="212"/>
      <c r="J87" s="208"/>
      <c r="K87" s="208"/>
      <c r="L87" s="213"/>
      <c r="M87" s="214"/>
      <c r="N87" s="215"/>
      <c r="O87" s="215"/>
      <c r="P87" s="215"/>
      <c r="Q87" s="215"/>
      <c r="R87" s="215"/>
      <c r="S87" s="215"/>
      <c r="T87" s="216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T87" s="217" t="s">
        <v>117</v>
      </c>
      <c r="AU87" s="217" t="s">
        <v>82</v>
      </c>
      <c r="AV87" s="11" t="s">
        <v>112</v>
      </c>
      <c r="AW87" s="11" t="s">
        <v>33</v>
      </c>
      <c r="AX87" s="11" t="s">
        <v>80</v>
      </c>
      <c r="AY87" s="217" t="s">
        <v>113</v>
      </c>
    </row>
    <row r="88" s="2" customFormat="1" ht="24.15" customHeight="1">
      <c r="A88" s="40"/>
      <c r="B88" s="41"/>
      <c r="C88" s="178" t="s">
        <v>82</v>
      </c>
      <c r="D88" s="178" t="s">
        <v>107</v>
      </c>
      <c r="E88" s="179" t="s">
        <v>196</v>
      </c>
      <c r="F88" s="180" t="s">
        <v>197</v>
      </c>
      <c r="G88" s="181" t="s">
        <v>121</v>
      </c>
      <c r="H88" s="182">
        <v>690.25199999999995</v>
      </c>
      <c r="I88" s="183"/>
      <c r="J88" s="184">
        <f>ROUND(I88*H88,2)</f>
        <v>0</v>
      </c>
      <c r="K88" s="180" t="s">
        <v>111</v>
      </c>
      <c r="L88" s="46"/>
      <c r="M88" s="185" t="s">
        <v>19</v>
      </c>
      <c r="N88" s="186" t="s">
        <v>43</v>
      </c>
      <c r="O88" s="86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189" t="s">
        <v>112</v>
      </c>
      <c r="AT88" s="189" t="s">
        <v>107</v>
      </c>
      <c r="AU88" s="189" t="s">
        <v>82</v>
      </c>
      <c r="AY88" s="19" t="s">
        <v>113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9" t="s">
        <v>80</v>
      </c>
      <c r="BK88" s="190">
        <f>ROUND(I88*H88,2)</f>
        <v>0</v>
      </c>
      <c r="BL88" s="19" t="s">
        <v>112</v>
      </c>
      <c r="BM88" s="189" t="s">
        <v>112</v>
      </c>
    </row>
    <row r="89" s="2" customFormat="1">
      <c r="A89" s="40"/>
      <c r="B89" s="41"/>
      <c r="C89" s="42"/>
      <c r="D89" s="191" t="s">
        <v>115</v>
      </c>
      <c r="E89" s="42"/>
      <c r="F89" s="192" t="s">
        <v>198</v>
      </c>
      <c r="G89" s="42"/>
      <c r="H89" s="42"/>
      <c r="I89" s="193"/>
      <c r="J89" s="42"/>
      <c r="K89" s="42"/>
      <c r="L89" s="46"/>
      <c r="M89" s="194"/>
      <c r="N89" s="19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115</v>
      </c>
      <c r="AU89" s="19" t="s">
        <v>82</v>
      </c>
    </row>
    <row r="90" s="10" customFormat="1">
      <c r="A90" s="10"/>
      <c r="B90" s="196"/>
      <c r="C90" s="197"/>
      <c r="D90" s="191" t="s">
        <v>117</v>
      </c>
      <c r="E90" s="198" t="s">
        <v>19</v>
      </c>
      <c r="F90" s="199" t="s">
        <v>199</v>
      </c>
      <c r="G90" s="197"/>
      <c r="H90" s="200">
        <v>690.25199999999995</v>
      </c>
      <c r="I90" s="201"/>
      <c r="J90" s="197"/>
      <c r="K90" s="197"/>
      <c r="L90" s="202"/>
      <c r="M90" s="203"/>
      <c r="N90" s="204"/>
      <c r="O90" s="204"/>
      <c r="P90" s="204"/>
      <c r="Q90" s="204"/>
      <c r="R90" s="204"/>
      <c r="S90" s="204"/>
      <c r="T90" s="205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06" t="s">
        <v>117</v>
      </c>
      <c r="AU90" s="206" t="s">
        <v>82</v>
      </c>
      <c r="AV90" s="10" t="s">
        <v>82</v>
      </c>
      <c r="AW90" s="10" t="s">
        <v>33</v>
      </c>
      <c r="AX90" s="10" t="s">
        <v>72</v>
      </c>
      <c r="AY90" s="206" t="s">
        <v>113</v>
      </c>
    </row>
    <row r="91" s="11" customFormat="1">
      <c r="A91" s="11"/>
      <c r="B91" s="207"/>
      <c r="C91" s="208"/>
      <c r="D91" s="191" t="s">
        <v>117</v>
      </c>
      <c r="E91" s="209" t="s">
        <v>19</v>
      </c>
      <c r="F91" s="210" t="s">
        <v>133</v>
      </c>
      <c r="G91" s="208"/>
      <c r="H91" s="211">
        <v>690.25199999999995</v>
      </c>
      <c r="I91" s="212"/>
      <c r="J91" s="208"/>
      <c r="K91" s="208"/>
      <c r="L91" s="213"/>
      <c r="M91" s="214"/>
      <c r="N91" s="215"/>
      <c r="O91" s="215"/>
      <c r="P91" s="215"/>
      <c r="Q91" s="215"/>
      <c r="R91" s="215"/>
      <c r="S91" s="215"/>
      <c r="T91" s="216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17" t="s">
        <v>117</v>
      </c>
      <c r="AU91" s="217" t="s">
        <v>82</v>
      </c>
      <c r="AV91" s="11" t="s">
        <v>112</v>
      </c>
      <c r="AW91" s="11" t="s">
        <v>33</v>
      </c>
      <c r="AX91" s="11" t="s">
        <v>80</v>
      </c>
      <c r="AY91" s="217" t="s">
        <v>113</v>
      </c>
    </row>
    <row r="92" s="2" customFormat="1" ht="24.15" customHeight="1">
      <c r="A92" s="40"/>
      <c r="B92" s="41"/>
      <c r="C92" s="178" t="s">
        <v>134</v>
      </c>
      <c r="D92" s="178" t="s">
        <v>107</v>
      </c>
      <c r="E92" s="179" t="s">
        <v>200</v>
      </c>
      <c r="F92" s="180" t="s">
        <v>201</v>
      </c>
      <c r="G92" s="181" t="s">
        <v>110</v>
      </c>
      <c r="H92" s="182">
        <v>82900</v>
      </c>
      <c r="I92" s="183"/>
      <c r="J92" s="184">
        <f>ROUND(I92*H92,2)</f>
        <v>0</v>
      </c>
      <c r="K92" s="180" t="s">
        <v>111</v>
      </c>
      <c r="L92" s="46"/>
      <c r="M92" s="185" t="s">
        <v>19</v>
      </c>
      <c r="N92" s="186" t="s">
        <v>43</v>
      </c>
      <c r="O92" s="86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189" t="s">
        <v>112</v>
      </c>
      <c r="AT92" s="189" t="s">
        <v>107</v>
      </c>
      <c r="AU92" s="189" t="s">
        <v>82</v>
      </c>
      <c r="AY92" s="19" t="s">
        <v>113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9" t="s">
        <v>80</v>
      </c>
      <c r="BK92" s="190">
        <f>ROUND(I92*H92,2)</f>
        <v>0</v>
      </c>
      <c r="BL92" s="19" t="s">
        <v>112</v>
      </c>
      <c r="BM92" s="189" t="s">
        <v>164</v>
      </c>
    </row>
    <row r="93" s="2" customFormat="1">
      <c r="A93" s="40"/>
      <c r="B93" s="41"/>
      <c r="C93" s="42"/>
      <c r="D93" s="191" t="s">
        <v>115</v>
      </c>
      <c r="E93" s="42"/>
      <c r="F93" s="192" t="s">
        <v>202</v>
      </c>
      <c r="G93" s="42"/>
      <c r="H93" s="42"/>
      <c r="I93" s="193"/>
      <c r="J93" s="42"/>
      <c r="K93" s="42"/>
      <c r="L93" s="46"/>
      <c r="M93" s="194"/>
      <c r="N93" s="19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115</v>
      </c>
      <c r="AU93" s="19" t="s">
        <v>82</v>
      </c>
    </row>
    <row r="94" s="2" customFormat="1" ht="37.8" customHeight="1">
      <c r="A94" s="40"/>
      <c r="B94" s="41"/>
      <c r="C94" s="178" t="s">
        <v>112</v>
      </c>
      <c r="D94" s="178" t="s">
        <v>107</v>
      </c>
      <c r="E94" s="179" t="s">
        <v>154</v>
      </c>
      <c r="F94" s="180" t="s">
        <v>155</v>
      </c>
      <c r="G94" s="181" t="s">
        <v>121</v>
      </c>
      <c r="H94" s="182">
        <v>3.7999999999999998</v>
      </c>
      <c r="I94" s="183"/>
      <c r="J94" s="184">
        <f>ROUND(I94*H94,2)</f>
        <v>0</v>
      </c>
      <c r="K94" s="180" t="s">
        <v>111</v>
      </c>
      <c r="L94" s="46"/>
      <c r="M94" s="185" t="s">
        <v>19</v>
      </c>
      <c r="N94" s="186" t="s">
        <v>43</v>
      </c>
      <c r="O94" s="86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189" t="s">
        <v>112</v>
      </c>
      <c r="AT94" s="189" t="s">
        <v>107</v>
      </c>
      <c r="AU94" s="189" t="s">
        <v>82</v>
      </c>
      <c r="AY94" s="19" t="s">
        <v>113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9" t="s">
        <v>80</v>
      </c>
      <c r="BK94" s="190">
        <f>ROUND(I94*H94,2)</f>
        <v>0</v>
      </c>
      <c r="BL94" s="19" t="s">
        <v>112</v>
      </c>
      <c r="BM94" s="189" t="s">
        <v>169</v>
      </c>
    </row>
    <row r="95" s="2" customFormat="1">
      <c r="A95" s="40"/>
      <c r="B95" s="41"/>
      <c r="C95" s="42"/>
      <c r="D95" s="191" t="s">
        <v>115</v>
      </c>
      <c r="E95" s="42"/>
      <c r="F95" s="192" t="s">
        <v>157</v>
      </c>
      <c r="G95" s="42"/>
      <c r="H95" s="42"/>
      <c r="I95" s="193"/>
      <c r="J95" s="42"/>
      <c r="K95" s="42"/>
      <c r="L95" s="46"/>
      <c r="M95" s="194"/>
      <c r="N95" s="19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115</v>
      </c>
      <c r="AU95" s="19" t="s">
        <v>82</v>
      </c>
    </row>
    <row r="96" s="2" customFormat="1" ht="16.5" customHeight="1">
      <c r="A96" s="40"/>
      <c r="B96" s="41"/>
      <c r="C96" s="218" t="s">
        <v>153</v>
      </c>
      <c r="D96" s="218" t="s">
        <v>165</v>
      </c>
      <c r="E96" s="219" t="s">
        <v>166</v>
      </c>
      <c r="F96" s="220" t="s">
        <v>167</v>
      </c>
      <c r="G96" s="221" t="s">
        <v>168</v>
      </c>
      <c r="H96" s="222">
        <v>3811.7689999999998</v>
      </c>
      <c r="I96" s="223"/>
      <c r="J96" s="224">
        <f>ROUND(I96*H96,2)</f>
        <v>0</v>
      </c>
      <c r="K96" s="220" t="s">
        <v>111</v>
      </c>
      <c r="L96" s="225"/>
      <c r="M96" s="226" t="s">
        <v>19</v>
      </c>
      <c r="N96" s="227" t="s">
        <v>43</v>
      </c>
      <c r="O96" s="86"/>
      <c r="P96" s="187">
        <f>O96*H96</f>
        <v>0</v>
      </c>
      <c r="Q96" s="187">
        <v>0.001</v>
      </c>
      <c r="R96" s="187">
        <f>Q96*H96</f>
        <v>3.811769</v>
      </c>
      <c r="S96" s="187">
        <v>0</v>
      </c>
      <c r="T96" s="18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189" t="s">
        <v>169</v>
      </c>
      <c r="AT96" s="189" t="s">
        <v>165</v>
      </c>
      <c r="AU96" s="189" t="s">
        <v>82</v>
      </c>
      <c r="AY96" s="19" t="s">
        <v>113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9" t="s">
        <v>80</v>
      </c>
      <c r="BK96" s="190">
        <f>ROUND(I96*H96,2)</f>
        <v>0</v>
      </c>
      <c r="BL96" s="19" t="s">
        <v>112</v>
      </c>
      <c r="BM96" s="189" t="s">
        <v>203</v>
      </c>
    </row>
    <row r="97" s="2" customFormat="1">
      <c r="A97" s="40"/>
      <c r="B97" s="41"/>
      <c r="C97" s="42"/>
      <c r="D97" s="191" t="s">
        <v>115</v>
      </c>
      <c r="E97" s="42"/>
      <c r="F97" s="192" t="s">
        <v>167</v>
      </c>
      <c r="G97" s="42"/>
      <c r="H97" s="42"/>
      <c r="I97" s="193"/>
      <c r="J97" s="42"/>
      <c r="K97" s="42"/>
      <c r="L97" s="46"/>
      <c r="M97" s="194"/>
      <c r="N97" s="19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115</v>
      </c>
      <c r="AU97" s="19" t="s">
        <v>82</v>
      </c>
    </row>
    <row r="98" s="2" customFormat="1" ht="16.5" customHeight="1">
      <c r="A98" s="40"/>
      <c r="B98" s="41"/>
      <c r="C98" s="218" t="s">
        <v>164</v>
      </c>
      <c r="D98" s="218" t="s">
        <v>165</v>
      </c>
      <c r="E98" s="219" t="s">
        <v>204</v>
      </c>
      <c r="F98" s="220" t="s">
        <v>205</v>
      </c>
      <c r="G98" s="221" t="s">
        <v>168</v>
      </c>
      <c r="H98" s="222">
        <v>6</v>
      </c>
      <c r="I98" s="223"/>
      <c r="J98" s="224">
        <f>ROUND(I98*H98,2)</f>
        <v>0</v>
      </c>
      <c r="K98" s="220" t="s">
        <v>111</v>
      </c>
      <c r="L98" s="225"/>
      <c r="M98" s="226" t="s">
        <v>19</v>
      </c>
      <c r="N98" s="227" t="s">
        <v>43</v>
      </c>
      <c r="O98" s="86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189" t="s">
        <v>169</v>
      </c>
      <c r="AT98" s="189" t="s">
        <v>165</v>
      </c>
      <c r="AU98" s="189" t="s">
        <v>82</v>
      </c>
      <c r="AY98" s="19" t="s">
        <v>113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9" t="s">
        <v>80</v>
      </c>
      <c r="BK98" s="190">
        <f>ROUND(I98*H98,2)</f>
        <v>0</v>
      </c>
      <c r="BL98" s="19" t="s">
        <v>112</v>
      </c>
      <c r="BM98" s="189" t="s">
        <v>8</v>
      </c>
    </row>
    <row r="99" s="2" customFormat="1">
      <c r="A99" s="40"/>
      <c r="B99" s="41"/>
      <c r="C99" s="42"/>
      <c r="D99" s="191" t="s">
        <v>115</v>
      </c>
      <c r="E99" s="42"/>
      <c r="F99" s="192" t="s">
        <v>205</v>
      </c>
      <c r="G99" s="42"/>
      <c r="H99" s="42"/>
      <c r="I99" s="193"/>
      <c r="J99" s="42"/>
      <c r="K99" s="42"/>
      <c r="L99" s="46"/>
      <c r="M99" s="194"/>
      <c r="N99" s="19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115</v>
      </c>
      <c r="AU99" s="19" t="s">
        <v>82</v>
      </c>
    </row>
    <row r="100" s="2" customFormat="1" ht="16.5" customHeight="1">
      <c r="A100" s="40"/>
      <c r="B100" s="41"/>
      <c r="C100" s="218" t="s">
        <v>172</v>
      </c>
      <c r="D100" s="218" t="s">
        <v>165</v>
      </c>
      <c r="E100" s="219" t="s">
        <v>173</v>
      </c>
      <c r="F100" s="220" t="s">
        <v>174</v>
      </c>
      <c r="G100" s="221" t="s">
        <v>168</v>
      </c>
      <c r="H100" s="222">
        <v>1696.7470000000001</v>
      </c>
      <c r="I100" s="223"/>
      <c r="J100" s="224">
        <f>ROUND(I100*H100,2)</f>
        <v>0</v>
      </c>
      <c r="K100" s="220" t="s">
        <v>111</v>
      </c>
      <c r="L100" s="225"/>
      <c r="M100" s="226" t="s">
        <v>19</v>
      </c>
      <c r="N100" s="227" t="s">
        <v>43</v>
      </c>
      <c r="O100" s="86"/>
      <c r="P100" s="187">
        <f>O100*H100</f>
        <v>0</v>
      </c>
      <c r="Q100" s="187">
        <v>0.001</v>
      </c>
      <c r="R100" s="187">
        <f>Q100*H100</f>
        <v>1.696747</v>
      </c>
      <c r="S100" s="187">
        <v>0</v>
      </c>
      <c r="T100" s="18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189" t="s">
        <v>169</v>
      </c>
      <c r="AT100" s="189" t="s">
        <v>165</v>
      </c>
      <c r="AU100" s="189" t="s">
        <v>82</v>
      </c>
      <c r="AY100" s="19" t="s">
        <v>113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9" t="s">
        <v>80</v>
      </c>
      <c r="BK100" s="190">
        <f>ROUND(I100*H100,2)</f>
        <v>0</v>
      </c>
      <c r="BL100" s="19" t="s">
        <v>112</v>
      </c>
      <c r="BM100" s="189" t="s">
        <v>206</v>
      </c>
    </row>
    <row r="101" s="2" customFormat="1">
      <c r="A101" s="40"/>
      <c r="B101" s="41"/>
      <c r="C101" s="42"/>
      <c r="D101" s="191" t="s">
        <v>115</v>
      </c>
      <c r="E101" s="42"/>
      <c r="F101" s="192" t="s">
        <v>174</v>
      </c>
      <c r="G101" s="42"/>
      <c r="H101" s="42"/>
      <c r="I101" s="193"/>
      <c r="J101" s="42"/>
      <c r="K101" s="42"/>
      <c r="L101" s="46"/>
      <c r="M101" s="194"/>
      <c r="N101" s="19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115</v>
      </c>
      <c r="AU101" s="19" t="s">
        <v>82</v>
      </c>
    </row>
    <row r="102" s="12" customFormat="1">
      <c r="A102" s="12"/>
      <c r="B102" s="228"/>
      <c r="C102" s="229"/>
      <c r="D102" s="191" t="s">
        <v>117</v>
      </c>
      <c r="E102" s="230" t="s">
        <v>19</v>
      </c>
      <c r="F102" s="231" t="s">
        <v>207</v>
      </c>
      <c r="G102" s="229"/>
      <c r="H102" s="230" t="s">
        <v>19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37" t="s">
        <v>117</v>
      </c>
      <c r="AU102" s="237" t="s">
        <v>82</v>
      </c>
      <c r="AV102" s="12" t="s">
        <v>80</v>
      </c>
      <c r="AW102" s="12" t="s">
        <v>33</v>
      </c>
      <c r="AX102" s="12" t="s">
        <v>72</v>
      </c>
      <c r="AY102" s="237" t="s">
        <v>113</v>
      </c>
    </row>
    <row r="103" s="12" customFormat="1">
      <c r="A103" s="12"/>
      <c r="B103" s="228"/>
      <c r="C103" s="229"/>
      <c r="D103" s="191" t="s">
        <v>117</v>
      </c>
      <c r="E103" s="230" t="s">
        <v>19</v>
      </c>
      <c r="F103" s="231" t="s">
        <v>208</v>
      </c>
      <c r="G103" s="229"/>
      <c r="H103" s="230" t="s">
        <v>19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7" t="s">
        <v>117</v>
      </c>
      <c r="AU103" s="237" t="s">
        <v>82</v>
      </c>
      <c r="AV103" s="12" t="s">
        <v>80</v>
      </c>
      <c r="AW103" s="12" t="s">
        <v>33</v>
      </c>
      <c r="AX103" s="12" t="s">
        <v>72</v>
      </c>
      <c r="AY103" s="237" t="s">
        <v>113</v>
      </c>
    </row>
    <row r="104" s="10" customFormat="1">
      <c r="A104" s="10"/>
      <c r="B104" s="196"/>
      <c r="C104" s="197"/>
      <c r="D104" s="191" t="s">
        <v>117</v>
      </c>
      <c r="E104" s="198" t="s">
        <v>19</v>
      </c>
      <c r="F104" s="199" t="s">
        <v>209</v>
      </c>
      <c r="G104" s="197"/>
      <c r="H104" s="200">
        <v>1696.7470000000001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06" t="s">
        <v>117</v>
      </c>
      <c r="AU104" s="206" t="s">
        <v>82</v>
      </c>
      <c r="AV104" s="10" t="s">
        <v>82</v>
      </c>
      <c r="AW104" s="10" t="s">
        <v>33</v>
      </c>
      <c r="AX104" s="10" t="s">
        <v>72</v>
      </c>
      <c r="AY104" s="206" t="s">
        <v>113</v>
      </c>
    </row>
    <row r="105" s="11" customFormat="1">
      <c r="A105" s="11"/>
      <c r="B105" s="207"/>
      <c r="C105" s="208"/>
      <c r="D105" s="191" t="s">
        <v>117</v>
      </c>
      <c r="E105" s="209" t="s">
        <v>19</v>
      </c>
      <c r="F105" s="210" t="s">
        <v>133</v>
      </c>
      <c r="G105" s="208"/>
      <c r="H105" s="211">
        <v>1696.7470000000001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T105" s="217" t="s">
        <v>117</v>
      </c>
      <c r="AU105" s="217" t="s">
        <v>82</v>
      </c>
      <c r="AV105" s="11" t="s">
        <v>112</v>
      </c>
      <c r="AW105" s="11" t="s">
        <v>33</v>
      </c>
      <c r="AX105" s="11" t="s">
        <v>80</v>
      </c>
      <c r="AY105" s="217" t="s">
        <v>113</v>
      </c>
    </row>
    <row r="106" s="2" customFormat="1" ht="16.5" customHeight="1">
      <c r="A106" s="40"/>
      <c r="B106" s="41"/>
      <c r="C106" s="218" t="s">
        <v>169</v>
      </c>
      <c r="D106" s="218" t="s">
        <v>165</v>
      </c>
      <c r="E106" s="219" t="s">
        <v>210</v>
      </c>
      <c r="F106" s="220" t="s">
        <v>211</v>
      </c>
      <c r="G106" s="221" t="s">
        <v>168</v>
      </c>
      <c r="H106" s="222">
        <v>5</v>
      </c>
      <c r="I106" s="223"/>
      <c r="J106" s="224">
        <f>ROUND(I106*H106,2)</f>
        <v>0</v>
      </c>
      <c r="K106" s="220" t="s">
        <v>19</v>
      </c>
      <c r="L106" s="225"/>
      <c r="M106" s="226" t="s">
        <v>19</v>
      </c>
      <c r="N106" s="227" t="s">
        <v>43</v>
      </c>
      <c r="O106" s="86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189" t="s">
        <v>169</v>
      </c>
      <c r="AT106" s="189" t="s">
        <v>165</v>
      </c>
      <c r="AU106" s="189" t="s">
        <v>82</v>
      </c>
      <c r="AY106" s="19" t="s">
        <v>113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9" t="s">
        <v>80</v>
      </c>
      <c r="BK106" s="190">
        <f>ROUND(I106*H106,2)</f>
        <v>0</v>
      </c>
      <c r="BL106" s="19" t="s">
        <v>112</v>
      </c>
      <c r="BM106" s="189" t="s">
        <v>212</v>
      </c>
    </row>
    <row r="107" s="2" customFormat="1">
      <c r="A107" s="40"/>
      <c r="B107" s="41"/>
      <c r="C107" s="42"/>
      <c r="D107" s="191" t="s">
        <v>115</v>
      </c>
      <c r="E107" s="42"/>
      <c r="F107" s="192" t="s">
        <v>167</v>
      </c>
      <c r="G107" s="42"/>
      <c r="H107" s="42"/>
      <c r="I107" s="193"/>
      <c r="J107" s="42"/>
      <c r="K107" s="42"/>
      <c r="L107" s="46"/>
      <c r="M107" s="194"/>
      <c r="N107" s="19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115</v>
      </c>
      <c r="AU107" s="19" t="s">
        <v>82</v>
      </c>
    </row>
    <row r="108" s="2" customFormat="1" ht="16.5" customHeight="1">
      <c r="A108" s="40"/>
      <c r="B108" s="41"/>
      <c r="C108" s="218" t="s">
        <v>213</v>
      </c>
      <c r="D108" s="218" t="s">
        <v>165</v>
      </c>
      <c r="E108" s="219" t="s">
        <v>214</v>
      </c>
      <c r="F108" s="220" t="s">
        <v>178</v>
      </c>
      <c r="G108" s="221" t="s">
        <v>179</v>
      </c>
      <c r="H108" s="222">
        <v>285.28399999999999</v>
      </c>
      <c r="I108" s="223"/>
      <c r="J108" s="224">
        <f>ROUND(I108*H108,2)</f>
        <v>0</v>
      </c>
      <c r="K108" s="220" t="s">
        <v>19</v>
      </c>
      <c r="L108" s="225"/>
      <c r="M108" s="226" t="s">
        <v>19</v>
      </c>
      <c r="N108" s="227" t="s">
        <v>43</v>
      </c>
      <c r="O108" s="86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189" t="s">
        <v>169</v>
      </c>
      <c r="AT108" s="189" t="s">
        <v>165</v>
      </c>
      <c r="AU108" s="189" t="s">
        <v>82</v>
      </c>
      <c r="AY108" s="19" t="s">
        <v>113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9" t="s">
        <v>80</v>
      </c>
      <c r="BK108" s="190">
        <f>ROUND(I108*H108,2)</f>
        <v>0</v>
      </c>
      <c r="BL108" s="19" t="s">
        <v>112</v>
      </c>
      <c r="BM108" s="189" t="s">
        <v>215</v>
      </c>
    </row>
    <row r="109" s="2" customFormat="1">
      <c r="A109" s="40"/>
      <c r="B109" s="41"/>
      <c r="C109" s="42"/>
      <c r="D109" s="191" t="s">
        <v>115</v>
      </c>
      <c r="E109" s="42"/>
      <c r="F109" s="192" t="s">
        <v>178</v>
      </c>
      <c r="G109" s="42"/>
      <c r="H109" s="42"/>
      <c r="I109" s="193"/>
      <c r="J109" s="42"/>
      <c r="K109" s="42"/>
      <c r="L109" s="46"/>
      <c r="M109" s="269"/>
      <c r="N109" s="270"/>
      <c r="O109" s="271"/>
      <c r="P109" s="271"/>
      <c r="Q109" s="271"/>
      <c r="R109" s="271"/>
      <c r="S109" s="271"/>
      <c r="T109" s="272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115</v>
      </c>
      <c r="AU109" s="19" t="s">
        <v>82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oY4BhK1GspbcPJobVTjcJGQEYGpEhzzS18IvZL4gFkfkVIKb67wLufGaSt0TTDWRdb10WmR5yUcRF/hWER5Hbg==" hashValue="jkplYdSu5lD4f1CP3kS97tCVO9NGHXH5drNw8vfXXN4XpsZuES51pn4cznfswCWruibhY2NTKQQefiM/zp/1sw==" algorithmName="SHA-512" password="CC35"/>
  <autoFilter ref="C80:K10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216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217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218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219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220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221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222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223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224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225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226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79</v>
      </c>
      <c r="F18" s="284" t="s">
        <v>227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228</v>
      </c>
      <c r="F19" s="284" t="s">
        <v>229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230</v>
      </c>
      <c r="F20" s="284" t="s">
        <v>231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232</v>
      </c>
      <c r="F21" s="284" t="s">
        <v>233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234</v>
      </c>
      <c r="F22" s="284" t="s">
        <v>235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236</v>
      </c>
      <c r="F23" s="284" t="s">
        <v>237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238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239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240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241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242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243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244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245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246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95</v>
      </c>
      <c r="F36" s="284"/>
      <c r="G36" s="284" t="s">
        <v>247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248</v>
      </c>
      <c r="F37" s="284"/>
      <c r="G37" s="284" t="s">
        <v>249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250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251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96</v>
      </c>
      <c r="F40" s="284"/>
      <c r="G40" s="284" t="s">
        <v>252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97</v>
      </c>
      <c r="F41" s="284"/>
      <c r="G41" s="284" t="s">
        <v>253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254</v>
      </c>
      <c r="F42" s="284"/>
      <c r="G42" s="284" t="s">
        <v>255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256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257</v>
      </c>
      <c r="F44" s="284"/>
      <c r="G44" s="284" t="s">
        <v>258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99</v>
      </c>
      <c r="F45" s="284"/>
      <c r="G45" s="284" t="s">
        <v>259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260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261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262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263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264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265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266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267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268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269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270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271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272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273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274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275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276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277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278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279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280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281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282</v>
      </c>
      <c r="D76" s="302"/>
      <c r="E76" s="302"/>
      <c r="F76" s="302" t="s">
        <v>283</v>
      </c>
      <c r="G76" s="303"/>
      <c r="H76" s="302" t="s">
        <v>54</v>
      </c>
      <c r="I76" s="302" t="s">
        <v>57</v>
      </c>
      <c r="J76" s="302" t="s">
        <v>284</v>
      </c>
      <c r="K76" s="301"/>
    </row>
    <row r="77" s="1" customFormat="1" ht="17.25" customHeight="1">
      <c r="B77" s="299"/>
      <c r="C77" s="304" t="s">
        <v>285</v>
      </c>
      <c r="D77" s="304"/>
      <c r="E77" s="304"/>
      <c r="F77" s="305" t="s">
        <v>286</v>
      </c>
      <c r="G77" s="306"/>
      <c r="H77" s="304"/>
      <c r="I77" s="304"/>
      <c r="J77" s="304" t="s">
        <v>287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288</v>
      </c>
      <c r="G79" s="311"/>
      <c r="H79" s="287" t="s">
        <v>289</v>
      </c>
      <c r="I79" s="287" t="s">
        <v>290</v>
      </c>
      <c r="J79" s="287">
        <v>20</v>
      </c>
      <c r="K79" s="301"/>
    </row>
    <row r="80" s="1" customFormat="1" ht="15" customHeight="1">
      <c r="B80" s="299"/>
      <c r="C80" s="287" t="s">
        <v>291</v>
      </c>
      <c r="D80" s="287"/>
      <c r="E80" s="287"/>
      <c r="F80" s="310" t="s">
        <v>288</v>
      </c>
      <c r="G80" s="311"/>
      <c r="H80" s="287" t="s">
        <v>292</v>
      </c>
      <c r="I80" s="287" t="s">
        <v>290</v>
      </c>
      <c r="J80" s="287">
        <v>120</v>
      </c>
      <c r="K80" s="301"/>
    </row>
    <row r="81" s="1" customFormat="1" ht="15" customHeight="1">
      <c r="B81" s="312"/>
      <c r="C81" s="287" t="s">
        <v>293</v>
      </c>
      <c r="D81" s="287"/>
      <c r="E81" s="287"/>
      <c r="F81" s="310" t="s">
        <v>294</v>
      </c>
      <c r="G81" s="311"/>
      <c r="H81" s="287" t="s">
        <v>295</v>
      </c>
      <c r="I81" s="287" t="s">
        <v>290</v>
      </c>
      <c r="J81" s="287">
        <v>50</v>
      </c>
      <c r="K81" s="301"/>
    </row>
    <row r="82" s="1" customFormat="1" ht="15" customHeight="1">
      <c r="B82" s="312"/>
      <c r="C82" s="287" t="s">
        <v>296</v>
      </c>
      <c r="D82" s="287"/>
      <c r="E82" s="287"/>
      <c r="F82" s="310" t="s">
        <v>288</v>
      </c>
      <c r="G82" s="311"/>
      <c r="H82" s="287" t="s">
        <v>297</v>
      </c>
      <c r="I82" s="287" t="s">
        <v>298</v>
      </c>
      <c r="J82" s="287"/>
      <c r="K82" s="301"/>
    </row>
    <row r="83" s="1" customFormat="1" ht="15" customHeight="1">
      <c r="B83" s="312"/>
      <c r="C83" s="313" t="s">
        <v>299</v>
      </c>
      <c r="D83" s="313"/>
      <c r="E83" s="313"/>
      <c r="F83" s="314" t="s">
        <v>294</v>
      </c>
      <c r="G83" s="313"/>
      <c r="H83" s="313" t="s">
        <v>300</v>
      </c>
      <c r="I83" s="313" t="s">
        <v>290</v>
      </c>
      <c r="J83" s="313">
        <v>15</v>
      </c>
      <c r="K83" s="301"/>
    </row>
    <row r="84" s="1" customFormat="1" ht="15" customHeight="1">
      <c r="B84" s="312"/>
      <c r="C84" s="313" t="s">
        <v>301</v>
      </c>
      <c r="D84" s="313"/>
      <c r="E84" s="313"/>
      <c r="F84" s="314" t="s">
        <v>294</v>
      </c>
      <c r="G84" s="313"/>
      <c r="H84" s="313" t="s">
        <v>302</v>
      </c>
      <c r="I84" s="313" t="s">
        <v>290</v>
      </c>
      <c r="J84" s="313">
        <v>15</v>
      </c>
      <c r="K84" s="301"/>
    </row>
    <row r="85" s="1" customFormat="1" ht="15" customHeight="1">
      <c r="B85" s="312"/>
      <c r="C85" s="313" t="s">
        <v>303</v>
      </c>
      <c r="D85" s="313"/>
      <c r="E85" s="313"/>
      <c r="F85" s="314" t="s">
        <v>294</v>
      </c>
      <c r="G85" s="313"/>
      <c r="H85" s="313" t="s">
        <v>304</v>
      </c>
      <c r="I85" s="313" t="s">
        <v>290</v>
      </c>
      <c r="J85" s="313">
        <v>20</v>
      </c>
      <c r="K85" s="301"/>
    </row>
    <row r="86" s="1" customFormat="1" ht="15" customHeight="1">
      <c r="B86" s="312"/>
      <c r="C86" s="313" t="s">
        <v>305</v>
      </c>
      <c r="D86" s="313"/>
      <c r="E86" s="313"/>
      <c r="F86" s="314" t="s">
        <v>294</v>
      </c>
      <c r="G86" s="313"/>
      <c r="H86" s="313" t="s">
        <v>306</v>
      </c>
      <c r="I86" s="313" t="s">
        <v>290</v>
      </c>
      <c r="J86" s="313">
        <v>20</v>
      </c>
      <c r="K86" s="301"/>
    </row>
    <row r="87" s="1" customFormat="1" ht="15" customHeight="1">
      <c r="B87" s="312"/>
      <c r="C87" s="287" t="s">
        <v>307</v>
      </c>
      <c r="D87" s="287"/>
      <c r="E87" s="287"/>
      <c r="F87" s="310" t="s">
        <v>294</v>
      </c>
      <c r="G87" s="311"/>
      <c r="H87" s="287" t="s">
        <v>308</v>
      </c>
      <c r="I87" s="287" t="s">
        <v>290</v>
      </c>
      <c r="J87" s="287">
        <v>50</v>
      </c>
      <c r="K87" s="301"/>
    </row>
    <row r="88" s="1" customFormat="1" ht="15" customHeight="1">
      <c r="B88" s="312"/>
      <c r="C88" s="287" t="s">
        <v>309</v>
      </c>
      <c r="D88" s="287"/>
      <c r="E88" s="287"/>
      <c r="F88" s="310" t="s">
        <v>294</v>
      </c>
      <c r="G88" s="311"/>
      <c r="H88" s="287" t="s">
        <v>310</v>
      </c>
      <c r="I88" s="287" t="s">
        <v>290</v>
      </c>
      <c r="J88" s="287">
        <v>20</v>
      </c>
      <c r="K88" s="301"/>
    </row>
    <row r="89" s="1" customFormat="1" ht="15" customHeight="1">
      <c r="B89" s="312"/>
      <c r="C89" s="287" t="s">
        <v>311</v>
      </c>
      <c r="D89" s="287"/>
      <c r="E89" s="287"/>
      <c r="F89" s="310" t="s">
        <v>294</v>
      </c>
      <c r="G89" s="311"/>
      <c r="H89" s="287" t="s">
        <v>312</v>
      </c>
      <c r="I89" s="287" t="s">
        <v>290</v>
      </c>
      <c r="J89" s="287">
        <v>20</v>
      </c>
      <c r="K89" s="301"/>
    </row>
    <row r="90" s="1" customFormat="1" ht="15" customHeight="1">
      <c r="B90" s="312"/>
      <c r="C90" s="287" t="s">
        <v>313</v>
      </c>
      <c r="D90" s="287"/>
      <c r="E90" s="287"/>
      <c r="F90" s="310" t="s">
        <v>294</v>
      </c>
      <c r="G90" s="311"/>
      <c r="H90" s="287" t="s">
        <v>314</v>
      </c>
      <c r="I90" s="287" t="s">
        <v>290</v>
      </c>
      <c r="J90" s="287">
        <v>50</v>
      </c>
      <c r="K90" s="301"/>
    </row>
    <row r="91" s="1" customFormat="1" ht="15" customHeight="1">
      <c r="B91" s="312"/>
      <c r="C91" s="287" t="s">
        <v>315</v>
      </c>
      <c r="D91" s="287"/>
      <c r="E91" s="287"/>
      <c r="F91" s="310" t="s">
        <v>294</v>
      </c>
      <c r="G91" s="311"/>
      <c r="H91" s="287" t="s">
        <v>315</v>
      </c>
      <c r="I91" s="287" t="s">
        <v>290</v>
      </c>
      <c r="J91" s="287">
        <v>50</v>
      </c>
      <c r="K91" s="301"/>
    </row>
    <row r="92" s="1" customFormat="1" ht="15" customHeight="1">
      <c r="B92" s="312"/>
      <c r="C92" s="287" t="s">
        <v>316</v>
      </c>
      <c r="D92" s="287"/>
      <c r="E92" s="287"/>
      <c r="F92" s="310" t="s">
        <v>294</v>
      </c>
      <c r="G92" s="311"/>
      <c r="H92" s="287" t="s">
        <v>317</v>
      </c>
      <c r="I92" s="287" t="s">
        <v>290</v>
      </c>
      <c r="J92" s="287">
        <v>255</v>
      </c>
      <c r="K92" s="301"/>
    </row>
    <row r="93" s="1" customFormat="1" ht="15" customHeight="1">
      <c r="B93" s="312"/>
      <c r="C93" s="287" t="s">
        <v>318</v>
      </c>
      <c r="D93" s="287"/>
      <c r="E93" s="287"/>
      <c r="F93" s="310" t="s">
        <v>288</v>
      </c>
      <c r="G93" s="311"/>
      <c r="H93" s="287" t="s">
        <v>319</v>
      </c>
      <c r="I93" s="287" t="s">
        <v>320</v>
      </c>
      <c r="J93" s="287"/>
      <c r="K93" s="301"/>
    </row>
    <row r="94" s="1" customFormat="1" ht="15" customHeight="1">
      <c r="B94" s="312"/>
      <c r="C94" s="287" t="s">
        <v>321</v>
      </c>
      <c r="D94" s="287"/>
      <c r="E94" s="287"/>
      <c r="F94" s="310" t="s">
        <v>288</v>
      </c>
      <c r="G94" s="311"/>
      <c r="H94" s="287" t="s">
        <v>322</v>
      </c>
      <c r="I94" s="287" t="s">
        <v>323</v>
      </c>
      <c r="J94" s="287"/>
      <c r="K94" s="301"/>
    </row>
    <row r="95" s="1" customFormat="1" ht="15" customHeight="1">
      <c r="B95" s="312"/>
      <c r="C95" s="287" t="s">
        <v>324</v>
      </c>
      <c r="D95" s="287"/>
      <c r="E95" s="287"/>
      <c r="F95" s="310" t="s">
        <v>288</v>
      </c>
      <c r="G95" s="311"/>
      <c r="H95" s="287" t="s">
        <v>324</v>
      </c>
      <c r="I95" s="287" t="s">
        <v>323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288</v>
      </c>
      <c r="G96" s="311"/>
      <c r="H96" s="287" t="s">
        <v>325</v>
      </c>
      <c r="I96" s="287" t="s">
        <v>323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288</v>
      </c>
      <c r="G97" s="311"/>
      <c r="H97" s="287" t="s">
        <v>326</v>
      </c>
      <c r="I97" s="287" t="s">
        <v>323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327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282</v>
      </c>
      <c r="D103" s="302"/>
      <c r="E103" s="302"/>
      <c r="F103" s="302" t="s">
        <v>283</v>
      </c>
      <c r="G103" s="303"/>
      <c r="H103" s="302" t="s">
        <v>54</v>
      </c>
      <c r="I103" s="302" t="s">
        <v>57</v>
      </c>
      <c r="J103" s="302" t="s">
        <v>284</v>
      </c>
      <c r="K103" s="301"/>
    </row>
    <row r="104" s="1" customFormat="1" ht="17.25" customHeight="1">
      <c r="B104" s="299"/>
      <c r="C104" s="304" t="s">
        <v>285</v>
      </c>
      <c r="D104" s="304"/>
      <c r="E104" s="304"/>
      <c r="F104" s="305" t="s">
        <v>286</v>
      </c>
      <c r="G104" s="306"/>
      <c r="H104" s="304"/>
      <c r="I104" s="304"/>
      <c r="J104" s="304" t="s">
        <v>287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288</v>
      </c>
      <c r="G106" s="287"/>
      <c r="H106" s="287" t="s">
        <v>328</v>
      </c>
      <c r="I106" s="287" t="s">
        <v>290</v>
      </c>
      <c r="J106" s="287">
        <v>20</v>
      </c>
      <c r="K106" s="301"/>
    </row>
    <row r="107" s="1" customFormat="1" ht="15" customHeight="1">
      <c r="B107" s="299"/>
      <c r="C107" s="287" t="s">
        <v>291</v>
      </c>
      <c r="D107" s="287"/>
      <c r="E107" s="287"/>
      <c r="F107" s="310" t="s">
        <v>288</v>
      </c>
      <c r="G107" s="287"/>
      <c r="H107" s="287" t="s">
        <v>328</v>
      </c>
      <c r="I107" s="287" t="s">
        <v>290</v>
      </c>
      <c r="J107" s="287">
        <v>120</v>
      </c>
      <c r="K107" s="301"/>
    </row>
    <row r="108" s="1" customFormat="1" ht="15" customHeight="1">
      <c r="B108" s="312"/>
      <c r="C108" s="287" t="s">
        <v>293</v>
      </c>
      <c r="D108" s="287"/>
      <c r="E108" s="287"/>
      <c r="F108" s="310" t="s">
        <v>294</v>
      </c>
      <c r="G108" s="287"/>
      <c r="H108" s="287" t="s">
        <v>328</v>
      </c>
      <c r="I108" s="287" t="s">
        <v>290</v>
      </c>
      <c r="J108" s="287">
        <v>50</v>
      </c>
      <c r="K108" s="301"/>
    </row>
    <row r="109" s="1" customFormat="1" ht="15" customHeight="1">
      <c r="B109" s="312"/>
      <c r="C109" s="287" t="s">
        <v>296</v>
      </c>
      <c r="D109" s="287"/>
      <c r="E109" s="287"/>
      <c r="F109" s="310" t="s">
        <v>288</v>
      </c>
      <c r="G109" s="287"/>
      <c r="H109" s="287" t="s">
        <v>328</v>
      </c>
      <c r="I109" s="287" t="s">
        <v>298</v>
      </c>
      <c r="J109" s="287"/>
      <c r="K109" s="301"/>
    </row>
    <row r="110" s="1" customFormat="1" ht="15" customHeight="1">
      <c r="B110" s="312"/>
      <c r="C110" s="287" t="s">
        <v>307</v>
      </c>
      <c r="D110" s="287"/>
      <c r="E110" s="287"/>
      <c r="F110" s="310" t="s">
        <v>294</v>
      </c>
      <c r="G110" s="287"/>
      <c r="H110" s="287" t="s">
        <v>328</v>
      </c>
      <c r="I110" s="287" t="s">
        <v>290</v>
      </c>
      <c r="J110" s="287">
        <v>50</v>
      </c>
      <c r="K110" s="301"/>
    </row>
    <row r="111" s="1" customFormat="1" ht="15" customHeight="1">
      <c r="B111" s="312"/>
      <c r="C111" s="287" t="s">
        <v>315</v>
      </c>
      <c r="D111" s="287"/>
      <c r="E111" s="287"/>
      <c r="F111" s="310" t="s">
        <v>294</v>
      </c>
      <c r="G111" s="287"/>
      <c r="H111" s="287" t="s">
        <v>328</v>
      </c>
      <c r="I111" s="287" t="s">
        <v>290</v>
      </c>
      <c r="J111" s="287">
        <v>50</v>
      </c>
      <c r="K111" s="301"/>
    </row>
    <row r="112" s="1" customFormat="1" ht="15" customHeight="1">
      <c r="B112" s="312"/>
      <c r="C112" s="287" t="s">
        <v>313</v>
      </c>
      <c r="D112" s="287"/>
      <c r="E112" s="287"/>
      <c r="F112" s="310" t="s">
        <v>294</v>
      </c>
      <c r="G112" s="287"/>
      <c r="H112" s="287" t="s">
        <v>328</v>
      </c>
      <c r="I112" s="287" t="s">
        <v>290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288</v>
      </c>
      <c r="G113" s="287"/>
      <c r="H113" s="287" t="s">
        <v>329</v>
      </c>
      <c r="I113" s="287" t="s">
        <v>290</v>
      </c>
      <c r="J113" s="287">
        <v>20</v>
      </c>
      <c r="K113" s="301"/>
    </row>
    <row r="114" s="1" customFormat="1" ht="15" customHeight="1">
      <c r="B114" s="312"/>
      <c r="C114" s="287" t="s">
        <v>330</v>
      </c>
      <c r="D114" s="287"/>
      <c r="E114" s="287"/>
      <c r="F114" s="310" t="s">
        <v>288</v>
      </c>
      <c r="G114" s="287"/>
      <c r="H114" s="287" t="s">
        <v>331</v>
      </c>
      <c r="I114" s="287" t="s">
        <v>290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288</v>
      </c>
      <c r="G115" s="287"/>
      <c r="H115" s="287" t="s">
        <v>332</v>
      </c>
      <c r="I115" s="287" t="s">
        <v>323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288</v>
      </c>
      <c r="G116" s="287"/>
      <c r="H116" s="287" t="s">
        <v>333</v>
      </c>
      <c r="I116" s="287" t="s">
        <v>323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288</v>
      </c>
      <c r="G117" s="287"/>
      <c r="H117" s="287" t="s">
        <v>334</v>
      </c>
      <c r="I117" s="287" t="s">
        <v>335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336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282</v>
      </c>
      <c r="D123" s="302"/>
      <c r="E123" s="302"/>
      <c r="F123" s="302" t="s">
        <v>283</v>
      </c>
      <c r="G123" s="303"/>
      <c r="H123" s="302" t="s">
        <v>54</v>
      </c>
      <c r="I123" s="302" t="s">
        <v>57</v>
      </c>
      <c r="J123" s="302" t="s">
        <v>284</v>
      </c>
      <c r="K123" s="331"/>
    </row>
    <row r="124" s="1" customFormat="1" ht="17.25" customHeight="1">
      <c r="B124" s="330"/>
      <c r="C124" s="304" t="s">
        <v>285</v>
      </c>
      <c r="D124" s="304"/>
      <c r="E124" s="304"/>
      <c r="F124" s="305" t="s">
        <v>286</v>
      </c>
      <c r="G124" s="306"/>
      <c r="H124" s="304"/>
      <c r="I124" s="304"/>
      <c r="J124" s="304" t="s">
        <v>287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291</v>
      </c>
      <c r="D126" s="309"/>
      <c r="E126" s="309"/>
      <c r="F126" s="310" t="s">
        <v>288</v>
      </c>
      <c r="G126" s="287"/>
      <c r="H126" s="287" t="s">
        <v>328</v>
      </c>
      <c r="I126" s="287" t="s">
        <v>290</v>
      </c>
      <c r="J126" s="287">
        <v>120</v>
      </c>
      <c r="K126" s="335"/>
    </row>
    <row r="127" s="1" customFormat="1" ht="15" customHeight="1">
      <c r="B127" s="332"/>
      <c r="C127" s="287" t="s">
        <v>337</v>
      </c>
      <c r="D127" s="287"/>
      <c r="E127" s="287"/>
      <c r="F127" s="310" t="s">
        <v>288</v>
      </c>
      <c r="G127" s="287"/>
      <c r="H127" s="287" t="s">
        <v>338</v>
      </c>
      <c r="I127" s="287" t="s">
        <v>290</v>
      </c>
      <c r="J127" s="287" t="s">
        <v>339</v>
      </c>
      <c r="K127" s="335"/>
    </row>
    <row r="128" s="1" customFormat="1" ht="15" customHeight="1">
      <c r="B128" s="332"/>
      <c r="C128" s="287" t="s">
        <v>236</v>
      </c>
      <c r="D128" s="287"/>
      <c r="E128" s="287"/>
      <c r="F128" s="310" t="s">
        <v>288</v>
      </c>
      <c r="G128" s="287"/>
      <c r="H128" s="287" t="s">
        <v>340</v>
      </c>
      <c r="I128" s="287" t="s">
        <v>290</v>
      </c>
      <c r="J128" s="287" t="s">
        <v>339</v>
      </c>
      <c r="K128" s="335"/>
    </row>
    <row r="129" s="1" customFormat="1" ht="15" customHeight="1">
      <c r="B129" s="332"/>
      <c r="C129" s="287" t="s">
        <v>299</v>
      </c>
      <c r="D129" s="287"/>
      <c r="E129" s="287"/>
      <c r="F129" s="310" t="s">
        <v>294</v>
      </c>
      <c r="G129" s="287"/>
      <c r="H129" s="287" t="s">
        <v>300</v>
      </c>
      <c r="I129" s="287" t="s">
        <v>290</v>
      </c>
      <c r="J129" s="287">
        <v>15</v>
      </c>
      <c r="K129" s="335"/>
    </row>
    <row r="130" s="1" customFormat="1" ht="15" customHeight="1">
      <c r="B130" s="332"/>
      <c r="C130" s="313" t="s">
        <v>301</v>
      </c>
      <c r="D130" s="313"/>
      <c r="E130" s="313"/>
      <c r="F130" s="314" t="s">
        <v>294</v>
      </c>
      <c r="G130" s="313"/>
      <c r="H130" s="313" t="s">
        <v>302</v>
      </c>
      <c r="I130" s="313" t="s">
        <v>290</v>
      </c>
      <c r="J130" s="313">
        <v>15</v>
      </c>
      <c r="K130" s="335"/>
    </row>
    <row r="131" s="1" customFormat="1" ht="15" customHeight="1">
      <c r="B131" s="332"/>
      <c r="C131" s="313" t="s">
        <v>303</v>
      </c>
      <c r="D131" s="313"/>
      <c r="E131" s="313"/>
      <c r="F131" s="314" t="s">
        <v>294</v>
      </c>
      <c r="G131" s="313"/>
      <c r="H131" s="313" t="s">
        <v>304</v>
      </c>
      <c r="I131" s="313" t="s">
        <v>290</v>
      </c>
      <c r="J131" s="313">
        <v>20</v>
      </c>
      <c r="K131" s="335"/>
    </row>
    <row r="132" s="1" customFormat="1" ht="15" customHeight="1">
      <c r="B132" s="332"/>
      <c r="C132" s="313" t="s">
        <v>305</v>
      </c>
      <c r="D132" s="313"/>
      <c r="E132" s="313"/>
      <c r="F132" s="314" t="s">
        <v>294</v>
      </c>
      <c r="G132" s="313"/>
      <c r="H132" s="313" t="s">
        <v>306</v>
      </c>
      <c r="I132" s="313" t="s">
        <v>290</v>
      </c>
      <c r="J132" s="313">
        <v>20</v>
      </c>
      <c r="K132" s="335"/>
    </row>
    <row r="133" s="1" customFormat="1" ht="15" customHeight="1">
      <c r="B133" s="332"/>
      <c r="C133" s="287" t="s">
        <v>293</v>
      </c>
      <c r="D133" s="287"/>
      <c r="E133" s="287"/>
      <c r="F133" s="310" t="s">
        <v>294</v>
      </c>
      <c r="G133" s="287"/>
      <c r="H133" s="287" t="s">
        <v>328</v>
      </c>
      <c r="I133" s="287" t="s">
        <v>290</v>
      </c>
      <c r="J133" s="287">
        <v>50</v>
      </c>
      <c r="K133" s="335"/>
    </row>
    <row r="134" s="1" customFormat="1" ht="15" customHeight="1">
      <c r="B134" s="332"/>
      <c r="C134" s="287" t="s">
        <v>307</v>
      </c>
      <c r="D134" s="287"/>
      <c r="E134" s="287"/>
      <c r="F134" s="310" t="s">
        <v>294</v>
      </c>
      <c r="G134" s="287"/>
      <c r="H134" s="287" t="s">
        <v>328</v>
      </c>
      <c r="I134" s="287" t="s">
        <v>290</v>
      </c>
      <c r="J134" s="287">
        <v>50</v>
      </c>
      <c r="K134" s="335"/>
    </row>
    <row r="135" s="1" customFormat="1" ht="15" customHeight="1">
      <c r="B135" s="332"/>
      <c r="C135" s="287" t="s">
        <v>313</v>
      </c>
      <c r="D135" s="287"/>
      <c r="E135" s="287"/>
      <c r="F135" s="310" t="s">
        <v>294</v>
      </c>
      <c r="G135" s="287"/>
      <c r="H135" s="287" t="s">
        <v>328</v>
      </c>
      <c r="I135" s="287" t="s">
        <v>290</v>
      </c>
      <c r="J135" s="287">
        <v>50</v>
      </c>
      <c r="K135" s="335"/>
    </row>
    <row r="136" s="1" customFormat="1" ht="15" customHeight="1">
      <c r="B136" s="332"/>
      <c r="C136" s="287" t="s">
        <v>315</v>
      </c>
      <c r="D136" s="287"/>
      <c r="E136" s="287"/>
      <c r="F136" s="310" t="s">
        <v>294</v>
      </c>
      <c r="G136" s="287"/>
      <c r="H136" s="287" t="s">
        <v>328</v>
      </c>
      <c r="I136" s="287" t="s">
        <v>290</v>
      </c>
      <c r="J136" s="287">
        <v>50</v>
      </c>
      <c r="K136" s="335"/>
    </row>
    <row r="137" s="1" customFormat="1" ht="15" customHeight="1">
      <c r="B137" s="332"/>
      <c r="C137" s="287" t="s">
        <v>316</v>
      </c>
      <c r="D137" s="287"/>
      <c r="E137" s="287"/>
      <c r="F137" s="310" t="s">
        <v>294</v>
      </c>
      <c r="G137" s="287"/>
      <c r="H137" s="287" t="s">
        <v>341</v>
      </c>
      <c r="I137" s="287" t="s">
        <v>290</v>
      </c>
      <c r="J137" s="287">
        <v>255</v>
      </c>
      <c r="K137" s="335"/>
    </row>
    <row r="138" s="1" customFormat="1" ht="15" customHeight="1">
      <c r="B138" s="332"/>
      <c r="C138" s="287" t="s">
        <v>318</v>
      </c>
      <c r="D138" s="287"/>
      <c r="E138" s="287"/>
      <c r="F138" s="310" t="s">
        <v>288</v>
      </c>
      <c r="G138" s="287"/>
      <c r="H138" s="287" t="s">
        <v>342</v>
      </c>
      <c r="I138" s="287" t="s">
        <v>320</v>
      </c>
      <c r="J138" s="287"/>
      <c r="K138" s="335"/>
    </row>
    <row r="139" s="1" customFormat="1" ht="15" customHeight="1">
      <c r="B139" s="332"/>
      <c r="C139" s="287" t="s">
        <v>321</v>
      </c>
      <c r="D139" s="287"/>
      <c r="E139" s="287"/>
      <c r="F139" s="310" t="s">
        <v>288</v>
      </c>
      <c r="G139" s="287"/>
      <c r="H139" s="287" t="s">
        <v>343</v>
      </c>
      <c r="I139" s="287" t="s">
        <v>323</v>
      </c>
      <c r="J139" s="287"/>
      <c r="K139" s="335"/>
    </row>
    <row r="140" s="1" customFormat="1" ht="15" customHeight="1">
      <c r="B140" s="332"/>
      <c r="C140" s="287" t="s">
        <v>324</v>
      </c>
      <c r="D140" s="287"/>
      <c r="E140" s="287"/>
      <c r="F140" s="310" t="s">
        <v>288</v>
      </c>
      <c r="G140" s="287"/>
      <c r="H140" s="287" t="s">
        <v>324</v>
      </c>
      <c r="I140" s="287" t="s">
        <v>323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288</v>
      </c>
      <c r="G141" s="287"/>
      <c r="H141" s="287" t="s">
        <v>344</v>
      </c>
      <c r="I141" s="287" t="s">
        <v>323</v>
      </c>
      <c r="J141" s="287"/>
      <c r="K141" s="335"/>
    </row>
    <row r="142" s="1" customFormat="1" ht="15" customHeight="1">
      <c r="B142" s="332"/>
      <c r="C142" s="287" t="s">
        <v>345</v>
      </c>
      <c r="D142" s="287"/>
      <c r="E142" s="287"/>
      <c r="F142" s="310" t="s">
        <v>288</v>
      </c>
      <c r="G142" s="287"/>
      <c r="H142" s="287" t="s">
        <v>346</v>
      </c>
      <c r="I142" s="287" t="s">
        <v>323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347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282</v>
      </c>
      <c r="D148" s="302"/>
      <c r="E148" s="302"/>
      <c r="F148" s="302" t="s">
        <v>283</v>
      </c>
      <c r="G148" s="303"/>
      <c r="H148" s="302" t="s">
        <v>54</v>
      </c>
      <c r="I148" s="302" t="s">
        <v>57</v>
      </c>
      <c r="J148" s="302" t="s">
        <v>284</v>
      </c>
      <c r="K148" s="301"/>
    </row>
    <row r="149" s="1" customFormat="1" ht="17.25" customHeight="1">
      <c r="B149" s="299"/>
      <c r="C149" s="304" t="s">
        <v>285</v>
      </c>
      <c r="D149" s="304"/>
      <c r="E149" s="304"/>
      <c r="F149" s="305" t="s">
        <v>286</v>
      </c>
      <c r="G149" s="306"/>
      <c r="H149" s="304"/>
      <c r="I149" s="304"/>
      <c r="J149" s="304" t="s">
        <v>287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291</v>
      </c>
      <c r="D151" s="287"/>
      <c r="E151" s="287"/>
      <c r="F151" s="340" t="s">
        <v>288</v>
      </c>
      <c r="G151" s="287"/>
      <c r="H151" s="339" t="s">
        <v>328</v>
      </c>
      <c r="I151" s="339" t="s">
        <v>290</v>
      </c>
      <c r="J151" s="339">
        <v>120</v>
      </c>
      <c r="K151" s="335"/>
    </row>
    <row r="152" s="1" customFormat="1" ht="15" customHeight="1">
      <c r="B152" s="312"/>
      <c r="C152" s="339" t="s">
        <v>337</v>
      </c>
      <c r="D152" s="287"/>
      <c r="E152" s="287"/>
      <c r="F152" s="340" t="s">
        <v>288</v>
      </c>
      <c r="G152" s="287"/>
      <c r="H152" s="339" t="s">
        <v>348</v>
      </c>
      <c r="I152" s="339" t="s">
        <v>290</v>
      </c>
      <c r="J152" s="339" t="s">
        <v>339</v>
      </c>
      <c r="K152" s="335"/>
    </row>
    <row r="153" s="1" customFormat="1" ht="15" customHeight="1">
      <c r="B153" s="312"/>
      <c r="C153" s="339" t="s">
        <v>236</v>
      </c>
      <c r="D153" s="287"/>
      <c r="E153" s="287"/>
      <c r="F153" s="340" t="s">
        <v>288</v>
      </c>
      <c r="G153" s="287"/>
      <c r="H153" s="339" t="s">
        <v>349</v>
      </c>
      <c r="I153" s="339" t="s">
        <v>290</v>
      </c>
      <c r="J153" s="339" t="s">
        <v>339</v>
      </c>
      <c r="K153" s="335"/>
    </row>
    <row r="154" s="1" customFormat="1" ht="15" customHeight="1">
      <c r="B154" s="312"/>
      <c r="C154" s="339" t="s">
        <v>293</v>
      </c>
      <c r="D154" s="287"/>
      <c r="E154" s="287"/>
      <c r="F154" s="340" t="s">
        <v>294</v>
      </c>
      <c r="G154" s="287"/>
      <c r="H154" s="339" t="s">
        <v>328</v>
      </c>
      <c r="I154" s="339" t="s">
        <v>290</v>
      </c>
      <c r="J154" s="339">
        <v>50</v>
      </c>
      <c r="K154" s="335"/>
    </row>
    <row r="155" s="1" customFormat="1" ht="15" customHeight="1">
      <c r="B155" s="312"/>
      <c r="C155" s="339" t="s">
        <v>296</v>
      </c>
      <c r="D155" s="287"/>
      <c r="E155" s="287"/>
      <c r="F155" s="340" t="s">
        <v>288</v>
      </c>
      <c r="G155" s="287"/>
      <c r="H155" s="339" t="s">
        <v>328</v>
      </c>
      <c r="I155" s="339" t="s">
        <v>298</v>
      </c>
      <c r="J155" s="339"/>
      <c r="K155" s="335"/>
    </row>
    <row r="156" s="1" customFormat="1" ht="15" customHeight="1">
      <c r="B156" s="312"/>
      <c r="C156" s="339" t="s">
        <v>307</v>
      </c>
      <c r="D156" s="287"/>
      <c r="E156" s="287"/>
      <c r="F156" s="340" t="s">
        <v>294</v>
      </c>
      <c r="G156" s="287"/>
      <c r="H156" s="339" t="s">
        <v>328</v>
      </c>
      <c r="I156" s="339" t="s">
        <v>290</v>
      </c>
      <c r="J156" s="339">
        <v>50</v>
      </c>
      <c r="K156" s="335"/>
    </row>
    <row r="157" s="1" customFormat="1" ht="15" customHeight="1">
      <c r="B157" s="312"/>
      <c r="C157" s="339" t="s">
        <v>315</v>
      </c>
      <c r="D157" s="287"/>
      <c r="E157" s="287"/>
      <c r="F157" s="340" t="s">
        <v>294</v>
      </c>
      <c r="G157" s="287"/>
      <c r="H157" s="339" t="s">
        <v>328</v>
      </c>
      <c r="I157" s="339" t="s">
        <v>290</v>
      </c>
      <c r="J157" s="339">
        <v>50</v>
      </c>
      <c r="K157" s="335"/>
    </row>
    <row r="158" s="1" customFormat="1" ht="15" customHeight="1">
      <c r="B158" s="312"/>
      <c r="C158" s="339" t="s">
        <v>313</v>
      </c>
      <c r="D158" s="287"/>
      <c r="E158" s="287"/>
      <c r="F158" s="340" t="s">
        <v>294</v>
      </c>
      <c r="G158" s="287"/>
      <c r="H158" s="339" t="s">
        <v>328</v>
      </c>
      <c r="I158" s="339" t="s">
        <v>290</v>
      </c>
      <c r="J158" s="339">
        <v>50</v>
      </c>
      <c r="K158" s="335"/>
    </row>
    <row r="159" s="1" customFormat="1" ht="15" customHeight="1">
      <c r="B159" s="312"/>
      <c r="C159" s="339" t="s">
        <v>91</v>
      </c>
      <c r="D159" s="287"/>
      <c r="E159" s="287"/>
      <c r="F159" s="340" t="s">
        <v>288</v>
      </c>
      <c r="G159" s="287"/>
      <c r="H159" s="339" t="s">
        <v>350</v>
      </c>
      <c r="I159" s="339" t="s">
        <v>290</v>
      </c>
      <c r="J159" s="339" t="s">
        <v>351</v>
      </c>
      <c r="K159" s="335"/>
    </row>
    <row r="160" s="1" customFormat="1" ht="15" customHeight="1">
      <c r="B160" s="312"/>
      <c r="C160" s="339" t="s">
        <v>352</v>
      </c>
      <c r="D160" s="287"/>
      <c r="E160" s="287"/>
      <c r="F160" s="340" t="s">
        <v>288</v>
      </c>
      <c r="G160" s="287"/>
      <c r="H160" s="339" t="s">
        <v>353</v>
      </c>
      <c r="I160" s="339" t="s">
        <v>323</v>
      </c>
      <c r="J160" s="339"/>
      <c r="K160" s="335"/>
    </row>
    <row r="161" s="1" customFormat="1" ht="15" customHeight="1">
      <c r="B161" s="341"/>
      <c r="C161" s="342"/>
      <c r="D161" s="342"/>
      <c r="E161" s="342"/>
      <c r="F161" s="342"/>
      <c r="G161" s="342"/>
      <c r="H161" s="342"/>
      <c r="I161" s="342"/>
      <c r="J161" s="342"/>
      <c r="K161" s="343"/>
    </row>
    <row r="162" s="1" customFormat="1" ht="18.75" customHeight="1">
      <c r="B162" s="323"/>
      <c r="C162" s="333"/>
      <c r="D162" s="333"/>
      <c r="E162" s="333"/>
      <c r="F162" s="344"/>
      <c r="G162" s="333"/>
      <c r="H162" s="333"/>
      <c r="I162" s="333"/>
      <c r="J162" s="333"/>
      <c r="K162" s="323"/>
    </row>
    <row r="163" s="1" customFormat="1" ht="18.75" customHeight="1">
      <c r="B163" s="323"/>
      <c r="C163" s="333"/>
      <c r="D163" s="333"/>
      <c r="E163" s="333"/>
      <c r="F163" s="344"/>
      <c r="G163" s="333"/>
      <c r="H163" s="333"/>
      <c r="I163" s="333"/>
      <c r="J163" s="333"/>
      <c r="K163" s="323"/>
    </row>
    <row r="164" s="1" customFormat="1" ht="18.75" customHeight="1">
      <c r="B164" s="323"/>
      <c r="C164" s="333"/>
      <c r="D164" s="333"/>
      <c r="E164" s="333"/>
      <c r="F164" s="344"/>
      <c r="G164" s="333"/>
      <c r="H164" s="333"/>
      <c r="I164" s="333"/>
      <c r="J164" s="333"/>
      <c r="K164" s="323"/>
    </row>
    <row r="165" s="1" customFormat="1" ht="18.75" customHeight="1">
      <c r="B165" s="323"/>
      <c r="C165" s="333"/>
      <c r="D165" s="333"/>
      <c r="E165" s="333"/>
      <c r="F165" s="344"/>
      <c r="G165" s="333"/>
      <c r="H165" s="333"/>
      <c r="I165" s="333"/>
      <c r="J165" s="333"/>
      <c r="K165" s="323"/>
    </row>
    <row r="166" s="1" customFormat="1" ht="18.75" customHeight="1">
      <c r="B166" s="323"/>
      <c r="C166" s="333"/>
      <c r="D166" s="333"/>
      <c r="E166" s="333"/>
      <c r="F166" s="344"/>
      <c r="G166" s="333"/>
      <c r="H166" s="333"/>
      <c r="I166" s="333"/>
      <c r="J166" s="333"/>
      <c r="K166" s="323"/>
    </row>
    <row r="167" s="1" customFormat="1" ht="18.75" customHeight="1">
      <c r="B167" s="323"/>
      <c r="C167" s="333"/>
      <c r="D167" s="333"/>
      <c r="E167" s="333"/>
      <c r="F167" s="344"/>
      <c r="G167" s="333"/>
      <c r="H167" s="333"/>
      <c r="I167" s="333"/>
      <c r="J167" s="333"/>
      <c r="K167" s="323"/>
    </row>
    <row r="168" s="1" customFormat="1" ht="18.75" customHeight="1">
      <c r="B168" s="323"/>
      <c r="C168" s="333"/>
      <c r="D168" s="333"/>
      <c r="E168" s="333"/>
      <c r="F168" s="344"/>
      <c r="G168" s="333"/>
      <c r="H168" s="333"/>
      <c r="I168" s="333"/>
      <c r="J168" s="333"/>
      <c r="K168" s="323"/>
    </row>
    <row r="169" s="1" customFormat="1" ht="18.75" customHeight="1">
      <c r="B169" s="295"/>
      <c r="C169" s="295"/>
      <c r="D169" s="295"/>
      <c r="E169" s="295"/>
      <c r="F169" s="295"/>
      <c r="G169" s="295"/>
      <c r="H169" s="295"/>
      <c r="I169" s="295"/>
      <c r="J169" s="295"/>
      <c r="K169" s="295"/>
    </row>
    <row r="170" s="1" customFormat="1" ht="7.5" customHeight="1">
      <c r="B170" s="274"/>
      <c r="C170" s="275"/>
      <c r="D170" s="275"/>
      <c r="E170" s="275"/>
      <c r="F170" s="275"/>
      <c r="G170" s="275"/>
      <c r="H170" s="275"/>
      <c r="I170" s="275"/>
      <c r="J170" s="275"/>
      <c r="K170" s="276"/>
    </row>
    <row r="171" s="1" customFormat="1" ht="45" customHeight="1">
      <c r="B171" s="277"/>
      <c r="C171" s="278" t="s">
        <v>354</v>
      </c>
      <c r="D171" s="278"/>
      <c r="E171" s="278"/>
      <c r="F171" s="278"/>
      <c r="G171" s="278"/>
      <c r="H171" s="278"/>
      <c r="I171" s="278"/>
      <c r="J171" s="278"/>
      <c r="K171" s="279"/>
    </row>
    <row r="172" s="1" customFormat="1" ht="17.25" customHeight="1">
      <c r="B172" s="277"/>
      <c r="C172" s="302" t="s">
        <v>282</v>
      </c>
      <c r="D172" s="302"/>
      <c r="E172" s="302"/>
      <c r="F172" s="302" t="s">
        <v>283</v>
      </c>
      <c r="G172" s="345"/>
      <c r="H172" s="346" t="s">
        <v>54</v>
      </c>
      <c r="I172" s="346" t="s">
        <v>57</v>
      </c>
      <c r="J172" s="302" t="s">
        <v>284</v>
      </c>
      <c r="K172" s="279"/>
    </row>
    <row r="173" s="1" customFormat="1" ht="17.25" customHeight="1">
      <c r="B173" s="280"/>
      <c r="C173" s="304" t="s">
        <v>285</v>
      </c>
      <c r="D173" s="304"/>
      <c r="E173" s="304"/>
      <c r="F173" s="305" t="s">
        <v>286</v>
      </c>
      <c r="G173" s="347"/>
      <c r="H173" s="348"/>
      <c r="I173" s="348"/>
      <c r="J173" s="304" t="s">
        <v>287</v>
      </c>
      <c r="K173" s="282"/>
    </row>
    <row r="174" s="1" customFormat="1" ht="5.25" customHeight="1">
      <c r="B174" s="312"/>
      <c r="C174" s="307"/>
      <c r="D174" s="307"/>
      <c r="E174" s="307"/>
      <c r="F174" s="307"/>
      <c r="G174" s="308"/>
      <c r="H174" s="307"/>
      <c r="I174" s="307"/>
      <c r="J174" s="307"/>
      <c r="K174" s="335"/>
    </row>
    <row r="175" s="1" customFormat="1" ht="15" customHeight="1">
      <c r="B175" s="312"/>
      <c r="C175" s="287" t="s">
        <v>291</v>
      </c>
      <c r="D175" s="287"/>
      <c r="E175" s="287"/>
      <c r="F175" s="310" t="s">
        <v>288</v>
      </c>
      <c r="G175" s="287"/>
      <c r="H175" s="287" t="s">
        <v>328</v>
      </c>
      <c r="I175" s="287" t="s">
        <v>290</v>
      </c>
      <c r="J175" s="287">
        <v>120</v>
      </c>
      <c r="K175" s="335"/>
    </row>
    <row r="176" s="1" customFormat="1" ht="15" customHeight="1">
      <c r="B176" s="312"/>
      <c r="C176" s="287" t="s">
        <v>337</v>
      </c>
      <c r="D176" s="287"/>
      <c r="E176" s="287"/>
      <c r="F176" s="310" t="s">
        <v>288</v>
      </c>
      <c r="G176" s="287"/>
      <c r="H176" s="287" t="s">
        <v>338</v>
      </c>
      <c r="I176" s="287" t="s">
        <v>290</v>
      </c>
      <c r="J176" s="287" t="s">
        <v>339</v>
      </c>
      <c r="K176" s="335"/>
    </row>
    <row r="177" s="1" customFormat="1" ht="15" customHeight="1">
      <c r="B177" s="312"/>
      <c r="C177" s="287" t="s">
        <v>236</v>
      </c>
      <c r="D177" s="287"/>
      <c r="E177" s="287"/>
      <c r="F177" s="310" t="s">
        <v>288</v>
      </c>
      <c r="G177" s="287"/>
      <c r="H177" s="287" t="s">
        <v>355</v>
      </c>
      <c r="I177" s="287" t="s">
        <v>290</v>
      </c>
      <c r="J177" s="287" t="s">
        <v>339</v>
      </c>
      <c r="K177" s="335"/>
    </row>
    <row r="178" s="1" customFormat="1" ht="15" customHeight="1">
      <c r="B178" s="312"/>
      <c r="C178" s="287" t="s">
        <v>293</v>
      </c>
      <c r="D178" s="287"/>
      <c r="E178" s="287"/>
      <c r="F178" s="310" t="s">
        <v>294</v>
      </c>
      <c r="G178" s="287"/>
      <c r="H178" s="287" t="s">
        <v>355</v>
      </c>
      <c r="I178" s="287" t="s">
        <v>290</v>
      </c>
      <c r="J178" s="287">
        <v>50</v>
      </c>
      <c r="K178" s="335"/>
    </row>
    <row r="179" s="1" customFormat="1" ht="15" customHeight="1">
      <c r="B179" s="312"/>
      <c r="C179" s="287" t="s">
        <v>296</v>
      </c>
      <c r="D179" s="287"/>
      <c r="E179" s="287"/>
      <c r="F179" s="310" t="s">
        <v>288</v>
      </c>
      <c r="G179" s="287"/>
      <c r="H179" s="287" t="s">
        <v>355</v>
      </c>
      <c r="I179" s="287" t="s">
        <v>298</v>
      </c>
      <c r="J179" s="287"/>
      <c r="K179" s="335"/>
    </row>
    <row r="180" s="1" customFormat="1" ht="15" customHeight="1">
      <c r="B180" s="312"/>
      <c r="C180" s="287" t="s">
        <v>307</v>
      </c>
      <c r="D180" s="287"/>
      <c r="E180" s="287"/>
      <c r="F180" s="310" t="s">
        <v>294</v>
      </c>
      <c r="G180" s="287"/>
      <c r="H180" s="287" t="s">
        <v>355</v>
      </c>
      <c r="I180" s="287" t="s">
        <v>290</v>
      </c>
      <c r="J180" s="287">
        <v>50</v>
      </c>
      <c r="K180" s="335"/>
    </row>
    <row r="181" s="1" customFormat="1" ht="15" customHeight="1">
      <c r="B181" s="312"/>
      <c r="C181" s="287" t="s">
        <v>315</v>
      </c>
      <c r="D181" s="287"/>
      <c r="E181" s="287"/>
      <c r="F181" s="310" t="s">
        <v>294</v>
      </c>
      <c r="G181" s="287"/>
      <c r="H181" s="287" t="s">
        <v>355</v>
      </c>
      <c r="I181" s="287" t="s">
        <v>290</v>
      </c>
      <c r="J181" s="287">
        <v>50</v>
      </c>
      <c r="K181" s="335"/>
    </row>
    <row r="182" s="1" customFormat="1" ht="15" customHeight="1">
      <c r="B182" s="312"/>
      <c r="C182" s="287" t="s">
        <v>313</v>
      </c>
      <c r="D182" s="287"/>
      <c r="E182" s="287"/>
      <c r="F182" s="310" t="s">
        <v>294</v>
      </c>
      <c r="G182" s="287"/>
      <c r="H182" s="287" t="s">
        <v>355</v>
      </c>
      <c r="I182" s="287" t="s">
        <v>290</v>
      </c>
      <c r="J182" s="287">
        <v>50</v>
      </c>
      <c r="K182" s="335"/>
    </row>
    <row r="183" s="1" customFormat="1" ht="15" customHeight="1">
      <c r="B183" s="312"/>
      <c r="C183" s="287" t="s">
        <v>95</v>
      </c>
      <c r="D183" s="287"/>
      <c r="E183" s="287"/>
      <c r="F183" s="310" t="s">
        <v>288</v>
      </c>
      <c r="G183" s="287"/>
      <c r="H183" s="287" t="s">
        <v>356</v>
      </c>
      <c r="I183" s="287" t="s">
        <v>357</v>
      </c>
      <c r="J183" s="287"/>
      <c r="K183" s="335"/>
    </row>
    <row r="184" s="1" customFormat="1" ht="15" customHeight="1">
      <c r="B184" s="312"/>
      <c r="C184" s="287" t="s">
        <v>57</v>
      </c>
      <c r="D184" s="287"/>
      <c r="E184" s="287"/>
      <c r="F184" s="310" t="s">
        <v>288</v>
      </c>
      <c r="G184" s="287"/>
      <c r="H184" s="287" t="s">
        <v>358</v>
      </c>
      <c r="I184" s="287" t="s">
        <v>359</v>
      </c>
      <c r="J184" s="287">
        <v>1</v>
      </c>
      <c r="K184" s="335"/>
    </row>
    <row r="185" s="1" customFormat="1" ht="15" customHeight="1">
      <c r="B185" s="312"/>
      <c r="C185" s="287" t="s">
        <v>53</v>
      </c>
      <c r="D185" s="287"/>
      <c r="E185" s="287"/>
      <c r="F185" s="310" t="s">
        <v>288</v>
      </c>
      <c r="G185" s="287"/>
      <c r="H185" s="287" t="s">
        <v>360</v>
      </c>
      <c r="I185" s="287" t="s">
        <v>290</v>
      </c>
      <c r="J185" s="287">
        <v>20</v>
      </c>
      <c r="K185" s="335"/>
    </row>
    <row r="186" s="1" customFormat="1" ht="15" customHeight="1">
      <c r="B186" s="312"/>
      <c r="C186" s="287" t="s">
        <v>54</v>
      </c>
      <c r="D186" s="287"/>
      <c r="E186" s="287"/>
      <c r="F186" s="310" t="s">
        <v>288</v>
      </c>
      <c r="G186" s="287"/>
      <c r="H186" s="287" t="s">
        <v>361</v>
      </c>
      <c r="I186" s="287" t="s">
        <v>290</v>
      </c>
      <c r="J186" s="287">
        <v>255</v>
      </c>
      <c r="K186" s="335"/>
    </row>
    <row r="187" s="1" customFormat="1" ht="15" customHeight="1">
      <c r="B187" s="312"/>
      <c r="C187" s="287" t="s">
        <v>96</v>
      </c>
      <c r="D187" s="287"/>
      <c r="E187" s="287"/>
      <c r="F187" s="310" t="s">
        <v>288</v>
      </c>
      <c r="G187" s="287"/>
      <c r="H187" s="287" t="s">
        <v>252</v>
      </c>
      <c r="I187" s="287" t="s">
        <v>290</v>
      </c>
      <c r="J187" s="287">
        <v>10</v>
      </c>
      <c r="K187" s="335"/>
    </row>
    <row r="188" s="1" customFormat="1" ht="15" customHeight="1">
      <c r="B188" s="312"/>
      <c r="C188" s="287" t="s">
        <v>97</v>
      </c>
      <c r="D188" s="287"/>
      <c r="E188" s="287"/>
      <c r="F188" s="310" t="s">
        <v>288</v>
      </c>
      <c r="G188" s="287"/>
      <c r="H188" s="287" t="s">
        <v>362</v>
      </c>
      <c r="I188" s="287" t="s">
        <v>323</v>
      </c>
      <c r="J188" s="287"/>
      <c r="K188" s="335"/>
    </row>
    <row r="189" s="1" customFormat="1" ht="15" customHeight="1">
      <c r="B189" s="312"/>
      <c r="C189" s="287" t="s">
        <v>363</v>
      </c>
      <c r="D189" s="287"/>
      <c r="E189" s="287"/>
      <c r="F189" s="310" t="s">
        <v>288</v>
      </c>
      <c r="G189" s="287"/>
      <c r="H189" s="287" t="s">
        <v>364</v>
      </c>
      <c r="I189" s="287" t="s">
        <v>323</v>
      </c>
      <c r="J189" s="287"/>
      <c r="K189" s="335"/>
    </row>
    <row r="190" s="1" customFormat="1" ht="15" customHeight="1">
      <c r="B190" s="312"/>
      <c r="C190" s="287" t="s">
        <v>352</v>
      </c>
      <c r="D190" s="287"/>
      <c r="E190" s="287"/>
      <c r="F190" s="310" t="s">
        <v>288</v>
      </c>
      <c r="G190" s="287"/>
      <c r="H190" s="287" t="s">
        <v>365</v>
      </c>
      <c r="I190" s="287" t="s">
        <v>323</v>
      </c>
      <c r="J190" s="287"/>
      <c r="K190" s="335"/>
    </row>
    <row r="191" s="1" customFormat="1" ht="15" customHeight="1">
      <c r="B191" s="312"/>
      <c r="C191" s="287" t="s">
        <v>99</v>
      </c>
      <c r="D191" s="287"/>
      <c r="E191" s="287"/>
      <c r="F191" s="310" t="s">
        <v>294</v>
      </c>
      <c r="G191" s="287"/>
      <c r="H191" s="287" t="s">
        <v>366</v>
      </c>
      <c r="I191" s="287" t="s">
        <v>290</v>
      </c>
      <c r="J191" s="287">
        <v>50</v>
      </c>
      <c r="K191" s="335"/>
    </row>
    <row r="192" s="1" customFormat="1" ht="15" customHeight="1">
      <c r="B192" s="312"/>
      <c r="C192" s="287" t="s">
        <v>367</v>
      </c>
      <c r="D192" s="287"/>
      <c r="E192" s="287"/>
      <c r="F192" s="310" t="s">
        <v>294</v>
      </c>
      <c r="G192" s="287"/>
      <c r="H192" s="287" t="s">
        <v>368</v>
      </c>
      <c r="I192" s="287" t="s">
        <v>369</v>
      </c>
      <c r="J192" s="287"/>
      <c r="K192" s="335"/>
    </row>
    <row r="193" s="1" customFormat="1" ht="15" customHeight="1">
      <c r="B193" s="312"/>
      <c r="C193" s="287" t="s">
        <v>370</v>
      </c>
      <c r="D193" s="287"/>
      <c r="E193" s="287"/>
      <c r="F193" s="310" t="s">
        <v>294</v>
      </c>
      <c r="G193" s="287"/>
      <c r="H193" s="287" t="s">
        <v>371</v>
      </c>
      <c r="I193" s="287" t="s">
        <v>369</v>
      </c>
      <c r="J193" s="287"/>
      <c r="K193" s="335"/>
    </row>
    <row r="194" s="1" customFormat="1" ht="15" customHeight="1">
      <c r="B194" s="312"/>
      <c r="C194" s="287" t="s">
        <v>372</v>
      </c>
      <c r="D194" s="287"/>
      <c r="E194" s="287"/>
      <c r="F194" s="310" t="s">
        <v>294</v>
      </c>
      <c r="G194" s="287"/>
      <c r="H194" s="287" t="s">
        <v>373</v>
      </c>
      <c r="I194" s="287" t="s">
        <v>369</v>
      </c>
      <c r="J194" s="287"/>
      <c r="K194" s="335"/>
    </row>
    <row r="195" s="1" customFormat="1" ht="15" customHeight="1">
      <c r="B195" s="312"/>
      <c r="C195" s="349" t="s">
        <v>374</v>
      </c>
      <c r="D195" s="287"/>
      <c r="E195" s="287"/>
      <c r="F195" s="310" t="s">
        <v>294</v>
      </c>
      <c r="G195" s="287"/>
      <c r="H195" s="287" t="s">
        <v>375</v>
      </c>
      <c r="I195" s="287" t="s">
        <v>376</v>
      </c>
      <c r="J195" s="350" t="s">
        <v>377</v>
      </c>
      <c r="K195" s="335"/>
    </row>
    <row r="196" s="17" customFormat="1" ht="15" customHeight="1">
      <c r="B196" s="351"/>
      <c r="C196" s="352" t="s">
        <v>378</v>
      </c>
      <c r="D196" s="353"/>
      <c r="E196" s="353"/>
      <c r="F196" s="354" t="s">
        <v>294</v>
      </c>
      <c r="G196" s="353"/>
      <c r="H196" s="353" t="s">
        <v>379</v>
      </c>
      <c r="I196" s="353" t="s">
        <v>376</v>
      </c>
      <c r="J196" s="355" t="s">
        <v>377</v>
      </c>
      <c r="K196" s="356"/>
    </row>
    <row r="197" s="1" customFormat="1" ht="15" customHeight="1">
      <c r="B197" s="312"/>
      <c r="C197" s="349" t="s">
        <v>42</v>
      </c>
      <c r="D197" s="287"/>
      <c r="E197" s="287"/>
      <c r="F197" s="310" t="s">
        <v>288</v>
      </c>
      <c r="G197" s="287"/>
      <c r="H197" s="284" t="s">
        <v>380</v>
      </c>
      <c r="I197" s="287" t="s">
        <v>381</v>
      </c>
      <c r="J197" s="287"/>
      <c r="K197" s="335"/>
    </row>
    <row r="198" s="1" customFormat="1" ht="15" customHeight="1">
      <c r="B198" s="312"/>
      <c r="C198" s="349" t="s">
        <v>382</v>
      </c>
      <c r="D198" s="287"/>
      <c r="E198" s="287"/>
      <c r="F198" s="310" t="s">
        <v>288</v>
      </c>
      <c r="G198" s="287"/>
      <c r="H198" s="287" t="s">
        <v>383</v>
      </c>
      <c r="I198" s="287" t="s">
        <v>323</v>
      </c>
      <c r="J198" s="287"/>
      <c r="K198" s="335"/>
    </row>
    <row r="199" s="1" customFormat="1" ht="15" customHeight="1">
      <c r="B199" s="312"/>
      <c r="C199" s="349" t="s">
        <v>384</v>
      </c>
      <c r="D199" s="287"/>
      <c r="E199" s="287"/>
      <c r="F199" s="310" t="s">
        <v>288</v>
      </c>
      <c r="G199" s="287"/>
      <c r="H199" s="287" t="s">
        <v>385</v>
      </c>
      <c r="I199" s="287" t="s">
        <v>323</v>
      </c>
      <c r="J199" s="287"/>
      <c r="K199" s="335"/>
    </row>
    <row r="200" s="1" customFormat="1" ht="15" customHeight="1">
      <c r="B200" s="312"/>
      <c r="C200" s="349" t="s">
        <v>386</v>
      </c>
      <c r="D200" s="287"/>
      <c r="E200" s="287"/>
      <c r="F200" s="310" t="s">
        <v>294</v>
      </c>
      <c r="G200" s="287"/>
      <c r="H200" s="287" t="s">
        <v>387</v>
      </c>
      <c r="I200" s="287" t="s">
        <v>323</v>
      </c>
      <c r="J200" s="287"/>
      <c r="K200" s="335"/>
    </row>
    <row r="201" s="1" customFormat="1" ht="15" customHeight="1">
      <c r="B201" s="341"/>
      <c r="C201" s="357"/>
      <c r="D201" s="342"/>
      <c r="E201" s="342"/>
      <c r="F201" s="342"/>
      <c r="G201" s="342"/>
      <c r="H201" s="342"/>
      <c r="I201" s="342"/>
      <c r="J201" s="342"/>
      <c r="K201" s="343"/>
    </row>
    <row r="202" s="1" customFormat="1" ht="18.75" customHeight="1">
      <c r="B202" s="323"/>
      <c r="C202" s="333"/>
      <c r="D202" s="333"/>
      <c r="E202" s="333"/>
      <c r="F202" s="344"/>
      <c r="G202" s="333"/>
      <c r="H202" s="333"/>
      <c r="I202" s="333"/>
      <c r="J202" s="333"/>
      <c r="K202" s="323"/>
    </row>
    <row r="203" s="1" customFormat="1" ht="18.75" customHeight="1">
      <c r="B203" s="295"/>
      <c r="C203" s="295"/>
      <c r="D203" s="295"/>
      <c r="E203" s="295"/>
      <c r="F203" s="295"/>
      <c r="G203" s="295"/>
      <c r="H203" s="295"/>
      <c r="I203" s="295"/>
      <c r="J203" s="295"/>
      <c r="K203" s="295"/>
    </row>
    <row r="204" s="1" customFormat="1" ht="13.5">
      <c r="B204" s="274"/>
      <c r="C204" s="275"/>
      <c r="D204" s="275"/>
      <c r="E204" s="275"/>
      <c r="F204" s="275"/>
      <c r="G204" s="275"/>
      <c r="H204" s="275"/>
      <c r="I204" s="275"/>
      <c r="J204" s="275"/>
      <c r="K204" s="276"/>
    </row>
    <row r="205" s="1" customFormat="1" ht="21" customHeight="1">
      <c r="B205" s="277"/>
      <c r="C205" s="278" t="s">
        <v>388</v>
      </c>
      <c r="D205" s="278"/>
      <c r="E205" s="278"/>
      <c r="F205" s="278"/>
      <c r="G205" s="278"/>
      <c r="H205" s="278"/>
      <c r="I205" s="278"/>
      <c r="J205" s="278"/>
      <c r="K205" s="279"/>
    </row>
    <row r="206" s="1" customFormat="1" ht="25.5" customHeight="1">
      <c r="B206" s="277"/>
      <c r="C206" s="358" t="s">
        <v>389</v>
      </c>
      <c r="D206" s="358"/>
      <c r="E206" s="358"/>
      <c r="F206" s="358" t="s">
        <v>390</v>
      </c>
      <c r="G206" s="359"/>
      <c r="H206" s="358" t="s">
        <v>391</v>
      </c>
      <c r="I206" s="358"/>
      <c r="J206" s="358"/>
      <c r="K206" s="279"/>
    </row>
    <row r="207" s="1" customFormat="1" ht="5.25" customHeight="1">
      <c r="B207" s="312"/>
      <c r="C207" s="307"/>
      <c r="D207" s="307"/>
      <c r="E207" s="307"/>
      <c r="F207" s="307"/>
      <c r="G207" s="333"/>
      <c r="H207" s="307"/>
      <c r="I207" s="307"/>
      <c r="J207" s="307"/>
      <c r="K207" s="335"/>
    </row>
    <row r="208" s="1" customFormat="1" ht="15" customHeight="1">
      <c r="B208" s="312"/>
      <c r="C208" s="287" t="s">
        <v>381</v>
      </c>
      <c r="D208" s="287"/>
      <c r="E208" s="287"/>
      <c r="F208" s="310" t="s">
        <v>43</v>
      </c>
      <c r="G208" s="287"/>
      <c r="H208" s="287" t="s">
        <v>392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44</v>
      </c>
      <c r="G209" s="287"/>
      <c r="H209" s="287" t="s">
        <v>393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47</v>
      </c>
      <c r="G210" s="287"/>
      <c r="H210" s="287" t="s">
        <v>394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45</v>
      </c>
      <c r="G211" s="287"/>
      <c r="H211" s="287" t="s">
        <v>395</v>
      </c>
      <c r="I211" s="287"/>
      <c r="J211" s="287"/>
      <c r="K211" s="335"/>
    </row>
    <row r="212" s="1" customFormat="1" ht="15" customHeight="1">
      <c r="B212" s="312"/>
      <c r="C212" s="287"/>
      <c r="D212" s="287"/>
      <c r="E212" s="287"/>
      <c r="F212" s="310" t="s">
        <v>46</v>
      </c>
      <c r="G212" s="287"/>
      <c r="H212" s="287" t="s">
        <v>396</v>
      </c>
      <c r="I212" s="287"/>
      <c r="J212" s="287"/>
      <c r="K212" s="335"/>
    </row>
    <row r="213" s="1" customFormat="1" ht="15" customHeight="1">
      <c r="B213" s="312"/>
      <c r="C213" s="287"/>
      <c r="D213" s="287"/>
      <c r="E213" s="287"/>
      <c r="F213" s="310"/>
      <c r="G213" s="287"/>
      <c r="H213" s="287"/>
      <c r="I213" s="287"/>
      <c r="J213" s="287"/>
      <c r="K213" s="335"/>
    </row>
    <row r="214" s="1" customFormat="1" ht="15" customHeight="1">
      <c r="B214" s="312"/>
      <c r="C214" s="287" t="s">
        <v>335</v>
      </c>
      <c r="D214" s="287"/>
      <c r="E214" s="287"/>
      <c r="F214" s="310" t="s">
        <v>79</v>
      </c>
      <c r="G214" s="287"/>
      <c r="H214" s="287" t="s">
        <v>397</v>
      </c>
      <c r="I214" s="287"/>
      <c r="J214" s="287"/>
      <c r="K214" s="335"/>
    </row>
    <row r="215" s="1" customFormat="1" ht="15" customHeight="1">
      <c r="B215" s="312"/>
      <c r="C215" s="287"/>
      <c r="D215" s="287"/>
      <c r="E215" s="287"/>
      <c r="F215" s="310" t="s">
        <v>230</v>
      </c>
      <c r="G215" s="287"/>
      <c r="H215" s="287" t="s">
        <v>231</v>
      </c>
      <c r="I215" s="287"/>
      <c r="J215" s="287"/>
      <c r="K215" s="335"/>
    </row>
    <row r="216" s="1" customFormat="1" ht="15" customHeight="1">
      <c r="B216" s="312"/>
      <c r="C216" s="287"/>
      <c r="D216" s="287"/>
      <c r="E216" s="287"/>
      <c r="F216" s="310" t="s">
        <v>228</v>
      </c>
      <c r="G216" s="287"/>
      <c r="H216" s="287" t="s">
        <v>398</v>
      </c>
      <c r="I216" s="287"/>
      <c r="J216" s="287"/>
      <c r="K216" s="335"/>
    </row>
    <row r="217" s="1" customFormat="1" ht="15" customHeight="1">
      <c r="B217" s="360"/>
      <c r="C217" s="287"/>
      <c r="D217" s="287"/>
      <c r="E217" s="287"/>
      <c r="F217" s="310" t="s">
        <v>232</v>
      </c>
      <c r="G217" s="349"/>
      <c r="H217" s="339" t="s">
        <v>233</v>
      </c>
      <c r="I217" s="339"/>
      <c r="J217" s="339"/>
      <c r="K217" s="361"/>
    </row>
    <row r="218" s="1" customFormat="1" ht="15" customHeight="1">
      <c r="B218" s="360"/>
      <c r="C218" s="287"/>
      <c r="D218" s="287"/>
      <c r="E218" s="287"/>
      <c r="F218" s="310" t="s">
        <v>234</v>
      </c>
      <c r="G218" s="349"/>
      <c r="H218" s="339" t="s">
        <v>399</v>
      </c>
      <c r="I218" s="339"/>
      <c r="J218" s="339"/>
      <c r="K218" s="361"/>
    </row>
    <row r="219" s="1" customFormat="1" ht="15" customHeight="1">
      <c r="B219" s="360"/>
      <c r="C219" s="287"/>
      <c r="D219" s="287"/>
      <c r="E219" s="287"/>
      <c r="F219" s="310"/>
      <c r="G219" s="349"/>
      <c r="H219" s="339"/>
      <c r="I219" s="339"/>
      <c r="J219" s="339"/>
      <c r="K219" s="361"/>
    </row>
    <row r="220" s="1" customFormat="1" ht="15" customHeight="1">
      <c r="B220" s="360"/>
      <c r="C220" s="287" t="s">
        <v>359</v>
      </c>
      <c r="D220" s="287"/>
      <c r="E220" s="287"/>
      <c r="F220" s="310">
        <v>1</v>
      </c>
      <c r="G220" s="349"/>
      <c r="H220" s="339" t="s">
        <v>400</v>
      </c>
      <c r="I220" s="339"/>
      <c r="J220" s="339"/>
      <c r="K220" s="361"/>
    </row>
    <row r="221" s="1" customFormat="1" ht="15" customHeight="1">
      <c r="B221" s="360"/>
      <c r="C221" s="287"/>
      <c r="D221" s="287"/>
      <c r="E221" s="287"/>
      <c r="F221" s="310">
        <v>2</v>
      </c>
      <c r="G221" s="349"/>
      <c r="H221" s="339" t="s">
        <v>401</v>
      </c>
      <c r="I221" s="339"/>
      <c r="J221" s="339"/>
      <c r="K221" s="361"/>
    </row>
    <row r="222" s="1" customFormat="1" ht="15" customHeight="1">
      <c r="B222" s="360"/>
      <c r="C222" s="287"/>
      <c r="D222" s="287"/>
      <c r="E222" s="287"/>
      <c r="F222" s="310">
        <v>3</v>
      </c>
      <c r="G222" s="349"/>
      <c r="H222" s="339" t="s">
        <v>402</v>
      </c>
      <c r="I222" s="339"/>
      <c r="J222" s="339"/>
      <c r="K222" s="361"/>
    </row>
    <row r="223" s="1" customFormat="1" ht="15" customHeight="1">
      <c r="B223" s="360"/>
      <c r="C223" s="287"/>
      <c r="D223" s="287"/>
      <c r="E223" s="287"/>
      <c r="F223" s="310">
        <v>4</v>
      </c>
      <c r="G223" s="349"/>
      <c r="H223" s="339" t="s">
        <v>403</v>
      </c>
      <c r="I223" s="339"/>
      <c r="J223" s="339"/>
      <c r="K223" s="361"/>
    </row>
    <row r="224" s="1" customFormat="1" ht="12.75" customHeight="1">
      <c r="B224" s="362"/>
      <c r="C224" s="363"/>
      <c r="D224" s="363"/>
      <c r="E224" s="363"/>
      <c r="F224" s="363"/>
      <c r="G224" s="363"/>
      <c r="H224" s="363"/>
      <c r="I224" s="363"/>
      <c r="J224" s="363"/>
      <c r="K224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2024-10-30T12:21:42Z</dcterms:created>
  <dcterms:modified xsi:type="dcterms:W3CDTF">2024-10-30T12:21:44Z</dcterms:modified>
</cp:coreProperties>
</file>